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Casos Mas Parametros" sheetId="23" r:id="rId4"/>
    <sheet name="AltaParticipe" sheetId="32" r:id="rId5"/>
    <sheet name="AltaEmisora" sheetId="28" r:id="rId6"/>
    <sheet name="ENTIDADES_FATCA" sheetId="31" r:id="rId7"/>
    <sheet name="Revisión DIrecta en Storm" sheetId="13" r:id="rId8"/>
    <sheet name="AltaOperacionAPV" sheetId="5" r:id="rId9"/>
    <sheet name="PARTICP.WS_VITRINA.CANALES" sheetId="3" r:id="rId10"/>
    <sheet name="PrioridadJosefa" sheetId="14" r:id="rId11"/>
    <sheet name="Conceptos 2" sheetId="16" r:id="rId12"/>
    <sheet name="Conceptos" sheetId="24" r:id="rId13"/>
    <sheet name="Obtener Fondos y Series" sheetId="18" r:id="rId14"/>
    <sheet name="EntidadesOpWeb" sheetId="20" r:id="rId15"/>
    <sheet name="Fondos" sheetId="21" r:id="rId16"/>
    <sheet name="Series" sheetId="22" r:id="rId17"/>
    <sheet name="Fondos-series-cuentas" sheetId="34" r:id="rId18"/>
    <sheet name="Observaciones Generales" sheetId="27" r:id="rId19"/>
  </sheets>
  <functionGroups builtInGroupCount="18"/>
  <definedNames>
    <definedName name="_xlnm._FilterDatabase" localSheetId="5" hidden="1">AltaEmisora!$A$6:$G$288</definedName>
    <definedName name="_xlnm._FilterDatabase" localSheetId="4" hidden="1">AltaParticipe!$A$6:$G$336</definedName>
    <definedName name="_xlnm._FilterDatabase" localSheetId="1" hidden="1">BaseMetodos!$A$1:$Q$1181</definedName>
    <definedName name="_xlnm._FilterDatabase" localSheetId="0" hidden="1">BaseParametros!$A$1:$K$394</definedName>
    <definedName name="_xlnm._FilterDatabase" localSheetId="3" hidden="1">'Casos Mas Parametros'!$A$13:$BD$99</definedName>
    <definedName name="_xlnm._FilterDatabase" localSheetId="2" hidden="1">'Casos Todos'!$A$1:$AM$576</definedName>
    <definedName name="_xlnm._FilterDatabase" localSheetId="12" hidden="1">Conceptos!$F$13:$G$51</definedName>
    <definedName name="_xlnm._FilterDatabase" localSheetId="14" hidden="1">EntidadesOpWeb!$A$3:$A$126</definedName>
    <definedName name="_xlnm._FilterDatabase" localSheetId="15" hidden="1">Fondos!$A$1:$T$180</definedName>
    <definedName name="_xlnm._FilterDatabase" localSheetId="9" hidden="1">PARTICP.WS_VITRINA.CANALES!$A$1:$K$34</definedName>
    <definedName name="_xlnm._FilterDatabase" localSheetId="10" hidden="1">PrioridadJosefa!$A$3:$I$54</definedName>
    <definedName name="_xlnm._FilterDatabase" localSheetId="16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76" i="25" l="1"/>
  <c r="D576" i="25"/>
  <c r="C576" i="25"/>
  <c r="E575" i="25"/>
  <c r="D575" i="25"/>
  <c r="C575" i="25"/>
  <c r="E574" i="25"/>
  <c r="D574" i="25"/>
  <c r="C574" i="25"/>
  <c r="E573" i="25"/>
  <c r="D573" i="25"/>
  <c r="C573" i="25"/>
  <c r="E572" i="25"/>
  <c r="D572" i="25"/>
  <c r="C572" i="25"/>
  <c r="T574" i="25"/>
  <c r="T575" i="25"/>
  <c r="T572" i="25"/>
  <c r="T576" i="25"/>
  <c r="T573" i="2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E560" i="25"/>
  <c r="C560" i="25"/>
  <c r="E559" i="25"/>
  <c r="C559" i="25"/>
  <c r="B396" i="11"/>
  <c r="T562" i="25"/>
  <c r="U567" i="25"/>
  <c r="U565" i="25"/>
  <c r="T557" i="25"/>
  <c r="T552" i="25"/>
  <c r="T27" i="25"/>
  <c r="U559" i="25"/>
  <c r="T549" i="25"/>
  <c r="T556" i="25"/>
  <c r="T560" i="25"/>
  <c r="T551" i="25"/>
  <c r="U569" i="25"/>
  <c r="U563" i="25"/>
  <c r="T558" i="25"/>
  <c r="T569" i="25"/>
  <c r="T567" i="25"/>
  <c r="T554" i="25"/>
  <c r="T565" i="25"/>
  <c r="T561" i="25"/>
  <c r="T559" i="25"/>
  <c r="U568" i="25"/>
  <c r="T548" i="25"/>
  <c r="T553" i="25"/>
  <c r="U564" i="25"/>
  <c r="U570" i="25"/>
  <c r="U566" i="25"/>
  <c r="T555" i="25"/>
  <c r="T571" i="25"/>
  <c r="U561" i="25"/>
  <c r="U562" i="25"/>
  <c r="T564" i="25"/>
  <c r="T550" i="25"/>
  <c r="T570" i="25"/>
  <c r="T566" i="25"/>
  <c r="T546" i="25"/>
  <c r="T568" i="25"/>
  <c r="T563" i="25"/>
  <c r="U560" i="25"/>
  <c r="U571" i="25"/>
  <c r="T547" i="25"/>
  <c r="E558" i="25" l="1"/>
  <c r="C558" i="25"/>
  <c r="E557" i="25"/>
  <c r="C557" i="25"/>
  <c r="E556" i="25"/>
  <c r="C556" i="25"/>
  <c r="E555" i="25"/>
  <c r="C555" i="25"/>
  <c r="E554" i="25"/>
  <c r="C554" i="25"/>
  <c r="E553" i="25"/>
  <c r="C553" i="25"/>
  <c r="E552" i="25"/>
  <c r="C552" i="25"/>
  <c r="E551" i="25"/>
  <c r="C551" i="25"/>
  <c r="E550" i="25"/>
  <c r="C550" i="25"/>
  <c r="E549" i="25"/>
  <c r="C549" i="25"/>
  <c r="E548" i="25"/>
  <c r="C548" i="25"/>
  <c r="E547" i="25"/>
  <c r="C547" i="25"/>
  <c r="E546" i="25"/>
  <c r="C546" i="25"/>
  <c r="B388" i="11"/>
  <c r="U548" i="25"/>
  <c r="U551" i="25"/>
  <c r="U550" i="25"/>
  <c r="U555" i="25"/>
  <c r="U552" i="25"/>
  <c r="U557" i="25"/>
  <c r="U547" i="25"/>
  <c r="U549" i="25"/>
  <c r="U553" i="25"/>
  <c r="U546" i="25"/>
  <c r="U556" i="25"/>
  <c r="U554" i="25"/>
  <c r="U558" i="25"/>
  <c r="S212" i="25" l="1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S182" i="25"/>
  <c r="S181" i="25"/>
  <c r="S180" i="25"/>
  <c r="S179" i="25"/>
  <c r="S178" i="25"/>
  <c r="S177" i="25"/>
  <c r="S176" i="25"/>
  <c r="S175" i="25"/>
  <c r="S174" i="25"/>
  <c r="S173" i="25"/>
  <c r="S172" i="25"/>
  <c r="S171" i="25"/>
  <c r="S170" i="25"/>
  <c r="S169" i="25"/>
  <c r="S168" i="25"/>
  <c r="T167" i="25"/>
  <c r="S167" i="25"/>
  <c r="S166" i="25"/>
  <c r="S165" i="25"/>
  <c r="S164" i="25"/>
  <c r="S163" i="25"/>
  <c r="S162" i="25"/>
  <c r="T161" i="25"/>
  <c r="S161" i="25"/>
  <c r="E211" i="25"/>
  <c r="C211" i="25"/>
  <c r="B47" i="23"/>
  <c r="D47" i="23"/>
  <c r="E47" i="23"/>
  <c r="T193" i="25" l="1"/>
  <c r="S44" i="25"/>
  <c r="S43" i="25"/>
  <c r="E44" i="25"/>
  <c r="C44" i="25"/>
  <c r="E43" i="25"/>
  <c r="C43" i="25"/>
  <c r="B101" i="23"/>
  <c r="B100" i="23"/>
  <c r="E100" i="23"/>
  <c r="E101" i="23"/>
  <c r="D100" i="23"/>
  <c r="D101" i="23"/>
  <c r="T43" i="25" l="1"/>
  <c r="U43" i="25"/>
  <c r="T44" i="25"/>
  <c r="U44" i="25"/>
  <c r="E28" i="25"/>
  <c r="C28" i="25"/>
  <c r="U28" i="25"/>
  <c r="T28" i="25"/>
  <c r="S487" i="25" l="1"/>
  <c r="S486" i="25"/>
  <c r="S485" i="25"/>
  <c r="S484" i="25"/>
  <c r="S483" i="25"/>
  <c r="S482" i="25"/>
  <c r="S481" i="25"/>
  <c r="S480" i="25"/>
  <c r="E487" i="25"/>
  <c r="C487" i="25"/>
  <c r="E486" i="25"/>
  <c r="C486" i="25"/>
  <c r="E485" i="25"/>
  <c r="C485" i="25"/>
  <c r="E484" i="25"/>
  <c r="C484" i="25"/>
  <c r="E483" i="25"/>
  <c r="C483" i="25"/>
  <c r="E482" i="25"/>
  <c r="C482" i="25"/>
  <c r="E481" i="25"/>
  <c r="C481" i="25"/>
  <c r="E545" i="25" l="1"/>
  <c r="E544" i="25"/>
  <c r="E543" i="25"/>
  <c r="E542" i="25"/>
  <c r="T541" i="25"/>
  <c r="E541" i="25"/>
  <c r="T540" i="25"/>
  <c r="E540" i="25"/>
  <c r="T539" i="25"/>
  <c r="E539" i="25"/>
  <c r="T538" i="25"/>
  <c r="E538" i="25"/>
  <c r="E537" i="25"/>
  <c r="E536" i="25"/>
  <c r="E535" i="25"/>
  <c r="E534" i="25"/>
  <c r="E533" i="25"/>
  <c r="E532" i="25"/>
  <c r="E531" i="25"/>
  <c r="T530" i="25"/>
  <c r="E530" i="25"/>
  <c r="T529" i="25"/>
  <c r="E529" i="25"/>
  <c r="T528" i="25"/>
  <c r="E528" i="25"/>
  <c r="T527" i="25"/>
  <c r="E527" i="25"/>
  <c r="E526" i="25"/>
  <c r="E525" i="25"/>
  <c r="E524" i="25"/>
  <c r="E523" i="25"/>
  <c r="E522" i="25"/>
  <c r="E521" i="25"/>
  <c r="E520" i="25"/>
  <c r="T519" i="25"/>
  <c r="E519" i="25"/>
  <c r="T518" i="25"/>
  <c r="E518" i="25"/>
  <c r="T517" i="25"/>
  <c r="E517" i="25"/>
  <c r="T516" i="25"/>
  <c r="E516" i="25"/>
  <c r="E515" i="25"/>
  <c r="E514" i="25"/>
  <c r="B385" i="11"/>
  <c r="E513" i="25"/>
  <c r="E512" i="25"/>
  <c r="T542" i="25"/>
  <c r="T514" i="25"/>
  <c r="T526" i="25"/>
  <c r="T536" i="25"/>
  <c r="T545" i="25"/>
  <c r="T523" i="25"/>
  <c r="T532" i="25"/>
  <c r="T531" i="25"/>
  <c r="T533" i="25"/>
  <c r="T525" i="25"/>
  <c r="T535" i="25"/>
  <c r="T521" i="25"/>
  <c r="T522" i="25"/>
  <c r="T515" i="25"/>
  <c r="T520" i="25"/>
  <c r="T537" i="25"/>
  <c r="T534" i="25"/>
  <c r="T513" i="25"/>
  <c r="T544" i="25"/>
  <c r="T543" i="25"/>
  <c r="T524" i="25"/>
  <c r="H257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495" i="25" l="1"/>
  <c r="E495" i="25"/>
  <c r="U495" i="25"/>
  <c r="T495" i="25"/>
  <c r="E212" i="25" l="1"/>
  <c r="C212" i="25"/>
  <c r="E210" i="25"/>
  <c r="C210" i="25"/>
  <c r="E209" i="25"/>
  <c r="C209" i="25"/>
  <c r="E208" i="25"/>
  <c r="C208" i="25"/>
  <c r="B21" i="23"/>
  <c r="B17" i="23"/>
  <c r="B16" i="23"/>
  <c r="E21" i="23"/>
  <c r="D16" i="23"/>
  <c r="D17" i="23"/>
  <c r="E17" i="23"/>
  <c r="E16" i="23"/>
  <c r="T162" i="25" l="1"/>
  <c r="T163" i="25"/>
  <c r="U167" i="25"/>
  <c r="U162" i="25"/>
  <c r="U163" i="25"/>
  <c r="B15" i="23"/>
  <c r="E15" i="23"/>
  <c r="U161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76" i="25" l="1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0" i="25"/>
  <c r="H259" i="25"/>
  <c r="H258" i="25"/>
  <c r="S42" i="25" l="1"/>
  <c r="B99" i="23"/>
  <c r="E42" i="25"/>
  <c r="C42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T34" i="25"/>
  <c r="U37" i="25"/>
  <c r="T39" i="25"/>
  <c r="U40" i="25"/>
  <c r="U38" i="25"/>
  <c r="U36" i="25"/>
  <c r="T40" i="25"/>
  <c r="T37" i="25"/>
  <c r="T36" i="25"/>
  <c r="U34" i="25"/>
  <c r="U39" i="25"/>
  <c r="U41" i="25"/>
  <c r="T35" i="25"/>
  <c r="T38" i="25"/>
  <c r="U35" i="25"/>
  <c r="T41" i="25"/>
  <c r="T42" i="25" l="1"/>
  <c r="U42" i="25"/>
  <c r="E33" i="25"/>
  <c r="C33" i="25"/>
  <c r="T29" i="25"/>
  <c r="T33" i="25"/>
  <c r="T32" i="25"/>
  <c r="T30" i="25"/>
  <c r="T31" i="25"/>
  <c r="U33" i="25"/>
  <c r="T269" i="25"/>
  <c r="E27" i="25" l="1"/>
  <c r="C27" i="25"/>
  <c r="E29" i="25"/>
  <c r="C29" i="25"/>
  <c r="E30" i="25"/>
  <c r="C30" i="25"/>
  <c r="E31" i="25"/>
  <c r="C31" i="25"/>
  <c r="E32" i="25"/>
  <c r="C32" i="25"/>
  <c r="U27" i="25"/>
  <c r="U29" i="25"/>
  <c r="U31" i="25"/>
  <c r="U30" i="25"/>
  <c r="U32" i="25"/>
  <c r="C512" i="25" l="1"/>
  <c r="E511" i="25"/>
  <c r="C511" i="25"/>
  <c r="E510" i="25"/>
  <c r="C510" i="25"/>
  <c r="E509" i="25"/>
  <c r="C509" i="25"/>
  <c r="E508" i="25"/>
  <c r="C508" i="25"/>
  <c r="E507" i="25"/>
  <c r="C507" i="25"/>
  <c r="E506" i="25"/>
  <c r="C506" i="25"/>
  <c r="E505" i="25"/>
  <c r="C505" i="25"/>
  <c r="E504" i="25"/>
  <c r="C504" i="25"/>
  <c r="E503" i="25"/>
  <c r="C503" i="25"/>
  <c r="E502" i="25"/>
  <c r="C502" i="25"/>
  <c r="E501" i="25"/>
  <c r="C501" i="25"/>
  <c r="E499" i="25"/>
  <c r="C499" i="25"/>
  <c r="E500" i="25"/>
  <c r="C500" i="25"/>
  <c r="E498" i="25"/>
  <c r="C498" i="25"/>
  <c r="E497" i="25"/>
  <c r="C497" i="25"/>
  <c r="E496" i="25"/>
  <c r="C496" i="25"/>
  <c r="E494" i="25"/>
  <c r="C494" i="25"/>
  <c r="E493" i="25"/>
  <c r="C493" i="25"/>
  <c r="B363" i="11"/>
  <c r="B360" i="11"/>
  <c r="E492" i="25"/>
  <c r="C492" i="25"/>
  <c r="E491" i="25"/>
  <c r="C491" i="25"/>
  <c r="E490" i="25"/>
  <c r="C490" i="25"/>
  <c r="E489" i="25"/>
  <c r="C489" i="25"/>
  <c r="E488" i="25"/>
  <c r="C488" i="25"/>
  <c r="B357" i="11"/>
  <c r="U498" i="25"/>
  <c r="U502" i="25"/>
  <c r="U496" i="25"/>
  <c r="T510" i="25"/>
  <c r="U510" i="25"/>
  <c r="T503" i="25"/>
  <c r="T497" i="25"/>
  <c r="U490" i="25"/>
  <c r="U500" i="25"/>
  <c r="U489" i="25"/>
  <c r="U503" i="25"/>
  <c r="U494" i="25"/>
  <c r="U512" i="25"/>
  <c r="T502" i="25"/>
  <c r="U505" i="25"/>
  <c r="T491" i="25"/>
  <c r="T501" i="25"/>
  <c r="T504" i="25"/>
  <c r="T499" i="25"/>
  <c r="T493" i="25"/>
  <c r="T492" i="25"/>
  <c r="T494" i="25"/>
  <c r="T490" i="25"/>
  <c r="U507" i="25"/>
  <c r="U497" i="25"/>
  <c r="T488" i="25"/>
  <c r="U508" i="25"/>
  <c r="T511" i="25"/>
  <c r="T498" i="25"/>
  <c r="T505" i="25"/>
  <c r="U499" i="25"/>
  <c r="U504" i="25"/>
  <c r="U488" i="25"/>
  <c r="T489" i="25"/>
  <c r="U492" i="25"/>
  <c r="T508" i="25"/>
  <c r="T496" i="25"/>
  <c r="T506" i="25"/>
  <c r="T507" i="25"/>
  <c r="U501" i="25"/>
  <c r="U511" i="25"/>
  <c r="U491" i="25"/>
  <c r="U509" i="25"/>
  <c r="U493" i="25"/>
  <c r="T512" i="25"/>
  <c r="T500" i="25"/>
  <c r="T509" i="25"/>
  <c r="U506" i="25"/>
  <c r="E422" i="25" l="1"/>
  <c r="C422" i="25"/>
  <c r="E423" i="25"/>
  <c r="C423" i="25"/>
  <c r="E230" i="25"/>
  <c r="C230" i="25"/>
  <c r="T423" i="25"/>
  <c r="U230" i="25"/>
  <c r="U422" i="25"/>
  <c r="T422" i="25"/>
  <c r="U423" i="25"/>
  <c r="T230" i="25"/>
  <c r="E207" i="25" l="1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E179" i="25"/>
  <c r="C179" i="25"/>
  <c r="E178" i="25"/>
  <c r="C178" i="25"/>
  <c r="E177" i="25"/>
  <c r="C177" i="25"/>
  <c r="E176" i="25"/>
  <c r="C176" i="25"/>
  <c r="E175" i="25"/>
  <c r="C175" i="25"/>
  <c r="E174" i="25"/>
  <c r="C174" i="25"/>
  <c r="E173" i="25"/>
  <c r="C173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33" i="23"/>
  <c r="E60" i="23"/>
  <c r="D64" i="23"/>
  <c r="E54" i="23"/>
  <c r="E31" i="23"/>
  <c r="E28" i="23"/>
  <c r="D61" i="23"/>
  <c r="E52" i="23"/>
  <c r="E58" i="23"/>
  <c r="E37" i="23"/>
  <c r="D60" i="23"/>
  <c r="E36" i="23"/>
  <c r="D31" i="23"/>
  <c r="E61" i="23"/>
  <c r="D27" i="23"/>
  <c r="E51" i="23"/>
  <c r="E53" i="23"/>
  <c r="D43" i="23"/>
  <c r="E26" i="23"/>
  <c r="D56" i="23"/>
  <c r="E43" i="23"/>
  <c r="E65" i="23"/>
  <c r="D32" i="23"/>
  <c r="D37" i="23"/>
  <c r="E55" i="23"/>
  <c r="D57" i="23"/>
  <c r="D66" i="23"/>
  <c r="E41" i="23"/>
  <c r="E39" i="23"/>
  <c r="E44" i="23"/>
  <c r="D50" i="23"/>
  <c r="E49" i="23"/>
  <c r="E64" i="23"/>
  <c r="D49" i="23"/>
  <c r="D28" i="23"/>
  <c r="D51" i="23"/>
  <c r="D53" i="23"/>
  <c r="D48" i="23"/>
  <c r="D30" i="23"/>
  <c r="E38" i="23"/>
  <c r="D52" i="23"/>
  <c r="E57" i="23"/>
  <c r="E33" i="23"/>
  <c r="D58" i="23"/>
  <c r="E29" i="23"/>
  <c r="E50" i="23"/>
  <c r="D29" i="23"/>
  <c r="D41" i="23"/>
  <c r="D36" i="23"/>
  <c r="E59" i="23"/>
  <c r="D39" i="23"/>
  <c r="E35" i="23"/>
  <c r="D46" i="23"/>
  <c r="E40" i="23"/>
  <c r="D62" i="23"/>
  <c r="E66" i="23"/>
  <c r="D44" i="23"/>
  <c r="D65" i="23"/>
  <c r="E45" i="23"/>
  <c r="D45" i="23"/>
  <c r="E62" i="23"/>
  <c r="D55" i="23"/>
  <c r="E56" i="23"/>
  <c r="E46" i="23"/>
  <c r="D26" i="23"/>
  <c r="D35" i="23"/>
  <c r="E30" i="23"/>
  <c r="E63" i="23"/>
  <c r="E32" i="23"/>
  <c r="D59" i="23"/>
  <c r="D63" i="23"/>
  <c r="D34" i="23"/>
  <c r="D54" i="23"/>
  <c r="D42" i="23"/>
  <c r="E48" i="23"/>
  <c r="D38" i="23"/>
  <c r="E34" i="23"/>
  <c r="E27" i="23"/>
  <c r="D40" i="23"/>
  <c r="E42" i="23"/>
  <c r="T182" i="25" l="1"/>
  <c r="T211" i="25"/>
  <c r="T187" i="25"/>
  <c r="T195" i="25"/>
  <c r="T196" i="25"/>
  <c r="T173" i="25"/>
  <c r="T176" i="25"/>
  <c r="T190" i="25"/>
  <c r="T175" i="25"/>
  <c r="T188" i="25"/>
  <c r="T177" i="25"/>
  <c r="T210" i="25"/>
  <c r="T181" i="25"/>
  <c r="T199" i="25"/>
  <c r="T208" i="25"/>
  <c r="T189" i="25"/>
  <c r="T200" i="25"/>
  <c r="T172" i="25"/>
  <c r="T204" i="25"/>
  <c r="T194" i="25"/>
  <c r="T212" i="25"/>
  <c r="T206" i="25"/>
  <c r="T180" i="25"/>
  <c r="T197" i="25"/>
  <c r="T192" i="25"/>
  <c r="T184" i="25"/>
  <c r="T203" i="25"/>
  <c r="T186" i="25"/>
  <c r="T209" i="25"/>
  <c r="T201" i="25"/>
  <c r="T202" i="25"/>
  <c r="T185" i="25"/>
  <c r="T198" i="25"/>
  <c r="T183" i="25"/>
  <c r="T179" i="25"/>
  <c r="T178" i="25"/>
  <c r="T207" i="25"/>
  <c r="T205" i="25"/>
  <c r="T191" i="25"/>
  <c r="T174" i="25"/>
  <c r="U191" i="25"/>
  <c r="U187" i="25"/>
  <c r="U175" i="25"/>
  <c r="U176" i="25"/>
  <c r="U182" i="25"/>
  <c r="U181" i="25"/>
  <c r="U189" i="25"/>
  <c r="U192" i="25"/>
  <c r="U185" i="25"/>
  <c r="U186" i="25"/>
  <c r="U172" i="25"/>
  <c r="U177" i="25"/>
  <c r="U184" i="25"/>
  <c r="U179" i="25"/>
  <c r="U190" i="25"/>
  <c r="U174" i="25"/>
  <c r="U178" i="25"/>
  <c r="U180" i="25"/>
  <c r="U188" i="25"/>
  <c r="U183" i="25"/>
  <c r="U208" i="25"/>
  <c r="U204" i="25"/>
  <c r="U195" i="25"/>
  <c r="U210" i="25"/>
  <c r="U206" i="25"/>
  <c r="U207" i="25"/>
  <c r="U202" i="25"/>
  <c r="U196" i="25"/>
  <c r="U199" i="25"/>
  <c r="U198" i="25"/>
  <c r="U205" i="25"/>
  <c r="U203" i="25"/>
  <c r="U200" i="25"/>
  <c r="U197" i="25"/>
  <c r="U201" i="25"/>
  <c r="U212" i="25"/>
  <c r="U209" i="25"/>
  <c r="U193" i="25"/>
  <c r="U194" i="25"/>
  <c r="U173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80" i="25"/>
  <c r="C480" i="25"/>
  <c r="E479" i="25"/>
  <c r="C479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2" i="23"/>
  <c r="D93" i="23"/>
  <c r="D96" i="23"/>
  <c r="E95" i="23"/>
  <c r="E92" i="23"/>
  <c r="D91" i="23"/>
  <c r="D98" i="23"/>
  <c r="D97" i="23"/>
  <c r="E93" i="23"/>
  <c r="E91" i="23"/>
  <c r="D95" i="23"/>
  <c r="D94" i="23"/>
  <c r="E94" i="23"/>
  <c r="E97" i="23"/>
  <c r="E96" i="23"/>
  <c r="E98" i="23"/>
  <c r="U485" i="25" l="1"/>
  <c r="U482" i="25"/>
  <c r="U483" i="25"/>
  <c r="U481" i="25"/>
  <c r="U486" i="25"/>
  <c r="U487" i="25"/>
  <c r="U480" i="25"/>
  <c r="U484" i="25"/>
  <c r="T485" i="25"/>
  <c r="T486" i="25"/>
  <c r="T483" i="25"/>
  <c r="T482" i="25"/>
  <c r="T487" i="25"/>
  <c r="T484" i="25"/>
  <c r="T480" i="25"/>
  <c r="T481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61" i="25"/>
  <c r="S360" i="25"/>
  <c r="S359" i="25"/>
  <c r="S358" i="25"/>
  <c r="S357" i="25"/>
  <c r="S356" i="25"/>
  <c r="P10" i="28" l="1"/>
  <c r="O10" i="28"/>
  <c r="O290" i="28"/>
  <c r="O291" i="28"/>
  <c r="X13" i="28"/>
  <c r="W13" i="28"/>
  <c r="W10" i="28"/>
  <c r="X10" i="28"/>
  <c r="S471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S470" i="25"/>
  <c r="E470" i="25"/>
  <c r="C470" i="25"/>
  <c r="S469" i="25"/>
  <c r="E469" i="25"/>
  <c r="C469" i="25"/>
  <c r="S468" i="25"/>
  <c r="E468" i="25"/>
  <c r="C468" i="25"/>
  <c r="S467" i="25"/>
  <c r="E467" i="25"/>
  <c r="C467" i="25"/>
  <c r="S466" i="25"/>
  <c r="E466" i="25"/>
  <c r="C466" i="25"/>
  <c r="S465" i="25"/>
  <c r="E465" i="25"/>
  <c r="C465" i="25"/>
  <c r="S464" i="25"/>
  <c r="E464" i="25"/>
  <c r="C464" i="25"/>
  <c r="S463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8" i="25"/>
  <c r="C438" i="25"/>
  <c r="E437" i="25"/>
  <c r="C437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5" i="25"/>
  <c r="C245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29" i="25"/>
  <c r="C229" i="25"/>
  <c r="E228" i="25"/>
  <c r="C228" i="25"/>
  <c r="E227" i="25"/>
  <c r="C227" i="25"/>
  <c r="E226" i="25"/>
  <c r="C226" i="25"/>
  <c r="E225" i="25"/>
  <c r="C225" i="25"/>
  <c r="E224" i="25"/>
  <c r="C224" i="25"/>
  <c r="E223" i="25"/>
  <c r="C223" i="25"/>
  <c r="E222" i="25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164" i="25"/>
  <c r="C164" i="25"/>
  <c r="E159" i="25"/>
  <c r="C159" i="25"/>
  <c r="E163" i="25"/>
  <c r="C163" i="25"/>
  <c r="E162" i="25"/>
  <c r="C162" i="25"/>
  <c r="E161" i="25"/>
  <c r="C161" i="25"/>
  <c r="E158" i="25"/>
  <c r="C158" i="25"/>
  <c r="S160" i="25"/>
  <c r="E160" i="25"/>
  <c r="C160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E88" i="25"/>
  <c r="C88" i="25"/>
  <c r="E87" i="25"/>
  <c r="C87" i="25"/>
  <c r="E86" i="25"/>
  <c r="C86" i="25"/>
  <c r="E85" i="25"/>
  <c r="C85" i="25"/>
  <c r="E84" i="25"/>
  <c r="C84" i="25"/>
  <c r="E83" i="25"/>
  <c r="C83" i="25"/>
  <c r="E82" i="25"/>
  <c r="C82" i="25"/>
  <c r="E81" i="25"/>
  <c r="C81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S73" i="25"/>
  <c r="E73" i="25"/>
  <c r="C73" i="25"/>
  <c r="S72" i="25"/>
  <c r="E72" i="25"/>
  <c r="C72" i="25"/>
  <c r="S71" i="25"/>
  <c r="E71" i="25"/>
  <c r="C71" i="25"/>
  <c r="S70" i="25"/>
  <c r="E70" i="25"/>
  <c r="C70" i="25"/>
  <c r="S69" i="25"/>
  <c r="E69" i="25"/>
  <c r="C69" i="25"/>
  <c r="S68" i="25"/>
  <c r="E68" i="25"/>
  <c r="C68" i="25"/>
  <c r="S67" i="25"/>
  <c r="E67" i="25"/>
  <c r="C67" i="25"/>
  <c r="S66" i="25"/>
  <c r="E66" i="25"/>
  <c r="C66" i="25"/>
  <c r="S65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59" i="25"/>
  <c r="C59" i="25"/>
  <c r="E58" i="25"/>
  <c r="C58" i="25"/>
  <c r="E57" i="25"/>
  <c r="C57" i="25"/>
  <c r="E56" i="25"/>
  <c r="C56" i="25"/>
  <c r="E55" i="25"/>
  <c r="C55" i="25"/>
  <c r="E54" i="25"/>
  <c r="C54" i="25"/>
  <c r="E53" i="25"/>
  <c r="C53" i="25"/>
  <c r="E52" i="25"/>
  <c r="C52" i="25"/>
  <c r="E51" i="25"/>
  <c r="C51" i="25"/>
  <c r="E50" i="25"/>
  <c r="C50" i="25"/>
  <c r="E49" i="25"/>
  <c r="C49" i="25"/>
  <c r="E48" i="25"/>
  <c r="C48" i="25"/>
  <c r="E47" i="25"/>
  <c r="C47" i="25"/>
  <c r="E46" i="25"/>
  <c r="C46" i="25"/>
  <c r="E45" i="25"/>
  <c r="C45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4" i="23"/>
  <c r="I78" i="23"/>
  <c r="I75" i="23"/>
  <c r="H77" i="23"/>
  <c r="H83" i="23"/>
  <c r="H75" i="23"/>
  <c r="H73" i="23"/>
  <c r="H68" i="23"/>
  <c r="H71" i="23"/>
  <c r="I77" i="23"/>
  <c r="H70" i="23"/>
  <c r="H72" i="23"/>
  <c r="I69" i="23"/>
  <c r="H76" i="23"/>
  <c r="I84" i="23"/>
  <c r="H80" i="23"/>
  <c r="I73" i="23"/>
  <c r="I68" i="23"/>
  <c r="H84" i="23"/>
  <c r="I71" i="23"/>
  <c r="I70" i="23"/>
  <c r="H78" i="23"/>
  <c r="I76" i="23"/>
  <c r="I80" i="23"/>
  <c r="H69" i="23"/>
  <c r="I82" i="23"/>
  <c r="H79" i="23"/>
  <c r="I67" i="23"/>
  <c r="H81" i="23"/>
  <c r="I72" i="23"/>
  <c r="I81" i="23"/>
  <c r="I83" i="23"/>
  <c r="H74" i="23"/>
  <c r="H82" i="23"/>
  <c r="I79" i="23"/>
  <c r="H67" i="23"/>
  <c r="E14" i="23"/>
  <c r="E22" i="23"/>
  <c r="E86" i="23"/>
  <c r="D89" i="23"/>
  <c r="D14" i="23"/>
  <c r="D85" i="23"/>
  <c r="E18" i="23"/>
  <c r="D23" i="23"/>
  <c r="D19" i="23"/>
  <c r="E88" i="23"/>
  <c r="D24" i="23"/>
  <c r="E89" i="23"/>
  <c r="D20" i="23"/>
  <c r="E23" i="23"/>
  <c r="D88" i="23"/>
  <c r="E90" i="23"/>
  <c r="D22" i="23"/>
  <c r="D25" i="23"/>
  <c r="E24" i="23"/>
  <c r="D18" i="23"/>
  <c r="D87" i="23"/>
  <c r="E85" i="23"/>
  <c r="E25" i="23"/>
  <c r="D86" i="23"/>
  <c r="D90" i="23"/>
  <c r="E87" i="23"/>
  <c r="E20" i="23"/>
  <c r="E19" i="23"/>
  <c r="U2" i="25"/>
  <c r="U269" i="25"/>
  <c r="T164" i="25" l="1"/>
  <c r="T170" i="25"/>
  <c r="T168" i="25"/>
  <c r="T171" i="25"/>
  <c r="T166" i="25"/>
  <c r="T165" i="25"/>
  <c r="T169" i="25"/>
  <c r="U169" i="25"/>
  <c r="U165" i="25"/>
  <c r="U164" i="25"/>
  <c r="U168" i="25"/>
  <c r="U170" i="25"/>
  <c r="U166" i="25"/>
  <c r="U171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61" i="25"/>
  <c r="T160" i="25"/>
  <c r="T357" i="25"/>
  <c r="T358" i="25"/>
  <c r="T359" i="25"/>
  <c r="T356" i="25"/>
  <c r="T360" i="25"/>
  <c r="U356" i="25"/>
  <c r="U357" i="25"/>
  <c r="U359" i="25"/>
  <c r="U360" i="25"/>
  <c r="U361" i="25"/>
  <c r="U358" i="25"/>
  <c r="U160" i="25"/>
  <c r="A38" i="14"/>
  <c r="A37" i="14"/>
  <c r="A7" i="14"/>
  <c r="A9" i="14"/>
  <c r="A6" i="14"/>
  <c r="A8" i="14"/>
  <c r="A5" i="14"/>
  <c r="A14" i="14"/>
  <c r="G290" i="28"/>
  <c r="G291" i="28"/>
  <c r="F76" i="23"/>
  <c r="F78" i="23"/>
  <c r="F77" i="23"/>
  <c r="F71" i="23"/>
  <c r="F72" i="23"/>
  <c r="F74" i="23"/>
  <c r="F80" i="23"/>
  <c r="F68" i="23"/>
  <c r="F79" i="23"/>
  <c r="F75" i="23"/>
  <c r="F70" i="23"/>
  <c r="F73" i="23"/>
  <c r="F69" i="23"/>
  <c r="F81" i="23"/>
  <c r="F84" i="23"/>
  <c r="F67" i="23"/>
  <c r="F82" i="23"/>
  <c r="F83" i="23"/>
  <c r="E80" i="23"/>
  <c r="E72" i="23"/>
  <c r="E70" i="23"/>
  <c r="E82" i="23"/>
  <c r="E75" i="23"/>
  <c r="E67" i="23"/>
  <c r="E78" i="23"/>
  <c r="E69" i="23"/>
  <c r="E74" i="23"/>
  <c r="E76" i="23"/>
  <c r="E71" i="23"/>
  <c r="E68" i="23"/>
  <c r="E77" i="23"/>
  <c r="E73" i="23"/>
  <c r="E79" i="23"/>
  <c r="E83" i="23"/>
  <c r="E84" i="23"/>
  <c r="E81" i="23"/>
  <c r="H479" i="25" l="1"/>
  <c r="G292" i="28"/>
  <c r="T479" i="25" s="1"/>
  <c r="U468" i="25"/>
  <c r="U69" i="25"/>
  <c r="U466" i="25"/>
  <c r="U68" i="25"/>
  <c r="U463" i="25"/>
  <c r="U470" i="25"/>
  <c r="U71" i="25"/>
  <c r="U72" i="25"/>
  <c r="U471" i="25"/>
  <c r="U469" i="25"/>
  <c r="U73" i="25"/>
  <c r="U65" i="25"/>
  <c r="U66" i="25"/>
  <c r="U465" i="25"/>
  <c r="U67" i="25"/>
  <c r="U467" i="25"/>
  <c r="U464" i="25"/>
  <c r="U70" i="25"/>
  <c r="D73" i="23"/>
  <c r="D82" i="23"/>
  <c r="D70" i="23"/>
  <c r="D72" i="23"/>
  <c r="D80" i="23"/>
  <c r="D75" i="23"/>
  <c r="D81" i="23"/>
  <c r="D74" i="23"/>
  <c r="D76" i="23"/>
  <c r="D79" i="23"/>
  <c r="D69" i="23"/>
  <c r="D68" i="23"/>
  <c r="D77" i="23"/>
  <c r="D78" i="23"/>
  <c r="D67" i="23"/>
  <c r="D83" i="23"/>
  <c r="D71" i="23"/>
  <c r="D84" i="23"/>
  <c r="T68" i="25" l="1"/>
  <c r="T66" i="25"/>
  <c r="T72" i="25"/>
  <c r="T69" i="25"/>
  <c r="T468" i="25"/>
  <c r="T71" i="25"/>
  <c r="T467" i="25"/>
  <c r="T464" i="25"/>
  <c r="T471" i="25"/>
  <c r="T463" i="25"/>
  <c r="T470" i="25"/>
  <c r="T466" i="25"/>
  <c r="T469" i="25"/>
  <c r="T465" i="25"/>
  <c r="T73" i="25"/>
  <c r="T70" i="25"/>
  <c r="T67" i="25"/>
  <c r="T65" i="25"/>
  <c r="T231" i="25"/>
  <c r="U437" i="25"/>
  <c r="T322" i="25"/>
  <c r="U253" i="25"/>
  <c r="T335" i="25"/>
  <c r="U414" i="25"/>
  <c r="U129" i="25"/>
  <c r="T462" i="25"/>
  <c r="T239" i="25"/>
  <c r="U50" i="25"/>
  <c r="T417" i="25"/>
  <c r="T243" i="25"/>
  <c r="U25" i="25"/>
  <c r="T457" i="25"/>
  <c r="T427" i="25"/>
  <c r="T60" i="25"/>
  <c r="U451" i="25"/>
  <c r="T223" i="25"/>
  <c r="U18" i="25"/>
  <c r="T46" i="25"/>
  <c r="T345" i="25"/>
  <c r="T123" i="25"/>
  <c r="U386" i="25"/>
  <c r="T401" i="25"/>
  <c r="U255" i="25"/>
  <c r="T355" i="25"/>
  <c r="U320" i="25"/>
  <c r="T343" i="25"/>
  <c r="T446" i="25"/>
  <c r="T394" i="25"/>
  <c r="U143" i="25"/>
  <c r="T92" i="25"/>
  <c r="U114" i="25"/>
  <c r="T20" i="25"/>
  <c r="U281" i="25"/>
  <c r="U445" i="25"/>
  <c r="T55" i="25"/>
  <c r="U152" i="25"/>
  <c r="U304" i="25"/>
  <c r="U458" i="25"/>
  <c r="U155" i="25"/>
  <c r="U456" i="25"/>
  <c r="T297" i="25"/>
  <c r="T370" i="25"/>
  <c r="T82" i="25"/>
  <c r="U142" i="25"/>
  <c r="T373" i="25"/>
  <c r="U95" i="25"/>
  <c r="T11" i="25"/>
  <c r="U85" i="25"/>
  <c r="U20" i="25"/>
  <c r="T240" i="25"/>
  <c r="T389" i="25"/>
  <c r="T47" i="25"/>
  <c r="U111" i="25"/>
  <c r="T398" i="25"/>
  <c r="T57" i="25"/>
  <c r="U220" i="25"/>
  <c r="U327" i="25"/>
  <c r="U56" i="25"/>
  <c r="T215" i="25"/>
  <c r="T130" i="25"/>
  <c r="U12" i="25"/>
  <c r="T244" i="25"/>
  <c r="U421" i="25"/>
  <c r="U351" i="25"/>
  <c r="T302" i="25"/>
  <c r="T478" i="25"/>
  <c r="T52" i="25"/>
  <c r="T367" i="25"/>
  <c r="U392" i="25"/>
  <c r="T118" i="25"/>
  <c r="U368" i="25"/>
  <c r="T89" i="25"/>
  <c r="T249" i="25"/>
  <c r="U345" i="25"/>
  <c r="T368" i="25"/>
  <c r="U248" i="25"/>
  <c r="U350" i="25"/>
  <c r="U154" i="25"/>
  <c r="U282" i="25"/>
  <c r="U419" i="25"/>
  <c r="T404" i="25"/>
  <c r="U104" i="25"/>
  <c r="T25" i="25"/>
  <c r="T429" i="25"/>
  <c r="T424" i="25"/>
  <c r="T137" i="25"/>
  <c r="U86" i="25"/>
  <c r="U364" i="25"/>
  <c r="T107" i="25"/>
  <c r="T102" i="25"/>
  <c r="T320" i="25"/>
  <c r="U279" i="25"/>
  <c r="T340" i="25"/>
  <c r="U14" i="25"/>
  <c r="U424" i="25"/>
  <c r="T51" i="25"/>
  <c r="T227" i="25"/>
  <c r="U158" i="25"/>
  <c r="T437" i="25"/>
  <c r="U138" i="25"/>
  <c r="U92" i="25"/>
  <c r="U81" i="25"/>
  <c r="T384" i="25"/>
  <c r="U136" i="25"/>
  <c r="T61" i="25"/>
  <c r="U45" i="25"/>
  <c r="T85" i="25"/>
  <c r="U229" i="25"/>
  <c r="U305" i="25"/>
  <c r="T364" i="25"/>
  <c r="U340" i="25"/>
  <c r="T400" i="25"/>
  <c r="U3" i="25"/>
  <c r="T54" i="25"/>
  <c r="T380" i="25"/>
  <c r="T336" i="25"/>
  <c r="T316" i="25"/>
  <c r="T408" i="25"/>
  <c r="T418" i="25"/>
  <c r="T62" i="25"/>
  <c r="T277" i="25"/>
  <c r="T157" i="25"/>
  <c r="U366" i="25"/>
  <c r="T378" i="25"/>
  <c r="T310" i="25"/>
  <c r="U329" i="25"/>
  <c r="U117" i="25"/>
  <c r="T388" i="25"/>
  <c r="U395" i="25"/>
  <c r="U252" i="25"/>
  <c r="T313" i="25"/>
  <c r="U382" i="25"/>
  <c r="U377" i="25"/>
  <c r="U348" i="25"/>
  <c r="U123" i="25"/>
  <c r="T333" i="25"/>
  <c r="T383" i="25"/>
  <c r="U240" i="25"/>
  <c r="U103" i="25"/>
  <c r="U420" i="25"/>
  <c r="U156" i="25"/>
  <c r="U335" i="25"/>
  <c r="T460" i="25"/>
  <c r="U227" i="25"/>
  <c r="U331" i="25"/>
  <c r="T433" i="25"/>
  <c r="U216" i="25"/>
  <c r="T18" i="25"/>
  <c r="T219" i="25"/>
  <c r="T7" i="25"/>
  <c r="U393" i="25"/>
  <c r="U57" i="25"/>
  <c r="U406" i="25"/>
  <c r="T116" i="25"/>
  <c r="U412" i="25"/>
  <c r="T448" i="25"/>
  <c r="T78" i="25"/>
  <c r="U89" i="25"/>
  <c r="T132" i="25"/>
  <c r="T362" i="25"/>
  <c r="U409" i="25"/>
  <c r="T121" i="25"/>
  <c r="T136" i="25"/>
  <c r="T241" i="25"/>
  <c r="U58" i="25"/>
  <c r="T93" i="25"/>
  <c r="U64" i="25"/>
  <c r="U80" i="25"/>
  <c r="T307" i="25"/>
  <c r="T53" i="25"/>
  <c r="T108" i="25"/>
  <c r="U244" i="25"/>
  <c r="U293" i="25"/>
  <c r="T112" i="25"/>
  <c r="U354" i="25"/>
  <c r="U367" i="25"/>
  <c r="U124" i="25"/>
  <c r="U84" i="25"/>
  <c r="U107" i="25"/>
  <c r="T314" i="25"/>
  <c r="T221" i="25"/>
  <c r="T341" i="25"/>
  <c r="T88" i="25"/>
  <c r="T292" i="25"/>
  <c r="U110" i="25"/>
  <c r="U375" i="25"/>
  <c r="T87" i="25"/>
  <c r="T304" i="25"/>
  <c r="U150" i="25"/>
  <c r="T252" i="25"/>
  <c r="T233" i="25"/>
  <c r="T458" i="25"/>
  <c r="T339" i="25"/>
  <c r="T143" i="25"/>
  <c r="T306" i="25"/>
  <c r="U342" i="25"/>
  <c r="U133" i="25"/>
  <c r="U426" i="25"/>
  <c r="U213" i="25"/>
  <c r="T95" i="25"/>
  <c r="T250" i="25"/>
  <c r="T154" i="25"/>
  <c r="T321" i="25"/>
  <c r="U59" i="25"/>
  <c r="T75" i="25"/>
  <c r="U381" i="25"/>
  <c r="U303" i="25"/>
  <c r="T365" i="25"/>
  <c r="U219" i="25"/>
  <c r="U410" i="25"/>
  <c r="U398" i="25"/>
  <c r="T459" i="25"/>
  <c r="T48" i="25"/>
  <c r="U226" i="25"/>
  <c r="T79" i="25"/>
  <c r="U298" i="25"/>
  <c r="T159" i="25"/>
  <c r="T474" i="25"/>
  <c r="T146" i="25"/>
  <c r="U417" i="25"/>
  <c r="T294" i="25"/>
  <c r="U428" i="25"/>
  <c r="T309" i="25"/>
  <c r="T396" i="25"/>
  <c r="U462" i="25"/>
  <c r="T305" i="25"/>
  <c r="U235" i="25"/>
  <c r="T413" i="25"/>
  <c r="T83" i="25"/>
  <c r="U159" i="25"/>
  <c r="T379" i="25"/>
  <c r="T142" i="25"/>
  <c r="T64" i="25"/>
  <c r="T256" i="25"/>
  <c r="U288" i="25"/>
  <c r="T111" i="25"/>
  <c r="T421" i="25"/>
  <c r="U135" i="25"/>
  <c r="T99" i="25"/>
  <c r="U232" i="25"/>
  <c r="T346" i="25"/>
  <c r="U344" i="25"/>
  <c r="U149" i="25"/>
  <c r="T416" i="25"/>
  <c r="U144" i="25"/>
  <c r="T349" i="25"/>
  <c r="U137" i="25"/>
  <c r="T229" i="25"/>
  <c r="U384" i="25"/>
  <c r="U313" i="25"/>
  <c r="T139" i="25"/>
  <c r="T242" i="25"/>
  <c r="U242" i="25"/>
  <c r="T3" i="25"/>
  <c r="T110" i="25"/>
  <c r="T156" i="25"/>
  <c r="U326" i="25"/>
  <c r="U118" i="25"/>
  <c r="T81" i="25"/>
  <c r="T342" i="25"/>
  <c r="U312" i="25"/>
  <c r="T443" i="25"/>
  <c r="U311" i="25"/>
  <c r="T363" i="25"/>
  <c r="U385" i="25"/>
  <c r="T134" i="25"/>
  <c r="U309" i="25"/>
  <c r="U443" i="25"/>
  <c r="T94" i="25"/>
  <c r="T476" i="25"/>
  <c r="U435" i="25"/>
  <c r="T337" i="25"/>
  <c r="U146" i="25"/>
  <c r="U238" i="25"/>
  <c r="U460" i="25"/>
  <c r="T375" i="25"/>
  <c r="T237" i="25"/>
  <c r="T352" i="25"/>
  <c r="U9" i="25"/>
  <c r="U346" i="25"/>
  <c r="T86" i="25"/>
  <c r="U278" i="25"/>
  <c r="T97" i="25"/>
  <c r="U349" i="25"/>
  <c r="U330" i="25"/>
  <c r="U374" i="25"/>
  <c r="T382" i="25"/>
  <c r="U430" i="25"/>
  <c r="T98" i="25"/>
  <c r="U332" i="25"/>
  <c r="U284" i="25"/>
  <c r="T283" i="25"/>
  <c r="T224" i="25"/>
  <c r="T13" i="25"/>
  <c r="T299" i="25"/>
  <c r="T133" i="25"/>
  <c r="U26" i="25"/>
  <c r="T96" i="25"/>
  <c r="T45" i="25"/>
  <c r="T409" i="25"/>
  <c r="U334" i="25"/>
  <c r="U379" i="25"/>
  <c r="T311" i="25"/>
  <c r="U436" i="25"/>
  <c r="U48" i="25"/>
  <c r="T135" i="25"/>
  <c r="T278" i="25"/>
  <c r="U310" i="25"/>
  <c r="U297" i="25"/>
  <c r="T397" i="25"/>
  <c r="T428" i="25"/>
  <c r="T101" i="25"/>
  <c r="U21" i="25"/>
  <c r="T140" i="25"/>
  <c r="T406" i="25"/>
  <c r="U280" i="25"/>
  <c r="U290" i="25"/>
  <c r="U413" i="25"/>
  <c r="T10" i="25"/>
  <c r="U337" i="25"/>
  <c r="U249" i="25"/>
  <c r="U294" i="25"/>
  <c r="U455" i="25"/>
  <c r="U140" i="25"/>
  <c r="T148" i="25"/>
  <c r="T386" i="25"/>
  <c r="U24" i="25"/>
  <c r="T411" i="25"/>
  <c r="U387" i="25"/>
  <c r="T12" i="25"/>
  <c r="T280" i="25"/>
  <c r="U76" i="25"/>
  <c r="U125" i="25"/>
  <c r="U369" i="25"/>
  <c r="T228" i="25"/>
  <c r="T376" i="25"/>
  <c r="U442" i="25"/>
  <c r="T298" i="25"/>
  <c r="U60" i="25"/>
  <c r="U78" i="25"/>
  <c r="U49" i="25"/>
  <c r="U100" i="25"/>
  <c r="T104" i="25"/>
  <c r="T23" i="25"/>
  <c r="T318" i="25"/>
  <c r="U91" i="25"/>
  <c r="T141" i="25"/>
  <c r="U474" i="25"/>
  <c r="T21" i="25"/>
  <c r="U113" i="25"/>
  <c r="T91" i="25"/>
  <c r="T17" i="25"/>
  <c r="U397" i="25"/>
  <c r="T226" i="25"/>
  <c r="U115" i="25"/>
  <c r="U141" i="25"/>
  <c r="U302" i="25"/>
  <c r="U448" i="25"/>
  <c r="U441" i="25"/>
  <c r="T434" i="25"/>
  <c r="T58" i="25"/>
  <c r="T412" i="25"/>
  <c r="U289" i="25"/>
  <c r="U148" i="25"/>
  <c r="T319" i="25"/>
  <c r="U224" i="25"/>
  <c r="T454" i="25"/>
  <c r="U446" i="25"/>
  <c r="U139" i="25"/>
  <c r="T246" i="25"/>
  <c r="U328" i="25"/>
  <c r="T353" i="25"/>
  <c r="U338" i="25"/>
  <c r="U454" i="25"/>
  <c r="U418" i="25"/>
  <c r="T147" i="25"/>
  <c r="T293" i="25"/>
  <c r="T49" i="25"/>
  <c r="U373" i="25"/>
  <c r="U376" i="25"/>
  <c r="U296" i="25"/>
  <c r="U116" i="25"/>
  <c r="T22" i="25"/>
  <c r="U459" i="25"/>
  <c r="U19" i="25"/>
  <c r="U7" i="25"/>
  <c r="T449" i="25"/>
  <c r="U472" i="25"/>
  <c r="U262" i="25"/>
  <c r="T236" i="25"/>
  <c r="T338" i="25"/>
  <c r="U101" i="25"/>
  <c r="T331" i="25"/>
  <c r="T90" i="25"/>
  <c r="T327" i="25"/>
  <c r="U251" i="25"/>
  <c r="T317" i="25"/>
  <c r="T415" i="25"/>
  <c r="U285" i="25"/>
  <c r="U250" i="25"/>
  <c r="U286" i="25"/>
  <c r="U353" i="25"/>
  <c r="U52" i="25"/>
  <c r="U461" i="25"/>
  <c r="T8" i="25"/>
  <c r="T220" i="25"/>
  <c r="T225" i="25"/>
  <c r="U405" i="25"/>
  <c r="U380" i="25"/>
  <c r="T450" i="25"/>
  <c r="U300" i="25"/>
  <c r="T290" i="25"/>
  <c r="U339" i="25"/>
  <c r="U4" i="25"/>
  <c r="T432" i="25"/>
  <c r="U79" i="25"/>
  <c r="U292" i="25"/>
  <c r="U388" i="25"/>
  <c r="U239" i="25"/>
  <c r="U75" i="25"/>
  <c r="U383" i="25"/>
  <c r="U13" i="25"/>
  <c r="U245" i="25"/>
  <c r="U438" i="25"/>
  <c r="U415" i="25"/>
  <c r="U439" i="25"/>
  <c r="U343" i="25"/>
  <c r="T80" i="25"/>
  <c r="U93" i="25"/>
  <c r="U119" i="25"/>
  <c r="U476" i="25"/>
  <c r="T391" i="25"/>
  <c r="U130" i="25"/>
  <c r="T407" i="25"/>
  <c r="T50" i="25"/>
  <c r="U132" i="25"/>
  <c r="T289" i="25"/>
  <c r="U62" i="25"/>
  <c r="T377" i="25"/>
  <c r="U16" i="25"/>
  <c r="U347" i="25"/>
  <c r="T403" i="25"/>
  <c r="U22" i="25"/>
  <c r="T438" i="25"/>
  <c r="T127" i="25"/>
  <c r="U457" i="25"/>
  <c r="T150" i="25"/>
  <c r="T330" i="25"/>
  <c r="U102" i="25"/>
  <c r="T455" i="25"/>
  <c r="T329" i="25"/>
  <c r="T348" i="25"/>
  <c r="U53" i="25"/>
  <c r="U99" i="25"/>
  <c r="U318" i="25"/>
  <c r="U477" i="25"/>
  <c r="U479" i="25"/>
  <c r="U126" i="25"/>
  <c r="T435" i="25"/>
  <c r="U324" i="25"/>
  <c r="T419" i="25"/>
  <c r="T26" i="25"/>
  <c r="U51" i="25"/>
  <c r="T122" i="25"/>
  <c r="U444" i="25"/>
  <c r="T9" i="25"/>
  <c r="T325" i="25"/>
  <c r="U323" i="25"/>
  <c r="T59" i="25"/>
  <c r="T366" i="25"/>
  <c r="U389" i="25"/>
  <c r="U306" i="25"/>
  <c r="T431" i="25"/>
  <c r="T324" i="25"/>
  <c r="U315" i="25"/>
  <c r="T444" i="25"/>
  <c r="U316" i="25"/>
  <c r="T222" i="25"/>
  <c r="T414" i="25"/>
  <c r="T326" i="25"/>
  <c r="T214" i="25"/>
  <c r="T151" i="25"/>
  <c r="T115" i="25"/>
  <c r="T473" i="25"/>
  <c r="U87" i="25"/>
  <c r="T56" i="25"/>
  <c r="U475" i="25"/>
  <c r="T284" i="25"/>
  <c r="T300" i="25"/>
  <c r="T296" i="25"/>
  <c r="U372" i="25"/>
  <c r="T153" i="25"/>
  <c r="U88" i="25"/>
  <c r="T472" i="25"/>
  <c r="U314" i="25"/>
  <c r="U408" i="25"/>
  <c r="U98" i="25"/>
  <c r="U15" i="25"/>
  <c r="T117" i="25"/>
  <c r="U308" i="25"/>
  <c r="U134" i="25"/>
  <c r="U391" i="25"/>
  <c r="T6" i="25"/>
  <c r="T113" i="25"/>
  <c r="T105" i="25"/>
  <c r="U370" i="25"/>
  <c r="U261" i="25"/>
  <c r="U223" i="25"/>
  <c r="U61" i="25"/>
  <c r="U74" i="25"/>
  <c r="U131" i="25"/>
  <c r="U399" i="25"/>
  <c r="U153" i="25"/>
  <c r="T255" i="25"/>
  <c r="U402" i="25"/>
  <c r="T15" i="25"/>
  <c r="U321" i="25"/>
  <c r="U432" i="25"/>
  <c r="U96" i="25"/>
  <c r="U83" i="25"/>
  <c r="U299" i="25"/>
  <c r="U287" i="25"/>
  <c r="U122" i="25"/>
  <c r="T16" i="25"/>
  <c r="T350" i="25"/>
  <c r="U221" i="25"/>
  <c r="T126" i="25"/>
  <c r="T286" i="25"/>
  <c r="T288" i="25"/>
  <c r="T354" i="25"/>
  <c r="U147" i="25"/>
  <c r="T149" i="25"/>
  <c r="U55" i="25"/>
  <c r="T441" i="25"/>
  <c r="U8" i="25"/>
  <c r="U145" i="25"/>
  <c r="T477" i="25"/>
  <c r="T392" i="25"/>
  <c r="T351" i="25"/>
  <c r="U222" i="25"/>
  <c r="U5" i="25"/>
  <c r="U425" i="25"/>
  <c r="T158" i="25"/>
  <c r="T425" i="25"/>
  <c r="T371" i="25"/>
  <c r="U283" i="25"/>
  <c r="T295" i="25"/>
  <c r="U378" i="25"/>
  <c r="T328" i="25"/>
  <c r="U214" i="25"/>
  <c r="U112" i="25"/>
  <c r="T248" i="25"/>
  <c r="U106" i="25"/>
  <c r="T301" i="25"/>
  <c r="T4" i="25"/>
  <c r="T77" i="25"/>
  <c r="T119" i="25"/>
  <c r="T129" i="25"/>
  <c r="U478" i="25"/>
  <c r="U233" i="25"/>
  <c r="T420" i="25"/>
  <c r="U341" i="25"/>
  <c r="U254" i="25"/>
  <c r="T440" i="25"/>
  <c r="T74" i="25"/>
  <c r="T217" i="25"/>
  <c r="U407" i="25"/>
  <c r="U277" i="25"/>
  <c r="U291" i="25"/>
  <c r="T100" i="25"/>
  <c r="U416" i="25"/>
  <c r="U215" i="25"/>
  <c r="T453" i="25"/>
  <c r="U63" i="25"/>
  <c r="U449" i="25"/>
  <c r="U94" i="25"/>
  <c r="U295" i="25"/>
  <c r="T334" i="25"/>
  <c r="U390" i="25"/>
  <c r="T155" i="25"/>
  <c r="T374" i="25"/>
  <c r="T387" i="25"/>
  <c r="U301" i="25"/>
  <c r="T144" i="25"/>
  <c r="U90" i="25"/>
  <c r="T2" i="25"/>
  <c r="U228" i="25"/>
  <c r="U46" i="25"/>
  <c r="U333" i="25"/>
  <c r="U105" i="25"/>
  <c r="T445" i="25"/>
  <c r="T145" i="25"/>
  <c r="U319" i="25"/>
  <c r="T262" i="25"/>
  <c r="T109" i="25"/>
  <c r="U23" i="25"/>
  <c r="T120" i="25"/>
  <c r="T245" i="25"/>
  <c r="T405" i="25"/>
  <c r="U247" i="25"/>
  <c r="U365" i="25"/>
  <c r="T63" i="25"/>
  <c r="U256" i="25"/>
  <c r="T323" i="25"/>
  <c r="U400" i="25"/>
  <c r="T232" i="25"/>
  <c r="T218" i="25"/>
  <c r="U237" i="25"/>
  <c r="U97" i="25"/>
  <c r="U325" i="25"/>
  <c r="U246" i="25"/>
  <c r="U450" i="25"/>
  <c r="T103" i="25"/>
  <c r="U231" i="25"/>
  <c r="T369" i="25"/>
  <c r="T251" i="25"/>
  <c r="U307" i="25"/>
  <c r="U17" i="25"/>
  <c r="T381" i="25"/>
  <c r="T138" i="25"/>
  <c r="U243" i="25"/>
  <c r="T347" i="25"/>
  <c r="T261" i="25"/>
  <c r="T439" i="25"/>
  <c r="U108" i="25"/>
  <c r="T238" i="25"/>
  <c r="T114" i="25"/>
  <c r="U394" i="25"/>
  <c r="T14" i="25"/>
  <c r="U362" i="25"/>
  <c r="T254" i="25"/>
  <c r="T285" i="25"/>
  <c r="T125" i="25"/>
  <c r="U218" i="25"/>
  <c r="T315" i="25"/>
  <c r="U217" i="25"/>
  <c r="U322" i="25"/>
  <c r="U47" i="25"/>
  <c r="T24" i="25"/>
  <c r="T332" i="25"/>
  <c r="T124" i="25"/>
  <c r="T452" i="25"/>
  <c r="U453" i="25"/>
  <c r="T281" i="25"/>
  <c r="T253" i="25"/>
  <c r="T436" i="25"/>
  <c r="T279" i="25"/>
  <c r="U336" i="25"/>
  <c r="U427" i="25"/>
  <c r="T461" i="25"/>
  <c r="U401" i="25"/>
  <c r="T451" i="25"/>
  <c r="T308" i="25"/>
  <c r="T128" i="25"/>
  <c r="U109" i="25"/>
  <c r="U10" i="25"/>
  <c r="T106" i="25"/>
  <c r="U128" i="25"/>
  <c r="U473" i="25"/>
  <c r="T84" i="25"/>
  <c r="U363" i="25"/>
  <c r="T247" i="25"/>
  <c r="U317" i="25"/>
  <c r="T282" i="25"/>
  <c r="U77" i="25"/>
  <c r="T131" i="25"/>
  <c r="U120" i="25"/>
  <c r="T216" i="25"/>
  <c r="T399" i="25"/>
  <c r="T19" i="25"/>
  <c r="T395" i="25"/>
  <c r="U404" i="25"/>
  <c r="U431" i="25"/>
  <c r="T385" i="25"/>
  <c r="T442" i="25"/>
  <c r="U234" i="25"/>
  <c r="T234" i="25"/>
  <c r="U440" i="25"/>
  <c r="T426" i="25"/>
  <c r="T390" i="25"/>
  <c r="T303" i="25"/>
  <c r="T402" i="25"/>
  <c r="T475" i="25"/>
  <c r="U225" i="25"/>
  <c r="T344" i="25"/>
  <c r="U236" i="25"/>
  <c r="U434" i="25"/>
  <c r="U447" i="25"/>
  <c r="T235" i="25"/>
  <c r="U241" i="25"/>
  <c r="U396" i="25"/>
  <c r="U11" i="25"/>
  <c r="T213" i="25"/>
  <c r="U6" i="25"/>
  <c r="T430" i="25"/>
  <c r="T456" i="25"/>
  <c r="U403" i="25"/>
  <c r="U429" i="25"/>
  <c r="T372" i="25"/>
  <c r="U121" i="25"/>
  <c r="U82" i="25"/>
  <c r="U452" i="25"/>
  <c r="T152" i="25"/>
  <c r="T287" i="25"/>
  <c r="U157" i="25"/>
  <c r="T447" i="25"/>
  <c r="U151" i="25"/>
  <c r="U411" i="25"/>
  <c r="U433" i="25"/>
  <c r="T393" i="25"/>
  <c r="U54" i="25"/>
  <c r="T291" i="25"/>
  <c r="U355" i="25"/>
  <c r="T5" i="25"/>
  <c r="T312" i="25"/>
  <c r="T76" i="25"/>
  <c r="T410" i="25"/>
  <c r="U371" i="25"/>
  <c r="U352" i="25"/>
  <c r="U127" i="25"/>
  <c r="U275" i="25"/>
  <c r="U266" i="25"/>
  <c r="T273" i="25"/>
  <c r="U274" i="25"/>
  <c r="T275" i="25"/>
  <c r="T258" i="25"/>
  <c r="T267" i="25"/>
  <c r="U268" i="25"/>
  <c r="U270" i="25"/>
  <c r="U276" i="25"/>
  <c r="T270" i="25"/>
  <c r="T260" i="25"/>
  <c r="U257" i="25"/>
  <c r="T266" i="25"/>
  <c r="U273" i="25"/>
  <c r="T272" i="25"/>
  <c r="T271" i="25"/>
  <c r="T263" i="25"/>
  <c r="U271" i="25"/>
  <c r="U259" i="25"/>
  <c r="U263" i="25"/>
  <c r="U264" i="25"/>
  <c r="T264" i="25"/>
  <c r="U258" i="25"/>
  <c r="T257" i="25"/>
  <c r="U260" i="25"/>
  <c r="T259" i="25"/>
  <c r="T276" i="25"/>
  <c r="U267" i="25"/>
  <c r="T274" i="25"/>
  <c r="T265" i="25"/>
  <c r="T268" i="25"/>
  <c r="U265" i="25"/>
  <c r="U272" i="25"/>
</calcChain>
</file>

<file path=xl/comments1.xml><?xml version="1.0" encoding="utf-8"?>
<comments xmlns="http://schemas.openxmlformats.org/spreadsheetml/2006/main">
  <authors>
    <author>Maria Paz Navarro</author>
  </authors>
  <commentList>
    <comment ref="C2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38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38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<sst xmlns="http://schemas.openxmlformats.org/spreadsheetml/2006/main" count="29640" uniqueCount="5763">
  <si>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</si>
  <si>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</si>
  <si>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</si>
  <si>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</si>
  <si>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</si>
  <si>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</si>
  <si>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</si>
  <si>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</si>
  <si>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</si>
  <si>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</si>
  <si>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</si>
  <si>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</si>
  <si>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</si>
  <si>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</si>
  <si>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</si>
  <si>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</si>
  <si>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</si>
  <si>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</si>
  <si>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</si>
  <si>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</si>
  <si>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</si>
  <si>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</si>
  <si>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</si>
  <si>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</si>
  <si>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</si>
  <si>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</si>
  <si>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</si>
  <si>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</si>
  <si>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</si>
  <si>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</si>
  <si>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</si>
  <si>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</si>
  <si>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</si>
  <si>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</si>
  <si>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</si>
  <si>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</si>
  <si>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</si>
  <si>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</si>
  <si>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</si>
  <si>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</si>
  <si>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</si>
  <si>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</si>
  <si>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</si>
  <si>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</si>
  <si>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</si>
  <si>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</si>
  <si>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</si>
  <si>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</si>
  <si>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</si>
  <si>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</si>
  <si>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</si>
  <si>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</si>
  <si>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</si>
  <si>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</si>
  <si>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</si>
  <si>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</si>
  <si>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</si>
  <si>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</si>
  <si>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</si>
  <si>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</si>
  <si>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</si>
  <si>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</si>
  <si>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</si>
  <si>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</si>
  <si>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</si>
  <si>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</si>
  <si>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</si>
  <si>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</si>
  <si>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</si>
  <si>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</si>
  <si>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</si>
  <si>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</si>
  <si>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</si>
  <si>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</si>
  <si>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</si>
  <si>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</si>
  <si>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</si>
  <si>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</si>
  <si>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</si>
  <si>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</si>
  <si>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</si>
  <si>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</si>
  <si>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</si>
  <si>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</si>
  <si>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</si>
  <si>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</si>
  <si>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</si>
  <si>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</si>
  <si>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</si>
  <si>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</si>
  <si>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</si>
  <si>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</si>
  <si>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</si>
  <si>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</si>
  <si>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</si>
  <si>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</si>
  <si>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</si>
  <si>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</si>
  <si>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</si>
  <si>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</si>
  <si>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</si>
  <si>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</si>
  <si>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</si>
  <si>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</si>
  <si>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</si>
  <si>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</si>
  <si>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</si>
  <si>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</si>
  <si>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</si>
  <si>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</si>
  <si>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</si>
  <si>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</si>
  <si>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</si>
  <si>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</si>
  <si>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</si>
  <si>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</si>
  <si>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</si>
  <si>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</si>
  <si>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</si>
  <si>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</si>
  <si>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</si>
  <si>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</si>
  <si>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</si>
  <si>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</si>
  <si>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</si>
  <si>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</si>
  <si>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</si>
  <si>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</si>
  <si>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</si>
  <si>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</si>
  <si>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</si>
  <si>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</si>
  <si>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</si>
  <si>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</si>
  <si>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</si>
  <si>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</si>
  <si>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</si>
  <si>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</si>
  <si>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</si>
  <si>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</si>
  <si>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</si>
  <si>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</si>
  <si>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</si>
  <si>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</si>
  <si>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</si>
  <si>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</si>
  <si>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</si>
  <si>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</si>
  <si>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</si>
  <si>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</si>
  <si>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</si>
  <si>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</si>
  <si>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</si>
  <si>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</si>
  <si>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</si>
  <si>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</si>
  <si>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</si>
  <si>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</si>
  <si>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</si>
  <si>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</si>
  <si>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</si>
  <si>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</si>
  <si>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</si>
  <si>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</si>
  <si>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</si>
  <si>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</si>
  <si>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</si>
  <si>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</si>
  <si>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</si>
  <si>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</si>
  <si>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</si>
  <si>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</si>
  <si>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</si>
  <si>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</si>
  <si>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</si>
  <si>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</si>
  <si>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</si>
  <si>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</si>
  <si>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</si>
  <si>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</si>
  <si>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</si>
  <si>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</si>
  <si>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</si>
  <si>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</si>
  <si>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</si>
  <si>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</si>
  <si>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</si>
  <si>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</si>
  <si>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</si>
  <si>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</si>
  <si>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</si>
  <si>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</si>
  <si>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</si>
  <si>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</si>
  <si>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</si>
  <si>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</si>
  <si>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</si>
  <si>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</si>
  <si>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</si>
  <si>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</si>
  <si>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</si>
  <si>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</si>
  <si>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</si>
  <si>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</si>
  <si>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</si>
  <si>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</si>
  <si>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</si>
  <si>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</si>
  <si>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</si>
  <si>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</si>
  <si>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</si>
  <si>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</si>
  <si>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</si>
  <si>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</si>
  <si>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</si>
  <si>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</si>
  <si>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</si>
  <si>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</si>
  <si>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</si>
  <si>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</si>
  <si>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</si>
  <si>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</si>
  <si>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</si>
  <si>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</si>
  <si>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</si>
  <si>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</si>
  <si>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</si>
  <si>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</si>
  <si>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</si>
  <si>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</si>
  <si>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</si>
  <si>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</si>
  <si>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</si>
  <si>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</si>
  <si>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</si>
  <si>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</si>
  <si>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</si>
  <si>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</si>
  <si>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</si>
  <si>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</si>
  <si>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</si>
  <si>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</si>
  <si>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</si>
  <si>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</si>
  <si>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</si>
  <si>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</si>
  <si>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</si>
  <si>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</si>
  <si>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</si>
  <si>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</si>
  <si>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</si>
  <si>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</si>
  <si>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</si>
  <si>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</si>
  <si>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</si>
  <si>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</si>
  <si>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</si>
  <si>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</si>
  <si>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</si>
  <si>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</si>
  <si>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</si>
  <si>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</si>
  <si>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</si>
  <si>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</si>
  <si>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</si>
  <si>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</si>
  <si>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</si>
  <si>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</si>
  <si>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</si>
  <si>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</si>
  <si>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</si>
  <si>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</si>
  <si>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</si>
  <si>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</si>
  <si>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obtenerListadoDocumentos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</si>
  <si>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</si>
  <si>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</si>
  <si>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</si>
  <si>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</si>
  <si>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</si>
  <si>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</si>
  <si>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</si>
  <si>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</si>
  <si>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</si>
  <si>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</si>
  <si>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</si>
  <si>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</si>
  <si>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</si>
  <si>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</si>
  <si>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</si>
  <si>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</si>
  <si>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</si>
  <si>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</si>
  <si>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</si>
  <si>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</si>
  <si>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exportacionTower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</si>
  <si>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</si>
  <si>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</si>
  <si>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</si>
  <si>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</si>
  <si>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</si>
  <si>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</si>
  <si>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</si>
  <si>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</si>
  <si>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</si>
  <si>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</si>
  <si>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</si>
  <si>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</si>
  <si>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</si>
  <si>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</si>
  <si>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</si>
  <si>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</si>
  <si>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</si>
  <si>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</si>
  <si>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</si>
  <si>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</si>
  <si>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</si>
  <si>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</si>
  <si>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</si>
  <si>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</si>
  <si>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</si>
  <si>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</si>
  <si>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</si>
  <si>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</si>
  <si>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</si>
  <si>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</si>
  <si>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</si>
  <si>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</si>
  <si>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</si>
  <si>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</si>
  <si>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</si>
  <si>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</si>
  <si>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</si>
  <si>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</si>
  <si>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</si>
  <si>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</si>
  <si>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</si>
  <si>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</si>
  <si>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</si>
  <si>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</si>
  <si>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</si>
  <si>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</si>
  <si>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</si>
  <si>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</si>
  <si>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</si>
  <si>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</si>
  <si>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</si>
  <si>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</si>
  <si>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</si>
  <si>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</si>
  <si>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</si>
  <si>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</si>
  <si>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</si>
  <si>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</si>
  <si>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</si>
  <si>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</si>
  <si>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</si>
  <si>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</si>
  <si>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</si>
  <si>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</si>
  <si>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</si>
  <si>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</si>
  <si>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</si>
  <si>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</si>
  <si>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</si>
  <si>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</si>
  <si>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</si>
  <si>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</si>
  <si>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</si>
  <si>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</si>
  <si>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</si>
  <si>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</si>
  <si>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</si>
  <si>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</si>
  <si>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</si>
  <si>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</si>
  <si>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</si>
  <si>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</si>
  <si>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</si>
  <si>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</si>
  <si>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</si>
  <si>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</si>
  <si>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</si>
  <si>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</si>
  <si>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</si>
  <si>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</si>
  <si>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</si>
  <si>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</si>
  <si>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</si>
  <si>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</si>
  <si>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</si>
  <si>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</si>
  <si>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</si>
  <si>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</si>
  <si>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</si>
  <si>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</si>
  <si>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</si>
  <si>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</si>
  <si>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</si>
  <si>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</si>
  <si>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</si>
  <si>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</si>
  <si>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</si>
  <si>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</si>
  <si>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</si>
  <si>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</si>
  <si>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</si>
  <si>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</si>
  <si>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</si>
  <si>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</si>
  <si>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</si>
  <si>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</si>
  <si>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</si>
  <si>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</si>
  <si>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</si>
  <si>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</si>
  <si>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</si>
  <si>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</si>
  <si>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</si>
  <si>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</si>
  <si>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</si>
  <si>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</si>
  <si>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</si>
  <si>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</si>
  <si>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</si>
  <si>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</si>
  <si>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</si>
  <si>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</si>
  <si>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</si>
  <si>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</si>
  <si>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</si>
  <si>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</si>
  <si>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</si>
  <si>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</si>
  <si>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</si>
  <si>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</si>
  <si>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</si>
  <si>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</si>
  <si>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</si>
  <si>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</si>
  <si>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</si>
  <si>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</si>
  <si>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</si>
  <si>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</si>
  <si>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</si>
  <si>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</si>
  <si>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</si>
  <si>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</si>
  <si>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</si>
  <si>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</si>
  <si>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</si>
  <si>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</si>
  <si>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</si>
  <si>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</si>
  <si>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</si>
  <si>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</si>
  <si>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</si>
  <si>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</si>
  <si>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</si>
  <si>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</si>
  <si>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</si>
  <si>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</si>
  <si>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</si>
  <si>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</si>
  <si>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</si>
  <si>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</si>
  <si>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</si>
  <si>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</si>
  <si>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</si>
  <si>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</si>
  <si>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</si>
  <si>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</si>
  <si>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</si>
  <si>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</si>
  <si>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</si>
  <si>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</si>
  <si>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</si>
  <si>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</si>
  <si>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</si>
  <si>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</si>
  <si>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</si>
  <si>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</si>
  <si>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</si>
  <si>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</si>
  <si>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</si>
  <si>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</si>
  <si>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</si>
  <si>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</si>
  <si>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</si>
  <si>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</si>
  <si>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</si>
  <si>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</si>
  <si>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</si>
  <si>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</si>
  <si>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</si>
  <si>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</si>
  <si>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</si>
  <si>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</si>
  <si>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</si>
  <si>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</si>
  <si>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</si>
  <si>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</si>
  <si>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</si>
  <si>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</si>
  <si>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</si>
  <si>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</si>
  <si>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</si>
  <si>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</si>
  <si>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</si>
  <si>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</si>
  <si>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</si>
  <si>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</si>
  <si>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</si>
  <si>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</si>
  <si>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</si>
  <si>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</si>
  <si>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</si>
  <si>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</si>
  <si>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</si>
  <si>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</si>
  <si>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</si>
  <si>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</si>
  <si>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</si>
  <si>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</si>
  <si>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</si>
  <si>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</si>
  <si>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</si>
  <si>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</si>
  <si>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</si>
  <si>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</si>
  <si>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</si>
  <si>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</si>
  <si>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</si>
  <si>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</si>
  <si>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</si>
  <si>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</si>
  <si>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</si>
  <si>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</si>
  <si>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</si>
  <si>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</si>
  <si>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</si>
  <si>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</si>
  <si>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</si>
  <si>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</si>
  <si>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</si>
  <si>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</si>
  <si>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</si>
  <si>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</si>
  <si>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</si>
  <si>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</si>
  <si>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</si>
  <si>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</si>
  <si>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</si>
  <si>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</si>
  <si>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</si>
  <si>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</si>
  <si>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</si>
  <si>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</si>
  <si>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</si>
  <si>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</si>
  <si>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</si>
  <si>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</si>
  <si>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</si>
  <si>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</si>
  <si>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</si>
  <si>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</si>
  <si>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</si>
  <si>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</si>
  <si>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</si>
  <si>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</si>
  <si>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</si>
  <si>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</si>
  <si>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</si>
  <si>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</si>
  <si>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</si>
  <si>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</si>
  <si>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</si>
  <si>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</si>
  <si>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</si>
  <si>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</si>
  <si>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</si>
  <si>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</si>
  <si>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</si>
  <si>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</si>
  <si>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</si>
  <si>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</si>
  <si>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</si>
  <si>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</si>
  <si>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</si>
  <si>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</si>
  <si>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</si>
  <si>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</si>
  <si>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</si>
  <si>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</si>
  <si>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</si>
  <si>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</si>
  <si>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</si>
  <si>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</si>
  <si>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</si>
  <si>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</si>
  <si>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</si>
  <si>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</si>
  <si>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</si>
  <si>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</si>
  <si>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</si>
  <si>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</si>
  <si>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</si>
  <si>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</si>
  <si>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</si>
  <si>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</si>
  <si>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</si>
  <si>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</si>
  <si>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</si>
  <si>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</si>
  <si>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</si>
  <si>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</si>
  <si>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</si>
  <si>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</si>
  <si>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</si>
  <si>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</si>
  <si>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</si>
  <si>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</si>
  <si>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</si>
  <si>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</si>
  <si>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</si>
  <si>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</si>
  <si>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</si>
  <si>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</si>
  <si>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</si>
  <si>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</si>
  <si>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</si>
  <si>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</si>
  <si>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</si>
  <si>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</si>
  <si>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</si>
  <si>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</si>
  <si>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</si>
  <si>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</si>
  <si>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</si>
  <si>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</si>
  <si>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</si>
  <si>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</si>
  <si>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</si>
  <si>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</si>
  <si>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</si>
  <si>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</si>
  <si>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</si>
  <si>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</si>
  <si>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</si>
  <si>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</si>
  <si>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</si>
  <si>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</si>
  <si>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</si>
  <si>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</si>
  <si>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</si>
  <si>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</si>
  <si>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</si>
  <si>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</si>
  <si>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</si>
  <si>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</si>
  <si>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</si>
  <si>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</si>
  <si>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</si>
  <si>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</si>
  <si>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</si>
  <si>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</si>
  <si>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</si>
  <si>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</si>
  <si>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</si>
  <si>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</si>
  <si>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</si>
  <si>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</si>
  <si>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</si>
  <si>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</si>
  <si>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</si>
  <si>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</si>
  <si>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</si>
  <si>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</si>
  <si>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</si>
  <si>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</si>
  <si>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</si>
  <si>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</si>
  <si>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</si>
  <si>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</si>
  <si>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</si>
  <si>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</si>
  <si>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</si>
  <si>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</si>
  <si>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</si>
  <si>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</si>
  <si>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</si>
  <si>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</si>
  <si>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</si>
  <si>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</si>
  <si>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</si>
  <si>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</si>
  <si>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</si>
  <si>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</si>
  <si>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</si>
  <si>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</si>
  <si>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</si>
  <si>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</si>
  <si>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</si>
  <si>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</si>
  <si>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</si>
  <si>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</si>
  <si>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</si>
  <si>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</si>
  <si>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</si>
  <si>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</si>
  <si>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</si>
  <si>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</si>
  <si>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</si>
  <si>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</si>
  <si>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</si>
  <si>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</si>
  <si>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</si>
  <si>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</si>
  <si>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</si>
  <si>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</si>
  <si>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</si>
  <si>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</si>
  <si>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</si>
  <si>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</si>
  <si>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</si>
  <si>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</si>
  <si>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</si>
  <si>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</si>
  <si>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</si>
  <si>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</si>
  <si>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</si>
  <si>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</si>
  <si>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</si>
  <si>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</si>
  <si>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</si>
  <si>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</si>
  <si>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</si>
  <si>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</si>
  <si>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</si>
  <si>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</si>
  <si>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</si>
  <si>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</si>
  <si>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</si>
  <si>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</si>
  <si>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</si>
  <si>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</si>
  <si>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</si>
  <si>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</si>
  <si>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</si>
  <si>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</si>
  <si>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</si>
  <si>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</si>
  <si>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</si>
  <si>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</si>
  <si>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</si>
  <si>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</si>
  <si>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</si>
  <si>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</si>
  <si>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</si>
  <si>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</si>
  <si>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</si>
  <si>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</si>
  <si>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</si>
  <si>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</si>
  <si>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</si>
  <si>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</si>
  <si>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</si>
  <si>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</si>
  <si>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</si>
  <si>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</si>
  <si>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</si>
  <si>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</si>
  <si>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</si>
  <si>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</si>
  <si>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</si>
  <si>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</si>
  <si>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</si>
  <si>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</si>
  <si>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</si>
  <si>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</si>
  <si>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</si>
  <si>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</si>
  <si>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</si>
  <si>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</si>
  <si>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</si>
  <si>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</si>
  <si>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</si>
  <si>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</si>
  <si>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</si>
  <si>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</si>
  <si>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</si>
  <si>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</si>
  <si>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</si>
  <si>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</si>
  <si>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</si>
  <si>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</si>
  <si>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</si>
  <si>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</si>
  <si>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</si>
  <si>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</si>
  <si>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</si>
  <si>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</si>
  <si>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</si>
  <si>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</si>
  <si>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</si>
  <si>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</si>
  <si>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</si>
  <si>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</si>
  <si>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</si>
  <si>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</si>
  <si>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</si>
  <si>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</si>
  <si>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</si>
  <si>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</si>
  <si>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</si>
  <si>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</si>
  <si>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</si>
  <si>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</si>
  <si>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</si>
  <si>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</si>
  <si>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</si>
  <si>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</si>
  <si>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</si>
  <si>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</si>
  <si>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</si>
  <si>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</si>
  <si>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</si>
  <si>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</si>
  <si>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</si>
  <si>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</si>
  <si>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</si>
  <si>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</si>
  <si>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</si>
  <si>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</si>
  <si>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</si>
  <si>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</si>
  <si>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</si>
  <si>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</si>
  <si>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</si>
  <si>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</si>
  <si>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</si>
  <si>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</si>
  <si>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</si>
  <si>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</si>
  <si>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</si>
  <si>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</si>
  <si>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</si>
  <si>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</si>
  <si>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</si>
  <si>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</si>
  <si>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</si>
  <si>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</si>
  <si>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</si>
  <si>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</si>
  <si>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</si>
  <si>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</si>
  <si>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</si>
  <si>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</si>
  <si>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</si>
  <si>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</si>
  <si>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</si>
  <si>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</si>
  <si>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</si>
  <si>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</si>
  <si>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</si>
  <si>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</si>
  <si>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</si>
  <si>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</si>
  <si>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</si>
  <si>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</si>
  <si>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</si>
  <si>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</si>
  <si>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</si>
  <si>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</si>
  <si>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</si>
  <si>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</si>
  <si>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</si>
  <si>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</si>
  <si>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</si>
  <si>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</si>
  <si>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</si>
  <si>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</si>
  <si>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</si>
  <si>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</si>
  <si>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</si>
  <si>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</si>
  <si>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</si>
  <si>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</si>
  <si>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</si>
  <si>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</si>
  <si>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</si>
  <si>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</si>
  <si>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</si>
  <si>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</si>
  <si>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</si>
  <si>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</si>
  <si>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</si>
  <si>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</si>
  <si>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</si>
  <si>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</si>
  <si>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</si>
  <si>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</si>
  <si>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</si>
  <si>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</si>
  <si>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</si>
  <si>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</si>
  <si>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</si>
  <si>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</si>
  <si>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</si>
  <si>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</si>
  <si>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</si>
  <si>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</si>
  <si>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</si>
  <si>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</si>
  <si>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</si>
  <si>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</si>
  <si>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</si>
  <si>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</si>
  <si>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</si>
  <si>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</si>
  <si>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</si>
  <si>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</si>
  <si>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</si>
  <si>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</si>
  <si>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</si>
  <si>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</si>
  <si>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</si>
  <si>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</si>
  <si>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</si>
  <si>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</si>
  <si>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</si>
  <si>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</si>
  <si>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</si>
  <si>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</si>
  <si>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</si>
  <si>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</si>
  <si>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</si>
  <si>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</si>
  <si>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</si>
  <si>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</si>
  <si>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</si>
  <si>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</si>
  <si>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</si>
  <si>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</si>
  <si>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</si>
  <si>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</si>
  <si>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</si>
  <si>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</si>
  <si>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</si>
  <si>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</si>
  <si>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</si>
  <si>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</si>
  <si>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</si>
  <si>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</si>
  <si>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</si>
  <si>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</si>
  <si>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</si>
  <si>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</si>
  <si>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</si>
  <si>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</si>
  <si>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</si>
  <si>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</si>
  <si>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</si>
  <si>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</si>
  <si>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</si>
  <si>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</si>
  <si>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</si>
  <si>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</si>
  <si>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</si>
  <si>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</si>
  <si>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</si>
  <si>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</si>
  <si>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</si>
  <si>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</si>
  <si>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</si>
  <si>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</si>
  <si>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</si>
  <si>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</si>
  <si>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</si>
  <si>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</si>
  <si>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</si>
  <si>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</si>
  <si>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</si>
  <si>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</si>
  <si>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</si>
  <si>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</si>
  <si>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</si>
  <si>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</si>
  <si>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</si>
  <si>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</si>
  <si>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</si>
  <si>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</si>
  <si>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</si>
  <si>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</si>
  <si>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</si>
  <si>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</si>
  <si>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</si>
  <si>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</si>
  <si>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</si>
  <si>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</si>
  <si>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</si>
  <si>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</si>
  <si>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</si>
  <si>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</si>
  <si>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</si>
  <si>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</si>
  <si>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</si>
  <si>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</si>
  <si>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</si>
  <si>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</si>
  <si>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</si>
  <si>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</si>
  <si>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</si>
  <si>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</si>
  <si>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</si>
  <si>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</si>
  <si>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</si>
  <si>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</si>
  <si>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</si>
  <si>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</si>
  <si>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</si>
  <si>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</si>
  <si>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</si>
  <si>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</si>
  <si>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</si>
  <si>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</si>
  <si>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</si>
  <si>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</si>
  <si>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</si>
  <si>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</si>
  <si>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</si>
  <si>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</si>
  <si>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</si>
  <si>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</si>
  <si>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</si>
  <si>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</si>
  <si>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</si>
  <si>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</si>
  <si>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</si>
  <si>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</si>
  <si>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</si>
  <si>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</si>
  <si>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</si>
  <si>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</si>
  <si>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</si>
  <si>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</si>
  <si>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</si>
  <si>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</si>
  <si>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</si>
  <si>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</si>
  <si>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</si>
  <si>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</si>
  <si>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</si>
  <si>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</si>
  <si>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</si>
  <si>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</si>
  <si>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</si>
  <si>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</si>
  <si>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</si>
  <si>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</si>
  <si>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</si>
  <si>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</si>
  <si>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</si>
  <si>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</si>
  <si>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</si>
  <si>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</si>
  <si>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</si>
  <si>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</si>
  <si>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</si>
  <si>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</si>
  <si>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</si>
  <si>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</si>
  <si>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</si>
  <si>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</si>
  <si>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</si>
  <si>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</si>
  <si>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</si>
  <si>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</si>
  <si>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</si>
  <si>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</si>
  <si>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</si>
  <si>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</si>
  <si>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</si>
  <si>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</si>
  <si>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</si>
  <si>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</si>
  <si>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</si>
  <si>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</si>
  <si>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</si>
  <si>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</si>
  <si>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</si>
  <si>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</si>
  <si>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</si>
  <si>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</si>
  <si>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</si>
  <si>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</si>
  <si>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</si>
  <si>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</si>
  <si>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</si>
  <si>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</si>
  <si>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</si>
  <si>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</si>
  <si>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</si>
  <si>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</si>
  <si>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</si>
  <si>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</si>
  <si>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</si>
  <si>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</si>
  <si>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</si>
  <si>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</si>
  <si>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</si>
  <si>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</si>
  <si>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</si>
  <si>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</si>
  <si>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</si>
  <si>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</si>
  <si>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</si>
  <si>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</si>
  <si>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</si>
  <si>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</si>
  <si>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</si>
  <si>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</si>
  <si>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</si>
  <si>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</si>
  <si>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</si>
  <si>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</si>
  <si>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</si>
  <si>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</si>
  <si>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</si>
  <si>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</si>
  <si>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</si>
  <si>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</si>
  <si>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</si>
  <si>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</si>
  <si>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</si>
  <si>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</si>
  <si>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</si>
  <si>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</si>
  <si>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</si>
  <si>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</si>
  <si>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</si>
  <si>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</si>
  <si>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</si>
  <si>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</si>
  <si>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</si>
  <si>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</si>
  <si>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</si>
  <si>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</si>
  <si>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</si>
  <si>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</si>
  <si>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</si>
  <si>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</si>
  <si>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</si>
  <si>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</si>
  <si>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</si>
  <si>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</si>
  <si>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</si>
  <si>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</si>
  <si>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</si>
  <si>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</si>
  <si>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</si>
  <si>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</si>
  <si>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</si>
  <si>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</si>
  <si>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</si>
  <si>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</si>
  <si>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</si>
  <si>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</si>
  <si>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</si>
  <si>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</si>
  <si>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</si>
  <si>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</si>
  <si>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</si>
  <si>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</si>
  <si>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</si>
  <si>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</si>
  <si>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</si>
  <si>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</si>
  <si>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</si>
  <si>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</si>
  <si>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</si>
  <si>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</si>
  <si>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</si>
  <si>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</si>
  <si>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</si>
  <si>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</si>
  <si>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</si>
  <si>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</si>
  <si>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</si>
  <si>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</si>
  <si>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</si>
  <si>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</si>
  <si>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</si>
  <si>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</si>
  <si>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</si>
  <si>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</si>
  <si>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</si>
  <si>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</si>
  <si>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</si>
  <si>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</si>
  <si>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</si>
  <si>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</si>
  <si>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</si>
  <si>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</si>
  <si>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</si>
  <si>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</si>
  <si>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</si>
  <si>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</si>
  <si>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</si>
  <si>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</si>
  <si>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</si>
  <si>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</si>
  <si>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</si>
  <si>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</si>
  <si>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</si>
  <si>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</si>
  <si>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</si>
  <si>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</si>
  <si>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</si>
  <si>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</si>
  <si>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</si>
  <si>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</si>
  <si>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</si>
  <si>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</si>
  <si>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</si>
  <si>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</si>
  <si>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</si>
  <si>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</si>
  <si>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</si>
  <si>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</si>
  <si>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</si>
  <si>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</si>
  <si>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</si>
  <si>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</si>
  <si>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</si>
  <si>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</si>
  <si>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</si>
  <si>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</si>
  <si>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</si>
  <si>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</si>
  <si>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</si>
  <si>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</si>
  <si>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</si>
  <si>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</si>
  <si>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</si>
  <si>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</si>
  <si>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</si>
  <si>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</si>
  <si>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</si>
  <si>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</si>
  <si>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</si>
  <si>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</si>
  <si>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</si>
  <si>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</si>
  <si>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</si>
  <si>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</si>
  <si>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</si>
  <si>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</si>
  <si>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</si>
  <si>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</si>
  <si>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</si>
  <si>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</si>
  <si>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</si>
  <si>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</si>
  <si>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</si>
  <si>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</si>
  <si>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</si>
  <si>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</si>
  <si>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</si>
  <si>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</si>
  <si>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</si>
  <si>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</si>
  <si>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</si>
  <si>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</si>
  <si>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</si>
  <si>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</si>
  <si>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</si>
  <si>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</si>
  <si>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</si>
  <si>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</si>
  <si>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</si>
  <si>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</si>
  <si>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</si>
  <si>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</si>
  <si>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</si>
  <si>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</si>
  <si>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</si>
  <si>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</si>
  <si>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</si>
  <si>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</si>
  <si>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</si>
  <si>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</si>
  <si>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</si>
  <si>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</si>
  <si>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</si>
  <si>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</si>
  <si>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</si>
  <si>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</si>
  <si>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</si>
  <si>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</si>
  <si>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</si>
  <si>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</si>
  <si>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</si>
  <si>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</si>
  <si>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</si>
  <si>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</si>
  <si>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</si>
  <si>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</si>
  <si>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</si>
  <si>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</si>
  <si>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</si>
  <si>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</si>
  <si>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</si>
  <si>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</si>
  <si>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</si>
  <si>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</si>
  <si>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</si>
  <si>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</si>
  <si>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</si>
  <si>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</si>
  <si>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</si>
  <si>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</si>
  <si>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</si>
  <si>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</si>
  <si>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</si>
  <si>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</si>
  <si>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</si>
  <si>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</si>
  <si>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</si>
  <si>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</si>
  <si>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</si>
  <si>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</si>
  <si>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</si>
  <si>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</si>
  <si>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</si>
  <si>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</si>
  <si>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</si>
  <si>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</si>
  <si>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</si>
  <si>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</si>
  <si>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</si>
  <si>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</si>
  <si>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</si>
  <si>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</si>
  <si>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</si>
  <si>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</si>
  <si>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</si>
  <si>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</si>
  <si>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</si>
  <si>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</si>
  <si>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</si>
  <si>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</si>
  <si>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</si>
  <si>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</si>
  <si>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</si>
  <si>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</si>
  <si>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</si>
  <si>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</si>
  <si>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</si>
  <si>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</si>
  <si>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</si>
  <si>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</si>
  <si>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</si>
  <si>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</si>
  <si>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</si>
  <si>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</si>
  <si>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</si>
  <si>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</si>
  <si>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</si>
  <si>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</si>
  <si>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</si>
  <si>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</si>
  <si>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</si>
  <si>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</si>
  <si>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</si>
  <si>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</si>
  <si>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</si>
  <si>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</si>
  <si>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</si>
  <si>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</si>
  <si>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</si>
  <si>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</si>
  <si>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</si>
  <si>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</si>
  <si>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</si>
  <si>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</si>
  <si>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</si>
  <si>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</si>
  <si>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</si>
  <si>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</si>
  <si>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</si>
  <si>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</si>
  <si>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</si>
  <si>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</si>
  <si>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</si>
  <si>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</si>
  <si>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</si>
  <si>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</si>
  <si>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</si>
  <si>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</si>
  <si>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</si>
  <si>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</si>
  <si>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</si>
  <si>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</si>
  <si>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</si>
  <si>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</si>
  <si>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</si>
  <si>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</si>
  <si>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</si>
  <si>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</si>
  <si>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</si>
  <si>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</si>
  <si>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</si>
  <si>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</si>
  <si>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</si>
  <si>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</si>
  <si>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</si>
  <si>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</si>
  <si>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</si>
  <si>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</si>
  <si>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</si>
  <si>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</si>
  <si>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</si>
  <si>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</si>
  <si>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</si>
  <si>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</si>
  <si>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</si>
  <si>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</si>
  <si>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</si>
  <si>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</si>
  <si>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</si>
  <si>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</si>
  <si>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</si>
  <si>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</si>
  <si>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</si>
  <si>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</si>
  <si>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</si>
  <si>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</si>
  <si>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</si>
  <si>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</si>
  <si>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</si>
  <si>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</si>
  <si>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</si>
  <si>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</si>
  <si>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</si>
  <si>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</si>
  <si>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</si>
  <si>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</si>
  <si>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</si>
  <si>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</si>
  <si>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</si>
  <si>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</si>
  <si>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</si>
  <si>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</si>
  <si>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</si>
  <si>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</si>
  <si>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</si>
  <si>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</si>
  <si>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</si>
  <si>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</si>
  <si>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</si>
  <si>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</si>
  <si>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</si>
  <si>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</si>
  <si>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</si>
  <si>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</si>
  <si>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</si>
  <si>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</si>
  <si>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</si>
  <si>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</si>
  <si>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</si>
  <si>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</si>
  <si>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</si>
  <si>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</si>
  <si>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</si>
  <si>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</si>
  <si>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</si>
  <si>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</si>
  <si>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</si>
  <si>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</si>
  <si>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</si>
  <si>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</si>
  <si>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</si>
  <si>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</si>
  <si>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</si>
  <si>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</si>
  <si>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</si>
  <si>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</si>
  <si>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</si>
  <si>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</si>
  <si>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</si>
  <si>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</si>
  <si>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</si>
  <si>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</si>
  <si>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</si>
  <si>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</si>
  <si>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</si>
  <si>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</si>
  <si>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</si>
  <si>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</si>
  <si>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</si>
  <si>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</si>
  <si>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</si>
  <si>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</si>
  <si>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</si>
  <si>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</si>
  <si>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</si>
  <si>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</si>
  <si>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</si>
  <si>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</si>
  <si>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</si>
  <si>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</si>
  <si>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</si>
  <si>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</si>
  <si>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</si>
  <si>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</si>
  <si>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</si>
  <si>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</si>
  <si>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</si>
  <si>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</si>
  <si>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</si>
  <si>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</si>
  <si>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</si>
  <si>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</si>
  <si>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</si>
  <si>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</si>
  <si>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</si>
  <si>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</si>
  <si>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</si>
  <si>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</si>
  <si>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</si>
  <si>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</si>
  <si>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</si>
  <si>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</si>
  <si>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</si>
  <si>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</si>
  <si>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</si>
  <si>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</si>
  <si>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</si>
  <si>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</si>
  <si>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</si>
  <si>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</si>
  <si>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</si>
  <si>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</si>
  <si>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</si>
  <si>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</si>
  <si>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</si>
  <si>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</si>
  <si>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</si>
  <si>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</si>
  <si>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</si>
  <si>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</si>
  <si>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</si>
  <si>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</si>
  <si>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</si>
  <si>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</si>
  <si>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</si>
  <si>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</si>
  <si>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</si>
  <si>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</si>
  <si>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</si>
  <si>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</si>
  <si>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</si>
  <si>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</si>
  <si>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</si>
  <si>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</si>
  <si>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</si>
  <si>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</si>
  <si>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</si>
  <si>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</si>
  <si>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</si>
  <si>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</si>
  <si>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</si>
  <si>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</si>
  <si>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</si>
  <si>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</si>
  <si>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</si>
  <si>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</si>
  <si>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</si>
  <si>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</si>
  <si>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</si>
  <si>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</si>
  <si>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</si>
  <si>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</si>
  <si>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</si>
  <si>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</si>
  <si>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</si>
  <si>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</si>
  <si>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</si>
  <si>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</si>
  <si>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</si>
  <si>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</si>
  <si>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</si>
  <si>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</si>
  <si>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</si>
  <si>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</si>
  <si>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</si>
  <si>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</si>
  <si>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</si>
  <si>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</si>
  <si>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</si>
  <si>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</si>
  <si>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</si>
  <si>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</si>
  <si>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</si>
  <si>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</si>
  <si>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</si>
  <si>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</si>
  <si>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</si>
  <si>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</si>
  <si>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</si>
  <si>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</si>
  <si>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</si>
  <si>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</si>
  <si>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</si>
  <si>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</si>
  <si>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</si>
  <si>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</si>
  <si>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</si>
  <si>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</si>
  <si>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</si>
  <si>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</si>
  <si>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</si>
  <si>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</si>
  <si>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</si>
  <si>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</si>
  <si>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</si>
  <si>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</si>
  <si>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</si>
  <si>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</si>
  <si>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</si>
  <si>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</si>
  <si>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</si>
  <si>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</si>
  <si>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</si>
  <si>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</si>
  <si>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</si>
  <si>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</si>
  <si>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</si>
  <si>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</si>
  <si>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</si>
  <si>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</si>
  <si>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</si>
  <si>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</si>
  <si>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</si>
  <si>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</si>
  <si>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</si>
  <si>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</si>
  <si>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</si>
  <si>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</si>
  <si>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</si>
  <si>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</si>
  <si>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</si>
  <si>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</si>
  <si>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</si>
  <si>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</si>
  <si>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</si>
  <si>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</si>
  <si>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</si>
  <si>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</si>
  <si>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</si>
  <si>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</si>
  <si>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</si>
  <si>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</si>
  <si>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</si>
  <si>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</si>
  <si>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</si>
  <si>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</si>
  <si>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</si>
  <si>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</si>
  <si>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</si>
  <si>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</si>
  <si>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</si>
  <si>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</si>
  <si>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</si>
  <si>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</si>
  <si>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</si>
  <si>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</si>
  <si>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</si>
  <si>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</si>
  <si>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</si>
  <si>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</si>
  <si>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</si>
  <si>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</si>
  <si>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</si>
  <si>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</si>
  <si>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</si>
  <si>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</si>
  <si>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</si>
  <si>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</si>
  <si>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</si>
  <si>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</si>
  <si>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</si>
  <si>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</si>
  <si>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</si>
  <si>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</si>
  <si>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</si>
  <si>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</si>
  <si>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</si>
  <si>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</si>
  <si>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</si>
  <si>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</si>
  <si>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</si>
  <si>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</si>
  <si>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</si>
  <si>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</si>
  <si>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</si>
  <si>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</si>
  <si>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</si>
  <si>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</si>
  <si>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</si>
  <si>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</si>
  <si>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</si>
  <si>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</si>
  <si>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</si>
  <si>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</si>
  <si>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</si>
  <si>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</si>
  <si>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</si>
  <si>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</si>
  <si>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</si>
  <si>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</si>
  <si>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</si>
  <si>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</si>
  <si>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</si>
  <si>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</si>
  <si>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</si>
  <si>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</si>
  <si>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</si>
  <si>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</si>
  <si>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</si>
  <si>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</si>
  <si>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</si>
  <si>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</si>
  <si>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</si>
  <si>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</si>
  <si>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</si>
  <si>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</si>
  <si>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</si>
  <si>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</si>
  <si>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</si>
  <si>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</si>
  <si>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</si>
  <si>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</si>
  <si>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</si>
  <si>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</si>
  <si>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</si>
  <si>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</si>
  <si>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</si>
  <si>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</si>
  <si>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</si>
  <si>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</si>
  <si>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</si>
  <si>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</si>
  <si>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</si>
  <si>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</si>
  <si>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</si>
  <si>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</si>
  <si>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</si>
  <si>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</si>
  <si>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</si>
  <si>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</si>
  <si>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</si>
  <si>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</si>
  <si>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</si>
  <si>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</si>
  <si>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</si>
  <si>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</si>
  <si>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</si>
  <si>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</si>
  <si>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</si>
  <si>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</si>
  <si>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</si>
  <si>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</si>
  <si>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</si>
  <si>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</si>
  <si>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</si>
  <si>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</si>
  <si>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</si>
  <si>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</si>
  <si>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</si>
  <si>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</si>
  <si>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</si>
  <si>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</si>
  <si>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</si>
  <si>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</si>
  <si>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</si>
  <si>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</si>
  <si>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</si>
  <si>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</si>
  <si>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</si>
  <si>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</si>
  <si>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</si>
  <si>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</si>
  <si>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</si>
  <si>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</si>
  <si>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</si>
  <si>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</si>
  <si>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</si>
  <si>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</si>
  <si>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</si>
  <si>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</si>
  <si>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</si>
  <si>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</si>
  <si>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</si>
  <si>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</si>
  <si>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</si>
  <si>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</si>
  <si>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</si>
  <si>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</si>
  <si>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</si>
  <si>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</si>
  <si>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</si>
  <si>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</si>
  <si>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</si>
  <si>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</si>
  <si>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</si>
  <si>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</si>
  <si>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</si>
  <si>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</si>
  <si>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</si>
  <si>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</si>
  <si>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</si>
  <si>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</si>
  <si>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</si>
  <si>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</si>
  <si>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</si>
  <si>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</si>
  <si>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</si>
  <si>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</si>
  <si>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</si>
  <si>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</si>
  <si>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</si>
  <si>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</si>
  <si>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</si>
  <si>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</si>
  <si>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</si>
  <si>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</si>
  <si>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</si>
  <si>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</si>
  <si>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</si>
  <si>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</si>
  <si>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</si>
  <si>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</si>
  <si>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</si>
  <si>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</si>
  <si>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</si>
  <si>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</si>
  <si>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</si>
  <si>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</si>
  <si>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</si>
  <si>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</si>
  <si>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</si>
  <si>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</si>
  <si>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</si>
  <si>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</si>
  <si>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</si>
  <si>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</si>
  <si>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</si>
  <si>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</si>
  <si>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</si>
  <si>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</si>
  <si>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</si>
  <si>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</si>
  <si>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</si>
  <si>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</si>
  <si>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</si>
  <si>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</si>
  <si>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</si>
  <si>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</si>
  <si>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</si>
  <si>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</si>
  <si>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</si>
  <si>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</si>
  <si>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</si>
  <si>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</si>
  <si>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</si>
  <si>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</si>
  <si>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</si>
  <si>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</si>
  <si>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</si>
  <si>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</si>
  <si>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</si>
  <si>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</si>
  <si>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</si>
  <si>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</si>
  <si>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</si>
  <si>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</si>
  <si>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</si>
  <si>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</si>
  <si>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</si>
  <si>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</si>
  <si>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</si>
  <si>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</si>
  <si>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</si>
  <si>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</si>
  <si>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</si>
  <si>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</si>
  <si>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</si>
  <si>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</si>
  <si>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</si>
  <si>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</si>
  <si>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</si>
  <si>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</si>
  <si>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</si>
  <si>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</si>
  <si>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</si>
  <si>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</si>
  <si>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</si>
  <si>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</si>
  <si>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</si>
  <si>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</si>
  <si>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</si>
  <si>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</si>
  <si>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</si>
  <si>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</si>
  <si>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</si>
  <si>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</si>
  <si>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</si>
  <si>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</si>
  <si>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</si>
  <si>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</si>
  <si>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</si>
  <si>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</si>
  <si>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</si>
  <si>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</si>
  <si>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</si>
  <si>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</si>
  <si>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</si>
  <si>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</si>
  <si>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</si>
  <si>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</si>
  <si>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</si>
  <si>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</si>
  <si>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</si>
  <si>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</si>
  <si>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</si>
  <si>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</si>
  <si>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</si>
  <si>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</si>
  <si>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</si>
  <si>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</si>
  <si>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</si>
  <si>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</si>
  <si>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</si>
  <si>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</si>
  <si>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</si>
  <si>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</si>
  <si>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</si>
  <si>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</si>
  <si>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</si>
  <si>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</si>
  <si>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</si>
  <si>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</si>
  <si>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</si>
  <si>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</si>
  <si>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</si>
  <si>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</si>
  <si>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</si>
  <si>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</si>
  <si>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</si>
  <si>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</si>
  <si>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</si>
  <si>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</si>
  <si>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</si>
  <si>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</si>
  <si>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</si>
  <si>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</si>
  <si>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</si>
  <si>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</si>
  <si>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</si>
  <si>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</si>
  <si>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</si>
  <si>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</si>
  <si>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</si>
  <si>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</si>
  <si>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</si>
  <si>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</si>
  <si>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</si>
  <si>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</si>
  <si>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</si>
  <si>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</si>
  <si>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</si>
  <si>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</si>
  <si>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</si>
  <si>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</si>
  <si>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</si>
  <si>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</si>
  <si>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</si>
  <si>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</si>
  <si>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</si>
  <si>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</si>
  <si>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</si>
  <si>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</si>
  <si>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</si>
  <si>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</si>
  <si>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</si>
  <si>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</si>
  <si>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</si>
  <si>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</si>
  <si>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</si>
  <si>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</si>
  <si>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</si>
  <si>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</si>
  <si>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</si>
  <si>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</si>
  <si>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</si>
  <si>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</si>
  <si>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</si>
  <si>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</si>
  <si>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</si>
  <si>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</si>
  <si>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</si>
  <si>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</si>
  <si>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</si>
  <si>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</si>
  <si>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</si>
  <si>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</si>
  <si>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</si>
  <si>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</si>
  <si>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</si>
  <si>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</si>
  <si>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</si>
  <si>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</si>
  <si>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</si>
  <si>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</si>
  <si>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</si>
  <si>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</si>
  <si>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</si>
  <si>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</si>
  <si>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</si>
  <si>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</si>
  <si>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</si>
  <si>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</si>
  <si>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</si>
  <si>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</si>
  <si>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</si>
  <si>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</si>
  <si>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</si>
  <si>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</si>
  <si>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</si>
  <si>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</si>
  <si>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</si>
  <si>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</si>
  <si>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</si>
  <si>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</si>
  <si>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</si>
  <si>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</si>
  <si>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</si>
  <si>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</si>
  <si>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</si>
  <si>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</si>
  <si>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</si>
  <si>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</si>
  <si>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</si>
  <si>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</si>
  <si>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</si>
  <si>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</si>
  <si>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</si>
  <si>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</si>
  <si>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</si>
  <si>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</si>
  <si>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</si>
  <si>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</si>
  <si>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</si>
  <si>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</si>
  <si>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</si>
  <si>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</si>
  <si>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</si>
  <si>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</si>
  <si>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</si>
  <si>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</si>
  <si>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</si>
  <si>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</si>
  <si>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</si>
  <si>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</si>
  <si>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</si>
  <si>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</si>
  <si>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</si>
  <si>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</si>
  <si>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</si>
  <si>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</si>
  <si>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</si>
  <si>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</si>
  <si>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</si>
  <si>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</si>
  <si>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</si>
  <si>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</si>
  <si>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</si>
  <si>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</si>
  <si>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</si>
  <si>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</si>
  <si>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</si>
  <si>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</si>
  <si>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</si>
  <si>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</si>
  <si>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</si>
  <si>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</si>
  <si>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</si>
  <si>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</si>
  <si>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</si>
  <si>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</si>
  <si>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</si>
  <si>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</si>
  <si>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</si>
  <si>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</si>
  <si>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</si>
  <si>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</si>
  <si>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</si>
  <si>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</si>
  <si>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</si>
  <si>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</si>
  <si>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</si>
  <si>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</si>
  <si>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</si>
  <si>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</si>
  <si>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</si>
  <si>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</si>
  <si>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</si>
  <si>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</si>
  <si>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</si>
  <si>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</si>
  <si>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</si>
  <si>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</si>
  <si>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</si>
  <si>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</si>
  <si>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</si>
  <si>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</si>
  <si>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</si>
  <si>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</si>
  <si>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</si>
  <si>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</si>
  <si>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</si>
  <si>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</si>
  <si>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</si>
  <si>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</si>
  <si>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</si>
  <si>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</si>
  <si>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</si>
  <si>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</si>
  <si>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</si>
  <si>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</si>
  <si>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</si>
  <si>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</si>
  <si>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</si>
  <si>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</si>
  <si>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</si>
  <si>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</si>
  <si>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</si>
  <si>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</si>
  <si>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</si>
  <si>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</si>
  <si>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</si>
  <si>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</si>
  <si>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</si>
  <si>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</si>
  <si>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</si>
  <si>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</si>
  <si>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</si>
  <si>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</si>
  <si>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</si>
  <si>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</si>
  <si>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</si>
  <si>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</si>
  <si>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</si>
  <si>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</si>
  <si>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</si>
  <si>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</si>
  <si>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</si>
  <si>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</si>
  <si>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</si>
  <si>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</si>
  <si>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</si>
  <si>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</si>
  <si>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</si>
  <si>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</si>
  <si>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</si>
  <si>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</si>
  <si>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</si>
  <si>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</si>
  <si>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</si>
  <si>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</si>
  <si>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</si>
  <si>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</si>
  <si>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</si>
  <si>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</si>
  <si>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</si>
  <si>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</si>
  <si>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</si>
  <si>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</si>
  <si>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</si>
  <si>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</si>
  <si>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</si>
  <si>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</si>
  <si>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</si>
  <si>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</si>
  <si>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</si>
  <si>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</si>
  <si>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</si>
  <si>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</si>
  <si>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</si>
  <si>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</si>
  <si>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</si>
  <si>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</si>
  <si>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</si>
  <si>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</si>
  <si>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</si>
  <si>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</si>
  <si>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</si>
  <si>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</si>
  <si>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</si>
  <si>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</si>
  <si>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</si>
  <si>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</si>
  <si>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</si>
  <si>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</si>
  <si>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</si>
  <si>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</si>
  <si>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</si>
  <si>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</si>
  <si>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</si>
  <si>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</si>
  <si>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</si>
  <si>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</si>
  <si>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</si>
  <si>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</si>
  <si>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</si>
  <si>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</si>
  <si>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</si>
  <si>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</si>
  <si>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</si>
  <si>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</si>
  <si>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</si>
  <si>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</si>
  <si>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</si>
  <si>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</si>
  <si>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</si>
  <si>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</si>
  <si>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</si>
  <si>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</si>
  <si>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</si>
  <si>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</si>
  <si>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</si>
  <si>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</si>
  <si>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</si>
  <si>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</si>
  <si>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</si>
  <si>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</si>
  <si>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</si>
  <si>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</si>
  <si>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</si>
  <si>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</si>
  <si>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</si>
  <si>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</si>
  <si>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</si>
  <si>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</si>
  <si>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</si>
  <si>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</si>
  <si>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</si>
  <si>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</si>
  <si>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</si>
  <si>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</si>
  <si>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</si>
  <si>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</si>
  <si>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</si>
  <si>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</si>
  <si>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</si>
  <si>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</si>
  <si>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</si>
  <si>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</si>
  <si>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</si>
  <si>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</si>
  <si>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</si>
  <si>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</si>
  <si>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</si>
  <si>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</si>
  <si>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</si>
  <si>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</si>
  <si>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</si>
  <si>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</si>
  <si>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</si>
  <si>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</si>
  <si>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</si>
  <si>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</si>
  <si>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</si>
  <si>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</si>
  <si>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</si>
  <si>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</si>
  <si>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</si>
  <si>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</si>
  <si>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</si>
  <si>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</si>
  <si>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</si>
  <si>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</si>
  <si>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</si>
  <si>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</si>
  <si>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</si>
  <si>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</si>
  <si>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</si>
  <si>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</si>
  <si>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</si>
  <si>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</si>
  <si>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</si>
  <si>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</si>
  <si>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</si>
  <si>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</si>
  <si>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</si>
  <si>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</si>
  <si>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</si>
  <si>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</si>
  <si>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</si>
  <si>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</si>
  <si>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</si>
  <si>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</si>
  <si>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</si>
  <si>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</si>
  <si>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</si>
  <si>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</si>
  <si>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</si>
  <si>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</si>
  <si>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</si>
  <si>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</si>
  <si>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</si>
  <si>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</si>
  <si>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</si>
  <si>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</si>
  <si>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</si>
  <si>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</si>
  <si>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</si>
  <si>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</si>
  <si>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</si>
  <si>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</si>
  <si>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</si>
  <si>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</si>
  <si>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</si>
  <si>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</si>
  <si>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</si>
  <si>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</si>
  <si>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</si>
  <si>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</si>
  <si>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</si>
  <si>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</si>
  <si>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</si>
  <si>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</si>
  <si>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</si>
  <si>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</si>
  <si>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</si>
  <si>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</si>
  <si>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</si>
  <si>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</si>
  <si>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</si>
  <si>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</si>
  <si>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</si>
  <si>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</si>
  <si>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</si>
  <si>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</si>
  <si>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</si>
  <si>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</si>
  <si>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</si>
  <si>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</si>
  <si>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</si>
  <si>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</si>
  <si>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</si>
  <si>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</si>
  <si>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</si>
  <si>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</si>
  <si>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</si>
  <si>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</si>
  <si>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</si>
  <si>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</si>
  <si>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</si>
  <si>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</si>
  <si>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</si>
  <si>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</si>
  <si>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</si>
  <si>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</si>
  <si>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</si>
  <si>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</si>
  <si>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</si>
  <si>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</si>
  <si>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</si>
  <si>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</si>
  <si>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</si>
  <si>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</si>
  <si>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</si>
  <si>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</si>
  <si>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</si>
  <si>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</si>
  <si>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</si>
  <si>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</si>
  <si>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</si>
  <si>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</si>
  <si>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</si>
  <si>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</si>
  <si>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</si>
  <si>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</si>
  <si>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</si>
  <si>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</si>
  <si>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</si>
  <si>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</si>
  <si>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</si>
  <si>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</si>
  <si>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</si>
  <si>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</si>
  <si>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</si>
  <si>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</si>
  <si>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</si>
  <si>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</si>
  <si>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</si>
  <si>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</si>
  <si>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</si>
  <si>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</si>
  <si>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</si>
  <si>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</si>
  <si>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</si>
  <si>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</si>
  <si>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</si>
  <si>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</si>
  <si>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</si>
  <si>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</si>
  <si>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</si>
  <si>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</si>
  <si>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</si>
  <si>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</si>
  <si>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</si>
  <si>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</si>
  <si>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</si>
  <si>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</si>
  <si>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</si>
  <si>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</si>
  <si>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</si>
  <si>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</si>
  <si>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</si>
  <si>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</si>
  <si>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</si>
  <si>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</si>
  <si>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</si>
  <si>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</si>
  <si>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</si>
  <si>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</si>
  <si>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</si>
  <si>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</si>
  <si>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</si>
  <si>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</si>
  <si>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</si>
  <si>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</si>
  <si>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</si>
  <si>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</si>
  <si>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</si>
  <si>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</si>
  <si>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</si>
  <si>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</si>
  <si>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</si>
  <si>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</si>
  <si>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</si>
  <si>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</si>
  <si>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</si>
  <si>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</si>
  <si>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</si>
  <si>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</si>
  <si>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</si>
  <si>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</si>
  <si>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</si>
  <si>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</si>
  <si>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</si>
  <si>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</si>
  <si>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</si>
  <si>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</si>
  <si>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</si>
  <si>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</si>
  <si>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</si>
  <si>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</si>
  <si>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</si>
  <si>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</si>
  <si>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</si>
  <si>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</si>
  <si>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</si>
  <si>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</si>
  <si>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</si>
  <si>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</si>
  <si>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</si>
  <si>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</si>
  <si>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</si>
  <si>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</si>
  <si>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</si>
  <si>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</si>
  <si>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</si>
  <si>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</si>
  <si>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</si>
  <si>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</si>
  <si>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</si>
  <si>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</si>
  <si>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</si>
  <si>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</si>
  <si>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</si>
  <si>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</si>
  <si>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</si>
  <si>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</si>
  <si>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</si>
  <si>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</si>
  <si>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</si>
  <si>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</si>
  <si>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</si>
  <si>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</si>
  <si>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</si>
  <si>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</si>
  <si>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</si>
  <si>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</si>
  <si>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</si>
  <si>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</si>
  <si>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</si>
  <si>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</si>
  <si>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</si>
  <si>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</si>
  <si>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</si>
  <si>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</si>
  <si>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</si>
  <si>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</si>
  <si>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</si>
  <si>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</si>
  <si>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</si>
  <si>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</si>
  <si>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</si>
  <si>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</si>
  <si>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</si>
  <si>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</si>
  <si>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</si>
  <si>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</si>
  <si>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</si>
  <si>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</si>
  <si>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</si>
  <si>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</si>
  <si>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</si>
  <si>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</si>
  <si>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</si>
  <si>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</si>
  <si>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</si>
  <si>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</si>
  <si>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</si>
  <si>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</si>
  <si>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</si>
  <si>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</si>
  <si>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</si>
  <si>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</si>
  <si>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</si>
  <si>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</si>
  <si>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</si>
  <si>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</si>
  <si>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</si>
  <si>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</si>
  <si>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</si>
  <si>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</si>
  <si>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</si>
  <si>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</si>
  <si>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</si>
  <si>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</si>
  <si>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</si>
  <si>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</si>
  <si>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</si>
  <si>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</si>
  <si>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</si>
  <si>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</si>
  <si>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</si>
  <si>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</si>
  <si>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</si>
  <si>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</si>
  <si>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</si>
  <si>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</si>
  <si>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</si>
  <si>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</si>
  <si>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</si>
  <si>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</si>
  <si>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</si>
  <si>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</si>
  <si>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</si>
  <si>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</si>
  <si>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</si>
  <si>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</si>
  <si>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</si>
  <si>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</si>
  <si>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</si>
  <si>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</si>
  <si>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</si>
  <si>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</si>
  <si>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</si>
  <si>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</si>
  <si>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</si>
  <si>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</si>
  <si>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</si>
  <si>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</si>
  <si>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</si>
  <si>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</si>
  <si>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</si>
  <si>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</si>
  <si>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</si>
  <si>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</si>
  <si>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</si>
  <si>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</si>
  <si>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</si>
  <si>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</si>
  <si>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</si>
  <si>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</si>
  <si>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</si>
  <si>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</si>
  <si>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</si>
  <si>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</si>
  <si>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</si>
  <si>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</si>
  <si>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</si>
  <si>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</si>
  <si>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</si>
  <si>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</si>
  <si>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</si>
  <si>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</si>
  <si>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</si>
  <si>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</si>
  <si>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</si>
  <si>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</si>
  <si>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</si>
  <si>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</si>
  <si>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</si>
  <si>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</si>
  <si>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</si>
  <si>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</si>
  <si>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</si>
  <si>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</si>
  <si>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</si>
  <si>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</si>
  <si>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</si>
  <si>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</si>
  <si>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</si>
  <si>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</si>
  <si>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</si>
  <si>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</si>
  <si>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</si>
  <si>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</si>
  <si>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</si>
  <si>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</si>
  <si>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</si>
  <si>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</si>
  <si>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</si>
  <si>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</si>
  <si>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</si>
  <si>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</si>
  <si>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</si>
  <si>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</si>
  <si>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</si>
  <si>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</si>
  <si>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</si>
  <si>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</si>
  <si>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</si>
  <si>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</si>
  <si>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</si>
  <si>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</si>
  <si>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</si>
  <si>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</si>
  <si>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</si>
  <si>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</si>
  <si>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</si>
  <si>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</si>
  <si>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</si>
  <si>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</si>
  <si>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</si>
  <si>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</si>
  <si>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</si>
  <si>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</si>
  <si>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</si>
  <si>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</si>
  <si>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</si>
  <si>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</si>
  <si>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</si>
  <si>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</si>
  <si>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</si>
  <si>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</si>
  <si>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</si>
  <si>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</si>
  <si>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</si>
  <si>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</si>
  <si>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</si>
  <si>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</si>
  <si>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</si>
  <si>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</si>
  <si>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</si>
  <si>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</si>
  <si>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</si>
  <si>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</si>
  <si>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</si>
  <si>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</si>
  <si>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</si>
  <si>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</si>
  <si>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</si>
  <si>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</si>
  <si>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</si>
  <si>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</si>
  <si>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</si>
  <si>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</si>
  <si>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</si>
  <si>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</si>
  <si>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</si>
  <si>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</si>
  <si>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</si>
  <si>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</si>
  <si>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</si>
  <si>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</si>
  <si>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</si>
  <si>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</si>
  <si>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</si>
  <si>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</si>
  <si>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</si>
  <si>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</si>
  <si>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</si>
  <si>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</si>
  <si>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</si>
  <si>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</si>
  <si>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</si>
  <si>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</si>
  <si>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</si>
  <si>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</si>
  <si>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</si>
  <si>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</si>
  <si>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</si>
  <si>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</si>
  <si>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</si>
  <si>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</si>
  <si>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</si>
  <si>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</si>
  <si>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</si>
  <si>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</si>
  <si>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</si>
  <si>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</si>
  <si>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</si>
  <si>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</si>
  <si>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</si>
  <si>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</si>
  <si>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</si>
  <si>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</si>
  <si>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</si>
  <si>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</si>
  <si>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</si>
  <si>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</si>
  <si>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</si>
  <si>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</si>
  <si>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</si>
  <si>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</si>
  <si>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</si>
  <si>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</si>
  <si>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</si>
  <si>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</si>
  <si>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</si>
  <si>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</si>
  <si>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</si>
  <si>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</si>
  <si>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</si>
  <si>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</si>
  <si>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</si>
  <si>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</si>
  <si>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</si>
  <si>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</si>
  <si>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</si>
  <si>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</si>
  <si>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</si>
  <si>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</si>
  <si>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</si>
  <si>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</si>
  <si>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</si>
  <si>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</si>
  <si>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</si>
  <si>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</si>
  <si>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</si>
  <si>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</si>
  <si>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</si>
  <si>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</si>
  <si>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</si>
  <si>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</si>
  <si>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</si>
  <si>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</si>
  <si>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</si>
  <si>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</si>
  <si>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</si>
  <si>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</si>
  <si>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</si>
  <si>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</si>
  <si>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</si>
  <si>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</si>
  <si>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</si>
  <si>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</si>
  <si>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</si>
  <si>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</si>
  <si>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</si>
  <si>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</si>
  <si>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</si>
  <si>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</si>
  <si>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</si>
  <si>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</si>
  <si>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</si>
  <si>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</si>
  <si>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</si>
  <si>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</si>
  <si>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</si>
  <si>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</si>
  <si>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</si>
  <si>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</si>
  <si>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</si>
  <si>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</si>
  <si>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</si>
  <si>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</si>
  <si>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</si>
  <si>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</si>
  <si>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</si>
  <si>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</si>
  <si>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</si>
  <si>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</si>
  <si>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</si>
  <si>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</si>
  <si>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</si>
  <si>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</si>
  <si>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</si>
  <si>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</si>
  <si>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</si>
  <si>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</si>
  <si>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</si>
  <si>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</si>
  <si>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</si>
  <si>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</si>
  <si>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</si>
  <si>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</si>
  <si>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</si>
  <si>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</si>
  <si>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</si>
  <si>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</si>
  <si>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</si>
  <si>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</si>
  <si>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</si>
  <si>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</si>
  <si>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</si>
  <si>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</si>
  <si>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</si>
  <si>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</si>
  <si>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</si>
  <si>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</si>
  <si>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</si>
  <si>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</si>
  <si>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</si>
  <si>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</si>
  <si>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</si>
  <si>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</si>
  <si>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</si>
  <si>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</si>
  <si>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</si>
  <si>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</si>
  <si>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</si>
  <si>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</si>
  <si>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</si>
  <si>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</si>
  <si>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</si>
  <si>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</si>
  <si>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</si>
  <si>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</si>
  <si>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</si>
  <si>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</si>
  <si>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</si>
  <si>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</si>
  <si>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</si>
  <si>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</si>
  <si>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</si>
  <si>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</si>
  <si>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</si>
  <si>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</si>
  <si>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</si>
  <si>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</si>
  <si>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</si>
  <si>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</si>
  <si>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</si>
  <si>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</si>
  <si>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</si>
  <si>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</si>
  <si>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</si>
  <si>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</si>
  <si>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</si>
  <si>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</si>
  <si>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</si>
  <si>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</si>
  <si>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</si>
  <si>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</si>
  <si>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</si>
  <si>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</si>
  <si>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</si>
  <si>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</si>
  <si>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</si>
  <si>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</si>
  <si>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</si>
  <si>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</si>
  <si>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</si>
  <si>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</si>
  <si>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</si>
  <si>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</si>
  <si>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</si>
  <si>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</si>
  <si>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</si>
  <si>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</si>
  <si>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</si>
  <si>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</si>
  <si>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</si>
  <si>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</si>
  <si>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</si>
  <si>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</si>
  <si>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</si>
  <si>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</si>
  <si>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</si>
  <si>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</si>
  <si>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</si>
  <si>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</si>
  <si>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</si>
  <si>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</si>
  <si>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</si>
  <si>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</si>
  <si>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</si>
  <si>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</si>
  <si>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</si>
  <si>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</si>
  <si>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</si>
  <si>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</si>
  <si>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</si>
  <si>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</si>
  <si>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</si>
  <si>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</si>
  <si>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</si>
  <si>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</si>
  <si>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</si>
  <si>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</si>
  <si>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</si>
  <si>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</si>
  <si>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</si>
  <si>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</si>
  <si>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</si>
  <si>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</si>
  <si>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</si>
  <si>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</si>
  <si>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</si>
  <si>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</si>
  <si>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</si>
  <si>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</si>
  <si>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</si>
  <si>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</si>
  <si>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</si>
  <si>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</si>
  <si>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</si>
  <si>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</si>
  <si>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</si>
  <si>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</si>
  <si>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</si>
  <si>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</si>
  <si>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</si>
  <si>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</si>
  <si>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</si>
  <si>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</si>
  <si>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</si>
  <si>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</si>
  <si>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</si>
  <si>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</si>
  <si>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</si>
  <si>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</si>
  <si>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</si>
  <si>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</si>
  <si>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</si>
  <si>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</si>
  <si>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</si>
  <si>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</si>
  <si>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</si>
  <si>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</si>
  <si>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</si>
  <si>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</si>
  <si>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</si>
  <si>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</si>
  <si>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</si>
  <si>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</si>
  <si>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</si>
  <si>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</si>
  <si>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</si>
  <si>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</si>
  <si>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</si>
  <si>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</si>
  <si>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</si>
  <si>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</si>
  <si>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</si>
  <si>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</si>
  <si>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</si>
  <si>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</si>
  <si>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</si>
  <si>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</si>
  <si>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</si>
  <si>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</si>
  <si>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</si>
  <si>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</si>
  <si>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</si>
  <si>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</si>
  <si>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</si>
  <si>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</si>
  <si>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</si>
  <si>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</si>
  <si>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</si>
  <si>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</si>
  <si>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</si>
  <si>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</si>
  <si>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</si>
  <si>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</si>
  <si>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</si>
  <si>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</si>
  <si>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</si>
  <si>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</si>
  <si>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</si>
  <si>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</si>
  <si>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</si>
  <si>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</si>
  <si>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</si>
  <si>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</si>
  <si>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</si>
  <si>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</si>
  <si>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</si>
  <si>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</si>
  <si>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</si>
  <si>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</si>
  <si>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</si>
  <si>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</si>
  <si>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</si>
  <si>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</si>
  <si>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</si>
  <si>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</si>
  <si>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</si>
  <si>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</si>
  <si>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</si>
  <si>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</si>
  <si>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</si>
  <si>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</si>
  <si>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</si>
  <si>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</si>
  <si>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</si>
  <si>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</si>
  <si>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</si>
  <si>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</si>
  <si>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</si>
  <si>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</si>
  <si>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</si>
  <si>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</si>
  <si>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</si>
  <si>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</si>
  <si>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</si>
  <si>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</si>
  <si>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</si>
  <si>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</si>
  <si>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</si>
  <si>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</si>
  <si>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</si>
  <si>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</si>
  <si>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</si>
  <si>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</si>
  <si>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</si>
  <si>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</si>
  <si>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</si>
  <si>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</si>
  <si>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</si>
  <si>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</si>
  <si>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</si>
  <si>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</si>
  <si>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</si>
  <si>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</si>
  <si>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</si>
  <si>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</si>
  <si>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</si>
  <si>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</si>
  <si>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</si>
  <si>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</si>
  <si>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</si>
  <si>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</si>
  <si>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</si>
  <si>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</si>
  <si>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</si>
  <si>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</si>
  <si>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</si>
  <si>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</si>
  <si>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</si>
  <si>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</si>
  <si>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</si>
  <si>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</si>
  <si>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</si>
  <si>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</si>
  <si>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</si>
  <si>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</si>
  <si>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</si>
  <si>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</si>
  <si>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</si>
  <si>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</si>
  <si>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</si>
  <si>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</si>
  <si>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</si>
  <si>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</si>
  <si>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</si>
  <si>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</si>
  <si>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</si>
  <si>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</si>
  <si>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</si>
  <si>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</si>
  <si>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</si>
  <si>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</si>
  <si>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</si>
  <si>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</si>
  <si>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</si>
  <si>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</si>
  <si>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</si>
  <si>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</si>
  <si>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</si>
  <si>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</si>
  <si>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</si>
  <si>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</si>
  <si>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</si>
  <si>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</si>
  <si>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</si>
  <si>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</si>
  <si>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</si>
  <si>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</si>
  <si>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</si>
  <si>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</si>
  <si>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</si>
  <si>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</si>
  <si>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</si>
  <si>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</si>
  <si>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</si>
  <si>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</si>
  <si>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</si>
  <si>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</si>
  <si>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</si>
  <si>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</si>
  <si>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</si>
  <si>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</si>
  <si>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</si>
  <si>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</si>
  <si>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</si>
  <si>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</si>
  <si>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</si>
  <si>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</si>
  <si>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</si>
  <si>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</si>
  <si>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</si>
  <si>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</si>
  <si>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</si>
  <si>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</si>
  <si>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</si>
  <si>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</si>
  <si>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</si>
  <si>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</si>
  <si>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</si>
  <si>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</si>
  <si>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</si>
  <si>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</si>
  <si>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</si>
  <si>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</si>
  <si>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</si>
  <si>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</si>
  <si>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</si>
  <si>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</si>
  <si>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</si>
  <si>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</si>
  <si>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</si>
  <si>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</si>
  <si>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</si>
  <si>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</si>
  <si>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</si>
  <si>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</si>
  <si>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</si>
  <si>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</si>
  <si>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</si>
  <si>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</si>
  <si>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</si>
  <si>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</si>
  <si>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</si>
  <si>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</si>
  <si>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</si>
  <si>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</si>
  <si>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</si>
  <si>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</si>
  <si>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</si>
  <si>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</si>
  <si>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</si>
  <si>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</si>
  <si>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</si>
  <si>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</si>
  <si>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</si>
  <si>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</si>
  <si>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</si>
  <si>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</si>
  <si>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</si>
  <si>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</si>
  <si>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</si>
  <si>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</si>
  <si>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</si>
  <si>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</si>
  <si>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</si>
  <si>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</si>
  <si>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</si>
  <si>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</si>
  <si>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</si>
  <si>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</si>
  <si>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</si>
  <si>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</si>
  <si>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</si>
  <si>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</si>
  <si>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</si>
  <si>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</si>
  <si>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</si>
  <si>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</si>
  <si>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</si>
  <si>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</si>
  <si>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</si>
  <si>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</si>
  <si>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</si>
  <si>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</si>
  <si>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</si>
  <si>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</si>
  <si>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</si>
  <si>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</si>
  <si>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</si>
  <si>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</si>
  <si>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</si>
  <si>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</si>
  <si>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</si>
  <si>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</si>
  <si>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</si>
  <si>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</si>
  <si>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</si>
  <si>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</si>
  <si>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</si>
  <si>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</si>
  <si>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</si>
  <si>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</si>
  <si>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</si>
  <si>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</si>
  <si>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</si>
  <si>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</si>
  <si>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</si>
  <si>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</si>
  <si>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</si>
  <si>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</si>
  <si>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</si>
  <si>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</si>
  <si>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</si>
  <si>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</si>
  <si>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</si>
  <si>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</si>
  <si>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</si>
  <si>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</si>
  <si>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</si>
  <si>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</si>
  <si>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</si>
  <si>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</si>
  <si>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</si>
  <si>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</si>
  <si>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</si>
  <si>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</si>
  <si>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</si>
  <si>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</si>
  <si>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</si>
  <si>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</si>
  <si>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</si>
  <si>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</si>
  <si>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</si>
  <si>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</si>
  <si>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</si>
  <si>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</si>
  <si>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</si>
  <si>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</si>
  <si>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</si>
  <si>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</si>
  <si>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</si>
  <si>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</si>
  <si>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</si>
  <si>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</si>
  <si>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</si>
  <si>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</si>
  <si>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</si>
  <si>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</si>
  <si>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</si>
  <si>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</si>
  <si>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</si>
  <si>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</si>
  <si>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</si>
  <si>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</si>
  <si>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</si>
  <si>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</si>
  <si>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</si>
  <si>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</si>
  <si>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</si>
  <si>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</si>
  <si>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</si>
  <si>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</si>
  <si>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</si>
  <si>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</si>
  <si>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</si>
  <si>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</si>
  <si>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</si>
  <si>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</si>
  <si>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</si>
  <si>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</si>
  <si>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</si>
  <si>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</si>
  <si>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</si>
  <si>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</si>
  <si>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</si>
  <si>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</si>
  <si>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</si>
  <si>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</si>
  <si>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</si>
  <si>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</si>
  <si>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</si>
  <si>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</si>
  <si>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</si>
  <si>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</si>
  <si>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</si>
  <si>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</si>
  <si>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</si>
  <si>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</si>
  <si>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</si>
  <si>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</si>
  <si>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</si>
  <si>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</si>
  <si>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</si>
  <si>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</si>
  <si>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</si>
  <si>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</si>
  <si>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</si>
  <si>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</si>
  <si>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</si>
  <si>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</si>
  <si>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</si>
  <si>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</si>
  <si>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</si>
  <si>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</si>
  <si>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</si>
  <si>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</si>
  <si>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</si>
  <si>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</si>
  <si>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</si>
  <si>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</si>
  <si>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</si>
  <si>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</si>
  <si>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</si>
  <si>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</si>
  <si>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</si>
  <si>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</si>
  <si>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</si>
  <si>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</si>
  <si>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</si>
  <si>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</si>
  <si>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</si>
  <si>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</si>
  <si>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</si>
  <si>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</si>
  <si>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</si>
  <si>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</si>
  <si>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</si>
  <si>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</si>
  <si>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</si>
  <si>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</si>
  <si>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</si>
  <si>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</si>
  <si>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</si>
  <si>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</si>
  <si>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</si>
  <si>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</si>
  <si>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</si>
  <si>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</si>
  <si>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</si>
  <si>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</si>
  <si>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</si>
  <si>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</si>
  <si>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</si>
  <si>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</si>
  <si>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</si>
  <si>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</si>
  <si>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</si>
  <si>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</si>
  <si>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</si>
  <si>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</si>
  <si>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</si>
  <si>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</si>
  <si>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</si>
  <si>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</si>
  <si>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</si>
  <si>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</si>
  <si>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</si>
  <si>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</si>
  <si>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</si>
  <si>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</si>
  <si>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</si>
  <si>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</si>
  <si>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</si>
  <si>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</si>
  <si>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</si>
  <si>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</si>
  <si>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</si>
  <si>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</si>
  <si>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</si>
  <si>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</si>
  <si>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</si>
  <si>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</si>
  <si>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</si>
  <si>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</si>
  <si>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</si>
  <si>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</si>
  <si>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</si>
  <si>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</si>
  <si>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</si>
  <si>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</si>
  <si>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</si>
  <si>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</si>
  <si>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</si>
  <si>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</si>
  <si>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</si>
  <si>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</si>
  <si>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</si>
  <si>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</si>
  <si>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</si>
  <si>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</si>
  <si>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</si>
  <si>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</si>
  <si>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</si>
  <si>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</si>
  <si>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</si>
  <si>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</si>
  <si>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</si>
  <si>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</si>
  <si>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</si>
  <si>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</si>
  <si>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</si>
  <si>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</si>
  <si>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</si>
  <si>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</si>
  <si>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</si>
  <si>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</si>
  <si>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</si>
  <si>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</si>
  <si>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</si>
  <si>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</si>
  <si>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</si>
  <si>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</si>
  <si>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</si>
  <si>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</si>
  <si>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</si>
  <si>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</si>
  <si>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</si>
  <si>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</si>
  <si>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</si>
  <si>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</si>
  <si>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</si>
  <si>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</si>
  <si>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</si>
  <si>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</si>
  <si>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</si>
  <si>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</si>
  <si>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</si>
  <si>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</si>
  <si>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</si>
  <si>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</si>
  <si>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</si>
  <si>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</si>
  <si>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</si>
  <si>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</si>
  <si>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</si>
  <si>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</si>
  <si>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</si>
  <si>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</si>
  <si>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</si>
  <si>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</si>
  <si>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</si>
  <si>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</si>
  <si>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</si>
  <si>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</si>
  <si>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</si>
  <si>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</si>
  <si>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</si>
  <si>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</si>
  <si>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</si>
  <si>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</si>
  <si>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</si>
  <si>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</si>
  <si>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</si>
  <si>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</si>
  <si>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</si>
  <si>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</si>
  <si>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</si>
  <si>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</si>
  <si>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</si>
  <si>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</si>
  <si>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</si>
  <si>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</si>
  <si>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</si>
  <si>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</si>
  <si>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</si>
  <si>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</si>
  <si>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</si>
  <si>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</si>
  <si>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</si>
  <si>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</si>
  <si>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</si>
  <si>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</si>
  <si>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</si>
  <si>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</si>
  <si>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</si>
  <si>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</si>
  <si>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</si>
  <si>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</si>
  <si>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</si>
  <si>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</si>
  <si>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</si>
  <si>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</si>
  <si>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</si>
  <si>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</si>
  <si>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</si>
  <si>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</si>
  <si>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</si>
  <si>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</si>
  <si>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</si>
  <si>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</si>
  <si>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</si>
  <si>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</si>
  <si>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</si>
  <si>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</si>
  <si>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</si>
  <si>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</si>
  <si>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</si>
  <si>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</si>
  <si>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</si>
  <si>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</si>
  <si>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</si>
  <si>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</si>
  <si>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</si>
  <si>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</si>
  <si>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</si>
  <si>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</si>
  <si>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</si>
  <si>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</si>
  <si>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</si>
  <si>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</si>
  <si>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</si>
  <si>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</si>
  <si>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</si>
  <si>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</si>
  <si>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</si>
  <si>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</si>
  <si>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</si>
  <si>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</si>
  <si>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</si>
  <si>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</si>
  <si>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</si>
  <si>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</si>
  <si>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</si>
  <si>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</si>
  <si>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</si>
  <si>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</si>
  <si>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</si>
  <si>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</si>
  <si>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</si>
  <si>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</si>
  <si>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</si>
  <si>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</si>
  <si>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</si>
  <si>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</si>
  <si>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</si>
  <si>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</si>
  <si>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</si>
  <si>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</si>
  <si>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</si>
  <si>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</si>
  <si>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</si>
  <si>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</si>
  <si>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</si>
  <si>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</si>
  <si>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</si>
  <si>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</si>
  <si>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</si>
  <si>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</si>
  <si>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</si>
  <si>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</si>
  <si>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</si>
  <si>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</si>
  <si>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</si>
  <si>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</si>
  <si>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</si>
  <si>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</si>
  <si>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</si>
  <si>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</si>
  <si>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</si>
  <si>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</si>
  <si>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</si>
  <si>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</si>
  <si>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</si>
  <si>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</si>
  <si>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</si>
  <si>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</si>
  <si>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</si>
  <si>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</si>
  <si>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</si>
  <si>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</si>
  <si>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</si>
  <si>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</si>
  <si>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</si>
  <si>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</si>
  <si>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</si>
  <si>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</si>
  <si>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</si>
  <si>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</si>
  <si>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</si>
  <si>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</si>
  <si>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</si>
  <si>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</si>
  <si>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</si>
  <si>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</si>
  <si>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</si>
  <si>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</si>
  <si>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</si>
  <si>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</si>
  <si>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</si>
  <si>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</si>
  <si>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</si>
  <si>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</si>
  <si>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</si>
  <si>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</si>
  <si>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</si>
  <si>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</si>
  <si>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</si>
  <si>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</si>
  <si>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</si>
  <si>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</si>
  <si>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</si>
  <si>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</si>
  <si>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</si>
  <si>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</si>
  <si>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</si>
  <si>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</si>
  <si>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</si>
  <si>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</si>
  <si>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</si>
  <si>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</si>
  <si>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</si>
  <si>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</si>
  <si>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</si>
  <si>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</si>
  <si>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</si>
  <si>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</si>
  <si>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</si>
  <si>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</si>
  <si>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</si>
  <si>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</si>
  <si>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</si>
  <si>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</si>
  <si>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</si>
  <si>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</si>
  <si>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</si>
  <si>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</si>
  <si>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</si>
  <si>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</si>
  <si>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</si>
  <si>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</si>
  <si>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</si>
  <si>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</si>
  <si>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</si>
  <si>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</si>
  <si>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</si>
  <si>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</si>
  <si>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</si>
  <si>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</si>
  <si>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</si>
  <si>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</si>
  <si>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</si>
  <si>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</si>
  <si>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</si>
  <si>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</si>
  <si>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</si>
  <si>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</si>
  <si>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</si>
  <si>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</si>
  <si>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</si>
  <si>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</si>
  <si>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</si>
  <si>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</si>
  <si>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</si>
  <si>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</si>
  <si>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</si>
  <si>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</si>
  <si>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</si>
  <si>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</si>
  <si>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</si>
  <si>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</si>
  <si>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</si>
  <si>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</si>
  <si>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</si>
  <si>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</si>
  <si>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</si>
  <si>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</si>
  <si>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</si>
  <si>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</si>
  <si>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</si>
  <si>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</si>
  <si>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</si>
  <si>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</si>
  <si>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</si>
  <si>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</si>
  <si>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</si>
  <si>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</si>
  <si>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</si>
  <si>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</si>
  <si>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</si>
  <si>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</si>
  <si>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</si>
  <si>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</si>
  <si>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</si>
  <si>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</si>
  <si>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</si>
  <si>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</si>
  <si>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</si>
  <si>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</si>
  <si>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</si>
  <si>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</si>
  <si>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</si>
  <si>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</si>
  <si>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</si>
  <si>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</si>
  <si>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</si>
  <si>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</si>
  <si>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</si>
  <si>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</si>
  <si>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</si>
  <si>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</si>
  <si>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</si>
  <si>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</si>
  <si>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</si>
  <si>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</si>
  <si>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</si>
  <si>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</si>
  <si>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</si>
  <si>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</si>
  <si>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</si>
  <si>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</si>
  <si>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</si>
  <si>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</si>
  <si>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</si>
  <si>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</si>
  <si>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</si>
  <si>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</si>
  <si>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</si>
  <si>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</si>
  <si>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</si>
  <si>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</si>
  <si>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</si>
  <si>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</si>
  <si>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</si>
  <si>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</si>
  <si>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</si>
  <si>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</si>
  <si>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</si>
  <si>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</si>
  <si>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</si>
  <si>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</si>
  <si>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</si>
  <si>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</si>
  <si>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</si>
  <si>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</si>
  <si>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</si>
  <si>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</si>
  <si>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</si>
  <si>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</si>
  <si>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</si>
  <si>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</si>
  <si>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</si>
  <si>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</si>
  <si>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</si>
  <si>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</si>
  <si>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</si>
  <si>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</si>
  <si>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</si>
  <si>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</si>
  <si>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</si>
  <si>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</si>
  <si>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</si>
  <si>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</si>
  <si>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</si>
  <si>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</si>
  <si>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</si>
  <si>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</si>
  <si>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</si>
  <si>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</si>
  <si>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</si>
  <si>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</si>
  <si>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</si>
  <si>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</si>
  <si>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</si>
  <si>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</si>
  <si>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</si>
  <si>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</si>
  <si>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</si>
  <si>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</si>
  <si>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</si>
  <si>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</si>
  <si>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</si>
  <si>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</si>
  <si>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</si>
  <si>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</si>
  <si>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</si>
  <si>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</si>
  <si>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</si>
  <si>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</si>
  <si>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</si>
  <si>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</si>
  <si>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</si>
  <si>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</si>
  <si>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</si>
  <si>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</si>
  <si>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</si>
  <si>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</si>
  <si>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</si>
  <si>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</si>
  <si>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</si>
  <si>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</si>
  <si>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</si>
  <si>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</si>
  <si>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</si>
  <si>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</si>
  <si>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</si>
  <si>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</si>
  <si>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</si>
  <si>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</si>
  <si>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</si>
  <si>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</si>
  <si>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</si>
  <si>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</si>
  <si>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</si>
  <si>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</si>
  <si>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</si>
  <si>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</si>
  <si>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</si>
  <si>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</si>
  <si>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</si>
  <si>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</si>
  <si>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</si>
  <si>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</si>
  <si>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</si>
  <si>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</si>
  <si>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</si>
  <si>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</si>
  <si>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</si>
  <si>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</si>
  <si>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</si>
  <si>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</si>
  <si>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</si>
  <si>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</si>
  <si>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</si>
  <si>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</si>
  <si>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</si>
  <si>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</si>
  <si>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</si>
  <si>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</si>
  <si>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</si>
  <si>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</si>
  <si>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</si>
  <si>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</si>
  <si>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</si>
  <si>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</si>
  <si>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</si>
  <si>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</si>
  <si>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</si>
  <si>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</si>
  <si>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</si>
  <si>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</si>
  <si>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</si>
  <si>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</si>
  <si>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</si>
  <si>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</si>
  <si>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</si>
  <si>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</si>
  <si>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</si>
  <si>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</si>
  <si>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</si>
  <si>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</si>
  <si>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</si>
  <si>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</si>
  <si>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</si>
  <si>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</si>
  <si>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</si>
  <si>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</si>
  <si>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</si>
  <si>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</si>
  <si>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</si>
  <si>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</si>
  <si>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</si>
  <si>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</si>
  <si>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</si>
  <si>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</si>
  <si>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</si>
  <si>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</si>
  <si>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</si>
  <si>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</si>
  <si>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</si>
  <si>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</si>
  <si>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</si>
  <si>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</si>
  <si>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</si>
  <si>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</si>
  <si>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</si>
  <si>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</si>
  <si>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</si>
  <si>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</si>
  <si>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</si>
  <si>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</si>
  <si>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</si>
  <si>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</si>
  <si>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</si>
  <si>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</si>
  <si>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</si>
  <si>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</si>
  <si>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</si>
  <si>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</si>
  <si>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</si>
  <si>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</si>
  <si>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</si>
  <si>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</si>
  <si>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</si>
  <si>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</si>
  <si>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</si>
  <si>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</si>
  <si>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</si>
  <si>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</si>
  <si>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</si>
  <si>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</si>
  <si>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</si>
  <si>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</si>
  <si>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</si>
  <si>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</si>
  <si>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</si>
  <si>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</si>
  <si>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</si>
  <si>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</si>
  <si>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</si>
  <si>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</si>
  <si>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</si>
  <si>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</si>
  <si>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</si>
  <si>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</si>
  <si>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</si>
  <si>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</si>
  <si>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</si>
  <si>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</si>
  <si>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</si>
  <si>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</si>
  <si>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</si>
  <si>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</si>
  <si>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</si>
  <si>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</si>
  <si>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</si>
  <si>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</si>
  <si>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</si>
  <si>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</si>
  <si>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</si>
  <si>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</si>
  <si>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</si>
  <si>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</si>
  <si>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</si>
  <si>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</si>
  <si>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</si>
  <si>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</si>
  <si>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</si>
  <si>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</si>
  <si>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</si>
  <si>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</si>
  <si>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</si>
  <si>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</si>
  <si>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</si>
  <si>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</si>
  <si>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</si>
  <si>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</si>
  <si>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</si>
  <si>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</si>
  <si>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</si>
  <si>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</si>
  <si>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</si>
  <si>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</si>
  <si>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</si>
  <si>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</si>
  <si>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</si>
  <si>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</si>
  <si>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</si>
  <si>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</si>
  <si>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</si>
  <si>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</si>
  <si>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</si>
  <si>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</si>
  <si>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</si>
  <si>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</si>
  <si>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</si>
  <si>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</si>
  <si>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</si>
  <si>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</si>
  <si>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</si>
  <si>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</si>
  <si>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</si>
  <si>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</si>
  <si>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</si>
  <si>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</si>
  <si>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</si>
  <si>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</si>
  <si>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</si>
  <si>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</si>
  <si>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</si>
  <si>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</si>
  <si>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</si>
  <si>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</si>
  <si>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</si>
  <si>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</si>
  <si>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</si>
  <si>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</si>
  <si>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</si>
  <si>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</si>
  <si>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</si>
  <si>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</si>
  <si>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</si>
  <si>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</si>
  <si>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</si>
  <si>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</si>
  <si>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</si>
  <si>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</si>
  <si>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</si>
  <si>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</si>
  <si>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</si>
  <si>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</si>
  <si>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</si>
  <si>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</si>
  <si>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</si>
  <si>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</si>
  <si>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</si>
  <si>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</si>
  <si>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</si>
  <si>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</si>
  <si>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</si>
  <si>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</si>
  <si>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</si>
  <si>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</si>
  <si>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</si>
  <si>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</si>
  <si>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</si>
  <si>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</si>
  <si>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</si>
  <si>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</si>
  <si>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</si>
  <si>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</si>
  <si>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</si>
  <si>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</si>
  <si>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</si>
  <si>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</si>
  <si>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</si>
  <si>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</si>
  <si>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</si>
  <si>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</si>
  <si>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</si>
  <si>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</si>
  <si>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</si>
  <si>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</si>
  <si>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</si>
  <si>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</si>
  <si>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</si>
  <si>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</si>
  <si>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</si>
  <si>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</si>
  <si>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</si>
  <si>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</si>
  <si>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</si>
  <si>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</si>
  <si>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</si>
  <si>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</si>
  <si>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</si>
  <si>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</si>
  <si>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</si>
  <si>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</si>
  <si>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</si>
  <si>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</si>
  <si>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</si>
  <si>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</si>
  <si>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</si>
  <si>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</si>
  <si>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</si>
  <si>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</si>
  <si>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</si>
  <si>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</si>
  <si>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</si>
  <si>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</si>
  <si>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</si>
  <si>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</si>
  <si>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</si>
  <si>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</si>
  <si>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</si>
  <si>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</si>
  <si>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</si>
  <si>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</si>
  <si>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</si>
  <si>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</si>
  <si>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</si>
  <si>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</si>
  <si>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</si>
  <si>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</si>
  <si>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</si>
  <si>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</si>
  <si>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</si>
  <si>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</si>
  <si>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</si>
  <si>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</si>
  <si>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</si>
  <si>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</si>
  <si>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</si>
  <si>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</si>
  <si>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</si>
  <si>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</si>
  <si>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</si>
  <si>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</si>
  <si>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</si>
  <si>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</si>
  <si>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</si>
  <si>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</si>
  <si>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</si>
  <si>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</si>
  <si>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</si>
  <si>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</si>
  <si>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</si>
  <si>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</si>
  <si>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</si>
  <si>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</si>
  <si>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</si>
  <si>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</si>
  <si>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</si>
  <si>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</si>
  <si>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</si>
  <si>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</si>
  <si>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</si>
  <si>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</si>
  <si>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</si>
  <si>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</si>
  <si>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</si>
  <si>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</si>
  <si>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</si>
  <si>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</si>
  <si>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</si>
  <si>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</si>
  <si>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</si>
  <si>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</si>
  <si>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</si>
  <si>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</si>
  <si>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</si>
  <si>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</si>
  <si>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</si>
  <si>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</si>
  <si>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</si>
  <si>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</si>
  <si>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</si>
  <si>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</si>
  <si>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</si>
  <si>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</si>
  <si>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</si>
  <si>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</si>
  <si>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</si>
  <si>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</si>
  <si>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</si>
  <si>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</si>
  <si>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</si>
  <si>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</si>
  <si>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</si>
  <si>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</si>
  <si>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</si>
  <si>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</si>
  <si>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</si>
  <si>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</si>
  <si>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</si>
  <si>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</si>
  <si>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</si>
  <si>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</si>
  <si>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</si>
  <si>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</si>
  <si>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</si>
  <si>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</si>
  <si>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</si>
  <si>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</si>
  <si>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</si>
  <si>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</si>
  <si>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</si>
  <si>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</si>
  <si>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</si>
  <si>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</si>
  <si>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</si>
  <si>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</si>
  <si>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</si>
  <si>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</si>
  <si>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</si>
  <si>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</si>
  <si>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</si>
  <si>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</si>
  <si>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</si>
  <si>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</si>
  <si>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</si>
  <si>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</si>
  <si>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</si>
  <si>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</si>
  <si>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</si>
  <si>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</si>
  <si>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</si>
  <si>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</si>
  <si>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</si>
  <si>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</si>
  <si>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</si>
  <si>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</si>
  <si>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</si>
  <si>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</si>
  <si>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</si>
  <si>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</si>
  <si>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</si>
  <si>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</si>
  <si>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</si>
  <si>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</si>
  <si>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</si>
  <si>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</si>
  <si>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</si>
  <si>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</si>
  <si>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</si>
  <si>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</si>
  <si>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</si>
  <si>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</si>
  <si>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</si>
  <si>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</si>
  <si>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</si>
  <si>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</si>
  <si>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</si>
  <si>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</si>
  <si>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</si>
  <si>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</si>
  <si>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</si>
  <si>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</si>
  <si>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</si>
  <si>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</si>
  <si>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</si>
  <si>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</si>
  <si>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</si>
  <si>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</si>
  <si>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</si>
  <si>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</si>
  <si>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</si>
  <si>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</si>
  <si>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</si>
  <si>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</si>
  <si>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</si>
  <si>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</si>
  <si>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</si>
  <si>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</si>
  <si>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</si>
  <si>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</si>
  <si>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</si>
  <si>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</si>
  <si>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</si>
  <si>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</si>
  <si>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</si>
  <si>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</si>
  <si>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</si>
  <si>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</si>
  <si>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</si>
  <si>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</si>
  <si>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</si>
  <si>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</si>
  <si>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</si>
  <si>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</si>
  <si>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</si>
  <si>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</si>
  <si>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</si>
  <si>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</si>
  <si>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</si>
  <si>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</si>
  <si>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</si>
  <si>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</si>
  <si>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</si>
  <si>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</si>
  <si>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</si>
  <si>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</si>
  <si>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</si>
  <si>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</si>
  <si>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</si>
  <si>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</si>
  <si>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</si>
  <si>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</si>
  <si>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</si>
  <si>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</si>
  <si>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</si>
  <si>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</si>
  <si>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</si>
  <si>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</si>
  <si>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</si>
  <si>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</si>
  <si>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</si>
  <si>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</si>
  <si>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</si>
  <si>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</si>
  <si>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</si>
  <si>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</si>
  <si>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</si>
  <si>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</si>
  <si>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</si>
  <si>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</si>
  <si>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</si>
  <si>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</si>
  <si>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</si>
  <si>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</si>
  <si>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</si>
  <si>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</si>
  <si>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</si>
  <si>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</si>
  <si>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</si>
  <si>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</si>
  <si>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</si>
  <si>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</si>
  <si>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</si>
  <si>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</si>
  <si>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</si>
  <si>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</si>
  <si>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</si>
  <si>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</si>
  <si>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</si>
  <si>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</si>
  <si>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</si>
  <si>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</si>
  <si>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</si>
  <si>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</si>
  <si>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</si>
  <si>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</si>
  <si>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</si>
  <si>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</si>
  <si>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</si>
  <si>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</si>
  <si>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</si>
  <si>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</si>
  <si>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</si>
  <si>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</si>
  <si>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</si>
  <si>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</si>
  <si>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</si>
  <si>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</si>
  <si>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</si>
  <si>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</si>
  <si>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</si>
  <si>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</si>
  <si>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</si>
  <si>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</si>
  <si>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</si>
  <si>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</si>
  <si>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</si>
  <si>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</si>
  <si>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</si>
  <si>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</si>
  <si>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</si>
  <si>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</si>
  <si>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</si>
  <si>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</si>
  <si>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</si>
  <si>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</si>
  <si>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</si>
  <si>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</si>
  <si>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</si>
  <si>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</si>
  <si>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</si>
  <si>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</si>
  <si>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</si>
  <si>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</si>
  <si>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</si>
  <si>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</si>
  <si>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</si>
  <si>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</si>
  <si>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</si>
  <si>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</si>
  <si>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</si>
  <si>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</si>
  <si>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</si>
  <si>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</si>
  <si>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</si>
  <si>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</si>
  <si>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</si>
  <si>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</si>
  <si>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</si>
  <si>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</si>
  <si>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</si>
  <si>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</si>
  <si>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</si>
  <si>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</si>
  <si>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</si>
  <si>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</si>
  <si>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</si>
  <si>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</si>
  <si>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</si>
  <si>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</si>
  <si>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</si>
  <si>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</si>
  <si>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</si>
  <si>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</si>
  <si>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</si>
  <si>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</si>
  <si>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</si>
  <si>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</si>
  <si>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</si>
  <si>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</si>
  <si>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</si>
  <si>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</si>
  <si>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</si>
  <si>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</si>
  <si>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</si>
  <si>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</si>
  <si>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</si>
  <si>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</si>
  <si>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</si>
  <si>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</si>
  <si>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</si>
  <si>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</si>
  <si>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</si>
  <si>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</si>
  <si>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</si>
  <si>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</si>
  <si>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</si>
  <si>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</si>
  <si>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</si>
  <si>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</si>
  <si>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</si>
  <si>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</si>
  <si>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</si>
  <si>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</si>
  <si>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</si>
  <si>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</si>
  <si>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</si>
  <si>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</si>
  <si>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</si>
  <si>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</si>
  <si>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</si>
  <si>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</si>
  <si>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</si>
  <si>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</si>
  <si>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</si>
  <si>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</si>
  <si>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</si>
  <si>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</si>
  <si>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</si>
  <si>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</si>
  <si>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</si>
  <si>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</si>
  <si>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</si>
  <si>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</si>
  <si>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</si>
  <si>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</si>
  <si>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</si>
  <si>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</si>
  <si>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</si>
  <si>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</si>
  <si>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</si>
  <si>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</si>
  <si>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</si>
  <si>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</si>
  <si>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</si>
  <si>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</si>
  <si>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</si>
  <si>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</si>
  <si>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</si>
  <si>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</si>
  <si>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</si>
  <si>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</si>
  <si>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</si>
  <si>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</si>
  <si>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</si>
  <si>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</si>
  <si>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</si>
  <si>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</si>
  <si>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</si>
  <si>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</si>
  <si>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</si>
  <si>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</si>
  <si>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</si>
  <si>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</si>
  <si>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</si>
  <si>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</si>
  <si>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</si>
  <si>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</si>
  <si>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</si>
  <si>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</si>
  <si>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</si>
  <si>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</si>
  <si>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</si>
  <si>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</si>
  <si>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</si>
  <si>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</si>
  <si>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</si>
  <si>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</si>
  <si>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</si>
  <si>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</si>
  <si>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</si>
  <si>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</si>
  <si>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</si>
  <si>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</si>
  <si>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</si>
  <si>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</si>
  <si>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</si>
  <si>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</si>
  <si>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</si>
  <si>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</si>
  <si>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</si>
  <si>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</si>
  <si>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</si>
  <si>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</si>
  <si>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</si>
  <si>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</si>
  <si>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</si>
  <si>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</si>
  <si>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</si>
  <si>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</si>
  <si>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</si>
  <si>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</si>
  <si>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</si>
  <si>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</si>
  <si>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</si>
  <si>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</si>
  <si>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</si>
  <si>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</si>
  <si>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</si>
  <si>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</si>
  <si>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</si>
  <si>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</si>
  <si>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</si>
  <si>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</si>
  <si>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</si>
  <si>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</si>
  <si>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</si>
  <si>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</si>
  <si>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</si>
  <si>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</si>
  <si>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</si>
  <si>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</si>
  <si>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</si>
  <si>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</si>
  <si>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</si>
  <si>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</si>
  <si>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</si>
  <si>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</si>
  <si>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</si>
  <si>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</si>
  <si>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</si>
  <si>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</si>
  <si>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</si>
  <si>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</si>
  <si>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</si>
  <si>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</si>
  <si>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</si>
  <si>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</si>
  <si>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</si>
  <si>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</si>
  <si>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</si>
  <si>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</si>
  <si>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</si>
  <si>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</si>
  <si>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</si>
  <si>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</si>
  <si>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</si>
  <si>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</si>
  <si>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</si>
  <si>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</si>
  <si>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</si>
  <si>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</si>
  <si>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</si>
  <si>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</si>
  <si>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</si>
  <si>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</si>
  <si>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</si>
  <si>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</si>
  <si>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</si>
  <si>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</si>
  <si>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</si>
  <si>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</si>
  <si>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</si>
  <si>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</si>
  <si>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</si>
  <si>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</si>
  <si>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</si>
  <si>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</si>
  <si>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</si>
  <si>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</si>
  <si>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</si>
  <si>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</si>
  <si>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</si>
  <si>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</si>
  <si>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</si>
  <si>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</si>
  <si>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</si>
  <si>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</si>
  <si>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</si>
  <si>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</si>
  <si>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</si>
  <si>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</si>
  <si>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</si>
  <si>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</si>
  <si>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</si>
  <si>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</si>
  <si>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</si>
  <si>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</si>
  <si>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</si>
  <si>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</si>
  <si>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</si>
  <si>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</si>
  <si>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</si>
  <si>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</si>
  <si>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</si>
  <si>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</si>
  <si>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</si>
  <si>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</si>
  <si>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</si>
  <si>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</si>
  <si>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</si>
  <si>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</si>
  <si>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</si>
  <si>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</si>
  <si>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</si>
  <si>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</si>
  <si>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</si>
  <si>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</si>
  <si>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</si>
  <si>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</si>
  <si>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</si>
  <si>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</si>
  <si>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</si>
  <si>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</si>
  <si>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</si>
  <si>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</si>
  <si>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</si>
  <si>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</si>
  <si>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</si>
  <si>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</si>
  <si>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</si>
  <si>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</si>
  <si>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</si>
  <si>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</si>
  <si>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</si>
  <si>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</si>
  <si>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</si>
  <si>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</si>
  <si>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</si>
  <si>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</si>
  <si>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</si>
  <si>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</si>
  <si>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</si>
  <si>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</si>
  <si>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</si>
  <si>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</si>
  <si>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</si>
  <si>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</si>
  <si>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</si>
  <si>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</si>
  <si>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</si>
  <si>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</si>
  <si>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</si>
  <si>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</si>
  <si>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</si>
  <si>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</si>
  <si>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</si>
  <si>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</si>
  <si>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</si>
  <si>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</si>
  <si>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</si>
  <si>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</si>
  <si>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</si>
  <si>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</si>
  <si>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</si>
  <si>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</si>
  <si>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</si>
  <si>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</si>
  <si>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</si>
  <si>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</si>
  <si>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</si>
  <si>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</si>
  <si>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</si>
  <si>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</si>
  <si>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</si>
  <si>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</si>
  <si>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</si>
  <si>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</si>
  <si>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</si>
  <si>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</si>
  <si>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</si>
  <si>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</si>
  <si>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</si>
  <si>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</si>
  <si>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</si>
  <si>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</si>
  <si>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</si>
  <si>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</si>
  <si>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</si>
  <si>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</si>
  <si>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</si>
  <si>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</si>
  <si>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</si>
  <si>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</si>
  <si>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</si>
  <si>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</si>
  <si>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</si>
  <si>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</si>
  <si>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</si>
  <si>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</si>
  <si>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</si>
  <si>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</si>
  <si>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</si>
  <si>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</si>
  <si>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</si>
  <si>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</si>
  <si>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</si>
  <si>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</si>
  <si>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</si>
  <si>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</si>
  <si>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</si>
  <si>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</si>
  <si>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</si>
  <si>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</si>
  <si>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</si>
  <si>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</si>
  <si>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</si>
  <si>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</si>
  <si>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</si>
  <si>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</si>
  <si>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</si>
  <si>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</si>
  <si>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</si>
  <si>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</si>
  <si>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</si>
  <si>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</si>
  <si>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</si>
  <si>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</si>
  <si>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</si>
  <si>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</si>
  <si>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</si>
  <si>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</si>
  <si>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</si>
  <si>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</si>
  <si>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</si>
  <si>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</si>
  <si>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</si>
  <si>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</si>
  <si>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</si>
  <si>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</si>
  <si>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</si>
  <si>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</si>
  <si>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</si>
  <si>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</si>
  <si>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</si>
  <si>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</si>
  <si>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</si>
  <si>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</si>
  <si>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</si>
  <si>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</si>
  <si>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</si>
  <si>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</si>
  <si>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</si>
  <si>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</si>
  <si>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</si>
  <si>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</si>
  <si>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</si>
  <si>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</si>
  <si>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</si>
  <si>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</si>
  <si>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</si>
  <si>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</si>
  <si>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</si>
  <si>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</si>
  <si>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</si>
  <si>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</si>
  <si>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</si>
  <si>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</si>
  <si>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</si>
  <si>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</si>
  <si>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</si>
  <si>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</si>
  <si>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</si>
  <si>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</si>
  <si>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</si>
  <si>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</si>
  <si>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</si>
  <si>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</si>
  <si>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</si>
  <si>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</si>
  <si>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</si>
  <si>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</si>
  <si>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</si>
  <si>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</si>
  <si>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</si>
  <si>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</si>
  <si>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</si>
  <si>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</si>
  <si>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</si>
  <si>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</si>
  <si>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</si>
  <si>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</si>
  <si>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</si>
  <si>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</si>
  <si>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</si>
  <si>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</si>
  <si>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</si>
  <si>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</si>
  <si>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</si>
  <si>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</si>
  <si>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</si>
  <si>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</si>
  <si>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</si>
  <si>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</si>
  <si>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</si>
  <si>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</si>
  <si>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</si>
  <si>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</si>
  <si>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</si>
  <si>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</si>
  <si>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</si>
  <si>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</si>
  <si>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</si>
  <si>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</si>
  <si>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</si>
  <si>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</si>
  <si>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</si>
  <si>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</si>
  <si>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</si>
  <si>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</si>
  <si>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</si>
  <si>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</si>
  <si>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</si>
  <si>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</si>
  <si>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</si>
  <si>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</si>
  <si>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</si>
  <si>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</si>
  <si>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</si>
  <si>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</si>
  <si>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</si>
  <si>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</si>
  <si>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</si>
  <si>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</si>
  <si>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</si>
  <si>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</si>
  <si>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</si>
  <si>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</si>
  <si>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</si>
  <si>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</si>
  <si>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</si>
  <si>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</si>
  <si>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</si>
  <si>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</si>
  <si>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</si>
  <si>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</si>
  <si>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</si>
  <si>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</si>
  <si>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</si>
  <si>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</si>
  <si>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</si>
  <si>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</si>
  <si>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</si>
  <si>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</si>
  <si>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</si>
  <si>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</si>
  <si>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</si>
  <si>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</si>
  <si>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</si>
  <si>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</si>
  <si>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</si>
  <si>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</si>
  <si>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</si>
  <si>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</si>
  <si>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</si>
  <si>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</si>
  <si>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</si>
  <si>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</si>
  <si>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</si>
  <si>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</si>
  <si>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</si>
  <si>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</si>
  <si>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</si>
  <si>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</si>
  <si>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</si>
  <si>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</si>
  <si>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</si>
  <si>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</si>
  <si>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</si>
  <si>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</si>
  <si>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</si>
  <si>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</si>
  <si>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</si>
  <si>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</si>
  <si>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</si>
  <si>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</si>
  <si>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</si>
  <si>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</si>
  <si>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</si>
  <si>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</si>
  <si>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</si>
  <si>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</si>
  <si>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</si>
  <si>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</si>
  <si>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</si>
  <si>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</si>
  <si>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</si>
  <si>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</si>
  <si>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</si>
  <si>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</si>
  <si>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</si>
  <si>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</si>
  <si>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</si>
  <si>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</si>
  <si>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</si>
  <si>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</si>
  <si>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</si>
  <si>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</si>
  <si>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</si>
  <si>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</si>
  <si>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</si>
  <si>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</si>
  <si>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</si>
  <si>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</si>
  <si>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</si>
  <si>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</si>
  <si>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</si>
  <si>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</si>
  <si>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</si>
  <si>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</si>
  <si>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</si>
  <si>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</si>
  <si>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</si>
  <si>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</si>
  <si>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</si>
  <si>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</si>
  <si>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</si>
  <si>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</si>
  <si>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</si>
  <si>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</si>
  <si>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</si>
  <si>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</si>
  <si>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</si>
  <si>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</si>
  <si>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</si>
  <si>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</si>
  <si>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</si>
  <si>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</si>
  <si>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</si>
  <si>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</si>
  <si>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</si>
  <si>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</si>
  <si>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</si>
  <si>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</si>
  <si>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</si>
  <si>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</si>
  <si>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</si>
  <si>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</si>
  <si>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</si>
  <si>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</si>
  <si>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</si>
  <si>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</si>
  <si>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</si>
  <si>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</si>
  <si>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</si>
  <si>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</si>
  <si>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</si>
  <si>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</si>
  <si>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</si>
  <si>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</si>
  <si>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</si>
  <si>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</si>
  <si>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</si>
  <si>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</si>
  <si>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</si>
  <si>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</si>
  <si>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</si>
  <si>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</si>
  <si>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</si>
  <si>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</si>
  <si>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</si>
  <si>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</si>
  <si>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</si>
  <si>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</si>
  <si>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</si>
  <si>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</si>
  <si>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</si>
  <si>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</si>
  <si>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</si>
  <si>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</si>
  <si>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</si>
  <si>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</si>
  <si>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</si>
  <si>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</si>
  <si>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</si>
  <si>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</si>
  <si>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</si>
  <si>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</si>
  <si>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</si>
  <si>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</si>
  <si>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</si>
  <si>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</si>
  <si>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</si>
  <si>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</si>
  <si>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</si>
  <si>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</si>
  <si>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</si>
  <si>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</si>
  <si>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</si>
  <si>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</si>
  <si>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</si>
  <si>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</si>
  <si>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</si>
  <si>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</si>
  <si>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</si>
  <si>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</si>
  <si>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</si>
  <si>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</si>
  <si>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</si>
  <si>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</si>
  <si>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</si>
  <si>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</si>
  <si>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</si>
  <si>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</si>
  <si>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</si>
  <si>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</si>
  <si>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</si>
  <si>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</si>
  <si>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</si>
  <si>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</si>
  <si>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</si>
  <si>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</si>
  <si>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</si>
  <si>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</si>
  <si>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</si>
  <si>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</si>
  <si>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</si>
  <si>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</si>
  <si>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</si>
  <si>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</si>
  <si>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</si>
  <si>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</si>
  <si>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</si>
  <si>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</si>
  <si>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</si>
  <si>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</si>
  <si>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</si>
  <si>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</si>
  <si>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</si>
  <si>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</si>
  <si>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</si>
  <si>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</si>
  <si>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</si>
  <si>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</si>
  <si>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</si>
  <si>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</si>
  <si>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</si>
  <si>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</si>
  <si>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</si>
  <si>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</si>
  <si>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</si>
  <si>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</si>
  <si>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</si>
  <si>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</si>
  <si>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</si>
  <si>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</si>
  <si>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</si>
  <si>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</si>
  <si>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</si>
  <si>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</si>
  <si>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</si>
  <si>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</si>
  <si>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</si>
  <si>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</si>
  <si>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</si>
  <si>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</si>
  <si>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</si>
  <si>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</si>
  <si>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</si>
  <si>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</si>
  <si>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</si>
  <si>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</si>
  <si>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</si>
  <si>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</si>
  <si>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</si>
  <si>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</si>
  <si>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</si>
  <si>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</si>
  <si>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</si>
  <si>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</si>
  <si>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</si>
  <si>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</si>
  <si>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</si>
  <si>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</si>
  <si>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</si>
  <si>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</si>
  <si>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</si>
  <si>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</si>
  <si>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</si>
  <si>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</si>
  <si>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</si>
  <si>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</si>
  <si>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</si>
  <si>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</si>
  <si>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</si>
  <si>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</si>
  <si>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</si>
  <si>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</si>
  <si>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</si>
  <si>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</si>
  <si>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</si>
  <si>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</si>
  <si>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</si>
  <si>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</si>
  <si>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</si>
  <si>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</si>
  <si>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</si>
  <si>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</si>
  <si>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</si>
  <si>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</si>
  <si>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</si>
  <si>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</si>
  <si>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</si>
  <si>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</si>
  <si>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</si>
  <si>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</si>
  <si>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</si>
  <si>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</si>
  <si>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</si>
  <si>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</si>
  <si>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</si>
  <si>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</si>
  <si>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</si>
  <si>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</si>
  <si>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</si>
  <si>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</si>
  <si>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</si>
  <si>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</si>
  <si>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</si>
  <si>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</si>
  <si>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</si>
  <si>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</si>
  <si>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</si>
  <si>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</si>
  <si>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</si>
  <si>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</si>
  <si>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</si>
  <si>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</si>
  <si>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</si>
  <si>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</si>
  <si>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</si>
  <si>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</si>
  <si>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</si>
  <si>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</si>
  <si>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</si>
  <si>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</si>
  <si>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</si>
  <si>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</si>
  <si>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</si>
  <si>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</si>
  <si>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</si>
  <si>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</si>
  <si>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</si>
  <si>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</si>
  <si>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</si>
  <si>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</si>
  <si>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</si>
  <si>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</si>
  <si>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</si>
  <si>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</si>
  <si>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</si>
  <si>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</si>
  <si>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</si>
  <si>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</si>
  <si>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</si>
  <si>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</si>
  <si>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</si>
  <si>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</si>
  <si>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</si>
  <si>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</si>
  <si>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</si>
  <si>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</si>
  <si>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</si>
  <si>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</si>
  <si>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</si>
  <si>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</si>
  <si>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</si>
  <si>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</si>
  <si>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</si>
  <si>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</si>
  <si>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</si>
  <si>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</si>
  <si>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</si>
  <si>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</si>
  <si>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</si>
  <si>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</si>
  <si>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</si>
  <si>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</si>
  <si>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</si>
  <si>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</si>
  <si>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</si>
  <si>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</si>
  <si>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</si>
  <si>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</si>
  <si>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</si>
  <si>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</si>
  <si>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</si>
  <si>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</si>
  <si>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</si>
  <si>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</si>
  <si>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</si>
  <si>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</si>
  <si>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</si>
  <si>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</si>
  <si>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</si>
  <si>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</si>
  <si>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</si>
  <si>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</si>
  <si>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</si>
  <si>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</si>
  <si>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</si>
  <si>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</si>
  <si>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</si>
  <si>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</si>
  <si>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</si>
  <si>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</si>
  <si>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</si>
  <si>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</si>
  <si>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</si>
  <si>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</si>
  <si>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</si>
  <si>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</si>
  <si>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</si>
  <si>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</si>
  <si>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</si>
  <si>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</si>
  <si>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</si>
  <si>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</si>
  <si>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</si>
  <si>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</si>
  <si>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</si>
  <si>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</si>
  <si>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</si>
  <si>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</si>
  <si>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</si>
  <si>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</si>
  <si>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</si>
  <si>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</si>
  <si>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</si>
  <si>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</si>
  <si>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</si>
  <si>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</si>
  <si>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</si>
  <si>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</si>
  <si>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</si>
  <si>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</si>
  <si>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</si>
  <si>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</si>
  <si>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</si>
  <si>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</si>
  <si>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</si>
  <si>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</si>
  <si>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</si>
  <si>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</si>
  <si>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</si>
  <si>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</si>
  <si>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</si>
  <si>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</si>
  <si>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</si>
  <si>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</si>
  <si>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</si>
  <si>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</si>
  <si>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</si>
  <si>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</si>
  <si>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</si>
  <si>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</si>
  <si>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</si>
  <si>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</si>
  <si>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</si>
  <si>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</si>
  <si>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</si>
  <si>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</si>
  <si>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</si>
  <si>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</si>
  <si>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</si>
  <si>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</si>
  <si>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</si>
  <si>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</si>
  <si>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</si>
  <si>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</si>
  <si>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</si>
  <si>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</si>
  <si>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</si>
  <si>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</si>
  <si>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</si>
  <si>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</si>
  <si>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</si>
  <si>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</si>
  <si>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</si>
  <si>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</si>
  <si>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</si>
  <si>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</si>
  <si>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</si>
  <si>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</si>
  <si>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</si>
  <si>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</si>
  <si>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</si>
  <si>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</si>
  <si>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</si>
  <si>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</si>
  <si>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</si>
  <si>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</si>
  <si>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</si>
  <si>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</si>
  <si>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</si>
  <si>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</si>
  <si>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</si>
  <si>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</si>
  <si>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</si>
  <si>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</si>
  <si>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</si>
  <si>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</si>
  <si>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</si>
  <si>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</si>
  <si>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</si>
  <si>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</si>
  <si>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</si>
  <si>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</si>
  <si>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</si>
  <si>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</si>
  <si>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</si>
  <si>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</si>
  <si>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</si>
  <si>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</si>
  <si>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</si>
  <si>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</si>
  <si>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</si>
  <si>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</si>
  <si>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</si>
  <si>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</si>
  <si>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</si>
  <si>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</si>
  <si>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</si>
  <si>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</si>
  <si>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</si>
  <si>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</si>
  <si>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</si>
  <si>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</si>
  <si>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</si>
  <si>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</si>
  <si>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</si>
  <si>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</si>
  <si>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</si>
  <si>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</si>
  <si>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</si>
  <si>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</si>
  <si>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</si>
  <si>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</si>
  <si>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</si>
  <si>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</si>
  <si>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</si>
  <si>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</si>
  <si>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</si>
  <si>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</si>
  <si>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</si>
  <si>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</si>
  <si>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</si>
  <si>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</si>
  <si>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</si>
  <si>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</si>
  <si>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</si>
  <si>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</si>
  <si>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</si>
  <si>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</si>
  <si>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</si>
  <si>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</si>
  <si>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</si>
  <si>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</si>
  <si>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</si>
  <si>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</si>
  <si>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</si>
  <si>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</si>
  <si>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</si>
  <si>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</si>
  <si>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</si>
  <si>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</si>
  <si>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</si>
  <si>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</si>
  <si>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</si>
  <si>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</si>
  <si>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</si>
  <si>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</si>
  <si>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</si>
  <si>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</si>
  <si>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</si>
  <si>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</si>
  <si>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</si>
  <si>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</si>
  <si>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</si>
  <si>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</si>
  <si>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</si>
  <si>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</si>
  <si>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</si>
  <si>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</si>
  <si>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</si>
  <si>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</si>
  <si>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</si>
  <si>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</si>
  <si>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</si>
  <si>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</si>
  <si>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</si>
  <si>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</si>
  <si>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</si>
  <si>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</si>
  <si>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</si>
  <si>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</si>
  <si>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</si>
  <si>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</si>
  <si>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</si>
  <si>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</si>
  <si>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</si>
  <si>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</si>
  <si>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</si>
  <si>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</si>
  <si>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</si>
  <si>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</si>
  <si>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</si>
  <si>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</si>
  <si>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</si>
  <si>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</si>
  <si>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</si>
  <si>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</si>
  <si>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</si>
  <si>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</si>
  <si>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</si>
  <si>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</si>
  <si>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</si>
  <si>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</si>
  <si>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</si>
  <si>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</si>
  <si>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</si>
  <si>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</si>
  <si>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</si>
  <si>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</si>
  <si>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</si>
  <si>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</si>
  <si>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</si>
  <si>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</si>
  <si>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</si>
  <si>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</si>
  <si>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</si>
  <si>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</si>
  <si>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</si>
  <si>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</si>
  <si>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</si>
  <si>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</si>
  <si>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</si>
  <si>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</si>
  <si>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</si>
  <si>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</si>
  <si>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</si>
  <si>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</si>
  <si>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</si>
  <si>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</si>
  <si>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</si>
  <si>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</si>
  <si>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</si>
  <si>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</si>
  <si>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</si>
  <si>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</si>
  <si>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</si>
  <si>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</si>
  <si>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</si>
  <si>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</si>
  <si>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</si>
  <si>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</si>
  <si>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</si>
  <si>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</si>
  <si>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</si>
  <si>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</si>
  <si>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</si>
  <si>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</si>
  <si>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</si>
  <si>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</si>
  <si>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</si>
  <si>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</si>
  <si>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</si>
  <si>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</si>
  <si>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</si>
  <si>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</si>
  <si>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</si>
  <si>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</si>
  <si>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</si>
  <si>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</si>
  <si>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</si>
  <si>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</si>
  <si>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</si>
  <si>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</si>
  <si>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</si>
  <si>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</si>
  <si>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</si>
  <si>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</si>
  <si>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</si>
  <si>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</si>
  <si>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</si>
  <si>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</si>
  <si>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</si>
  <si>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</si>
  <si>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</si>
  <si>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</si>
  <si>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</si>
  <si>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</si>
  <si>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</si>
  <si>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</si>
  <si>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</si>
  <si>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</si>
  <si>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</si>
  <si>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</si>
  <si>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</si>
  <si>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</si>
  <si>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</si>
  <si>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</si>
  <si>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</si>
  <si>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</si>
  <si>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</si>
  <si>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</si>
  <si>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</si>
  <si>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</si>
  <si>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</si>
  <si>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</si>
  <si>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</si>
  <si>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</si>
  <si>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</si>
  <si>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</si>
  <si>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</si>
  <si>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</si>
  <si>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</si>
  <si>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</si>
  <si>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</si>
  <si>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</si>
  <si>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</si>
  <si>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</si>
  <si>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</si>
  <si>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</si>
  <si>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</si>
  <si>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</si>
  <si>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</si>
  <si>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</si>
  <si>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</si>
  <si>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</si>
  <si>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</si>
  <si>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</si>
  <si>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</si>
  <si>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</si>
  <si>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</si>
  <si>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</si>
  <si>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</si>
  <si>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</si>
  <si>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</si>
  <si>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</si>
  <si>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</si>
  <si>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</si>
  <si>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</si>
  <si>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</si>
  <si>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</si>
  <si>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</si>
  <si>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</si>
  <si>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</si>
  <si>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</si>
  <si>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</si>
  <si>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</si>
  <si>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</si>
  <si>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</si>
  <si>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</si>
  <si>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</si>
  <si>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</si>
  <si>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</si>
  <si>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</si>
  <si>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</si>
  <si>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</si>
  <si>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</si>
  <si>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</si>
  <si>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</si>
  <si>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</si>
  <si>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</si>
  <si>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</si>
  <si>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</si>
  <si>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</si>
  <si>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</si>
  <si>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</si>
  <si>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Operación no corresponde</t>
  </si>
  <si>
    <t>"GOEDXXX"</t>
  </si>
  <si>
    <t>Proceso no corresponde</t>
  </si>
  <si>
    <t>ID_SEG no válido</t>
  </si>
  <si>
    <t>Monto Grande</t>
  </si>
  <si>
    <t>Camino Feliz Venta GOED</t>
  </si>
  <si>
    <t>Camino Feliz Venta GO</t>
  </si>
  <si>
    <t>Camino Feliz Venta GOE</t>
  </si>
  <si>
    <t>Camino Feliz Proceso GOE</t>
  </si>
  <si>
    <t>Camino Feliz Proceso GO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</si>
  <si>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</si>
  <si>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</si>
  <si>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</si>
  <si>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</si>
  <si>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</si>
  <si>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</si>
  <si>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</si>
  <si>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</si>
  <si>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</si>
  <si>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</si>
  <si>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</si>
  <si>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</si>
  <si>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</si>
  <si>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</si>
  <si>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</si>
  <si>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Camino Feliz Compra con GOEDB</t>
  </si>
  <si>
    <t>Camino Feliz Venta con GOEDB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</si>
  <si>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</si>
  <si>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</si>
  <si>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</si>
  <si>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</si>
  <si>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</si>
  <si>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</si>
  <si>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</si>
  <si>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</si>
  <si>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</si>
  <si>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</si>
  <si>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</si>
  <si>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</si>
  <si>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</si>
  <si>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</si>
  <si>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</si>
  <si>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</si>
  <si>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</si>
  <si>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</si>
  <si>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</si>
  <si>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</si>
  <si>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</si>
  <si>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</si>
  <si>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</si>
  <si>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</si>
  <si>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</si>
  <si>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</si>
  <si>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</si>
  <si>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</si>
  <si>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</si>
  <si>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</si>
  <si>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</si>
  <si>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</si>
  <si>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</si>
  <si>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</si>
  <si>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</si>
  <si>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</si>
  <si>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</si>
  <si>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</si>
  <si>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</si>
  <si>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</si>
  <si>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</si>
  <si>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</si>
  <si>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</si>
  <si>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</si>
  <si>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</si>
  <si>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</si>
  <si>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</si>
  <si>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</si>
  <si>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</si>
  <si>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</si>
  <si>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</si>
  <si>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</si>
  <si>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</si>
  <si>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</si>
  <si>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/abq/fronton/saldoCartera</t>
  </si>
  <si>
    <t>/abq/fronton/patrimonioCartera</t>
  </si>
  <si>
    <t>/abq/fronton/liquidez/cartera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</si>
  <si>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</si>
  <si>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</si>
  <si>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</si>
  <si>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</si>
  <si>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</si>
  <si>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</si>
  <si>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</si>
  <si>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</si>
  <si>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</si>
  <si>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</si>
  <si>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</si>
  <si>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</si>
  <si>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</si>
  <si>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</si>
  <si>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</si>
  <si>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</si>
  <si>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</si>
  <si>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</si>
  <si>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/abq/fronton/liquidezCartera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</si>
  <si>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</si>
  <si>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</si>
  <si>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</si>
  <si>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</si>
  <si>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</si>
  <si>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</si>
  <si>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</si>
  <si>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</si>
  <si>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</si>
  <si>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Camino Feliz Compra Cuotas en CLP</t>
  </si>
  <si>
    <t>Camino Feliz Compra Cuotas en USD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</si>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</sst>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94" activePane="bottomRight" state="frozen"/>
      <selection pane="topRight" activeCell="B1" sqref="B1"/>
      <selection pane="bottomLeft" activeCell="A2" sqref="A2"/>
      <selection pane="bottomRight" activeCell="C407" sqref="C407"/>
    </sheetView>
  </sheetViews>
  <sheetFormatPr baseColWidth="10" defaultRowHeight="14.5" x14ac:dyDescent="0.3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 x14ac:dyDescent="0.35">
      <c r="A1" t="s">
        <v>1489</v>
      </c>
      <c r="B1" t="s">
        <v>1494</v>
      </c>
      <c r="C1" t="s">
        <v>1492</v>
      </c>
      <c r="D1" t="s">
        <v>279</v>
      </c>
      <c r="E1" t="s">
        <v>256</v>
      </c>
    </row>
    <row r="2" spans="1:6" x14ac:dyDescent="0.35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1506</v>
      </c>
      <c r="D2" t="s">
        <v>1490</v>
      </c>
    </row>
    <row r="3" spans="1:6" x14ac:dyDescent="0.35">
      <c r="C3" t="s">
        <v>1507</v>
      </c>
      <c r="D3" t="s">
        <v>1491</v>
      </c>
    </row>
    <row r="4" spans="1:6" x14ac:dyDescent="0.35">
      <c r="C4" t="s">
        <v>1508</v>
      </c>
      <c r="D4" t="s">
        <v>1491</v>
      </c>
      <c r="E4" t="s">
        <v>1493</v>
      </c>
      <c r="F4" t="s">
        <v>1601</v>
      </c>
    </row>
    <row r="5" spans="1:6" x14ac:dyDescent="0.35">
      <c r="C5" t="s">
        <v>1509</v>
      </c>
      <c r="D5" t="s">
        <v>1491</v>
      </c>
    </row>
    <row r="6" spans="1:6" x14ac:dyDescent="0.35">
      <c r="C6" t="s">
        <v>0</v>
      </c>
    </row>
    <row r="7" spans="1:6" x14ac:dyDescent="0.35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1508</v>
      </c>
      <c r="D7" t="s">
        <v>1491</v>
      </c>
    </row>
    <row r="8" spans="1:6" x14ac:dyDescent="0.35">
      <c r="C8" t="s">
        <v>1507</v>
      </c>
      <c r="D8" t="s">
        <v>1491</v>
      </c>
    </row>
    <row r="9" spans="1:6" x14ac:dyDescent="0.35">
      <c r="C9" t="s">
        <v>1510</v>
      </c>
      <c r="D9" t="s">
        <v>1511</v>
      </c>
    </row>
    <row r="10" spans="1:6" x14ac:dyDescent="0.35">
      <c r="C10" t="s">
        <v>0</v>
      </c>
    </row>
    <row r="11" spans="1:6" x14ac:dyDescent="0.35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1507</v>
      </c>
      <c r="D11" t="s">
        <v>1491</v>
      </c>
    </row>
    <row r="12" spans="1:6" x14ac:dyDescent="0.35">
      <c r="C12" t="s">
        <v>0</v>
      </c>
    </row>
    <row r="13" spans="1:6" x14ac:dyDescent="0.35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1626</v>
      </c>
      <c r="D13" t="s">
        <v>1627</v>
      </c>
    </row>
    <row r="14" spans="1:6" x14ac:dyDescent="0.35">
      <c r="C14" t="s">
        <v>1633</v>
      </c>
      <c r="D14" t="s">
        <v>1491</v>
      </c>
    </row>
    <row r="15" spans="1:6" x14ac:dyDescent="0.35">
      <c r="C15" t="s">
        <v>1526</v>
      </c>
      <c r="D15" t="s">
        <v>1491</v>
      </c>
    </row>
    <row r="16" spans="1:6" x14ac:dyDescent="0.35">
      <c r="C16" t="s">
        <v>1527</v>
      </c>
      <c r="D16" t="s">
        <v>1491</v>
      </c>
    </row>
    <row r="17" spans="1:11" x14ac:dyDescent="0.35">
      <c r="C17" t="s">
        <v>1532</v>
      </c>
      <c r="D17" t="s">
        <v>1491</v>
      </c>
    </row>
    <row r="18" spans="1:11" x14ac:dyDescent="0.35">
      <c r="C18" t="s">
        <v>1528</v>
      </c>
      <c r="D18" t="s">
        <v>1511</v>
      </c>
    </row>
    <row r="19" spans="1:11" x14ac:dyDescent="0.35">
      <c r="C19" t="s">
        <v>1531</v>
      </c>
      <c r="D19" t="s">
        <v>1569</v>
      </c>
    </row>
    <row r="20" spans="1:11" x14ac:dyDescent="0.35">
      <c r="C20" t="s">
        <v>0</v>
      </c>
    </row>
    <row r="21" spans="1:11" x14ac:dyDescent="0.35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1539</v>
      </c>
      <c r="D21" t="s">
        <v>1491</v>
      </c>
      <c r="E21" t="s">
        <v>1540</v>
      </c>
    </row>
    <row r="22" spans="1:11" x14ac:dyDescent="0.35">
      <c r="C22" t="s">
        <v>1507</v>
      </c>
      <c r="D22" t="s">
        <v>1491</v>
      </c>
    </row>
    <row r="23" spans="1:11" x14ac:dyDescent="0.35">
      <c r="C23" t="s">
        <v>0</v>
      </c>
    </row>
    <row r="24" spans="1:11" x14ac:dyDescent="0.35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1508</v>
      </c>
      <c r="D24" t="s">
        <v>1491</v>
      </c>
    </row>
    <row r="25" spans="1:11" x14ac:dyDescent="0.35">
      <c r="C25" t="s">
        <v>1507</v>
      </c>
      <c r="D25" t="s">
        <v>1491</v>
      </c>
    </row>
    <row r="26" spans="1:11" x14ac:dyDescent="0.35">
      <c r="C26" t="s">
        <v>1542</v>
      </c>
      <c r="D26" t="s">
        <v>1491</v>
      </c>
    </row>
    <row r="27" spans="1:11" x14ac:dyDescent="0.35">
      <c r="C27" t="s">
        <v>1543</v>
      </c>
      <c r="D27" t="s">
        <v>1490</v>
      </c>
      <c r="E27" t="s">
        <v>1547</v>
      </c>
      <c r="F27" t="s">
        <v>1705</v>
      </c>
      <c r="G27">
        <v>0</v>
      </c>
      <c r="H27">
        <v>1</v>
      </c>
      <c r="I27">
        <v>2</v>
      </c>
      <c r="J27">
        <v>3</v>
      </c>
    </row>
    <row r="28" spans="1:11" x14ac:dyDescent="0.35">
      <c r="C28" t="s">
        <v>1544</v>
      </c>
      <c r="D28" t="s">
        <v>1491</v>
      </c>
      <c r="E28" t="s">
        <v>1546</v>
      </c>
      <c r="F28" t="s">
        <v>1705</v>
      </c>
      <c r="G28" t="s">
        <v>223</v>
      </c>
      <c r="H28" t="s">
        <v>1706</v>
      </c>
      <c r="I28" t="s">
        <v>1707</v>
      </c>
      <c r="J28" t="s">
        <v>246</v>
      </c>
      <c r="K28" t="s">
        <v>1708</v>
      </c>
    </row>
    <row r="29" spans="1:11" x14ac:dyDescent="0.35">
      <c r="C29" t="s">
        <v>1545</v>
      </c>
      <c r="D29" t="s">
        <v>1491</v>
      </c>
      <c r="F29" t="s">
        <v>1705</v>
      </c>
    </row>
    <row r="30" spans="1:11" x14ac:dyDescent="0.35">
      <c r="C30" t="s">
        <v>0</v>
      </c>
    </row>
    <row r="31" spans="1:11" x14ac:dyDescent="0.35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1507</v>
      </c>
      <c r="D31" t="s">
        <v>1491</v>
      </c>
    </row>
    <row r="32" spans="1:11" x14ac:dyDescent="0.35">
      <c r="C32" t="s">
        <v>1539</v>
      </c>
      <c r="D32" t="s">
        <v>1490</v>
      </c>
    </row>
    <row r="33" spans="1:5" x14ac:dyDescent="0.35">
      <c r="C33" t="s">
        <v>0</v>
      </c>
    </row>
    <row r="34" spans="1:5" x14ac:dyDescent="0.3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1506</v>
      </c>
      <c r="D34" t="s">
        <v>1491</v>
      </c>
    </row>
    <row r="35" spans="1:5" x14ac:dyDescent="0.35">
      <c r="C35" t="s">
        <v>1507</v>
      </c>
      <c r="D35" t="s">
        <v>1491</v>
      </c>
    </row>
    <row r="36" spans="1:5" x14ac:dyDescent="0.35">
      <c r="C36" t="s">
        <v>1548</v>
      </c>
      <c r="D36" t="s">
        <v>1491</v>
      </c>
    </row>
    <row r="37" spans="1:5" x14ac:dyDescent="0.35">
      <c r="C37" t="s">
        <v>1549</v>
      </c>
      <c r="D37" t="s">
        <v>1490</v>
      </c>
      <c r="E37" t="s">
        <v>1551</v>
      </c>
    </row>
    <row r="38" spans="1:5" x14ac:dyDescent="0.35">
      <c r="C38" t="s">
        <v>0</v>
      </c>
    </row>
    <row r="39" spans="1:5" x14ac:dyDescent="0.3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1539</v>
      </c>
      <c r="D39" t="s">
        <v>1490</v>
      </c>
    </row>
    <row r="40" spans="1:5" x14ac:dyDescent="0.35">
      <c r="C40" t="s">
        <v>1507</v>
      </c>
      <c r="D40" t="s">
        <v>1491</v>
      </c>
    </row>
    <row r="41" spans="1:5" x14ac:dyDescent="0.35">
      <c r="C41" t="s">
        <v>0</v>
      </c>
    </row>
    <row r="42" spans="1:5" x14ac:dyDescent="0.3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1508</v>
      </c>
      <c r="D42" t="s">
        <v>1491</v>
      </c>
      <c r="E42" t="s">
        <v>1493</v>
      </c>
    </row>
    <row r="43" spans="1:5" x14ac:dyDescent="0.35">
      <c r="C43" t="s">
        <v>1507</v>
      </c>
      <c r="D43" t="s">
        <v>1491</v>
      </c>
    </row>
    <row r="44" spans="1:5" s="35" customFormat="1" x14ac:dyDescent="0.35">
      <c r="C44" s="35" t="s">
        <v>206</v>
      </c>
      <c r="D44" s="35" t="s">
        <v>1490</v>
      </c>
    </row>
    <row r="45" spans="1:5" x14ac:dyDescent="0.35">
      <c r="C45" t="s">
        <v>0</v>
      </c>
    </row>
    <row r="46" spans="1:5" x14ac:dyDescent="0.3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1539</v>
      </c>
      <c r="D46" t="s">
        <v>1490</v>
      </c>
    </row>
    <row r="47" spans="1:5" x14ac:dyDescent="0.35">
      <c r="C47" t="s">
        <v>1507</v>
      </c>
      <c r="D47" t="s">
        <v>1491</v>
      </c>
    </row>
    <row r="48" spans="1:5" x14ac:dyDescent="0.35">
      <c r="C48" t="s">
        <v>1579</v>
      </c>
      <c r="D48" t="s">
        <v>1491</v>
      </c>
    </row>
    <row r="49" spans="1:5" x14ac:dyDescent="0.35">
      <c r="C49" t="s">
        <v>1580</v>
      </c>
      <c r="D49" t="s">
        <v>1491</v>
      </c>
    </row>
    <row r="50" spans="1:5" x14ac:dyDescent="0.35">
      <c r="C50" t="s">
        <v>0</v>
      </c>
    </row>
    <row r="51" spans="1:5" x14ac:dyDescent="0.3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1508</v>
      </c>
      <c r="D51" t="s">
        <v>1491</v>
      </c>
      <c r="E51" t="s">
        <v>1493</v>
      </c>
    </row>
    <row r="52" spans="1:5" x14ac:dyDescent="0.35">
      <c r="C52" t="s">
        <v>1507</v>
      </c>
      <c r="D52" t="s">
        <v>1491</v>
      </c>
    </row>
    <row r="53" spans="1:5" x14ac:dyDescent="0.35">
      <c r="C53" t="s">
        <v>0</v>
      </c>
    </row>
    <row r="54" spans="1:5" x14ac:dyDescent="0.3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1508</v>
      </c>
      <c r="D54" t="s">
        <v>1491</v>
      </c>
      <c r="E54" t="s">
        <v>1493</v>
      </c>
    </row>
    <row r="55" spans="1:5" x14ac:dyDescent="0.35">
      <c r="C55" t="s">
        <v>1507</v>
      </c>
      <c r="D55" t="s">
        <v>1491</v>
      </c>
    </row>
    <row r="56" spans="1:5" x14ac:dyDescent="0.35">
      <c r="C56" t="s">
        <v>1542</v>
      </c>
      <c r="D56" t="s">
        <v>1491</v>
      </c>
    </row>
    <row r="57" spans="1:5" x14ac:dyDescent="0.35">
      <c r="C57" t="s">
        <v>0</v>
      </c>
    </row>
    <row r="58" spans="1:5" x14ac:dyDescent="0.3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1507</v>
      </c>
      <c r="D58" t="s">
        <v>1491</v>
      </c>
    </row>
    <row r="59" spans="1:5" x14ac:dyDescent="0.35">
      <c r="C59" t="s">
        <v>1539</v>
      </c>
      <c r="D59" t="s">
        <v>1490</v>
      </c>
    </row>
    <row r="60" spans="1:5" x14ac:dyDescent="0.35">
      <c r="C60" t="s">
        <v>0</v>
      </c>
    </row>
    <row r="61" spans="1:5" x14ac:dyDescent="0.3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1508</v>
      </c>
      <c r="D61" t="s">
        <v>1491</v>
      </c>
      <c r="E61" t="s">
        <v>1493</v>
      </c>
    </row>
    <row r="62" spans="1:5" x14ac:dyDescent="0.35">
      <c r="C62" t="s">
        <v>1507</v>
      </c>
      <c r="D62" t="s">
        <v>1491</v>
      </c>
    </row>
    <row r="63" spans="1:5" x14ac:dyDescent="0.35">
      <c r="C63" t="s">
        <v>0</v>
      </c>
    </row>
    <row r="64" spans="1:5" x14ac:dyDescent="0.3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1506</v>
      </c>
      <c r="D64" t="s">
        <v>1490</v>
      </c>
    </row>
    <row r="65" spans="1:8" x14ac:dyDescent="0.35">
      <c r="C65" t="s">
        <v>1508</v>
      </c>
      <c r="D65" t="s">
        <v>1491</v>
      </c>
      <c r="E65" t="s">
        <v>1565</v>
      </c>
      <c r="G65" t="s">
        <v>1561</v>
      </c>
      <c r="H65" t="s">
        <v>1564</v>
      </c>
    </row>
    <row r="66" spans="1:8" x14ac:dyDescent="0.35">
      <c r="C66" t="s">
        <v>1559</v>
      </c>
      <c r="D66" t="s">
        <v>1490</v>
      </c>
      <c r="E66" t="s">
        <v>1560</v>
      </c>
      <c r="G66" t="s">
        <v>1562</v>
      </c>
      <c r="H66" t="s">
        <v>1490</v>
      </c>
    </row>
    <row r="67" spans="1:8" x14ac:dyDescent="0.35">
      <c r="C67" t="s">
        <v>1507</v>
      </c>
      <c r="D67" t="s">
        <v>1491</v>
      </c>
      <c r="G67" t="s">
        <v>1563</v>
      </c>
      <c r="H67" t="s">
        <v>1511</v>
      </c>
    </row>
    <row r="68" spans="1:8" s="35" customFormat="1" x14ac:dyDescent="0.35">
      <c r="C68" s="35" t="s">
        <v>206</v>
      </c>
      <c r="D68" s="35" t="s">
        <v>1490</v>
      </c>
    </row>
    <row r="69" spans="1:8" x14ac:dyDescent="0.35">
      <c r="C69" t="s">
        <v>0</v>
      </c>
    </row>
    <row r="70" spans="1:8" x14ac:dyDescent="0.35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1508</v>
      </c>
      <c r="D70" t="s">
        <v>1491</v>
      </c>
      <c r="E70" t="s">
        <v>1493</v>
      </c>
    </row>
    <row r="71" spans="1:8" x14ac:dyDescent="0.35">
      <c r="C71" t="s">
        <v>1507</v>
      </c>
      <c r="D71" t="s">
        <v>1491</v>
      </c>
    </row>
    <row r="72" spans="1:8" x14ac:dyDescent="0.35">
      <c r="C72" t="s">
        <v>0</v>
      </c>
    </row>
    <row r="73" spans="1:8" x14ac:dyDescent="0.35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1507</v>
      </c>
      <c r="D73" t="s">
        <v>1491</v>
      </c>
    </row>
    <row r="74" spans="1:8" x14ac:dyDescent="0.35">
      <c r="C74" t="s">
        <v>1539</v>
      </c>
      <c r="D74" t="s">
        <v>1490</v>
      </c>
    </row>
    <row r="75" spans="1:8" x14ac:dyDescent="0.35">
      <c r="C75" t="s">
        <v>1579</v>
      </c>
      <c r="D75" t="s">
        <v>1491</v>
      </c>
    </row>
    <row r="76" spans="1:8" x14ac:dyDescent="0.35">
      <c r="C76" t="s">
        <v>1580</v>
      </c>
      <c r="D76" t="s">
        <v>1491</v>
      </c>
    </row>
    <row r="77" spans="1:8" x14ac:dyDescent="0.35">
      <c r="C77" t="s">
        <v>0</v>
      </c>
    </row>
    <row r="78" spans="1:8" x14ac:dyDescent="0.35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1506</v>
      </c>
      <c r="D78" t="s">
        <v>1490</v>
      </c>
    </row>
    <row r="79" spans="1:8" x14ac:dyDescent="0.35">
      <c r="C79" t="s">
        <v>1508</v>
      </c>
      <c r="D79" t="s">
        <v>1491</v>
      </c>
      <c r="E79" t="s">
        <v>260</v>
      </c>
    </row>
    <row r="80" spans="1:8" x14ac:dyDescent="0.35">
      <c r="C80" t="s">
        <v>1568</v>
      </c>
      <c r="D80" t="s">
        <v>1569</v>
      </c>
      <c r="E80" t="s">
        <v>4714</v>
      </c>
    </row>
    <row r="81" spans="1:5" x14ac:dyDescent="0.35">
      <c r="C81" t="s">
        <v>1570</v>
      </c>
      <c r="D81" t="s">
        <v>1511</v>
      </c>
    </row>
    <row r="82" spans="1:5" x14ac:dyDescent="0.35">
      <c r="C82" t="s">
        <v>1507</v>
      </c>
      <c r="D82" t="s">
        <v>1491</v>
      </c>
    </row>
    <row r="83" spans="1:5" x14ac:dyDescent="0.35">
      <c r="C83" t="s">
        <v>4712</v>
      </c>
      <c r="D83" t="s">
        <v>1491</v>
      </c>
    </row>
    <row r="84" spans="1:5" x14ac:dyDescent="0.35">
      <c r="C84" t="s">
        <v>1559</v>
      </c>
      <c r="D84" t="s">
        <v>1491</v>
      </c>
    </row>
    <row r="85" spans="1:5" x14ac:dyDescent="0.35">
      <c r="C85" t="s">
        <v>1575</v>
      </c>
      <c r="D85" t="s">
        <v>1491</v>
      </c>
      <c r="E85" t="s">
        <v>1576</v>
      </c>
    </row>
    <row r="86" spans="1:5" x14ac:dyDescent="0.35">
      <c r="C86" t="s">
        <v>1577</v>
      </c>
      <c r="D86" t="s">
        <v>1491</v>
      </c>
      <c r="E86" t="s">
        <v>1578</v>
      </c>
    </row>
    <row r="87" spans="1:5" s="35" customFormat="1" x14ac:dyDescent="0.35">
      <c r="C87" s="35" t="s">
        <v>206</v>
      </c>
      <c r="D87" s="35" t="s">
        <v>1490</v>
      </c>
    </row>
    <row r="88" spans="1:5" x14ac:dyDescent="0.35">
      <c r="C88" t="s">
        <v>0</v>
      </c>
    </row>
    <row r="89" spans="1:5" x14ac:dyDescent="0.3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1507</v>
      </c>
      <c r="D89" t="s">
        <v>1491</v>
      </c>
    </row>
    <row r="90" spans="1:5" x14ac:dyDescent="0.35">
      <c r="C90" t="s">
        <v>1508</v>
      </c>
      <c r="D90" t="s">
        <v>1490</v>
      </c>
      <c r="E90" t="s">
        <v>260</v>
      </c>
    </row>
    <row r="91" spans="1:5" x14ac:dyDescent="0.35">
      <c r="C91" t="s">
        <v>1539</v>
      </c>
      <c r="D91" t="s">
        <v>1490</v>
      </c>
    </row>
    <row r="92" spans="1:5" x14ac:dyDescent="0.35">
      <c r="C92" t="s">
        <v>1579</v>
      </c>
      <c r="D92" t="s">
        <v>1491</v>
      </c>
    </row>
    <row r="93" spans="1:5" x14ac:dyDescent="0.35">
      <c r="C93" t="s">
        <v>1580</v>
      </c>
      <c r="D93" t="s">
        <v>1491</v>
      </c>
    </row>
    <row r="94" spans="1:5" x14ac:dyDescent="0.35">
      <c r="C94" t="s">
        <v>0</v>
      </c>
    </row>
    <row r="95" spans="1:5" x14ac:dyDescent="0.3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1507</v>
      </c>
      <c r="D95" t="s">
        <v>1491</v>
      </c>
    </row>
    <row r="96" spans="1:5" x14ac:dyDescent="0.35">
      <c r="C96" t="s">
        <v>1583</v>
      </c>
      <c r="D96" t="s">
        <v>1491</v>
      </c>
      <c r="E96" s="13" t="s">
        <v>1584</v>
      </c>
    </row>
    <row r="97" spans="1:7" x14ac:dyDescent="0.35">
      <c r="C97" t="s">
        <v>195</v>
      </c>
      <c r="D97" t="s">
        <v>1491</v>
      </c>
    </row>
    <row r="98" spans="1:7" s="35" customFormat="1" x14ac:dyDescent="0.35">
      <c r="C98" s="35" t="s">
        <v>206</v>
      </c>
      <c r="D98" s="35" t="s">
        <v>1490</v>
      </c>
    </row>
    <row r="99" spans="1:7" x14ac:dyDescent="0.35">
      <c r="C99" t="s">
        <v>0</v>
      </c>
    </row>
    <row r="100" spans="1:7" x14ac:dyDescent="0.35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1539</v>
      </c>
      <c r="D100" t="s">
        <v>1491</v>
      </c>
    </row>
    <row r="101" spans="1:7" x14ac:dyDescent="0.35">
      <c r="C101" t="s">
        <v>1589</v>
      </c>
      <c r="D101" t="s">
        <v>1491</v>
      </c>
    </row>
    <row r="102" spans="1:7" x14ac:dyDescent="0.35">
      <c r="C102" t="s">
        <v>1507</v>
      </c>
      <c r="D102" t="s">
        <v>1491</v>
      </c>
    </row>
    <row r="103" spans="1:7" x14ac:dyDescent="0.35">
      <c r="C103" t="s">
        <v>1590</v>
      </c>
      <c r="D103" t="s">
        <v>1491</v>
      </c>
      <c r="E103" t="s">
        <v>1591</v>
      </c>
    </row>
    <row r="104" spans="1:7" x14ac:dyDescent="0.35">
      <c r="C104" t="s">
        <v>0</v>
      </c>
    </row>
    <row r="105" spans="1:7" x14ac:dyDescent="0.35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1508</v>
      </c>
      <c r="D105" t="s">
        <v>1491</v>
      </c>
      <c r="E105" t="s">
        <v>260</v>
      </c>
    </row>
    <row r="106" spans="1:7" x14ac:dyDescent="0.35">
      <c r="C106" t="s">
        <v>1542</v>
      </c>
      <c r="D106" t="s">
        <v>1569</v>
      </c>
    </row>
    <row r="107" spans="1:7" x14ac:dyDescent="0.35">
      <c r="C107" t="s">
        <v>1507</v>
      </c>
      <c r="D107" t="s">
        <v>1491</v>
      </c>
    </row>
    <row r="108" spans="1:7" s="35" customFormat="1" x14ac:dyDescent="0.35">
      <c r="C108" s="35" t="s">
        <v>206</v>
      </c>
      <c r="D108" s="35" t="s">
        <v>1490</v>
      </c>
      <c r="F108" s="35" t="s">
        <v>1596</v>
      </c>
      <c r="G108" s="35" t="s">
        <v>1598</v>
      </c>
    </row>
    <row r="109" spans="1:7" x14ac:dyDescent="0.35">
      <c r="C109" t="s">
        <v>0</v>
      </c>
      <c r="G109" t="s">
        <v>1599</v>
      </c>
    </row>
    <row r="110" spans="1:7" x14ac:dyDescent="0.35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1508</v>
      </c>
      <c r="D110" t="s">
        <v>1491</v>
      </c>
      <c r="E110" t="s">
        <v>260</v>
      </c>
    </row>
    <row r="111" spans="1:7" x14ac:dyDescent="0.35">
      <c r="C111" t="s">
        <v>1507</v>
      </c>
      <c r="D111" t="s">
        <v>1491</v>
      </c>
    </row>
    <row r="112" spans="1:7" x14ac:dyDescent="0.35">
      <c r="C112" t="s">
        <v>1579</v>
      </c>
      <c r="D112" t="s">
        <v>1491</v>
      </c>
    </row>
    <row r="113" spans="1:6" x14ac:dyDescent="0.35">
      <c r="C113" t="s">
        <v>1580</v>
      </c>
      <c r="D113" t="s">
        <v>1491</v>
      </c>
    </row>
    <row r="114" spans="1:6" x14ac:dyDescent="0.35">
      <c r="C114" t="s">
        <v>0</v>
      </c>
    </row>
    <row r="115" spans="1:6" x14ac:dyDescent="0.35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1508</v>
      </c>
      <c r="D115" t="s">
        <v>1491</v>
      </c>
      <c r="E115" t="s">
        <v>1603</v>
      </c>
    </row>
    <row r="116" spans="1:6" x14ac:dyDescent="0.35">
      <c r="C116" t="s">
        <v>1507</v>
      </c>
      <c r="D116" t="s">
        <v>1491</v>
      </c>
    </row>
    <row r="117" spans="1:6" x14ac:dyDescent="0.35">
      <c r="C117" t="s">
        <v>1558</v>
      </c>
      <c r="D117" t="s">
        <v>1491</v>
      </c>
    </row>
    <row r="118" spans="1:6" x14ac:dyDescent="0.35">
      <c r="C118" t="s">
        <v>1544</v>
      </c>
      <c r="D118" t="s">
        <v>1491</v>
      </c>
      <c r="E118" t="s">
        <v>1604</v>
      </c>
    </row>
    <row r="119" spans="1:6" x14ac:dyDescent="0.35">
      <c r="C119" t="s">
        <v>0</v>
      </c>
    </row>
    <row r="120" spans="1:6" x14ac:dyDescent="0.35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1507</v>
      </c>
      <c r="D120" t="s">
        <v>1491</v>
      </c>
    </row>
    <row r="121" spans="1:6" x14ac:dyDescent="0.35">
      <c r="C121" t="s">
        <v>195</v>
      </c>
      <c r="D121" t="s">
        <v>1491</v>
      </c>
    </row>
    <row r="122" spans="1:6" s="35" customFormat="1" x14ac:dyDescent="0.35">
      <c r="C122" s="35" t="s">
        <v>206</v>
      </c>
      <c r="D122" s="35" t="s">
        <v>1490</v>
      </c>
    </row>
    <row r="123" spans="1:6" x14ac:dyDescent="0.35">
      <c r="C123" t="s">
        <v>0</v>
      </c>
    </row>
    <row r="124" spans="1:6" x14ac:dyDescent="0.35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1507</v>
      </c>
      <c r="D124" t="s">
        <v>1491</v>
      </c>
    </row>
    <row r="125" spans="1:6" x14ac:dyDescent="0.35">
      <c r="C125" t="s">
        <v>1508</v>
      </c>
      <c r="D125" t="s">
        <v>1491</v>
      </c>
      <c r="E125" t="s">
        <v>260</v>
      </c>
    </row>
    <row r="126" spans="1:6" x14ac:dyDescent="0.35">
      <c r="C126" t="s">
        <v>0</v>
      </c>
    </row>
    <row r="127" spans="1:6" x14ac:dyDescent="0.35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1619</v>
      </c>
      <c r="D127" t="s">
        <v>1491</v>
      </c>
      <c r="E127" t="s">
        <v>1610</v>
      </c>
    </row>
    <row r="128" spans="1:6" x14ac:dyDescent="0.35">
      <c r="C128" t="s">
        <v>1611</v>
      </c>
      <c r="D128" t="s">
        <v>1490</v>
      </c>
      <c r="E128" t="s">
        <v>1612</v>
      </c>
      <c r="F128" t="s">
        <v>1620</v>
      </c>
    </row>
    <row r="129" spans="1:7" x14ac:dyDescent="0.35">
      <c r="C129" t="s">
        <v>1613</v>
      </c>
      <c r="D129" t="s">
        <v>1491</v>
      </c>
      <c r="E129" t="s">
        <v>1614</v>
      </c>
    </row>
    <row r="130" spans="1:7" x14ac:dyDescent="0.35">
      <c r="C130" t="s">
        <v>1526</v>
      </c>
      <c r="D130" t="s">
        <v>1491</v>
      </c>
      <c r="E130" t="s">
        <v>1615</v>
      </c>
    </row>
    <row r="131" spans="1:7" x14ac:dyDescent="0.35">
      <c r="C131" t="s">
        <v>1616</v>
      </c>
      <c r="D131" t="s">
        <v>1490</v>
      </c>
      <c r="E131" t="s">
        <v>1617</v>
      </c>
      <c r="F131" t="s">
        <v>1621</v>
      </c>
    </row>
    <row r="132" spans="1:7" x14ac:dyDescent="0.35">
      <c r="C132" t="s">
        <v>1527</v>
      </c>
      <c r="D132" t="s">
        <v>1490</v>
      </c>
      <c r="E132" t="s">
        <v>1618</v>
      </c>
      <c r="F132" t="s">
        <v>1622</v>
      </c>
    </row>
    <row r="133" spans="1:7" x14ac:dyDescent="0.35">
      <c r="C133" t="s">
        <v>0</v>
      </c>
    </row>
    <row r="134" spans="1:7" x14ac:dyDescent="0.35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1623</v>
      </c>
      <c r="D134" t="s">
        <v>1490</v>
      </c>
      <c r="E134" t="s">
        <v>1624</v>
      </c>
    </row>
    <row r="135" spans="1:7" x14ac:dyDescent="0.35">
      <c r="C135" t="s">
        <v>1507</v>
      </c>
      <c r="D135" t="s">
        <v>1491</v>
      </c>
    </row>
    <row r="136" spans="1:7" x14ac:dyDescent="0.35">
      <c r="C136" t="s">
        <v>0</v>
      </c>
    </row>
    <row r="137" spans="1:7" x14ac:dyDescent="0.35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1506</v>
      </c>
      <c r="D137" t="s">
        <v>1490</v>
      </c>
    </row>
    <row r="138" spans="1:7" x14ac:dyDescent="0.35">
      <c r="C138" t="s">
        <v>1508</v>
      </c>
      <c r="D138" t="s">
        <v>1491</v>
      </c>
      <c r="E138" t="s">
        <v>260</v>
      </c>
    </row>
    <row r="139" spans="1:7" x14ac:dyDescent="0.35">
      <c r="C139" t="s">
        <v>1559</v>
      </c>
      <c r="D139" t="s">
        <v>1490</v>
      </c>
    </row>
    <row r="140" spans="1:7" x14ac:dyDescent="0.35">
      <c r="C140" t="s">
        <v>1570</v>
      </c>
      <c r="D140" t="s">
        <v>1511</v>
      </c>
    </row>
    <row r="141" spans="1:7" x14ac:dyDescent="0.35">
      <c r="C141" t="s">
        <v>1507</v>
      </c>
      <c r="D141" t="s">
        <v>1491</v>
      </c>
    </row>
    <row r="142" spans="1:7" s="35" customFormat="1" x14ac:dyDescent="0.35">
      <c r="C142" s="35" t="s">
        <v>206</v>
      </c>
      <c r="D142" s="35" t="s">
        <v>1490</v>
      </c>
    </row>
    <row r="143" spans="1:7" x14ac:dyDescent="0.35">
      <c r="C143" t="s">
        <v>0</v>
      </c>
    </row>
    <row r="144" spans="1:7" x14ac:dyDescent="0.35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1626</v>
      </c>
      <c r="D144" t="s">
        <v>1627</v>
      </c>
      <c r="E144" s="8" t="s">
        <v>1628</v>
      </c>
      <c r="F144" t="s">
        <v>1629</v>
      </c>
      <c r="G144" t="s">
        <v>1632</v>
      </c>
    </row>
    <row r="145" spans="3:7" ht="188.5" x14ac:dyDescent="0.35">
      <c r="E145" s="4" t="s">
        <v>5435</v>
      </c>
      <c r="F145" t="s">
        <v>1630</v>
      </c>
      <c r="G145" s="17" t="s">
        <v>1631</v>
      </c>
    </row>
    <row r="146" spans="3:7" x14ac:dyDescent="0.35">
      <c r="C146" t="s">
        <v>1633</v>
      </c>
      <c r="D146" t="s">
        <v>1491</v>
      </c>
    </row>
    <row r="147" spans="3:7" x14ac:dyDescent="0.35">
      <c r="C147" t="s">
        <v>1526</v>
      </c>
      <c r="D147" t="s">
        <v>1491</v>
      </c>
    </row>
    <row r="148" spans="3:7" x14ac:dyDescent="0.35">
      <c r="C148" t="s">
        <v>1532</v>
      </c>
      <c r="D148" t="s">
        <v>1491</v>
      </c>
    </row>
    <row r="149" spans="3:7" x14ac:dyDescent="0.35">
      <c r="C149" t="s">
        <v>5600</v>
      </c>
      <c r="D149" t="s">
        <v>1491</v>
      </c>
    </row>
    <row r="150" spans="3:7" x14ac:dyDescent="0.35">
      <c r="C150" t="s">
        <v>1527</v>
      </c>
      <c r="D150" t="s">
        <v>1491</v>
      </c>
    </row>
    <row r="151" spans="3:7" x14ac:dyDescent="0.35">
      <c r="C151" t="s">
        <v>1634</v>
      </c>
      <c r="D151" t="s">
        <v>1511</v>
      </c>
    </row>
    <row r="152" spans="3:7" x14ac:dyDescent="0.35">
      <c r="C152" t="s">
        <v>1635</v>
      </c>
      <c r="D152" t="s">
        <v>1511</v>
      </c>
    </row>
    <row r="153" spans="3:7" x14ac:dyDescent="0.35">
      <c r="C153" t="s">
        <v>1636</v>
      </c>
      <c r="D153" t="s">
        <v>1511</v>
      </c>
    </row>
    <row r="154" spans="3:7" x14ac:dyDescent="0.35">
      <c r="C154" t="s">
        <v>1528</v>
      </c>
      <c r="D154" t="s">
        <v>1511</v>
      </c>
    </row>
    <row r="155" spans="3:7" x14ac:dyDescent="0.35">
      <c r="C155" t="s">
        <v>5603</v>
      </c>
      <c r="D155" t="s">
        <v>1491</v>
      </c>
    </row>
    <row r="156" spans="3:7" x14ac:dyDescent="0.35">
      <c r="C156" t="s">
        <v>5604</v>
      </c>
      <c r="D156" t="s">
        <v>1491</v>
      </c>
    </row>
    <row r="157" spans="3:7" x14ac:dyDescent="0.35">
      <c r="C157" t="s">
        <v>5605</v>
      </c>
      <c r="D157" t="s">
        <v>1491</v>
      </c>
    </row>
    <row r="158" spans="3:7" x14ac:dyDescent="0.35">
      <c r="C158" t="s">
        <v>5606</v>
      </c>
      <c r="D158" t="s">
        <v>1491</v>
      </c>
    </row>
    <row r="159" spans="3:7" x14ac:dyDescent="0.35">
      <c r="C159" t="s">
        <v>5610</v>
      </c>
      <c r="D159" t="s">
        <v>1490</v>
      </c>
    </row>
    <row r="160" spans="3:7" x14ac:dyDescent="0.35">
      <c r="C160" t="s">
        <v>0</v>
      </c>
    </row>
    <row r="161" spans="1:5" x14ac:dyDescent="0.3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1507</v>
      </c>
      <c r="D161" t="s">
        <v>1491</v>
      </c>
    </row>
    <row r="162" spans="1:5" x14ac:dyDescent="0.35">
      <c r="C162" t="s">
        <v>1506</v>
      </c>
      <c r="D162" t="s">
        <v>1491</v>
      </c>
    </row>
    <row r="163" spans="1:5" s="35" customFormat="1" x14ac:dyDescent="0.35">
      <c r="C163" s="35" t="s">
        <v>206</v>
      </c>
      <c r="D163" s="35" t="s">
        <v>1490</v>
      </c>
    </row>
    <row r="164" spans="1:5" x14ac:dyDescent="0.35">
      <c r="C164" t="s">
        <v>0</v>
      </c>
    </row>
    <row r="165" spans="1:5" x14ac:dyDescent="0.3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1507</v>
      </c>
      <c r="D165" t="s">
        <v>1491</v>
      </c>
    </row>
    <row r="166" spans="1:5" x14ac:dyDescent="0.35">
      <c r="C166" t="s">
        <v>1556</v>
      </c>
      <c r="D166" t="s">
        <v>1491</v>
      </c>
    </row>
    <row r="167" spans="1:5" x14ac:dyDescent="0.35">
      <c r="C167" t="s">
        <v>1506</v>
      </c>
      <c r="D167" t="s">
        <v>1490</v>
      </c>
    </row>
    <row r="168" spans="1:5" x14ac:dyDescent="0.35">
      <c r="C168" t="s">
        <v>1637</v>
      </c>
      <c r="D168" t="s">
        <v>1491</v>
      </c>
    </row>
    <row r="169" spans="1:5" x14ac:dyDescent="0.35">
      <c r="C169" t="s">
        <v>0</v>
      </c>
    </row>
    <row r="170" spans="1:5" x14ac:dyDescent="0.3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1539</v>
      </c>
      <c r="D170" t="s">
        <v>1491</v>
      </c>
    </row>
    <row r="171" spans="1:5" x14ac:dyDescent="0.35">
      <c r="C171" t="s">
        <v>0</v>
      </c>
    </row>
    <row r="172" spans="1:5" x14ac:dyDescent="0.3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1727</v>
      </c>
      <c r="D172" t="s">
        <v>1491</v>
      </c>
      <c r="E172" t="s">
        <v>1734</v>
      </c>
    </row>
    <row r="173" spans="1:5" x14ac:dyDescent="0.35">
      <c r="C173" t="s">
        <v>1726</v>
      </c>
      <c r="D173" t="s">
        <v>1490</v>
      </c>
      <c r="E173" t="s">
        <v>5385</v>
      </c>
    </row>
    <row r="174" spans="1:5" x14ac:dyDescent="0.35">
      <c r="C174" t="s">
        <v>1728</v>
      </c>
      <c r="D174" t="s">
        <v>1491</v>
      </c>
      <c r="E174" t="s">
        <v>1735</v>
      </c>
    </row>
    <row r="175" spans="1:5" x14ac:dyDescent="0.35">
      <c r="C175" t="s">
        <v>1729</v>
      </c>
      <c r="D175" t="s">
        <v>1490</v>
      </c>
      <c r="E175" t="s">
        <v>1736</v>
      </c>
    </row>
    <row r="176" spans="1:5" x14ac:dyDescent="0.35">
      <c r="C176" t="s">
        <v>1730</v>
      </c>
      <c r="D176" t="s">
        <v>1740</v>
      </c>
      <c r="E176" t="s">
        <v>1737</v>
      </c>
    </row>
    <row r="177" spans="1:22" x14ac:dyDescent="0.35">
      <c r="C177" t="s">
        <v>1731</v>
      </c>
      <c r="D177" t="s">
        <v>1740</v>
      </c>
      <c r="E177" t="s">
        <v>1738</v>
      </c>
    </row>
    <row r="178" spans="1:22" x14ac:dyDescent="0.35">
      <c r="C178" t="s">
        <v>1732</v>
      </c>
      <c r="D178" t="s">
        <v>1740</v>
      </c>
      <c r="E178" t="s">
        <v>1739</v>
      </c>
    </row>
    <row r="179" spans="1:22" x14ac:dyDescent="0.35">
      <c r="C179" t="s">
        <v>1733</v>
      </c>
      <c r="D179" t="s">
        <v>1491</v>
      </c>
      <c r="E179" t="s">
        <v>1742</v>
      </c>
    </row>
    <row r="180" spans="1:22" x14ac:dyDescent="0.35">
      <c r="C180" t="s">
        <v>0</v>
      </c>
    </row>
    <row r="181" spans="1:22" x14ac:dyDescent="0.35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1539</v>
      </c>
      <c r="D181" t="s">
        <v>1490</v>
      </c>
    </row>
    <row r="182" spans="1:22" x14ac:dyDescent="0.35">
      <c r="C182" t="s">
        <v>1507</v>
      </c>
      <c r="D182" t="s">
        <v>1491</v>
      </c>
    </row>
    <row r="183" spans="1:22" x14ac:dyDescent="0.35">
      <c r="C183" t="s">
        <v>1556</v>
      </c>
      <c r="D183" t="s">
        <v>1490</v>
      </c>
    </row>
    <row r="184" spans="1:22" x14ac:dyDescent="0.35">
      <c r="C184" t="s">
        <v>1743</v>
      </c>
      <c r="D184" t="s">
        <v>1491</v>
      </c>
    </row>
    <row r="185" spans="1:22" x14ac:dyDescent="0.35">
      <c r="C185" t="s">
        <v>1554</v>
      </c>
      <c r="D185" t="s">
        <v>1491</v>
      </c>
      <c r="V185" s="11"/>
    </row>
    <row r="186" spans="1:22" x14ac:dyDescent="0.35">
      <c r="C186" t="s">
        <v>1555</v>
      </c>
      <c r="D186" t="s">
        <v>1491</v>
      </c>
    </row>
    <row r="187" spans="1:22" x14ac:dyDescent="0.35">
      <c r="C187" t="s">
        <v>0</v>
      </c>
    </row>
    <row r="188" spans="1:22" x14ac:dyDescent="0.35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1507</v>
      </c>
      <c r="D188" t="s">
        <v>1491</v>
      </c>
    </row>
    <row r="189" spans="1:22" x14ac:dyDescent="0.35">
      <c r="C189" t="s">
        <v>1508</v>
      </c>
      <c r="D189" t="s">
        <v>1491</v>
      </c>
    </row>
    <row r="190" spans="1:22" x14ac:dyDescent="0.35">
      <c r="C190" t="s">
        <v>1506</v>
      </c>
      <c r="D190" t="s">
        <v>1491</v>
      </c>
    </row>
    <row r="191" spans="1:22" x14ac:dyDescent="0.35">
      <c r="C191" t="s">
        <v>1559</v>
      </c>
      <c r="D191" t="s">
        <v>1490</v>
      </c>
    </row>
    <row r="192" spans="1:22" x14ac:dyDescent="0.35">
      <c r="C192" t="s">
        <v>201</v>
      </c>
      <c r="D192" t="s">
        <v>1511</v>
      </c>
    </row>
    <row r="193" spans="1:12" x14ac:dyDescent="0.35">
      <c r="C193" t="s">
        <v>202</v>
      </c>
      <c r="D193" t="s">
        <v>1491</v>
      </c>
    </row>
    <row r="194" spans="1:12" x14ac:dyDescent="0.35">
      <c r="C194" t="s">
        <v>204</v>
      </c>
      <c r="D194" t="s">
        <v>1490</v>
      </c>
    </row>
    <row r="195" spans="1:12" x14ac:dyDescent="0.35">
      <c r="C195" t="s">
        <v>205</v>
      </c>
      <c r="D195" t="s">
        <v>1491</v>
      </c>
    </row>
    <row r="196" spans="1:12" s="35" customFormat="1" x14ac:dyDescent="0.35">
      <c r="C196" s="35" t="s">
        <v>206</v>
      </c>
      <c r="D196" s="35" t="s">
        <v>1490</v>
      </c>
    </row>
    <row r="197" spans="1:12" x14ac:dyDescent="0.35">
      <c r="C197" t="s">
        <v>1509</v>
      </c>
      <c r="D197" t="s">
        <v>1491</v>
      </c>
      <c r="L197" s="11"/>
    </row>
    <row r="198" spans="1:12" x14ac:dyDescent="0.35">
      <c r="C198" t="s">
        <v>0</v>
      </c>
    </row>
    <row r="199" spans="1:12" x14ac:dyDescent="0.35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1507</v>
      </c>
      <c r="D199" t="s">
        <v>1491</v>
      </c>
    </row>
    <row r="200" spans="1:12" x14ac:dyDescent="0.35">
      <c r="C200" t="s">
        <v>195</v>
      </c>
      <c r="D200" t="s">
        <v>1491</v>
      </c>
    </row>
    <row r="201" spans="1:12" x14ac:dyDescent="0.35">
      <c r="C201" t="s">
        <v>201</v>
      </c>
      <c r="D201" t="s">
        <v>1511</v>
      </c>
    </row>
    <row r="202" spans="1:12" x14ac:dyDescent="0.35">
      <c r="C202" t="s">
        <v>202</v>
      </c>
      <c r="D202" t="s">
        <v>1491</v>
      </c>
    </row>
    <row r="203" spans="1:12" x14ac:dyDescent="0.35">
      <c r="C203" t="s">
        <v>204</v>
      </c>
      <c r="D203" t="s">
        <v>1490</v>
      </c>
    </row>
    <row r="204" spans="1:12" x14ac:dyDescent="0.35">
      <c r="C204" t="s">
        <v>205</v>
      </c>
      <c r="D204" t="s">
        <v>1491</v>
      </c>
    </row>
    <row r="205" spans="1:12" s="35" customFormat="1" x14ac:dyDescent="0.35">
      <c r="C205" s="35" t="s">
        <v>206</v>
      </c>
      <c r="D205" s="35" t="s">
        <v>1490</v>
      </c>
    </row>
    <row r="206" spans="1:12" x14ac:dyDescent="0.35">
      <c r="C206" t="s">
        <v>207</v>
      </c>
      <c r="D206" t="s">
        <v>1491</v>
      </c>
    </row>
    <row r="207" spans="1:12" x14ac:dyDescent="0.35">
      <c r="C207" t="s">
        <v>0</v>
      </c>
    </row>
    <row r="208" spans="1:12" x14ac:dyDescent="0.35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1507</v>
      </c>
      <c r="D208" t="s">
        <v>1491</v>
      </c>
    </row>
    <row r="209" spans="1:4" x14ac:dyDescent="0.35">
      <c r="C209" t="s">
        <v>1508</v>
      </c>
      <c r="D209" t="s">
        <v>1491</v>
      </c>
    </row>
    <row r="210" spans="1:4" x14ac:dyDescent="0.35">
      <c r="C210" t="s">
        <v>1812</v>
      </c>
      <c r="D210" t="s">
        <v>1491</v>
      </c>
    </row>
    <row r="211" spans="1:4" x14ac:dyDescent="0.35">
      <c r="C211" t="s">
        <v>1813</v>
      </c>
      <c r="D211" t="s">
        <v>1490</v>
      </c>
    </row>
    <row r="212" spans="1:4" x14ac:dyDescent="0.35">
      <c r="C212" t="s">
        <v>201</v>
      </c>
      <c r="D212" t="s">
        <v>1511</v>
      </c>
    </row>
    <row r="213" spans="1:4" x14ac:dyDescent="0.35">
      <c r="C213" t="s">
        <v>1509</v>
      </c>
      <c r="D213" t="s">
        <v>1491</v>
      </c>
    </row>
    <row r="214" spans="1:4" x14ac:dyDescent="0.35">
      <c r="C214" t="s">
        <v>202</v>
      </c>
      <c r="D214" t="s">
        <v>1491</v>
      </c>
    </row>
    <row r="215" spans="1:4" x14ac:dyDescent="0.35">
      <c r="C215" t="s">
        <v>1811</v>
      </c>
      <c r="D215" t="s">
        <v>1491</v>
      </c>
    </row>
    <row r="216" spans="1:4" x14ac:dyDescent="0.35">
      <c r="C216" t="s">
        <v>0</v>
      </c>
    </row>
    <row r="217" spans="1:4" x14ac:dyDescent="0.35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1506</v>
      </c>
      <c r="D217" t="s">
        <v>1491</v>
      </c>
    </row>
    <row r="218" spans="1:4" x14ac:dyDescent="0.35">
      <c r="C218" t="s">
        <v>1507</v>
      </c>
      <c r="D218" t="s">
        <v>1491</v>
      </c>
    </row>
    <row r="219" spans="1:4" x14ac:dyDescent="0.35">
      <c r="C219" t="s">
        <v>0</v>
      </c>
    </row>
    <row r="220" spans="1:4" x14ac:dyDescent="0.35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1835</v>
      </c>
      <c r="D220" t="s">
        <v>1491</v>
      </c>
    </row>
    <row r="221" spans="1:4" x14ac:dyDescent="0.35">
      <c r="C221" t="s">
        <v>1507</v>
      </c>
      <c r="D221" t="s">
        <v>1491</v>
      </c>
    </row>
    <row r="222" spans="1:4" x14ac:dyDescent="0.35">
      <c r="C222" t="s">
        <v>1836</v>
      </c>
      <c r="D222" t="s">
        <v>1490</v>
      </c>
    </row>
    <row r="223" spans="1:4" x14ac:dyDescent="0.35">
      <c r="C223" t="s">
        <v>1506</v>
      </c>
      <c r="D223" t="s">
        <v>1490</v>
      </c>
    </row>
    <row r="224" spans="1:4" x14ac:dyDescent="0.35">
      <c r="C224" t="s">
        <v>0</v>
      </c>
    </row>
    <row r="225" spans="1:4" x14ac:dyDescent="0.35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1506</v>
      </c>
      <c r="D225" t="s">
        <v>1491</v>
      </c>
    </row>
    <row r="226" spans="1:4" x14ac:dyDescent="0.35">
      <c r="C226" t="s">
        <v>1507</v>
      </c>
      <c r="D226" t="s">
        <v>1491</v>
      </c>
    </row>
    <row r="227" spans="1:4" x14ac:dyDescent="0.35">
      <c r="C227" t="s">
        <v>3573</v>
      </c>
      <c r="D227" t="s">
        <v>1491</v>
      </c>
    </row>
    <row r="228" spans="1:4" x14ac:dyDescent="0.35">
      <c r="C228" t="s">
        <v>3574</v>
      </c>
      <c r="D228" t="s">
        <v>1491</v>
      </c>
    </row>
    <row r="229" spans="1:4" x14ac:dyDescent="0.35">
      <c r="C229" t="s">
        <v>3575</v>
      </c>
      <c r="D229" t="s">
        <v>1491</v>
      </c>
    </row>
    <row r="230" spans="1:4" x14ac:dyDescent="0.35">
      <c r="C230" t="s">
        <v>3576</v>
      </c>
      <c r="D230" t="s">
        <v>1491</v>
      </c>
    </row>
    <row r="231" spans="1:4" x14ac:dyDescent="0.35">
      <c r="C231" t="s">
        <v>3577</v>
      </c>
      <c r="D231" t="s">
        <v>1491</v>
      </c>
    </row>
    <row r="232" spans="1:4" x14ac:dyDescent="0.35">
      <c r="C232" t="s">
        <v>3578</v>
      </c>
      <c r="D232" t="s">
        <v>1491</v>
      </c>
    </row>
    <row r="233" spans="1:4" x14ac:dyDescent="0.35">
      <c r="C233" t="s">
        <v>3579</v>
      </c>
      <c r="D233" t="s">
        <v>1491</v>
      </c>
    </row>
    <row r="234" spans="1:4" x14ac:dyDescent="0.35">
      <c r="C234" t="s">
        <v>3580</v>
      </c>
      <c r="D234" t="s">
        <v>1491</v>
      </c>
    </row>
    <row r="235" spans="1:4" x14ac:dyDescent="0.35">
      <c r="C235" t="s">
        <v>3581</v>
      </c>
      <c r="D235" t="s">
        <v>1491</v>
      </c>
    </row>
    <row r="236" spans="1:4" x14ac:dyDescent="0.35">
      <c r="C236" t="s">
        <v>3582</v>
      </c>
      <c r="D236" t="s">
        <v>1491</v>
      </c>
    </row>
    <row r="237" spans="1:4" x14ac:dyDescent="0.35">
      <c r="C237" t="s">
        <v>3583</v>
      </c>
      <c r="D237" t="s">
        <v>1491</v>
      </c>
    </row>
    <row r="238" spans="1:4" x14ac:dyDescent="0.35">
      <c r="C238" t="s">
        <v>3584</v>
      </c>
      <c r="D238" t="s">
        <v>1491</v>
      </c>
    </row>
    <row r="239" spans="1:4" x14ac:dyDescent="0.35">
      <c r="C239" t="s">
        <v>3585</v>
      </c>
      <c r="D239" t="s">
        <v>1491</v>
      </c>
    </row>
    <row r="240" spans="1:4" x14ac:dyDescent="0.35">
      <c r="C240" t="s">
        <v>3586</v>
      </c>
      <c r="D240" t="s">
        <v>1491</v>
      </c>
    </row>
    <row r="241" spans="3:4" x14ac:dyDescent="0.35">
      <c r="C241" t="s">
        <v>3587</v>
      </c>
      <c r="D241" t="s">
        <v>1491</v>
      </c>
    </row>
    <row r="242" spans="3:4" x14ac:dyDescent="0.35">
      <c r="C242" t="s">
        <v>3588</v>
      </c>
      <c r="D242" t="s">
        <v>1491</v>
      </c>
    </row>
    <row r="243" spans="3:4" x14ac:dyDescent="0.35">
      <c r="C243" t="s">
        <v>3589</v>
      </c>
      <c r="D243" t="s">
        <v>1491</v>
      </c>
    </row>
    <row r="244" spans="3:4" x14ac:dyDescent="0.35">
      <c r="C244" t="s">
        <v>3590</v>
      </c>
      <c r="D244" t="s">
        <v>1491</v>
      </c>
    </row>
    <row r="245" spans="3:4" x14ac:dyDescent="0.35">
      <c r="C245" t="s">
        <v>3591</v>
      </c>
      <c r="D245" t="s">
        <v>1491</v>
      </c>
    </row>
    <row r="246" spans="3:4" x14ac:dyDescent="0.35">
      <c r="C246" t="s">
        <v>3592</v>
      </c>
      <c r="D246" t="s">
        <v>1491</v>
      </c>
    </row>
    <row r="247" spans="3:4" x14ac:dyDescent="0.35">
      <c r="C247" t="s">
        <v>3593</v>
      </c>
      <c r="D247" t="s">
        <v>1491</v>
      </c>
    </row>
    <row r="248" spans="3:4" x14ac:dyDescent="0.35">
      <c r="C248" t="s">
        <v>3594</v>
      </c>
      <c r="D248" t="s">
        <v>1491</v>
      </c>
    </row>
    <row r="249" spans="3:4" x14ac:dyDescent="0.35">
      <c r="C249" t="s">
        <v>3595</v>
      </c>
      <c r="D249" t="s">
        <v>1491</v>
      </c>
    </row>
    <row r="250" spans="3:4" x14ac:dyDescent="0.35">
      <c r="C250" t="s">
        <v>3596</v>
      </c>
      <c r="D250" t="s">
        <v>1491</v>
      </c>
    </row>
    <row r="251" spans="3:4" x14ac:dyDescent="0.35">
      <c r="C251" t="s">
        <v>3597</v>
      </c>
      <c r="D251" t="s">
        <v>1491</v>
      </c>
    </row>
    <row r="252" spans="3:4" x14ac:dyDescent="0.35">
      <c r="C252" t="s">
        <v>3598</v>
      </c>
      <c r="D252" t="s">
        <v>1491</v>
      </c>
    </row>
    <row r="253" spans="3:4" x14ac:dyDescent="0.35">
      <c r="C253" t="s">
        <v>3599</v>
      </c>
      <c r="D253" t="s">
        <v>1491</v>
      </c>
    </row>
    <row r="254" spans="3:4" x14ac:dyDescent="0.35">
      <c r="C254" t="s">
        <v>3600</v>
      </c>
      <c r="D254" t="s">
        <v>1491</v>
      </c>
    </row>
    <row r="255" spans="3:4" x14ac:dyDescent="0.35">
      <c r="C255" t="s">
        <v>3601</v>
      </c>
      <c r="D255" t="s">
        <v>1491</v>
      </c>
    </row>
    <row r="256" spans="3:4" x14ac:dyDescent="0.35">
      <c r="C256" t="s">
        <v>3602</v>
      </c>
      <c r="D256" t="s">
        <v>1491</v>
      </c>
    </row>
    <row r="257" spans="3:4" x14ac:dyDescent="0.35">
      <c r="C257" t="s">
        <v>3603</v>
      </c>
      <c r="D257" t="s">
        <v>1491</v>
      </c>
    </row>
    <row r="258" spans="3:4" x14ac:dyDescent="0.35">
      <c r="C258" t="s">
        <v>3604</v>
      </c>
      <c r="D258" t="s">
        <v>1491</v>
      </c>
    </row>
    <row r="259" spans="3:4" x14ac:dyDescent="0.35">
      <c r="C259" t="s">
        <v>3605</v>
      </c>
      <c r="D259" t="s">
        <v>1491</v>
      </c>
    </row>
    <row r="260" spans="3:4" x14ac:dyDescent="0.35">
      <c r="C260" t="s">
        <v>3606</v>
      </c>
      <c r="D260" t="s">
        <v>1491</v>
      </c>
    </row>
    <row r="261" spans="3:4" x14ac:dyDescent="0.35">
      <c r="C261" t="s">
        <v>3607</v>
      </c>
      <c r="D261" t="s">
        <v>1491</v>
      </c>
    </row>
    <row r="262" spans="3:4" x14ac:dyDescent="0.35">
      <c r="C262" t="s">
        <v>3608</v>
      </c>
      <c r="D262" t="s">
        <v>1491</v>
      </c>
    </row>
    <row r="263" spans="3:4" x14ac:dyDescent="0.35">
      <c r="C263" t="s">
        <v>3609</v>
      </c>
      <c r="D263" t="s">
        <v>1491</v>
      </c>
    </row>
    <row r="264" spans="3:4" x14ac:dyDescent="0.35">
      <c r="C264" t="s">
        <v>3610</v>
      </c>
      <c r="D264" t="s">
        <v>1491</v>
      </c>
    </row>
    <row r="265" spans="3:4" x14ac:dyDescent="0.35">
      <c r="C265" t="s">
        <v>3611</v>
      </c>
      <c r="D265" t="s">
        <v>1491</v>
      </c>
    </row>
    <row r="266" spans="3:4" x14ac:dyDescent="0.35">
      <c r="C266" t="s">
        <v>3612</v>
      </c>
      <c r="D266" t="s">
        <v>1491</v>
      </c>
    </row>
    <row r="267" spans="3:4" x14ac:dyDescent="0.35">
      <c r="C267" t="s">
        <v>3613</v>
      </c>
      <c r="D267" t="s">
        <v>1491</v>
      </c>
    </row>
    <row r="268" spans="3:4" x14ac:dyDescent="0.35">
      <c r="C268" t="s">
        <v>3614</v>
      </c>
      <c r="D268" t="s">
        <v>1491</v>
      </c>
    </row>
    <row r="269" spans="3:4" x14ac:dyDescent="0.35">
      <c r="C269" t="s">
        <v>3615</v>
      </c>
      <c r="D269" t="s">
        <v>1491</v>
      </c>
    </row>
    <row r="270" spans="3:4" x14ac:dyDescent="0.35">
      <c r="C270" t="s">
        <v>3616</v>
      </c>
      <c r="D270" t="s">
        <v>1491</v>
      </c>
    </row>
    <row r="271" spans="3:4" x14ac:dyDescent="0.35">
      <c r="C271" t="s">
        <v>3617</v>
      </c>
      <c r="D271" t="s">
        <v>1491</v>
      </c>
    </row>
    <row r="272" spans="3:4" x14ac:dyDescent="0.35">
      <c r="C272" t="s">
        <v>0</v>
      </c>
    </row>
    <row r="273" spans="1:6" x14ac:dyDescent="0.35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1508</v>
      </c>
      <c r="D273" t="s">
        <v>1491</v>
      </c>
      <c r="F273" t="s">
        <v>4691</v>
      </c>
    </row>
    <row r="274" spans="1:6" x14ac:dyDescent="0.35">
      <c r="C274" t="s">
        <v>1507</v>
      </c>
      <c r="D274" t="s">
        <v>1491</v>
      </c>
    </row>
    <row r="275" spans="1:6" x14ac:dyDescent="0.35">
      <c r="C275" t="s">
        <v>1542</v>
      </c>
      <c r="D275" t="s">
        <v>1491</v>
      </c>
    </row>
    <row r="276" spans="1:6" x14ac:dyDescent="0.35">
      <c r="C276" t="s">
        <v>1543</v>
      </c>
      <c r="D276" t="s">
        <v>1490</v>
      </c>
      <c r="E276" t="s">
        <v>4687</v>
      </c>
      <c r="F276" t="s">
        <v>4690</v>
      </c>
    </row>
    <row r="277" spans="1:6" x14ac:dyDescent="0.35">
      <c r="C277" t="s">
        <v>1544</v>
      </c>
      <c r="D277" t="s">
        <v>1491</v>
      </c>
      <c r="E277" t="s">
        <v>4688</v>
      </c>
    </row>
    <row r="278" spans="1:6" x14ac:dyDescent="0.35">
      <c r="C278" t="s">
        <v>0</v>
      </c>
    </row>
    <row r="279" spans="1:6" x14ac:dyDescent="0.35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1508</v>
      </c>
      <c r="D279" t="s">
        <v>1491</v>
      </c>
    </row>
    <row r="280" spans="1:6" x14ac:dyDescent="0.35">
      <c r="C280" t="s">
        <v>1507</v>
      </c>
      <c r="D280" t="s">
        <v>1491</v>
      </c>
    </row>
    <row r="281" spans="1:6" x14ac:dyDescent="0.35">
      <c r="C281" t="s">
        <v>1558</v>
      </c>
      <c r="D281" t="s">
        <v>1491</v>
      </c>
    </row>
    <row r="282" spans="1:6" x14ac:dyDescent="0.35">
      <c r="C282" t="s">
        <v>1510</v>
      </c>
      <c r="D282" t="s">
        <v>1511</v>
      </c>
    </row>
    <row r="283" spans="1:6" x14ac:dyDescent="0.35">
      <c r="C283" t="s">
        <v>4699</v>
      </c>
      <c r="D283" t="s">
        <v>1490</v>
      </c>
    </row>
    <row r="284" spans="1:6" x14ac:dyDescent="0.35">
      <c r="C284" t="s">
        <v>0</v>
      </c>
    </row>
    <row r="285" spans="1:6" x14ac:dyDescent="0.35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4718</v>
      </c>
      <c r="D285" t="s">
        <v>1491</v>
      </c>
      <c r="E285" s="32" t="s">
        <v>4784</v>
      </c>
    </row>
    <row r="286" spans="1:6" x14ac:dyDescent="0.35">
      <c r="C286" t="s">
        <v>0</v>
      </c>
      <c r="E286" s="32"/>
    </row>
    <row r="287" spans="1:6" x14ac:dyDescent="0.35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1531</v>
      </c>
      <c r="D287" s="32" t="s">
        <v>1569</v>
      </c>
      <c r="E287" s="32"/>
    </row>
    <row r="288" spans="1:6" x14ac:dyDescent="0.35">
      <c r="C288" t="s">
        <v>4747</v>
      </c>
      <c r="D288" s="32" t="s">
        <v>1491</v>
      </c>
      <c r="E288" s="32"/>
    </row>
    <row r="289" spans="1:5" x14ac:dyDescent="0.35">
      <c r="C289" t="s">
        <v>4748</v>
      </c>
      <c r="D289" s="32" t="s">
        <v>1491</v>
      </c>
      <c r="E289" s="32"/>
    </row>
    <row r="290" spans="1:5" x14ac:dyDescent="0.35">
      <c r="C290" t="s">
        <v>1812</v>
      </c>
      <c r="D290" s="32" t="s">
        <v>1491</v>
      </c>
    </row>
    <row r="291" spans="1:5" x14ac:dyDescent="0.35">
      <c r="C291" t="s">
        <v>1507</v>
      </c>
      <c r="D291" s="32" t="s">
        <v>1491</v>
      </c>
      <c r="E291" s="32"/>
    </row>
    <row r="292" spans="1:5" x14ac:dyDescent="0.35">
      <c r="C292" t="s">
        <v>1509</v>
      </c>
      <c r="D292" s="32" t="s">
        <v>1491</v>
      </c>
    </row>
    <row r="293" spans="1:5" x14ac:dyDescent="0.35">
      <c r="C293" t="s">
        <v>1616</v>
      </c>
      <c r="D293" s="32" t="s">
        <v>1491</v>
      </c>
      <c r="E293" s="32"/>
    </row>
    <row r="294" spans="1:5" x14ac:dyDescent="0.35">
      <c r="C294" t="s">
        <v>4749</v>
      </c>
      <c r="D294" s="32" t="s">
        <v>1491</v>
      </c>
      <c r="E294" s="33"/>
    </row>
    <row r="295" spans="1:5" x14ac:dyDescent="0.35">
      <c r="C295" t="s">
        <v>4750</v>
      </c>
      <c r="D295" s="32" t="s">
        <v>1491</v>
      </c>
    </row>
    <row r="296" spans="1:5" x14ac:dyDescent="0.35">
      <c r="C296" t="s">
        <v>4751</v>
      </c>
      <c r="D296" s="32" t="s">
        <v>1491</v>
      </c>
    </row>
    <row r="297" spans="1:5" x14ac:dyDescent="0.35">
      <c r="C297" t="s">
        <v>4752</v>
      </c>
      <c r="D297" s="32" t="s">
        <v>1491</v>
      </c>
    </row>
    <row r="298" spans="1:5" x14ac:dyDescent="0.35">
      <c r="C298" t="s">
        <v>4753</v>
      </c>
      <c r="D298" s="32" t="s">
        <v>1511</v>
      </c>
    </row>
    <row r="299" spans="1:5" x14ac:dyDescent="0.35">
      <c r="C299" t="s">
        <v>4754</v>
      </c>
      <c r="D299" s="32" t="s">
        <v>1491</v>
      </c>
    </row>
    <row r="300" spans="1:5" x14ac:dyDescent="0.35">
      <c r="C300" t="s">
        <v>0</v>
      </c>
      <c r="D300" s="32"/>
    </row>
    <row r="301" spans="1:5" x14ac:dyDescent="0.3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1491</v>
      </c>
    </row>
    <row r="302" spans="1:5" x14ac:dyDescent="0.35">
      <c r="C302" t="s">
        <v>0</v>
      </c>
      <c r="D302" s="32"/>
    </row>
    <row r="303" spans="1:5" x14ac:dyDescent="0.3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1812</v>
      </c>
      <c r="D303" s="32" t="s">
        <v>1490</v>
      </c>
    </row>
    <row r="304" spans="1:5" x14ac:dyDescent="0.35">
      <c r="C304" t="s">
        <v>0</v>
      </c>
      <c r="D304" s="32"/>
    </row>
    <row r="305" spans="1:5" x14ac:dyDescent="0.35">
      <c r="A305">
        <v>67</v>
      </c>
      <c r="B305" t="s">
        <v>5410</v>
      </c>
      <c r="C305" t="s">
        <v>5411</v>
      </c>
      <c r="D305" s="32" t="s">
        <v>1490</v>
      </c>
      <c r="E305" s="44" t="s">
        <v>5412</v>
      </c>
    </row>
    <row r="306" spans="1:5" x14ac:dyDescent="0.35">
      <c r="C306" t="s">
        <v>0</v>
      </c>
      <c r="D306" s="32"/>
    </row>
    <row r="307" spans="1:5" x14ac:dyDescent="0.3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5455</v>
      </c>
      <c r="D307" s="32" t="s">
        <v>1491</v>
      </c>
    </row>
    <row r="308" spans="1:5" x14ac:dyDescent="0.35">
      <c r="C308" t="s">
        <v>0</v>
      </c>
      <c r="D308" s="32"/>
    </row>
    <row r="309" spans="1:5" x14ac:dyDescent="0.3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1506</v>
      </c>
      <c r="D309" t="s">
        <v>1491</v>
      </c>
    </row>
    <row r="310" spans="1:5" x14ac:dyDescent="0.35">
      <c r="C310" t="s">
        <v>1507</v>
      </c>
      <c r="D310" t="s">
        <v>1491</v>
      </c>
    </row>
    <row r="311" spans="1:5" x14ac:dyDescent="0.35">
      <c r="C311" t="s">
        <v>3573</v>
      </c>
      <c r="D311" t="s">
        <v>1491</v>
      </c>
    </row>
    <row r="312" spans="1:5" x14ac:dyDescent="0.35">
      <c r="C312" t="s">
        <v>3574</v>
      </c>
      <c r="D312" t="s">
        <v>1491</v>
      </c>
    </row>
    <row r="313" spans="1:5" x14ac:dyDescent="0.35">
      <c r="C313" t="s">
        <v>3575</v>
      </c>
      <c r="D313" t="s">
        <v>1491</v>
      </c>
    </row>
    <row r="314" spans="1:5" x14ac:dyDescent="0.35">
      <c r="C314" t="s">
        <v>3576</v>
      </c>
      <c r="D314" t="s">
        <v>1491</v>
      </c>
    </row>
    <row r="315" spans="1:5" x14ac:dyDescent="0.35">
      <c r="C315" t="s">
        <v>3577</v>
      </c>
      <c r="D315" t="s">
        <v>1491</v>
      </c>
    </row>
    <row r="316" spans="1:5" x14ac:dyDescent="0.35">
      <c r="C316" t="s">
        <v>3578</v>
      </c>
      <c r="D316" t="s">
        <v>1491</v>
      </c>
    </row>
    <row r="317" spans="1:5" x14ac:dyDescent="0.35">
      <c r="C317" t="s">
        <v>3579</v>
      </c>
      <c r="D317" t="s">
        <v>1491</v>
      </c>
    </row>
    <row r="318" spans="1:5" x14ac:dyDescent="0.35">
      <c r="C318" t="s">
        <v>3580</v>
      </c>
      <c r="D318" t="s">
        <v>1491</v>
      </c>
    </row>
    <row r="319" spans="1:5" x14ac:dyDescent="0.35">
      <c r="C319" t="s">
        <v>3581</v>
      </c>
      <c r="D319" t="s">
        <v>1491</v>
      </c>
    </row>
    <row r="320" spans="1:5" x14ac:dyDescent="0.35">
      <c r="C320" t="s">
        <v>3582</v>
      </c>
      <c r="D320" t="s">
        <v>1491</v>
      </c>
    </row>
    <row r="321" spans="3:4" x14ac:dyDescent="0.35">
      <c r="C321" t="s">
        <v>3583</v>
      </c>
      <c r="D321" t="s">
        <v>1491</v>
      </c>
    </row>
    <row r="322" spans="3:4" x14ac:dyDescent="0.35">
      <c r="C322" t="s">
        <v>3584</v>
      </c>
      <c r="D322" t="s">
        <v>1491</v>
      </c>
    </row>
    <row r="323" spans="3:4" x14ac:dyDescent="0.35">
      <c r="C323" t="s">
        <v>3585</v>
      </c>
      <c r="D323" t="s">
        <v>1491</v>
      </c>
    </row>
    <row r="324" spans="3:4" x14ac:dyDescent="0.35">
      <c r="C324" t="s">
        <v>3586</v>
      </c>
      <c r="D324" t="s">
        <v>1491</v>
      </c>
    </row>
    <row r="325" spans="3:4" x14ac:dyDescent="0.35">
      <c r="C325" t="s">
        <v>3587</v>
      </c>
      <c r="D325" t="s">
        <v>1491</v>
      </c>
    </row>
    <row r="326" spans="3:4" x14ac:dyDescent="0.35">
      <c r="C326" t="s">
        <v>3588</v>
      </c>
      <c r="D326" t="s">
        <v>1491</v>
      </c>
    </row>
    <row r="327" spans="3:4" x14ac:dyDescent="0.35">
      <c r="C327" t="s">
        <v>3589</v>
      </c>
      <c r="D327" t="s">
        <v>1491</v>
      </c>
    </row>
    <row r="328" spans="3:4" x14ac:dyDescent="0.35">
      <c r="C328" t="s">
        <v>3590</v>
      </c>
      <c r="D328" t="s">
        <v>1491</v>
      </c>
    </row>
    <row r="329" spans="3:4" x14ac:dyDescent="0.35">
      <c r="C329" t="s">
        <v>3591</v>
      </c>
      <c r="D329" t="s">
        <v>1491</v>
      </c>
    </row>
    <row r="330" spans="3:4" x14ac:dyDescent="0.35">
      <c r="C330" t="s">
        <v>3592</v>
      </c>
      <c r="D330" t="s">
        <v>1491</v>
      </c>
    </row>
    <row r="331" spans="3:4" x14ac:dyDescent="0.35">
      <c r="C331" t="s">
        <v>3593</v>
      </c>
      <c r="D331" t="s">
        <v>1491</v>
      </c>
    </row>
    <row r="332" spans="3:4" x14ac:dyDescent="0.35">
      <c r="C332" t="s">
        <v>3594</v>
      </c>
      <c r="D332" t="s">
        <v>1491</v>
      </c>
    </row>
    <row r="333" spans="3:4" x14ac:dyDescent="0.35">
      <c r="C333" t="s">
        <v>3595</v>
      </c>
      <c r="D333" t="s">
        <v>1491</v>
      </c>
    </row>
    <row r="334" spans="3:4" x14ac:dyDescent="0.35">
      <c r="C334" t="s">
        <v>3596</v>
      </c>
      <c r="D334" t="s">
        <v>1491</v>
      </c>
    </row>
    <row r="335" spans="3:4" x14ac:dyDescent="0.35">
      <c r="C335" t="s">
        <v>3597</v>
      </c>
      <c r="D335" t="s">
        <v>1491</v>
      </c>
    </row>
    <row r="336" spans="3:4" x14ac:dyDescent="0.35">
      <c r="C336" t="s">
        <v>3598</v>
      </c>
      <c r="D336" t="s">
        <v>1491</v>
      </c>
    </row>
    <row r="337" spans="3:4" x14ac:dyDescent="0.35">
      <c r="C337" t="s">
        <v>3599</v>
      </c>
      <c r="D337" t="s">
        <v>1491</v>
      </c>
    </row>
    <row r="338" spans="3:4" x14ac:dyDescent="0.35">
      <c r="C338" t="s">
        <v>3600</v>
      </c>
      <c r="D338" t="s">
        <v>1491</v>
      </c>
    </row>
    <row r="339" spans="3:4" x14ac:dyDescent="0.35">
      <c r="C339" t="s">
        <v>3601</v>
      </c>
      <c r="D339" t="s">
        <v>1491</v>
      </c>
    </row>
    <row r="340" spans="3:4" x14ac:dyDescent="0.35">
      <c r="C340" t="s">
        <v>3602</v>
      </c>
      <c r="D340" t="s">
        <v>1491</v>
      </c>
    </row>
    <row r="341" spans="3:4" x14ac:dyDescent="0.35">
      <c r="C341" t="s">
        <v>3603</v>
      </c>
      <c r="D341" t="s">
        <v>1491</v>
      </c>
    </row>
    <row r="342" spans="3:4" x14ac:dyDescent="0.35">
      <c r="C342" t="s">
        <v>3604</v>
      </c>
      <c r="D342" t="s">
        <v>1491</v>
      </c>
    </row>
    <row r="343" spans="3:4" x14ac:dyDescent="0.35">
      <c r="C343" t="s">
        <v>3605</v>
      </c>
      <c r="D343" t="s">
        <v>1491</v>
      </c>
    </row>
    <row r="344" spans="3:4" x14ac:dyDescent="0.35">
      <c r="C344" t="s">
        <v>3606</v>
      </c>
      <c r="D344" t="s">
        <v>1491</v>
      </c>
    </row>
    <row r="345" spans="3:4" x14ac:dyDescent="0.35">
      <c r="C345" t="s">
        <v>3607</v>
      </c>
      <c r="D345" t="s">
        <v>1491</v>
      </c>
    </row>
    <row r="346" spans="3:4" x14ac:dyDescent="0.35">
      <c r="C346" t="s">
        <v>3608</v>
      </c>
      <c r="D346" t="s">
        <v>1491</v>
      </c>
    </row>
    <row r="347" spans="3:4" x14ac:dyDescent="0.35">
      <c r="C347" t="s">
        <v>3609</v>
      </c>
      <c r="D347" t="s">
        <v>1491</v>
      </c>
    </row>
    <row r="348" spans="3:4" x14ac:dyDescent="0.35">
      <c r="C348" t="s">
        <v>3610</v>
      </c>
      <c r="D348" t="s">
        <v>1491</v>
      </c>
    </row>
    <row r="349" spans="3:4" x14ac:dyDescent="0.35">
      <c r="C349" t="s">
        <v>3611</v>
      </c>
      <c r="D349" t="s">
        <v>1491</v>
      </c>
    </row>
    <row r="350" spans="3:4" x14ac:dyDescent="0.35">
      <c r="C350" t="s">
        <v>3612</v>
      </c>
      <c r="D350" t="s">
        <v>1491</v>
      </c>
    </row>
    <row r="351" spans="3:4" x14ac:dyDescent="0.35">
      <c r="C351" t="s">
        <v>3613</v>
      </c>
      <c r="D351" t="s">
        <v>1491</v>
      </c>
    </row>
    <row r="352" spans="3:4" x14ac:dyDescent="0.35">
      <c r="C352" t="s">
        <v>3614</v>
      </c>
      <c r="D352" t="s">
        <v>1491</v>
      </c>
    </row>
    <row r="353" spans="1:12" x14ac:dyDescent="0.35">
      <c r="C353" t="s">
        <v>3615</v>
      </c>
      <c r="D353" t="s">
        <v>1491</v>
      </c>
    </row>
    <row r="354" spans="1:12" x14ac:dyDescent="0.35">
      <c r="C354" t="s">
        <v>3616</v>
      </c>
      <c r="D354" t="s">
        <v>1491</v>
      </c>
    </row>
    <row r="355" spans="1:12" x14ac:dyDescent="0.35">
      <c r="C355" t="s">
        <v>3617</v>
      </c>
      <c r="D355" t="s">
        <v>1491</v>
      </c>
    </row>
    <row r="356" spans="1:12" x14ac:dyDescent="0.35">
      <c r="C356" t="s">
        <v>0</v>
      </c>
    </row>
    <row r="357" spans="1:12" x14ac:dyDescent="0.35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1539</v>
      </c>
      <c r="D357" t="s">
        <v>1490</v>
      </c>
    </row>
    <row r="358" spans="1:12" x14ac:dyDescent="0.35">
      <c r="C358" t="s">
        <v>5557</v>
      </c>
      <c r="D358" t="s">
        <v>1490</v>
      </c>
    </row>
    <row r="359" spans="1:12" x14ac:dyDescent="0.35">
      <c r="C359" t="s">
        <v>0</v>
      </c>
    </row>
    <row r="360" spans="1:12" x14ac:dyDescent="0.35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5561</v>
      </c>
      <c r="D360" t="s">
        <v>1491</v>
      </c>
      <c r="E360" s="4" t="s">
        <v>5566</v>
      </c>
    </row>
    <row r="361" spans="1:12" x14ac:dyDescent="0.35">
      <c r="C361" t="s">
        <v>1558</v>
      </c>
      <c r="D361" t="s">
        <v>1491</v>
      </c>
    </row>
    <row r="362" spans="1:12" x14ac:dyDescent="0.35">
      <c r="C362" t="s">
        <v>0</v>
      </c>
    </row>
    <row r="363" spans="1:12" x14ac:dyDescent="0.35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5562</v>
      </c>
      <c r="D363" t="s">
        <v>1490</v>
      </c>
    </row>
    <row r="364" spans="1:12" x14ac:dyDescent="0.35">
      <c r="C364" t="s">
        <v>5563</v>
      </c>
      <c r="D364" t="s">
        <v>1491</v>
      </c>
    </row>
    <row r="365" spans="1:12" x14ac:dyDescent="0.35">
      <c r="C365" t="s">
        <v>0</v>
      </c>
    </row>
    <row r="366" spans="1:12" x14ac:dyDescent="0.35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1626</v>
      </c>
      <c r="D366" t="s">
        <v>1627</v>
      </c>
      <c r="G366" t="s">
        <v>1626</v>
      </c>
      <c r="H366" t="s">
        <v>1627</v>
      </c>
      <c r="L366" t="s">
        <v>5582</v>
      </c>
    </row>
    <row r="367" spans="1:12" x14ac:dyDescent="0.35">
      <c r="C367" t="s">
        <v>1633</v>
      </c>
      <c r="D367" t="s">
        <v>1491</v>
      </c>
      <c r="F367" t="s">
        <v>1529</v>
      </c>
      <c r="G367" t="s">
        <v>1633</v>
      </c>
      <c r="H367" t="s">
        <v>1491</v>
      </c>
      <c r="L367" t="s">
        <v>1529</v>
      </c>
    </row>
    <row r="368" spans="1:12" x14ac:dyDescent="0.35">
      <c r="C368" t="s">
        <v>1526</v>
      </c>
      <c r="D368" t="s">
        <v>1491</v>
      </c>
      <c r="E368" s="39" t="s">
        <v>5599</v>
      </c>
      <c r="F368" t="s">
        <v>5581</v>
      </c>
      <c r="G368" t="s">
        <v>1526</v>
      </c>
      <c r="H368" t="s">
        <v>1491</v>
      </c>
      <c r="I368" s="39"/>
      <c r="L368" t="s">
        <v>5581</v>
      </c>
    </row>
    <row r="369" spans="3:12" x14ac:dyDescent="0.35">
      <c r="C369" t="s">
        <v>1532</v>
      </c>
      <c r="D369" t="s">
        <v>1491</v>
      </c>
      <c r="E369" t="s">
        <v>5598</v>
      </c>
      <c r="F369" t="s">
        <v>258</v>
      </c>
      <c r="G369" t="s">
        <v>1532</v>
      </c>
      <c r="H369" t="s">
        <v>1491</v>
      </c>
      <c r="L369" t="s">
        <v>258</v>
      </c>
    </row>
    <row r="370" spans="3:12" x14ac:dyDescent="0.35">
      <c r="C370" t="s">
        <v>5600</v>
      </c>
      <c r="D370" t="s">
        <v>1491</v>
      </c>
      <c r="E370" t="s">
        <v>5601</v>
      </c>
      <c r="F370" t="s">
        <v>5429</v>
      </c>
      <c r="G370" t="s">
        <v>5600</v>
      </c>
      <c r="H370" t="s">
        <v>1491</v>
      </c>
      <c r="L370" t="s">
        <v>5429</v>
      </c>
    </row>
    <row r="371" spans="3:12" x14ac:dyDescent="0.35">
      <c r="C371" t="s">
        <v>1527</v>
      </c>
      <c r="D371" t="s">
        <v>1491</v>
      </c>
      <c r="F371" t="s">
        <v>5584</v>
      </c>
      <c r="G371" t="s">
        <v>1527</v>
      </c>
      <c r="H371" t="s">
        <v>1491</v>
      </c>
      <c r="L371" t="s">
        <v>5699</v>
      </c>
    </row>
    <row r="372" spans="3:12" x14ac:dyDescent="0.35">
      <c r="C372" t="s">
        <v>1634</v>
      </c>
      <c r="D372" t="s">
        <v>1511</v>
      </c>
      <c r="F372">
        <v>100.5689</v>
      </c>
      <c r="G372" t="s">
        <v>1634</v>
      </c>
      <c r="H372" t="s">
        <v>1511</v>
      </c>
      <c r="L372">
        <v>100.5689</v>
      </c>
    </row>
    <row r="373" spans="3:12" x14ac:dyDescent="0.35">
      <c r="C373" t="s">
        <v>1635</v>
      </c>
      <c r="D373" t="s">
        <v>1511</v>
      </c>
      <c r="F373">
        <v>115.5564</v>
      </c>
      <c r="G373" t="s">
        <v>1635</v>
      </c>
      <c r="H373" t="s">
        <v>1511</v>
      </c>
      <c r="L373">
        <v>115.5564</v>
      </c>
    </row>
    <row r="374" spans="3:12" x14ac:dyDescent="0.35">
      <c r="C374" s="8" t="s">
        <v>5602</v>
      </c>
      <c r="D374" s="8" t="s">
        <v>1511</v>
      </c>
      <c r="E374" t="s">
        <v>5615</v>
      </c>
      <c r="F374">
        <v>1</v>
      </c>
      <c r="G374" s="8" t="s">
        <v>5602</v>
      </c>
      <c r="H374" s="8" t="s">
        <v>1511</v>
      </c>
      <c r="L374">
        <v>1</v>
      </c>
    </row>
    <row r="375" spans="3:12" x14ac:dyDescent="0.35">
      <c r="C375" t="s">
        <v>1528</v>
      </c>
      <c r="D375" t="s">
        <v>1511</v>
      </c>
      <c r="E375" t="s">
        <v>5616</v>
      </c>
      <c r="F375">
        <v>12500</v>
      </c>
      <c r="G375" t="s">
        <v>1528</v>
      </c>
      <c r="H375" t="s">
        <v>1511</v>
      </c>
      <c r="L375">
        <v>12500</v>
      </c>
    </row>
    <row r="376" spans="3:12" x14ac:dyDescent="0.35">
      <c r="C376" t="s">
        <v>5603</v>
      </c>
      <c r="D376" t="s">
        <v>1491</v>
      </c>
      <c r="F376" t="s">
        <v>5432</v>
      </c>
      <c r="G376" t="s">
        <v>5603</v>
      </c>
      <c r="H376" t="s">
        <v>1491</v>
      </c>
      <c r="L376" t="s">
        <v>5432</v>
      </c>
    </row>
    <row r="377" spans="3:12" x14ac:dyDescent="0.35">
      <c r="C377" t="s">
        <v>5604</v>
      </c>
      <c r="D377" t="s">
        <v>1491</v>
      </c>
      <c r="F377" t="s">
        <v>5433</v>
      </c>
      <c r="G377" t="s">
        <v>5604</v>
      </c>
      <c r="H377" t="s">
        <v>1491</v>
      </c>
      <c r="L377" t="s">
        <v>5433</v>
      </c>
    </row>
    <row r="378" spans="3:12" x14ac:dyDescent="0.35">
      <c r="C378" t="s">
        <v>5605</v>
      </c>
      <c r="D378" t="s">
        <v>1491</v>
      </c>
      <c r="F378" t="s">
        <v>5433</v>
      </c>
      <c r="G378" t="s">
        <v>5605</v>
      </c>
      <c r="H378" t="s">
        <v>1491</v>
      </c>
      <c r="L378" t="s">
        <v>5433</v>
      </c>
    </row>
    <row r="379" spans="3:12" x14ac:dyDescent="0.35">
      <c r="C379" t="s">
        <v>5606</v>
      </c>
      <c r="D379" t="s">
        <v>1491</v>
      </c>
      <c r="F379" t="s">
        <v>5434</v>
      </c>
      <c r="G379" t="s">
        <v>5606</v>
      </c>
      <c r="H379" t="s">
        <v>1491</v>
      </c>
      <c r="L379" t="s">
        <v>5434</v>
      </c>
    </row>
    <row r="380" spans="3:12" x14ac:dyDescent="0.35">
      <c r="C380" t="s">
        <v>5702</v>
      </c>
      <c r="D380" t="s">
        <v>1491</v>
      </c>
      <c r="E380" t="s">
        <v>5608</v>
      </c>
      <c r="F380" t="s">
        <v>5583</v>
      </c>
      <c r="G380" t="s">
        <v>5607</v>
      </c>
      <c r="H380" t="s">
        <v>1569</v>
      </c>
      <c r="L380" t="s">
        <v>5583</v>
      </c>
    </row>
    <row r="381" spans="3:12" x14ac:dyDescent="0.35">
      <c r="C381" t="s">
        <v>1636</v>
      </c>
      <c r="D381" t="s">
        <v>1511</v>
      </c>
      <c r="F381">
        <v>1</v>
      </c>
      <c r="G381" t="s">
        <v>1636</v>
      </c>
      <c r="H381" t="s">
        <v>1511</v>
      </c>
      <c r="L381">
        <v>1</v>
      </c>
    </row>
    <row r="382" spans="3:12" x14ac:dyDescent="0.35">
      <c r="C382" t="s">
        <v>5610</v>
      </c>
      <c r="D382" t="s">
        <v>1490</v>
      </c>
      <c r="F382">
        <v>10114</v>
      </c>
      <c r="G382" t="s">
        <v>5610</v>
      </c>
      <c r="H382" t="s">
        <v>1490</v>
      </c>
      <c r="L382">
        <v>10114</v>
      </c>
    </row>
    <row r="383" spans="3:12" x14ac:dyDescent="0.35">
      <c r="C383" t="s">
        <v>5611</v>
      </c>
      <c r="D383" t="s">
        <v>1491</v>
      </c>
      <c r="E383" t="s">
        <v>5609</v>
      </c>
      <c r="G383" t="s">
        <v>5611</v>
      </c>
      <c r="H383" t="s">
        <v>1491</v>
      </c>
      <c r="L383" t="s">
        <v>5617</v>
      </c>
    </row>
    <row r="384" spans="3:12" x14ac:dyDescent="0.35">
      <c r="C384" t="s">
        <v>0</v>
      </c>
      <c r="G384" t="s">
        <v>0</v>
      </c>
    </row>
    <row r="385" spans="1:5" x14ac:dyDescent="0.35">
      <c r="A385">
        <v>1179</v>
      </c>
      <c r="B385" t="e">
        <f>VLOOKUP(A385,BaseMetodos!$A$2:$E$1177,3,FALSE)&amp;"."&amp;VLOOKUP(A385,BaseMetodos!$A$2:$E$1177,4,FALSE)</f>
        <v>#N/A</v>
      </c>
      <c r="C385" t="s">
        <v>1590</v>
      </c>
      <c r="D385" t="s">
        <v>1491</v>
      </c>
    </row>
    <row r="386" spans="1:5" x14ac:dyDescent="0.35">
      <c r="C386" t="s">
        <v>1526</v>
      </c>
      <c r="D386" t="s">
        <v>1491</v>
      </c>
    </row>
    <row r="387" spans="1:5" x14ac:dyDescent="0.35">
      <c r="C387" t="s">
        <v>0</v>
      </c>
    </row>
    <row r="388" spans="1:5" x14ac:dyDescent="0.3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1626</v>
      </c>
      <c r="D388" t="s">
        <v>1627</v>
      </c>
    </row>
    <row r="389" spans="1:5" x14ac:dyDescent="0.35">
      <c r="C389" t="s">
        <v>5712</v>
      </c>
      <c r="D389" t="s">
        <v>1491</v>
      </c>
      <c r="E389" t="s">
        <v>5713</v>
      </c>
    </row>
    <row r="390" spans="1:5" x14ac:dyDescent="0.35">
      <c r="C390" t="s">
        <v>1611</v>
      </c>
      <c r="D390" t="s">
        <v>1490</v>
      </c>
      <c r="E390" t="s">
        <v>5714</v>
      </c>
    </row>
    <row r="391" spans="1:5" x14ac:dyDescent="0.35">
      <c r="C391" t="s">
        <v>5715</v>
      </c>
      <c r="D391" t="s">
        <v>1491</v>
      </c>
      <c r="E391" t="s">
        <v>5718</v>
      </c>
    </row>
    <row r="392" spans="1:5" x14ac:dyDescent="0.35">
      <c r="C392" t="s">
        <v>5716</v>
      </c>
      <c r="D392" t="s">
        <v>1491</v>
      </c>
      <c r="E392" t="s">
        <v>5717</v>
      </c>
    </row>
    <row r="393" spans="1:5" x14ac:dyDescent="0.35">
      <c r="C393" t="s">
        <v>1616</v>
      </c>
      <c r="D393" t="s">
        <v>1490</v>
      </c>
      <c r="E393" t="s">
        <v>5719</v>
      </c>
    </row>
    <row r="394" spans="1:5" x14ac:dyDescent="0.35">
      <c r="C394" t="s">
        <v>1527</v>
      </c>
      <c r="D394" t="s">
        <v>1490</v>
      </c>
      <c r="E394" t="s">
        <v>5720</v>
      </c>
    </row>
    <row r="395" spans="1:5" x14ac:dyDescent="0.35">
      <c r="C395" t="s">
        <v>0</v>
      </c>
    </row>
    <row r="396" spans="1:5" x14ac:dyDescent="0.3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1626</v>
      </c>
      <c r="D396" t="s">
        <v>1627</v>
      </c>
    </row>
    <row r="397" spans="1:5" x14ac:dyDescent="0.35">
      <c r="C397" t="s">
        <v>5712</v>
      </c>
      <c r="D397" t="s">
        <v>1491</v>
      </c>
      <c r="E397" t="s">
        <v>5713</v>
      </c>
    </row>
    <row r="398" spans="1:5" x14ac:dyDescent="0.35">
      <c r="C398" t="s">
        <v>1611</v>
      </c>
      <c r="D398" t="s">
        <v>1490</v>
      </c>
      <c r="E398" t="s">
        <v>5714</v>
      </c>
    </row>
    <row r="399" spans="1:5" x14ac:dyDescent="0.35">
      <c r="C399" t="s">
        <v>5715</v>
      </c>
      <c r="D399" t="s">
        <v>1491</v>
      </c>
      <c r="E399" t="s">
        <v>5718</v>
      </c>
    </row>
    <row r="400" spans="1:5" x14ac:dyDescent="0.35">
      <c r="C400" t="s">
        <v>5716</v>
      </c>
      <c r="D400" t="s">
        <v>1491</v>
      </c>
      <c r="E400" t="s">
        <v>5717</v>
      </c>
    </row>
    <row r="401" spans="1:5" x14ac:dyDescent="0.35">
      <c r="C401" t="s">
        <v>0</v>
      </c>
    </row>
    <row r="402" spans="1:5" x14ac:dyDescent="0.35">
      <c r="A402">
        <v>1183</v>
      </c>
      <c r="B402" t="s">
        <v>5750</v>
      </c>
      <c r="C402" t="s">
        <v>1507</v>
      </c>
      <c r="D402" t="s">
        <v>1491</v>
      </c>
    </row>
    <row r="403" spans="1:5" x14ac:dyDescent="0.35">
      <c r="C403" t="s">
        <v>5751</v>
      </c>
      <c r="D403" t="s">
        <v>1491</v>
      </c>
    </row>
    <row r="404" spans="1:5" x14ac:dyDescent="0.35">
      <c r="C404" t="s">
        <v>5752</v>
      </c>
      <c r="D404" t="s">
        <v>1491</v>
      </c>
      <c r="E404" t="s">
        <v>5755</v>
      </c>
    </row>
    <row r="405" spans="1:5" x14ac:dyDescent="0.35">
      <c r="C405" t="s">
        <v>5753</v>
      </c>
      <c r="D405" t="s">
        <v>1491</v>
      </c>
      <c r="E405" t="s">
        <v>5754</v>
      </c>
    </row>
    <row r="406" spans="1:5" x14ac:dyDescent="0.3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183"/>
  <sheetViews>
    <sheetView zoomScaleNormal="100" workbookViewId="0">
      <pane xSplit="7" ySplit="1" topLeftCell="H1170" activePane="bottomRight" state="frozen"/>
      <selection pane="topRight" activeCell="H1" sqref="H1"/>
      <selection pane="bottomLeft" activeCell="A2" sqref="A2"/>
      <selection pane="bottomRight" activeCell="A1182" sqref="A1182"/>
    </sheetView>
  </sheetViews>
  <sheetFormatPr baseColWidth="10" defaultRowHeight="14.5" x14ac:dyDescent="0.3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27.363281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</cols>
  <sheetData>
    <row r="1" spans="1:16" x14ac:dyDescent="0.35">
      <c r="A1" t="s">
        <v>1488</v>
      </c>
      <c r="B1" t="s">
        <v>1461</v>
      </c>
      <c r="C1" t="s">
        <v>289</v>
      </c>
      <c r="D1" t="s">
        <v>298</v>
      </c>
      <c r="E1" t="s">
        <v>1759</v>
      </c>
      <c r="F1" t="s">
        <v>128</v>
      </c>
      <c r="G1" t="s">
        <v>1488</v>
      </c>
      <c r="H1" t="s">
        <v>1663</v>
      </c>
      <c r="I1" t="s">
        <v>1758</v>
      </c>
      <c r="J1" t="s">
        <v>1799</v>
      </c>
      <c r="K1" t="s">
        <v>1805</v>
      </c>
      <c r="L1" t="s">
        <v>4787</v>
      </c>
      <c r="M1" t="s">
        <v>4792</v>
      </c>
      <c r="N1" s="55">
        <v>45979</v>
      </c>
      <c r="O1" s="55">
        <v>45992</v>
      </c>
      <c r="P1" s="58">
        <v>46037</v>
      </c>
    </row>
    <row r="2" spans="1:16" x14ac:dyDescent="0.35">
      <c r="A2">
        <v>1</v>
      </c>
      <c r="B2" t="s">
        <v>127</v>
      </c>
      <c r="C2" t="s">
        <v>288</v>
      </c>
      <c r="D2" t="s">
        <v>309</v>
      </c>
      <c r="E2" t="s">
        <v>1462</v>
      </c>
      <c r="F2" t="s">
        <v>297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5">
      <c r="A3">
        <v>2</v>
      </c>
      <c r="B3" t="s">
        <v>127</v>
      </c>
      <c r="C3" t="s">
        <v>288</v>
      </c>
      <c r="D3" t="s">
        <v>168</v>
      </c>
      <c r="E3" t="s">
        <v>168</v>
      </c>
      <c r="F3" t="s">
        <v>1464</v>
      </c>
      <c r="G3">
        <f t="shared" ref="G3:G66" si="0">A3</f>
        <v>2</v>
      </c>
      <c r="H3">
        <v>9</v>
      </c>
      <c r="K3" t="s">
        <v>3515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5">
      <c r="A4">
        <v>3</v>
      </c>
      <c r="B4" t="s">
        <v>127</v>
      </c>
      <c r="C4" t="s">
        <v>288</v>
      </c>
      <c r="D4" t="s">
        <v>166</v>
      </c>
      <c r="E4" t="s">
        <v>166</v>
      </c>
      <c r="F4" t="s">
        <v>1465</v>
      </c>
      <c r="G4">
        <f t="shared" si="0"/>
        <v>3</v>
      </c>
      <c r="H4">
        <v>9</v>
      </c>
      <c r="K4" t="s">
        <v>1757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5">
      <c r="A5">
        <v>4</v>
      </c>
      <c r="B5" t="s">
        <v>127</v>
      </c>
      <c r="C5" t="s">
        <v>288</v>
      </c>
      <c r="D5" t="s">
        <v>139</v>
      </c>
      <c r="E5" t="s">
        <v>139</v>
      </c>
      <c r="F5" t="s">
        <v>138</v>
      </c>
      <c r="G5">
        <f t="shared" si="0"/>
        <v>4</v>
      </c>
      <c r="H5">
        <v>4</v>
      </c>
      <c r="I5" t="s">
        <v>1552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5">
      <c r="A6">
        <v>5</v>
      </c>
      <c r="B6" t="s">
        <v>127</v>
      </c>
      <c r="C6" t="s">
        <v>288</v>
      </c>
      <c r="D6" t="s">
        <v>370</v>
      </c>
      <c r="E6" t="s">
        <v>1462</v>
      </c>
      <c r="F6" t="s">
        <v>1467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5">
      <c r="A7">
        <v>6</v>
      </c>
      <c r="B7" t="s">
        <v>127</v>
      </c>
      <c r="C7" t="s">
        <v>288</v>
      </c>
      <c r="D7" t="s">
        <v>294</v>
      </c>
      <c r="E7" s="19" t="s">
        <v>294</v>
      </c>
      <c r="F7" t="s">
        <v>1466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5">
      <c r="A8">
        <v>7</v>
      </c>
      <c r="B8" t="s">
        <v>127</v>
      </c>
      <c r="C8" t="s">
        <v>288</v>
      </c>
      <c r="D8" t="s">
        <v>159</v>
      </c>
      <c r="E8" t="s">
        <v>159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5">
      <c r="A9">
        <v>8</v>
      </c>
      <c r="B9" t="s">
        <v>127</v>
      </c>
      <c r="C9" t="s">
        <v>288</v>
      </c>
      <c r="D9" t="s">
        <v>291</v>
      </c>
      <c r="E9" t="s">
        <v>291</v>
      </c>
      <c r="F9" t="s">
        <v>5419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5">
      <c r="A10">
        <v>9</v>
      </c>
      <c r="B10" t="s">
        <v>127</v>
      </c>
      <c r="C10" t="s">
        <v>288</v>
      </c>
      <c r="D10" t="s">
        <v>272</v>
      </c>
      <c r="E10" s="19" t="s">
        <v>272</v>
      </c>
      <c r="F10" t="s">
        <v>5555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5">
      <c r="A11">
        <v>10</v>
      </c>
      <c r="B11" t="s">
        <v>127</v>
      </c>
      <c r="C11" t="s">
        <v>288</v>
      </c>
      <c r="D11" t="s">
        <v>158</v>
      </c>
      <c r="E11" t="s">
        <v>158</v>
      </c>
      <c r="F11" t="s">
        <v>157</v>
      </c>
      <c r="G11">
        <f t="shared" si="0"/>
        <v>10</v>
      </c>
      <c r="H11">
        <v>1</v>
      </c>
      <c r="I11" t="s">
        <v>1757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5">
      <c r="A12">
        <v>11</v>
      </c>
      <c r="B12" t="s">
        <v>127</v>
      </c>
      <c r="C12" t="s">
        <v>288</v>
      </c>
      <c r="D12" t="s">
        <v>189</v>
      </c>
      <c r="E12" t="s">
        <v>282</v>
      </c>
      <c r="F12" t="s">
        <v>1468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5">
      <c r="A13">
        <v>12</v>
      </c>
      <c r="B13" t="s">
        <v>127</v>
      </c>
      <c r="C13" t="s">
        <v>288</v>
      </c>
      <c r="D13" t="s">
        <v>283</v>
      </c>
      <c r="E13" t="s">
        <v>283</v>
      </c>
      <c r="F13" t="s">
        <v>144</v>
      </c>
      <c r="G13">
        <f t="shared" si="0"/>
        <v>12</v>
      </c>
      <c r="H13">
        <v>6</v>
      </c>
      <c r="I13" t="s">
        <v>1757</v>
      </c>
      <c r="J13" t="s">
        <v>1801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5">
      <c r="A14">
        <v>13</v>
      </c>
      <c r="B14" t="s">
        <v>127</v>
      </c>
      <c r="C14" t="s">
        <v>288</v>
      </c>
      <c r="D14" t="s">
        <v>277</v>
      </c>
      <c r="E14" s="19" t="s">
        <v>274</v>
      </c>
      <c r="F14" t="s">
        <v>5553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5">
      <c r="A15">
        <v>14</v>
      </c>
      <c r="B15" t="s">
        <v>127</v>
      </c>
      <c r="C15" t="s">
        <v>288</v>
      </c>
      <c r="D15" t="s">
        <v>571</v>
      </c>
      <c r="E15" t="s">
        <v>571</v>
      </c>
      <c r="F15" t="s">
        <v>1485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5">
      <c r="A16">
        <v>15</v>
      </c>
      <c r="B16" t="s">
        <v>127</v>
      </c>
      <c r="C16" t="s">
        <v>288</v>
      </c>
      <c r="D16" t="s">
        <v>171</v>
      </c>
      <c r="E16" t="s">
        <v>171</v>
      </c>
      <c r="F16" t="s">
        <v>1469</v>
      </c>
      <c r="G16">
        <f t="shared" si="0"/>
        <v>15</v>
      </c>
      <c r="H16">
        <v>9</v>
      </c>
      <c r="K16" t="s">
        <v>3515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5">
      <c r="A17">
        <v>16</v>
      </c>
      <c r="B17" t="s">
        <v>127</v>
      </c>
      <c r="C17" t="s">
        <v>288</v>
      </c>
      <c r="D17" t="s">
        <v>133</v>
      </c>
      <c r="E17" t="s">
        <v>133</v>
      </c>
      <c r="F17" t="s">
        <v>132</v>
      </c>
      <c r="G17">
        <f t="shared" si="0"/>
        <v>16</v>
      </c>
      <c r="H17">
        <v>2</v>
      </c>
      <c r="I17" t="s">
        <v>1757</v>
      </c>
      <c r="J17" t="s">
        <v>1801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5">
      <c r="A18">
        <v>17</v>
      </c>
      <c r="B18" t="s">
        <v>127</v>
      </c>
      <c r="C18" t="s">
        <v>288</v>
      </c>
      <c r="D18" t="s">
        <v>181</v>
      </c>
      <c r="E18" t="s">
        <v>181</v>
      </c>
      <c r="F18" t="s">
        <v>1470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5">
      <c r="A19">
        <v>18</v>
      </c>
      <c r="B19" t="s">
        <v>127</v>
      </c>
      <c r="C19" t="s">
        <v>288</v>
      </c>
      <c r="D19" t="s">
        <v>687</v>
      </c>
      <c r="E19" t="s">
        <v>1462</v>
      </c>
      <c r="F19" t="s">
        <v>297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5">
      <c r="A20">
        <v>19</v>
      </c>
      <c r="B20" t="s">
        <v>127</v>
      </c>
      <c r="C20" t="s">
        <v>288</v>
      </c>
      <c r="D20" t="s">
        <v>280</v>
      </c>
      <c r="E20" t="s">
        <v>280</v>
      </c>
      <c r="F20" t="s">
        <v>4835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5">
      <c r="A21">
        <v>20</v>
      </c>
      <c r="B21" t="s">
        <v>127</v>
      </c>
      <c r="C21" t="s">
        <v>288</v>
      </c>
      <c r="D21" t="s">
        <v>131</v>
      </c>
      <c r="E21" t="s">
        <v>131</v>
      </c>
      <c r="F21" t="s">
        <v>130</v>
      </c>
      <c r="G21">
        <f t="shared" si="0"/>
        <v>20</v>
      </c>
      <c r="H21">
        <v>2</v>
      </c>
      <c r="I21" t="s">
        <v>1757</v>
      </c>
      <c r="J21" t="s">
        <v>1800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5">
      <c r="A22">
        <v>21</v>
      </c>
      <c r="B22" t="s">
        <v>127</v>
      </c>
      <c r="C22" t="s">
        <v>288</v>
      </c>
      <c r="D22" t="s">
        <v>748</v>
      </c>
      <c r="E22" t="s">
        <v>1462</v>
      </c>
      <c r="F22" t="s">
        <v>1467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5">
      <c r="A23">
        <v>22</v>
      </c>
      <c r="B23" t="s">
        <v>127</v>
      </c>
      <c r="C23" t="s">
        <v>288</v>
      </c>
      <c r="D23" t="s">
        <v>275</v>
      </c>
      <c r="E23" t="s">
        <v>143</v>
      </c>
      <c r="F23" t="s">
        <v>142</v>
      </c>
      <c r="G23">
        <f t="shared" si="0"/>
        <v>22</v>
      </c>
      <c r="H23">
        <v>6</v>
      </c>
      <c r="I23" t="s">
        <v>1757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5">
      <c r="A24">
        <v>23</v>
      </c>
      <c r="B24" t="s">
        <v>127</v>
      </c>
      <c r="C24" t="s">
        <v>288</v>
      </c>
      <c r="D24" t="s">
        <v>167</v>
      </c>
      <c r="E24" t="s">
        <v>167</v>
      </c>
      <c r="F24" t="s">
        <v>1471</v>
      </c>
      <c r="G24">
        <f t="shared" si="0"/>
        <v>23</v>
      </c>
      <c r="H24">
        <v>9</v>
      </c>
      <c r="K24" t="s">
        <v>1552</v>
      </c>
      <c r="L24" t="s">
        <v>3517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5">
      <c r="A25">
        <v>24</v>
      </c>
      <c r="B25" t="s">
        <v>127</v>
      </c>
      <c r="C25" t="s">
        <v>288</v>
      </c>
      <c r="D25" t="s">
        <v>819</v>
      </c>
      <c r="E25" t="s">
        <v>1462</v>
      </c>
      <c r="F25" t="s">
        <v>297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5">
      <c r="A26">
        <v>25</v>
      </c>
      <c r="B26" t="s">
        <v>127</v>
      </c>
      <c r="C26" t="s">
        <v>288</v>
      </c>
      <c r="D26" t="s">
        <v>175</v>
      </c>
      <c r="E26" t="s">
        <v>175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5">
      <c r="A27">
        <v>26</v>
      </c>
      <c r="B27" t="s">
        <v>127</v>
      </c>
      <c r="C27" t="s">
        <v>288</v>
      </c>
      <c r="D27" t="s">
        <v>285</v>
      </c>
      <c r="E27" t="s">
        <v>285</v>
      </c>
      <c r="F27" t="s">
        <v>129</v>
      </c>
      <c r="G27">
        <f t="shared" si="0"/>
        <v>26</v>
      </c>
      <c r="H27">
        <v>2</v>
      </c>
      <c r="I27" t="s">
        <v>1757</v>
      </c>
      <c r="J27" t="s">
        <v>1801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5">
      <c r="A28">
        <v>27</v>
      </c>
      <c r="B28" t="s">
        <v>127</v>
      </c>
      <c r="C28" t="s">
        <v>288</v>
      </c>
      <c r="D28" t="s">
        <v>137</v>
      </c>
      <c r="E28" t="s">
        <v>137</v>
      </c>
      <c r="F28" t="s">
        <v>136</v>
      </c>
      <c r="G28">
        <f t="shared" si="0"/>
        <v>27</v>
      </c>
      <c r="H28">
        <v>4</v>
      </c>
      <c r="I28" t="s">
        <v>1757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5">
      <c r="A29">
        <v>28</v>
      </c>
      <c r="B29" t="s">
        <v>127</v>
      </c>
      <c r="C29" t="s">
        <v>288</v>
      </c>
      <c r="D29" t="s">
        <v>906</v>
      </c>
      <c r="E29" s="8" t="s">
        <v>1462</v>
      </c>
      <c r="F29" t="s">
        <v>297</v>
      </c>
      <c r="G29">
        <f t="shared" si="0"/>
        <v>28</v>
      </c>
      <c r="I29" t="s">
        <v>1533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5667</v>
      </c>
    </row>
    <row r="30" spans="1:17" x14ac:dyDescent="0.35">
      <c r="A30">
        <v>29</v>
      </c>
      <c r="B30" t="s">
        <v>127</v>
      </c>
      <c r="C30" t="s">
        <v>288</v>
      </c>
      <c r="D30" t="s">
        <v>154</v>
      </c>
      <c r="E30" t="s">
        <v>154</v>
      </c>
      <c r="F30" t="s">
        <v>153</v>
      </c>
      <c r="G30">
        <f t="shared" si="0"/>
        <v>29</v>
      </c>
      <c r="H30">
        <v>7</v>
      </c>
      <c r="I30" t="s">
        <v>4788</v>
      </c>
      <c r="K30" t="s">
        <v>1798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5">
      <c r="A31">
        <v>30</v>
      </c>
      <c r="B31" t="s">
        <v>127</v>
      </c>
      <c r="C31" t="s">
        <v>288</v>
      </c>
      <c r="D31" t="s">
        <v>276</v>
      </c>
      <c r="E31" t="s">
        <v>188</v>
      </c>
      <c r="F31" t="s">
        <v>1472</v>
      </c>
      <c r="G31">
        <f t="shared" si="0"/>
        <v>30</v>
      </c>
      <c r="H31">
        <v>9</v>
      </c>
      <c r="K31" t="s">
        <v>3516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5">
      <c r="A32">
        <v>31</v>
      </c>
      <c r="B32" t="s">
        <v>127</v>
      </c>
      <c r="C32" t="s">
        <v>288</v>
      </c>
      <c r="D32" t="s">
        <v>974</v>
      </c>
      <c r="E32" t="s">
        <v>1462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5">
      <c r="A33">
        <v>32</v>
      </c>
      <c r="B33" t="s">
        <v>127</v>
      </c>
      <c r="C33" t="s">
        <v>288</v>
      </c>
      <c r="D33" t="s">
        <v>187</v>
      </c>
      <c r="E33" t="s">
        <v>187</v>
      </c>
      <c r="F33" t="s">
        <v>1473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5">
      <c r="A34">
        <v>33</v>
      </c>
      <c r="B34" t="s">
        <v>127</v>
      </c>
      <c r="C34" t="s">
        <v>288</v>
      </c>
      <c r="D34" t="s">
        <v>186</v>
      </c>
      <c r="E34" t="s">
        <v>186</v>
      </c>
      <c r="F34" t="s">
        <v>1474</v>
      </c>
      <c r="G34">
        <f t="shared" si="0"/>
        <v>33</v>
      </c>
      <c r="H34">
        <v>5</v>
      </c>
      <c r="I34" t="s">
        <v>1757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5">
      <c r="A35">
        <v>34</v>
      </c>
      <c r="B35" t="s">
        <v>127</v>
      </c>
      <c r="C35" t="s">
        <v>288</v>
      </c>
      <c r="D35" t="s">
        <v>182</v>
      </c>
      <c r="E35" t="s">
        <v>182</v>
      </c>
      <c r="F35" t="s">
        <v>1475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5">
      <c r="A36">
        <v>35</v>
      </c>
      <c r="B36" t="s">
        <v>127</v>
      </c>
      <c r="C36" t="s">
        <v>288</v>
      </c>
      <c r="D36" t="s">
        <v>170</v>
      </c>
      <c r="E36" t="s">
        <v>170</v>
      </c>
      <c r="F36" t="s">
        <v>1476</v>
      </c>
      <c r="G36">
        <f t="shared" si="0"/>
        <v>35</v>
      </c>
      <c r="H36">
        <v>9</v>
      </c>
      <c r="K36" t="s">
        <v>1757</v>
      </c>
      <c r="L36" t="s">
        <v>3518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5">
      <c r="A37">
        <v>36</v>
      </c>
      <c r="B37" t="s">
        <v>127</v>
      </c>
      <c r="C37" t="s">
        <v>288</v>
      </c>
      <c r="D37" t="s">
        <v>286</v>
      </c>
      <c r="E37" t="s">
        <v>286</v>
      </c>
      <c r="F37" t="s">
        <v>146</v>
      </c>
      <c r="G37">
        <f t="shared" si="0"/>
        <v>36</v>
      </c>
      <c r="H37">
        <v>6</v>
      </c>
      <c r="I37" t="s">
        <v>1757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5">
      <c r="A38">
        <v>37</v>
      </c>
      <c r="B38" t="s">
        <v>127</v>
      </c>
      <c r="C38" t="s">
        <v>288</v>
      </c>
      <c r="D38" t="s">
        <v>190</v>
      </c>
      <c r="E38" t="s">
        <v>287</v>
      </c>
      <c r="F38" t="s">
        <v>1662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5">
      <c r="A39">
        <v>38</v>
      </c>
      <c r="B39" t="s">
        <v>127</v>
      </c>
      <c r="C39" t="s">
        <v>288</v>
      </c>
      <c r="D39" t="s">
        <v>999</v>
      </c>
      <c r="E39" t="s">
        <v>1462</v>
      </c>
      <c r="F39" t="s">
        <v>297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5">
      <c r="A40">
        <v>39</v>
      </c>
      <c r="B40" t="s">
        <v>127</v>
      </c>
      <c r="C40" t="s">
        <v>288</v>
      </c>
      <c r="D40" t="s">
        <v>284</v>
      </c>
      <c r="E40" t="s">
        <v>284</v>
      </c>
      <c r="F40" t="s">
        <v>145</v>
      </c>
      <c r="G40">
        <f t="shared" si="0"/>
        <v>39</v>
      </c>
      <c r="H40">
        <v>6</v>
      </c>
      <c r="I40" t="s">
        <v>1757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5">
      <c r="A41">
        <v>40</v>
      </c>
      <c r="B41" t="s">
        <v>127</v>
      </c>
      <c r="C41" t="s">
        <v>288</v>
      </c>
      <c r="D41" t="s">
        <v>1024</v>
      </c>
      <c r="E41" t="s">
        <v>1024</v>
      </c>
      <c r="F41" t="s">
        <v>1486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5">
      <c r="A42">
        <v>41</v>
      </c>
      <c r="B42" t="s">
        <v>127</v>
      </c>
      <c r="C42" t="s">
        <v>288</v>
      </c>
      <c r="D42" t="s">
        <v>148</v>
      </c>
      <c r="E42" t="s">
        <v>148</v>
      </c>
      <c r="F42" t="s">
        <v>147</v>
      </c>
      <c r="G42">
        <f t="shared" si="0"/>
        <v>41</v>
      </c>
      <c r="H42">
        <v>7</v>
      </c>
      <c r="I42" t="s">
        <v>4789</v>
      </c>
      <c r="K42" t="s">
        <v>1798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5">
      <c r="A43">
        <v>42</v>
      </c>
      <c r="B43" t="s">
        <v>127</v>
      </c>
      <c r="C43" t="s">
        <v>288</v>
      </c>
      <c r="D43" t="s">
        <v>185</v>
      </c>
      <c r="E43" t="s">
        <v>185</v>
      </c>
      <c r="F43" t="s">
        <v>1477</v>
      </c>
      <c r="G43">
        <f t="shared" si="0"/>
        <v>42</v>
      </c>
      <c r="H43">
        <v>5</v>
      </c>
      <c r="I43" t="s">
        <v>1757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5">
      <c r="A44">
        <v>43</v>
      </c>
      <c r="B44" t="s">
        <v>127</v>
      </c>
      <c r="C44" t="s">
        <v>288</v>
      </c>
      <c r="D44" t="s">
        <v>180</v>
      </c>
      <c r="E44" t="s">
        <v>180</v>
      </c>
      <c r="F44" t="s">
        <v>1487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5">
      <c r="A45">
        <v>44</v>
      </c>
      <c r="B45" t="s">
        <v>127</v>
      </c>
      <c r="C45" t="s">
        <v>288</v>
      </c>
      <c r="D45" t="s">
        <v>173</v>
      </c>
      <c r="E45" t="s">
        <v>173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5">
      <c r="A46">
        <v>45</v>
      </c>
      <c r="B46" t="s">
        <v>127</v>
      </c>
      <c r="C46" t="s">
        <v>288</v>
      </c>
      <c r="D46" t="s">
        <v>273</v>
      </c>
      <c r="E46" s="19" t="s">
        <v>273</v>
      </c>
      <c r="F46" t="s">
        <v>5554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5">
      <c r="A47">
        <v>46</v>
      </c>
      <c r="B47" t="s">
        <v>127</v>
      </c>
      <c r="C47" t="s">
        <v>288</v>
      </c>
      <c r="D47" t="s">
        <v>1116</v>
      </c>
      <c r="E47" t="s">
        <v>1462</v>
      </c>
      <c r="F47" t="s">
        <v>297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5">
      <c r="A48">
        <v>47</v>
      </c>
      <c r="B48" t="s">
        <v>127</v>
      </c>
      <c r="C48" t="s">
        <v>288</v>
      </c>
      <c r="D48" t="s">
        <v>141</v>
      </c>
      <c r="E48" t="s">
        <v>141</v>
      </c>
      <c r="F48" t="s">
        <v>140</v>
      </c>
      <c r="G48">
        <f t="shared" si="0"/>
        <v>47</v>
      </c>
      <c r="H48">
        <v>4</v>
      </c>
      <c r="I48" t="s">
        <v>1552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5">
      <c r="A49">
        <v>48</v>
      </c>
      <c r="B49" t="s">
        <v>127</v>
      </c>
      <c r="C49" t="s">
        <v>288</v>
      </c>
      <c r="D49" t="s">
        <v>150</v>
      </c>
      <c r="E49" t="s">
        <v>150</v>
      </c>
      <c r="F49" t="s">
        <v>149</v>
      </c>
      <c r="G49">
        <f t="shared" si="0"/>
        <v>48</v>
      </c>
      <c r="H49">
        <v>7</v>
      </c>
      <c r="K49" t="s">
        <v>1798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5">
      <c r="A50">
        <v>49</v>
      </c>
      <c r="B50" t="s">
        <v>127</v>
      </c>
      <c r="C50" t="s">
        <v>288</v>
      </c>
      <c r="D50" t="s">
        <v>165</v>
      </c>
      <c r="E50" t="s">
        <v>165</v>
      </c>
      <c r="F50" t="s">
        <v>1478</v>
      </c>
      <c r="G50">
        <f t="shared" si="0"/>
        <v>49</v>
      </c>
      <c r="H50">
        <v>9</v>
      </c>
      <c r="K50" t="s">
        <v>1757</v>
      </c>
      <c r="L50" t="s">
        <v>3519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5">
      <c r="A51">
        <v>50</v>
      </c>
      <c r="B51" t="s">
        <v>127</v>
      </c>
      <c r="C51" t="s">
        <v>288</v>
      </c>
      <c r="D51" t="s">
        <v>183</v>
      </c>
      <c r="E51" t="s">
        <v>183</v>
      </c>
      <c r="F51" t="s">
        <v>1479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5">
      <c r="A52">
        <v>51</v>
      </c>
      <c r="B52" t="s">
        <v>127</v>
      </c>
      <c r="C52" t="s">
        <v>288</v>
      </c>
      <c r="D52" t="s">
        <v>296</v>
      </c>
      <c r="E52" s="19" t="s">
        <v>296</v>
      </c>
      <c r="F52" t="s">
        <v>1480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5">
      <c r="A53">
        <v>52</v>
      </c>
      <c r="B53" t="s">
        <v>127</v>
      </c>
      <c r="C53" t="s">
        <v>288</v>
      </c>
      <c r="D53" t="s">
        <v>162</v>
      </c>
      <c r="E53" t="s">
        <v>162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5">
      <c r="A54">
        <v>53</v>
      </c>
      <c r="B54" t="s">
        <v>127</v>
      </c>
      <c r="C54" t="s">
        <v>288</v>
      </c>
      <c r="D54" t="s">
        <v>179</v>
      </c>
      <c r="E54" t="s">
        <v>179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5">
      <c r="A55">
        <v>54</v>
      </c>
      <c r="B55" t="s">
        <v>127</v>
      </c>
      <c r="C55" t="s">
        <v>288</v>
      </c>
      <c r="D55" t="s">
        <v>293</v>
      </c>
      <c r="E55" s="19" t="s">
        <v>293</v>
      </c>
      <c r="F55" t="s">
        <v>1481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5">
      <c r="A56">
        <v>55</v>
      </c>
      <c r="B56" t="s">
        <v>127</v>
      </c>
      <c r="C56" t="s">
        <v>288</v>
      </c>
      <c r="D56" t="s">
        <v>152</v>
      </c>
      <c r="E56" t="s">
        <v>152</v>
      </c>
      <c r="F56" t="s">
        <v>151</v>
      </c>
      <c r="G56">
        <f t="shared" si="0"/>
        <v>55</v>
      </c>
      <c r="H56">
        <v>7</v>
      </c>
      <c r="K56" t="s">
        <v>1798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5">
      <c r="A57">
        <v>56</v>
      </c>
      <c r="B57" t="s">
        <v>127</v>
      </c>
      <c r="C57" t="s">
        <v>288</v>
      </c>
      <c r="D57" t="s">
        <v>292</v>
      </c>
      <c r="E57" t="s">
        <v>292</v>
      </c>
      <c r="F57" t="s">
        <v>4834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5">
      <c r="A58">
        <v>57</v>
      </c>
      <c r="B58" t="s">
        <v>127</v>
      </c>
      <c r="C58" t="s">
        <v>288</v>
      </c>
      <c r="D58" t="s">
        <v>160</v>
      </c>
      <c r="E58" t="s">
        <v>160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5">
      <c r="A59">
        <v>58</v>
      </c>
      <c r="B59" t="s">
        <v>127</v>
      </c>
      <c r="C59" t="s">
        <v>288</v>
      </c>
      <c r="D59" t="s">
        <v>281</v>
      </c>
      <c r="E59" s="19" t="s">
        <v>281</v>
      </c>
      <c r="F59" t="s">
        <v>5417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5">
      <c r="A60">
        <v>59</v>
      </c>
      <c r="B60" t="s">
        <v>127</v>
      </c>
      <c r="C60" t="s">
        <v>288</v>
      </c>
      <c r="D60" t="s">
        <v>1213</v>
      </c>
      <c r="E60" t="s">
        <v>1462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5">
      <c r="A61">
        <v>60</v>
      </c>
      <c r="B61" t="s">
        <v>127</v>
      </c>
      <c r="C61" t="s">
        <v>288</v>
      </c>
      <c r="D61" t="s">
        <v>1228</v>
      </c>
      <c r="E61" t="s">
        <v>1462</v>
      </c>
      <c r="F61" t="s">
        <v>297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5">
      <c r="A62">
        <v>61</v>
      </c>
      <c r="B62" t="s">
        <v>127</v>
      </c>
      <c r="C62" t="s">
        <v>288</v>
      </c>
      <c r="D62" t="s">
        <v>169</v>
      </c>
      <c r="E62" t="s">
        <v>169</v>
      </c>
      <c r="F62" t="s">
        <v>1483</v>
      </c>
      <c r="G62">
        <f t="shared" si="0"/>
        <v>61</v>
      </c>
      <c r="H62">
        <v>9</v>
      </c>
      <c r="K62" t="s">
        <v>1757</v>
      </c>
      <c r="L62" t="s">
        <v>3520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5">
      <c r="A63">
        <v>62</v>
      </c>
      <c r="B63" t="s">
        <v>127</v>
      </c>
      <c r="C63" t="s">
        <v>288</v>
      </c>
      <c r="D63" t="s">
        <v>290</v>
      </c>
      <c r="E63" s="19" t="s">
        <v>290</v>
      </c>
      <c r="F63" t="s">
        <v>5418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5">
      <c r="A64">
        <v>63</v>
      </c>
      <c r="B64" t="s">
        <v>127</v>
      </c>
      <c r="C64" t="s">
        <v>288</v>
      </c>
      <c r="D64" t="s">
        <v>164</v>
      </c>
      <c r="E64" t="s">
        <v>164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5">
      <c r="A65">
        <v>64</v>
      </c>
      <c r="B65" t="s">
        <v>127</v>
      </c>
      <c r="C65" t="s">
        <v>288</v>
      </c>
      <c r="D65" t="s">
        <v>1251</v>
      </c>
      <c r="E65" t="s">
        <v>1462</v>
      </c>
      <c r="F65" t="s">
        <v>297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5">
      <c r="A66">
        <v>65</v>
      </c>
      <c r="B66" t="s">
        <v>127</v>
      </c>
      <c r="C66" t="s">
        <v>288</v>
      </c>
      <c r="D66" t="s">
        <v>156</v>
      </c>
      <c r="E66" t="s">
        <v>156</v>
      </c>
      <c r="F66" t="s">
        <v>155</v>
      </c>
      <c r="G66">
        <f t="shared" si="0"/>
        <v>65</v>
      </c>
      <c r="H66">
        <v>7</v>
      </c>
      <c r="K66" t="s">
        <v>1798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5">
      <c r="A67">
        <v>66</v>
      </c>
      <c r="B67" t="s">
        <v>127</v>
      </c>
      <c r="C67" t="s">
        <v>288</v>
      </c>
      <c r="D67" t="s">
        <v>177</v>
      </c>
      <c r="E67" t="s">
        <v>177</v>
      </c>
      <c r="F67" t="s">
        <v>1484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5">
      <c r="A68">
        <v>67</v>
      </c>
      <c r="B68" t="s">
        <v>127</v>
      </c>
      <c r="C68" t="s">
        <v>288</v>
      </c>
      <c r="D68" t="s">
        <v>271</v>
      </c>
      <c r="E68" s="19" t="s">
        <v>271</v>
      </c>
      <c r="F68" t="s">
        <v>5409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5">
      <c r="A69">
        <v>68</v>
      </c>
      <c r="B69" t="s">
        <v>127</v>
      </c>
      <c r="C69" t="s">
        <v>288</v>
      </c>
      <c r="D69" t="s">
        <v>135</v>
      </c>
      <c r="E69" t="s">
        <v>135</v>
      </c>
      <c r="F69" t="s">
        <v>134</v>
      </c>
      <c r="G69">
        <f t="shared" si="1"/>
        <v>68</v>
      </c>
      <c r="H69">
        <v>3</v>
      </c>
      <c r="I69" t="s">
        <v>1757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5">
      <c r="A70">
        <v>69</v>
      </c>
      <c r="B70" t="s">
        <v>127</v>
      </c>
      <c r="C70" t="s">
        <v>288</v>
      </c>
      <c r="D70" t="s">
        <v>1311</v>
      </c>
      <c r="E70" t="s">
        <v>1462</v>
      </c>
      <c r="F70" t="s">
        <v>297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5">
      <c r="A71">
        <v>70</v>
      </c>
      <c r="B71" t="s">
        <v>127</v>
      </c>
      <c r="C71" t="s">
        <v>288</v>
      </c>
      <c r="D71" t="s">
        <v>176</v>
      </c>
      <c r="E71" t="s">
        <v>176</v>
      </c>
      <c r="F71" t="s">
        <v>1482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5">
      <c r="A72">
        <v>71</v>
      </c>
      <c r="B72" t="s">
        <v>127</v>
      </c>
      <c r="C72" t="s">
        <v>288</v>
      </c>
      <c r="D72" t="s">
        <v>184</v>
      </c>
      <c r="E72" t="s">
        <v>184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5">
      <c r="A73">
        <v>72</v>
      </c>
      <c r="D73" t="s">
        <v>1463</v>
      </c>
      <c r="E73" t="s">
        <v>295</v>
      </c>
      <c r="F73" t="s">
        <v>297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5">
      <c r="A74">
        <v>73</v>
      </c>
      <c r="B74" t="s">
        <v>127</v>
      </c>
      <c r="C74" t="s">
        <v>1435</v>
      </c>
      <c r="D74" t="s">
        <v>419</v>
      </c>
      <c r="E74" t="s">
        <v>1462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5">
      <c r="A75">
        <v>74</v>
      </c>
      <c r="B75" t="s">
        <v>127</v>
      </c>
      <c r="C75" t="s">
        <v>1435</v>
      </c>
      <c r="D75" t="s">
        <v>420</v>
      </c>
      <c r="E75" t="s">
        <v>1462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5">
      <c r="A76">
        <v>75</v>
      </c>
      <c r="B76" t="s">
        <v>127</v>
      </c>
      <c r="C76" t="s">
        <v>1435</v>
      </c>
      <c r="D76" t="s">
        <v>460</v>
      </c>
      <c r="E76" t="s">
        <v>1462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5">
      <c r="A77">
        <v>76</v>
      </c>
      <c r="B77" t="s">
        <v>127</v>
      </c>
      <c r="C77" t="s">
        <v>1435</v>
      </c>
      <c r="D77" t="s">
        <v>638</v>
      </c>
      <c r="E77" t="s">
        <v>1462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5">
      <c r="A78">
        <v>77</v>
      </c>
      <c r="B78" t="s">
        <v>127</v>
      </c>
      <c r="C78" t="s">
        <v>1435</v>
      </c>
      <c r="D78" t="s">
        <v>675</v>
      </c>
      <c r="E78" t="s">
        <v>1462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5">
      <c r="A79">
        <v>78</v>
      </c>
      <c r="B79" t="s">
        <v>127</v>
      </c>
      <c r="C79" t="s">
        <v>1435</v>
      </c>
      <c r="D79" t="s">
        <v>699</v>
      </c>
      <c r="E79" t="s">
        <v>1462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5">
      <c r="A80">
        <v>79</v>
      </c>
      <c r="B80" t="s">
        <v>127</v>
      </c>
      <c r="C80" t="s">
        <v>1435</v>
      </c>
      <c r="D80" t="s">
        <v>866</v>
      </c>
      <c r="E80" t="s">
        <v>1462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5">
      <c r="A81">
        <v>80</v>
      </c>
      <c r="B81" t="s">
        <v>127</v>
      </c>
      <c r="C81" t="s">
        <v>1435</v>
      </c>
      <c r="D81" t="s">
        <v>1190</v>
      </c>
      <c r="E81" t="s">
        <v>1462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5">
      <c r="A82">
        <v>81</v>
      </c>
      <c r="B82" t="s">
        <v>127</v>
      </c>
      <c r="C82" t="s">
        <v>1435</v>
      </c>
      <c r="D82" t="s">
        <v>1257</v>
      </c>
      <c r="E82" t="s">
        <v>1462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5">
      <c r="A83">
        <v>82</v>
      </c>
      <c r="B83" t="s">
        <v>127</v>
      </c>
      <c r="C83" t="s">
        <v>1458</v>
      </c>
      <c r="D83" t="s">
        <v>1313</v>
      </c>
      <c r="E83" t="s">
        <v>1462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5">
      <c r="A84">
        <v>83</v>
      </c>
      <c r="B84" t="s">
        <v>127</v>
      </c>
      <c r="C84" t="s">
        <v>1407</v>
      </c>
      <c r="D84" t="s">
        <v>308</v>
      </c>
      <c r="E84" t="s">
        <v>1462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5">
      <c r="A85">
        <v>84</v>
      </c>
      <c r="B85" t="s">
        <v>127</v>
      </c>
      <c r="C85" t="s">
        <v>1407</v>
      </c>
      <c r="D85" t="s">
        <v>371</v>
      </c>
      <c r="E85" t="s">
        <v>1462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5">
      <c r="A86">
        <v>85</v>
      </c>
      <c r="B86" t="s">
        <v>127</v>
      </c>
      <c r="C86" t="s">
        <v>1407</v>
      </c>
      <c r="D86" t="s">
        <v>435</v>
      </c>
      <c r="E86" t="s">
        <v>1462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5">
      <c r="A87">
        <v>86</v>
      </c>
      <c r="B87" t="s">
        <v>127</v>
      </c>
      <c r="C87" t="s">
        <v>1407</v>
      </c>
      <c r="D87" t="s">
        <v>464</v>
      </c>
      <c r="E87" t="s">
        <v>1462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5">
      <c r="A88">
        <v>87</v>
      </c>
      <c r="B88" t="s">
        <v>127</v>
      </c>
      <c r="C88" t="s">
        <v>1407</v>
      </c>
      <c r="D88" t="s">
        <v>495</v>
      </c>
      <c r="E88" t="s">
        <v>1462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5">
      <c r="A89">
        <v>88</v>
      </c>
      <c r="B89" t="s">
        <v>127</v>
      </c>
      <c r="C89" t="s">
        <v>1407</v>
      </c>
      <c r="D89" t="s">
        <v>851</v>
      </c>
      <c r="E89" t="s">
        <v>1462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5">
      <c r="A90">
        <v>89</v>
      </c>
      <c r="B90" t="s">
        <v>127</v>
      </c>
      <c r="C90" t="s">
        <v>1407</v>
      </c>
      <c r="D90" t="s">
        <v>1087</v>
      </c>
      <c r="E90" t="s">
        <v>1462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5">
      <c r="A91">
        <v>90</v>
      </c>
      <c r="B91" t="s">
        <v>127</v>
      </c>
      <c r="C91" t="s">
        <v>1407</v>
      </c>
      <c r="D91" t="s">
        <v>1154</v>
      </c>
      <c r="E91" t="s">
        <v>1462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5">
      <c r="A92">
        <v>91</v>
      </c>
      <c r="B92" t="s">
        <v>127</v>
      </c>
      <c r="C92" t="s">
        <v>1407</v>
      </c>
      <c r="D92" t="s">
        <v>1351</v>
      </c>
      <c r="E92" t="s">
        <v>1462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5">
      <c r="A93">
        <v>92</v>
      </c>
      <c r="B93" t="s">
        <v>127</v>
      </c>
      <c r="C93" t="s">
        <v>1407</v>
      </c>
      <c r="D93" t="s">
        <v>1378</v>
      </c>
      <c r="E93" t="s">
        <v>1462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5">
      <c r="A94">
        <v>93</v>
      </c>
      <c r="B94" t="s">
        <v>127</v>
      </c>
      <c r="C94" t="s">
        <v>1444</v>
      </c>
      <c r="D94" t="s">
        <v>511</v>
      </c>
      <c r="E94" t="s">
        <v>1462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5">
      <c r="A95">
        <v>94</v>
      </c>
      <c r="B95" t="s">
        <v>127</v>
      </c>
      <c r="C95" t="s">
        <v>1444</v>
      </c>
      <c r="D95" t="s">
        <v>664</v>
      </c>
      <c r="E95" t="s">
        <v>1462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5">
      <c r="A96">
        <v>95</v>
      </c>
      <c r="B96" t="s">
        <v>127</v>
      </c>
      <c r="C96" t="s">
        <v>1444</v>
      </c>
      <c r="D96" t="s">
        <v>798</v>
      </c>
      <c r="E96" t="s">
        <v>1462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5">
      <c r="A97">
        <v>96</v>
      </c>
      <c r="B97" t="s">
        <v>127</v>
      </c>
      <c r="C97" t="s">
        <v>1444</v>
      </c>
      <c r="D97" t="s">
        <v>865</v>
      </c>
      <c r="E97" t="s">
        <v>1462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5">
      <c r="A98">
        <v>97</v>
      </c>
      <c r="B98" t="s">
        <v>127</v>
      </c>
      <c r="C98" t="s">
        <v>1444</v>
      </c>
      <c r="D98" t="s">
        <v>879</v>
      </c>
      <c r="E98" t="s">
        <v>1462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5">
      <c r="A99">
        <v>98</v>
      </c>
      <c r="B99" t="s">
        <v>127</v>
      </c>
      <c r="C99" t="s">
        <v>1444</v>
      </c>
      <c r="D99" t="s">
        <v>896</v>
      </c>
      <c r="E99" t="s">
        <v>1462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5">
      <c r="A100">
        <v>99</v>
      </c>
      <c r="B100" t="s">
        <v>127</v>
      </c>
      <c r="C100" t="s">
        <v>1444</v>
      </c>
      <c r="D100" t="s">
        <v>950</v>
      </c>
      <c r="E100" t="s">
        <v>1462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5">
      <c r="A101">
        <v>100</v>
      </c>
      <c r="B101" t="s">
        <v>127</v>
      </c>
      <c r="C101" t="s">
        <v>1444</v>
      </c>
      <c r="D101" t="s">
        <v>1275</v>
      </c>
      <c r="E101" t="s">
        <v>1462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5">
      <c r="A102">
        <v>101</v>
      </c>
      <c r="B102" t="s">
        <v>127</v>
      </c>
      <c r="C102" t="s">
        <v>1441</v>
      </c>
      <c r="D102" t="s">
        <v>504</v>
      </c>
      <c r="E102" t="s">
        <v>1462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5">
      <c r="A103">
        <v>102</v>
      </c>
      <c r="B103" t="s">
        <v>127</v>
      </c>
      <c r="C103" t="s">
        <v>1441</v>
      </c>
      <c r="D103" t="s">
        <v>633</v>
      </c>
      <c r="E103" t="s">
        <v>1462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5">
      <c r="A104">
        <v>103</v>
      </c>
      <c r="B104" t="s">
        <v>127</v>
      </c>
      <c r="C104" t="s">
        <v>1441</v>
      </c>
      <c r="D104" t="s">
        <v>1214</v>
      </c>
      <c r="E104" t="s">
        <v>1462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5">
      <c r="A105">
        <v>104</v>
      </c>
      <c r="B105" t="s">
        <v>127</v>
      </c>
      <c r="C105" t="s">
        <v>1432</v>
      </c>
      <c r="D105" t="s">
        <v>404</v>
      </c>
      <c r="E105" t="s">
        <v>1462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5">
      <c r="A106">
        <v>105</v>
      </c>
      <c r="B106" t="s">
        <v>127</v>
      </c>
      <c r="C106" t="s">
        <v>1432</v>
      </c>
      <c r="D106" t="s">
        <v>600</v>
      </c>
      <c r="E106" t="s">
        <v>1462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5">
      <c r="A107">
        <v>106</v>
      </c>
      <c r="B107" t="s">
        <v>127</v>
      </c>
      <c r="C107" t="s">
        <v>1432</v>
      </c>
      <c r="D107" t="s">
        <v>846</v>
      </c>
      <c r="E107" t="s">
        <v>1462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5">
      <c r="A108">
        <v>107</v>
      </c>
      <c r="B108" t="s">
        <v>127</v>
      </c>
      <c r="C108" t="s">
        <v>1432</v>
      </c>
      <c r="D108" t="s">
        <v>989</v>
      </c>
      <c r="E108" t="s">
        <v>1462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5">
      <c r="A109">
        <v>108</v>
      </c>
      <c r="B109" t="s">
        <v>127</v>
      </c>
      <c r="C109" t="s">
        <v>1432</v>
      </c>
      <c r="D109" t="s">
        <v>1083</v>
      </c>
      <c r="E109" t="s">
        <v>1462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5">
      <c r="A110">
        <v>109</v>
      </c>
      <c r="B110" t="s">
        <v>127</v>
      </c>
      <c r="C110" t="s">
        <v>1432</v>
      </c>
      <c r="D110" t="s">
        <v>1110</v>
      </c>
      <c r="E110" t="s">
        <v>1462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5">
      <c r="A111">
        <v>110</v>
      </c>
      <c r="B111" t="s">
        <v>127</v>
      </c>
      <c r="C111" t="s">
        <v>1432</v>
      </c>
      <c r="D111" t="s">
        <v>1335</v>
      </c>
      <c r="E111" t="s">
        <v>1462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5">
      <c r="A112">
        <v>111</v>
      </c>
      <c r="B112" t="s">
        <v>127</v>
      </c>
      <c r="C112" t="s">
        <v>1432</v>
      </c>
      <c r="D112" t="s">
        <v>1368</v>
      </c>
      <c r="E112" t="s">
        <v>1462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5">
      <c r="A113">
        <v>112</v>
      </c>
      <c r="B113" t="s">
        <v>127</v>
      </c>
      <c r="C113" t="s">
        <v>1456</v>
      </c>
      <c r="D113" t="s">
        <v>827</v>
      </c>
      <c r="E113" t="s">
        <v>1462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5">
      <c r="A114">
        <v>113</v>
      </c>
      <c r="B114" t="s">
        <v>127</v>
      </c>
      <c r="C114" t="s">
        <v>1456</v>
      </c>
      <c r="D114" t="s">
        <v>916</v>
      </c>
      <c r="E114" t="s">
        <v>1462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5">
      <c r="A115">
        <v>114</v>
      </c>
      <c r="B115" t="s">
        <v>127</v>
      </c>
      <c r="C115" t="s">
        <v>1443</v>
      </c>
      <c r="D115" t="s">
        <v>507</v>
      </c>
      <c r="E115" t="s">
        <v>1462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5">
      <c r="A116">
        <v>115</v>
      </c>
      <c r="B116" t="s">
        <v>127</v>
      </c>
      <c r="C116" t="s">
        <v>1443</v>
      </c>
      <c r="D116" t="s">
        <v>694</v>
      </c>
      <c r="E116" t="s">
        <v>1462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5">
      <c r="A117">
        <v>116</v>
      </c>
      <c r="B117" t="s">
        <v>127</v>
      </c>
      <c r="C117" t="s">
        <v>1443</v>
      </c>
      <c r="D117" t="s">
        <v>741</v>
      </c>
      <c r="E117" t="s">
        <v>1462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5">
      <c r="A118">
        <v>117</v>
      </c>
      <c r="B118" t="s">
        <v>127</v>
      </c>
      <c r="C118" t="s">
        <v>1443</v>
      </c>
      <c r="D118" t="s">
        <v>483</v>
      </c>
      <c r="E118" t="s">
        <v>1462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5">
      <c r="A119">
        <v>118</v>
      </c>
      <c r="B119" t="s">
        <v>127</v>
      </c>
      <c r="C119" t="s">
        <v>1443</v>
      </c>
      <c r="D119" t="s">
        <v>434</v>
      </c>
      <c r="E119" t="s">
        <v>1462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5">
      <c r="A120">
        <v>119</v>
      </c>
      <c r="B120" t="s">
        <v>127</v>
      </c>
      <c r="C120" t="s">
        <v>1443</v>
      </c>
      <c r="D120" t="s">
        <v>894</v>
      </c>
      <c r="E120" t="s">
        <v>1462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5">
      <c r="A121">
        <v>120</v>
      </c>
      <c r="B121" t="s">
        <v>127</v>
      </c>
      <c r="C121" t="s">
        <v>1443</v>
      </c>
      <c r="D121" t="s">
        <v>947</v>
      </c>
      <c r="E121" t="s">
        <v>1462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5">
      <c r="A122">
        <v>121</v>
      </c>
      <c r="B122" t="s">
        <v>127</v>
      </c>
      <c r="C122" t="s">
        <v>1443</v>
      </c>
      <c r="D122" t="s">
        <v>1341</v>
      </c>
      <c r="E122" t="s">
        <v>1462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5">
      <c r="A123">
        <v>122</v>
      </c>
      <c r="B123" t="s">
        <v>127</v>
      </c>
      <c r="C123" t="s">
        <v>1460</v>
      </c>
      <c r="D123" t="s">
        <v>1328</v>
      </c>
      <c r="E123" t="s">
        <v>1462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5">
      <c r="A124">
        <v>123</v>
      </c>
      <c r="B124" t="s">
        <v>127</v>
      </c>
      <c r="C124" t="s">
        <v>1430</v>
      </c>
      <c r="D124" t="s">
        <v>389</v>
      </c>
      <c r="E124" t="s">
        <v>1462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5">
      <c r="A125">
        <v>124</v>
      </c>
      <c r="B125" t="s">
        <v>127</v>
      </c>
      <c r="C125" t="s">
        <v>1430</v>
      </c>
      <c r="D125" t="s">
        <v>459</v>
      </c>
      <c r="E125" t="s">
        <v>1462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5">
      <c r="A126">
        <v>125</v>
      </c>
      <c r="B126" t="s">
        <v>127</v>
      </c>
      <c r="C126" t="s">
        <v>1430</v>
      </c>
      <c r="D126" t="s">
        <v>525</v>
      </c>
      <c r="E126" t="s">
        <v>1462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5">
      <c r="A127">
        <v>126</v>
      </c>
      <c r="B127" t="s">
        <v>127</v>
      </c>
      <c r="C127" t="s">
        <v>1430</v>
      </c>
      <c r="D127" t="s">
        <v>618</v>
      </c>
      <c r="E127" t="s">
        <v>1462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5">
      <c r="A128">
        <v>127</v>
      </c>
      <c r="B128" t="s">
        <v>127</v>
      </c>
      <c r="C128" t="s">
        <v>1430</v>
      </c>
      <c r="D128" t="s">
        <v>619</v>
      </c>
      <c r="E128" t="s">
        <v>1462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5">
      <c r="A129">
        <v>128</v>
      </c>
      <c r="B129" t="s">
        <v>127</v>
      </c>
      <c r="C129" t="s">
        <v>1430</v>
      </c>
      <c r="D129" t="s">
        <v>679</v>
      </c>
      <c r="E129" t="s">
        <v>1462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5">
      <c r="A130">
        <v>129</v>
      </c>
      <c r="B130" t="s">
        <v>127</v>
      </c>
      <c r="C130" t="s">
        <v>1430</v>
      </c>
      <c r="D130" t="s">
        <v>733</v>
      </c>
      <c r="E130" t="s">
        <v>1462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5">
      <c r="A131">
        <v>130</v>
      </c>
      <c r="B131" t="s">
        <v>127</v>
      </c>
      <c r="C131" t="s">
        <v>1430</v>
      </c>
      <c r="D131" t="s">
        <v>754</v>
      </c>
      <c r="E131" t="s">
        <v>1462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5">
      <c r="A132">
        <v>131</v>
      </c>
      <c r="B132" t="s">
        <v>127</v>
      </c>
      <c r="C132" t="s">
        <v>1430</v>
      </c>
      <c r="D132" t="s">
        <v>796</v>
      </c>
      <c r="E132" t="s">
        <v>1462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5">
      <c r="A133">
        <v>132</v>
      </c>
      <c r="B133" t="s">
        <v>127</v>
      </c>
      <c r="C133" t="s">
        <v>1430</v>
      </c>
      <c r="D133" t="s">
        <v>834</v>
      </c>
      <c r="E133" t="s">
        <v>1462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5">
      <c r="A134">
        <v>133</v>
      </c>
      <c r="B134" t="s">
        <v>127</v>
      </c>
      <c r="C134" t="s">
        <v>1430</v>
      </c>
      <c r="D134" t="s">
        <v>903</v>
      </c>
      <c r="E134" t="s">
        <v>1462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5">
      <c r="A135">
        <v>134</v>
      </c>
      <c r="B135" t="s">
        <v>127</v>
      </c>
      <c r="C135" t="s">
        <v>1430</v>
      </c>
      <c r="D135" t="s">
        <v>957</v>
      </c>
      <c r="E135" t="s">
        <v>1462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5">
      <c r="A136">
        <v>135</v>
      </c>
      <c r="B136" t="s">
        <v>127</v>
      </c>
      <c r="C136" t="s">
        <v>1430</v>
      </c>
      <c r="D136" t="s">
        <v>1086</v>
      </c>
      <c r="E136" t="s">
        <v>1462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5">
      <c r="A137">
        <v>136</v>
      </c>
      <c r="B137" t="s">
        <v>127</v>
      </c>
      <c r="C137" t="s">
        <v>1430</v>
      </c>
      <c r="D137" t="s">
        <v>1219</v>
      </c>
      <c r="E137" t="s">
        <v>1462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5">
      <c r="A138">
        <v>137</v>
      </c>
      <c r="B138" t="s">
        <v>127</v>
      </c>
      <c r="C138" t="s">
        <v>1430</v>
      </c>
      <c r="D138" t="s">
        <v>1298</v>
      </c>
      <c r="E138" t="s">
        <v>1462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5">
      <c r="A139">
        <v>138</v>
      </c>
      <c r="B139" t="s">
        <v>127</v>
      </c>
      <c r="C139" t="s">
        <v>1430</v>
      </c>
      <c r="D139" t="s">
        <v>1337</v>
      </c>
      <c r="E139" t="s">
        <v>1462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5">
      <c r="A140">
        <v>139</v>
      </c>
      <c r="B140" t="s">
        <v>127</v>
      </c>
      <c r="C140" t="s">
        <v>1430</v>
      </c>
      <c r="D140" t="s">
        <v>1389</v>
      </c>
      <c r="E140" t="s">
        <v>1462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5">
      <c r="A141">
        <v>140</v>
      </c>
      <c r="B141" t="s">
        <v>127</v>
      </c>
      <c r="C141" t="s">
        <v>1430</v>
      </c>
      <c r="D141" t="s">
        <v>1392</v>
      </c>
      <c r="E141" t="s">
        <v>1462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5">
      <c r="A142">
        <v>141</v>
      </c>
      <c r="B142" t="s">
        <v>127</v>
      </c>
      <c r="C142" t="s">
        <v>1400</v>
      </c>
      <c r="D142" t="s">
        <v>300</v>
      </c>
      <c r="E142" t="s">
        <v>1462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5">
      <c r="A143">
        <v>142</v>
      </c>
      <c r="B143" t="s">
        <v>127</v>
      </c>
      <c r="C143" t="s">
        <v>1400</v>
      </c>
      <c r="D143" t="s">
        <v>312</v>
      </c>
      <c r="E143" t="s">
        <v>1462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5">
      <c r="A144">
        <v>143</v>
      </c>
      <c r="B144" t="s">
        <v>127</v>
      </c>
      <c r="C144" t="s">
        <v>1400</v>
      </c>
      <c r="D144" t="s">
        <v>331</v>
      </c>
      <c r="E144" t="s">
        <v>1462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5">
      <c r="A145">
        <v>144</v>
      </c>
      <c r="B145" t="s">
        <v>127</v>
      </c>
      <c r="C145" t="s">
        <v>1400</v>
      </c>
      <c r="D145" t="s">
        <v>342</v>
      </c>
      <c r="E145" t="s">
        <v>1462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5">
      <c r="A146">
        <v>145</v>
      </c>
      <c r="B146" t="s">
        <v>127</v>
      </c>
      <c r="C146" t="s">
        <v>1400</v>
      </c>
      <c r="D146" t="s">
        <v>354</v>
      </c>
      <c r="E146" t="s">
        <v>1462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5">
      <c r="A147">
        <v>146</v>
      </c>
      <c r="B147" t="s">
        <v>127</v>
      </c>
      <c r="C147" t="s">
        <v>1400</v>
      </c>
      <c r="D147" t="s">
        <v>363</v>
      </c>
      <c r="E147" t="s">
        <v>1462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5">
      <c r="A148">
        <v>147</v>
      </c>
      <c r="B148" t="s">
        <v>127</v>
      </c>
      <c r="C148" t="s">
        <v>1400</v>
      </c>
      <c r="D148" t="s">
        <v>366</v>
      </c>
      <c r="E148" t="s">
        <v>1462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5">
      <c r="A149">
        <v>148</v>
      </c>
      <c r="B149" t="s">
        <v>127</v>
      </c>
      <c r="C149" t="s">
        <v>1400</v>
      </c>
      <c r="D149" t="s">
        <v>373</v>
      </c>
      <c r="E149" t="s">
        <v>1462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5">
      <c r="A150">
        <v>149</v>
      </c>
      <c r="B150" t="s">
        <v>127</v>
      </c>
      <c r="C150" t="s">
        <v>1400</v>
      </c>
      <c r="D150" t="s">
        <v>385</v>
      </c>
      <c r="E150" t="s">
        <v>1462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5">
      <c r="A151">
        <v>150</v>
      </c>
      <c r="B151" t="s">
        <v>127</v>
      </c>
      <c r="C151" t="s">
        <v>1400</v>
      </c>
      <c r="D151" t="s">
        <v>387</v>
      </c>
      <c r="E151" t="s">
        <v>1462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5">
      <c r="A152">
        <v>151</v>
      </c>
      <c r="B152" t="s">
        <v>127</v>
      </c>
      <c r="C152" t="s">
        <v>1400</v>
      </c>
      <c r="D152" t="s">
        <v>392</v>
      </c>
      <c r="E152" t="s">
        <v>1462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5">
      <c r="A153">
        <v>152</v>
      </c>
      <c r="B153" t="s">
        <v>127</v>
      </c>
      <c r="C153" t="s">
        <v>1400</v>
      </c>
      <c r="D153" t="s">
        <v>405</v>
      </c>
      <c r="E153" t="s">
        <v>1462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5">
      <c r="A154">
        <v>153</v>
      </c>
      <c r="B154" t="s">
        <v>127</v>
      </c>
      <c r="C154" t="s">
        <v>1400</v>
      </c>
      <c r="D154" t="s">
        <v>407</v>
      </c>
      <c r="E154" t="s">
        <v>1462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5">
      <c r="A155">
        <v>154</v>
      </c>
      <c r="B155" t="s">
        <v>127</v>
      </c>
      <c r="C155" t="s">
        <v>1400</v>
      </c>
      <c r="D155" t="s">
        <v>441</v>
      </c>
      <c r="E155" t="s">
        <v>1462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5">
      <c r="A156">
        <v>155</v>
      </c>
      <c r="B156" t="s">
        <v>127</v>
      </c>
      <c r="C156" t="s">
        <v>1400</v>
      </c>
      <c r="D156" t="s">
        <v>443</v>
      </c>
      <c r="E156" t="s">
        <v>1462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5">
      <c r="A157">
        <v>156</v>
      </c>
      <c r="B157" t="s">
        <v>127</v>
      </c>
      <c r="C157" t="s">
        <v>1400</v>
      </c>
      <c r="D157" t="s">
        <v>496</v>
      </c>
      <c r="E157" t="s">
        <v>1462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5">
      <c r="A158">
        <v>157</v>
      </c>
      <c r="B158" t="s">
        <v>127</v>
      </c>
      <c r="C158" t="s">
        <v>1400</v>
      </c>
      <c r="D158" t="s">
        <v>498</v>
      </c>
      <c r="E158" t="s">
        <v>1462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5">
      <c r="A159">
        <v>158</v>
      </c>
      <c r="B159" t="s">
        <v>127</v>
      </c>
      <c r="C159" t="s">
        <v>1400</v>
      </c>
      <c r="D159" t="s">
        <v>519</v>
      </c>
      <c r="E159" t="s">
        <v>1462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5">
      <c r="A160">
        <v>159</v>
      </c>
      <c r="B160" t="s">
        <v>127</v>
      </c>
      <c r="C160" t="s">
        <v>1400</v>
      </c>
      <c r="D160" t="s">
        <v>522</v>
      </c>
      <c r="E160" t="s">
        <v>1462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5">
      <c r="A161">
        <v>160</v>
      </c>
      <c r="B161" t="s">
        <v>127</v>
      </c>
      <c r="C161" t="s">
        <v>1400</v>
      </c>
      <c r="D161" t="s">
        <v>538</v>
      </c>
      <c r="E161" t="s">
        <v>1462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5">
      <c r="A162">
        <v>161</v>
      </c>
      <c r="B162" t="s">
        <v>127</v>
      </c>
      <c r="C162" t="s">
        <v>1400</v>
      </c>
      <c r="D162" t="s">
        <v>542</v>
      </c>
      <c r="E162" t="s">
        <v>1462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5">
      <c r="A163">
        <v>162</v>
      </c>
      <c r="B163" t="s">
        <v>127</v>
      </c>
      <c r="C163" t="s">
        <v>1400</v>
      </c>
      <c r="D163" t="s">
        <v>543</v>
      </c>
      <c r="E163" t="s">
        <v>1462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5">
      <c r="A164">
        <v>163</v>
      </c>
      <c r="B164" t="s">
        <v>127</v>
      </c>
      <c r="C164" t="s">
        <v>1400</v>
      </c>
      <c r="D164" t="s">
        <v>574</v>
      </c>
      <c r="E164" t="s">
        <v>1462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5">
      <c r="A165">
        <v>164</v>
      </c>
      <c r="B165" t="s">
        <v>127</v>
      </c>
      <c r="C165" t="s">
        <v>1400</v>
      </c>
      <c r="D165" t="s">
        <v>591</v>
      </c>
      <c r="E165" t="s">
        <v>1462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5">
      <c r="A166">
        <v>165</v>
      </c>
      <c r="B166" t="s">
        <v>127</v>
      </c>
      <c r="C166" t="s">
        <v>1400</v>
      </c>
      <c r="D166" t="s">
        <v>592</v>
      </c>
      <c r="E166" t="s">
        <v>1462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5">
      <c r="A167">
        <v>166</v>
      </c>
      <c r="B167" t="s">
        <v>127</v>
      </c>
      <c r="C167" t="s">
        <v>1400</v>
      </c>
      <c r="D167" t="s">
        <v>593</v>
      </c>
      <c r="E167" t="s">
        <v>1462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5">
      <c r="A168">
        <v>167</v>
      </c>
      <c r="B168" t="s">
        <v>127</v>
      </c>
      <c r="C168" t="s">
        <v>1400</v>
      </c>
      <c r="D168" t="s">
        <v>613</v>
      </c>
      <c r="E168" t="s">
        <v>1462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5">
      <c r="A169">
        <v>168</v>
      </c>
      <c r="B169" t="s">
        <v>127</v>
      </c>
      <c r="C169" t="s">
        <v>1400</v>
      </c>
      <c r="D169" t="s">
        <v>627</v>
      </c>
      <c r="E169" t="s">
        <v>1462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5">
      <c r="A170">
        <v>169</v>
      </c>
      <c r="B170" t="s">
        <v>127</v>
      </c>
      <c r="C170" t="s">
        <v>1400</v>
      </c>
      <c r="D170" t="s">
        <v>640</v>
      </c>
      <c r="E170" t="s">
        <v>1462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5">
      <c r="A171">
        <v>170</v>
      </c>
      <c r="B171" t="s">
        <v>127</v>
      </c>
      <c r="C171" t="s">
        <v>1400</v>
      </c>
      <c r="D171" t="s">
        <v>643</v>
      </c>
      <c r="E171" t="s">
        <v>1462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5">
      <c r="A172">
        <v>171</v>
      </c>
      <c r="B172" t="s">
        <v>127</v>
      </c>
      <c r="C172" t="s">
        <v>1400</v>
      </c>
      <c r="D172" t="s">
        <v>657</v>
      </c>
      <c r="E172" t="s">
        <v>1462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5">
      <c r="A173">
        <v>172</v>
      </c>
      <c r="B173" t="s">
        <v>127</v>
      </c>
      <c r="C173" t="s">
        <v>1400</v>
      </c>
      <c r="D173" t="s">
        <v>668</v>
      </c>
      <c r="E173" t="s">
        <v>1462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5">
      <c r="A174">
        <v>173</v>
      </c>
      <c r="B174" t="s">
        <v>127</v>
      </c>
      <c r="C174" t="s">
        <v>1400</v>
      </c>
      <c r="D174" t="s">
        <v>685</v>
      </c>
      <c r="E174" t="s">
        <v>1462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5">
      <c r="A175">
        <v>174</v>
      </c>
      <c r="B175" t="s">
        <v>127</v>
      </c>
      <c r="C175" t="s">
        <v>1400</v>
      </c>
      <c r="D175" t="s">
        <v>705</v>
      </c>
      <c r="E175" t="s">
        <v>1462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5">
      <c r="A176">
        <v>175</v>
      </c>
      <c r="B176" t="s">
        <v>127</v>
      </c>
      <c r="C176" t="s">
        <v>1400</v>
      </c>
      <c r="D176" t="s">
        <v>717</v>
      </c>
      <c r="E176" t="s">
        <v>1462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5">
      <c r="A177">
        <v>176</v>
      </c>
      <c r="B177" t="s">
        <v>127</v>
      </c>
      <c r="C177" t="s">
        <v>1400</v>
      </c>
      <c r="D177" t="s">
        <v>725</v>
      </c>
      <c r="E177" t="s">
        <v>1462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5">
      <c r="A178">
        <v>177</v>
      </c>
      <c r="B178" t="s">
        <v>127</v>
      </c>
      <c r="C178" t="s">
        <v>1400</v>
      </c>
      <c r="D178" t="s">
        <v>736</v>
      </c>
      <c r="E178" t="s">
        <v>1462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5">
      <c r="A179">
        <v>178</v>
      </c>
      <c r="B179" t="s">
        <v>127</v>
      </c>
      <c r="C179" t="s">
        <v>1400</v>
      </c>
      <c r="D179" t="s">
        <v>752</v>
      </c>
      <c r="E179" t="s">
        <v>1462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5">
      <c r="A180">
        <v>179</v>
      </c>
      <c r="B180" t="s">
        <v>127</v>
      </c>
      <c r="C180" t="s">
        <v>1400</v>
      </c>
      <c r="D180" t="s">
        <v>769</v>
      </c>
      <c r="E180" t="s">
        <v>1462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5">
      <c r="A181">
        <v>180</v>
      </c>
      <c r="B181" t="s">
        <v>127</v>
      </c>
      <c r="C181" t="s">
        <v>1400</v>
      </c>
      <c r="D181" t="s">
        <v>773</v>
      </c>
      <c r="E181" t="s">
        <v>1462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5">
      <c r="A182">
        <v>181</v>
      </c>
      <c r="B182" t="s">
        <v>127</v>
      </c>
      <c r="C182" t="s">
        <v>1400</v>
      </c>
      <c r="D182" t="s">
        <v>783</v>
      </c>
      <c r="E182" t="s">
        <v>1462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5">
      <c r="A183">
        <v>182</v>
      </c>
      <c r="B183" t="s">
        <v>127</v>
      </c>
      <c r="C183" t="s">
        <v>1400</v>
      </c>
      <c r="D183" t="s">
        <v>806</v>
      </c>
      <c r="E183" t="s">
        <v>1462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5">
      <c r="A184">
        <v>183</v>
      </c>
      <c r="B184" t="s">
        <v>127</v>
      </c>
      <c r="C184" t="s">
        <v>1400</v>
      </c>
      <c r="D184" t="s">
        <v>836</v>
      </c>
      <c r="E184" t="s">
        <v>1462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5">
      <c r="A185">
        <v>184</v>
      </c>
      <c r="B185" t="s">
        <v>127</v>
      </c>
      <c r="C185" t="s">
        <v>1400</v>
      </c>
      <c r="D185" t="s">
        <v>845</v>
      </c>
      <c r="E185" t="s">
        <v>1462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5">
      <c r="A186">
        <v>185</v>
      </c>
      <c r="B186" t="s">
        <v>127</v>
      </c>
      <c r="C186" t="s">
        <v>1400</v>
      </c>
      <c r="D186" t="s">
        <v>850</v>
      </c>
      <c r="E186" t="s">
        <v>1462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5">
      <c r="A187">
        <v>186</v>
      </c>
      <c r="B187" t="s">
        <v>127</v>
      </c>
      <c r="C187" t="s">
        <v>1400</v>
      </c>
      <c r="D187" t="s">
        <v>885</v>
      </c>
      <c r="E187" t="s">
        <v>1462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5">
      <c r="A188">
        <v>187</v>
      </c>
      <c r="B188" t="s">
        <v>127</v>
      </c>
      <c r="C188" t="s">
        <v>1400</v>
      </c>
      <c r="D188" t="s">
        <v>891</v>
      </c>
      <c r="E188" t="s">
        <v>1462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5">
      <c r="A189">
        <v>188</v>
      </c>
      <c r="B189" t="s">
        <v>127</v>
      </c>
      <c r="C189" t="s">
        <v>1400</v>
      </c>
      <c r="D189" t="s">
        <v>897</v>
      </c>
      <c r="E189" t="s">
        <v>1462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5">
      <c r="A190">
        <v>189</v>
      </c>
      <c r="B190" t="s">
        <v>127</v>
      </c>
      <c r="C190" t="s">
        <v>1400</v>
      </c>
      <c r="D190" t="s">
        <v>905</v>
      </c>
      <c r="E190" t="s">
        <v>1462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5">
      <c r="A191">
        <v>190</v>
      </c>
      <c r="B191" t="s">
        <v>127</v>
      </c>
      <c r="C191" t="s">
        <v>1400</v>
      </c>
      <c r="D191" t="s">
        <v>911</v>
      </c>
      <c r="E191" t="s">
        <v>1462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5">
      <c r="A192">
        <v>191</v>
      </c>
      <c r="B192" t="s">
        <v>127</v>
      </c>
      <c r="C192" t="s">
        <v>1400</v>
      </c>
      <c r="D192" t="s">
        <v>936</v>
      </c>
      <c r="E192" t="s">
        <v>1462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5">
      <c r="A193">
        <v>192</v>
      </c>
      <c r="B193" t="s">
        <v>127</v>
      </c>
      <c r="C193" t="s">
        <v>1400</v>
      </c>
      <c r="D193" t="s">
        <v>942</v>
      </c>
      <c r="E193" t="s">
        <v>1462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5">
      <c r="A194">
        <v>193</v>
      </c>
      <c r="B194" t="s">
        <v>127</v>
      </c>
      <c r="C194" t="s">
        <v>1400</v>
      </c>
      <c r="D194" t="s">
        <v>984</v>
      </c>
      <c r="E194" t="s">
        <v>1462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5">
      <c r="A195">
        <v>194</v>
      </c>
      <c r="B195" t="s">
        <v>127</v>
      </c>
      <c r="C195" t="s">
        <v>1400</v>
      </c>
      <c r="D195" t="s">
        <v>987</v>
      </c>
      <c r="E195" t="s">
        <v>1462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5">
      <c r="A196">
        <v>195</v>
      </c>
      <c r="B196" t="s">
        <v>127</v>
      </c>
      <c r="C196" t="s">
        <v>1400</v>
      </c>
      <c r="D196" t="s">
        <v>997</v>
      </c>
      <c r="E196" t="s">
        <v>1462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5">
      <c r="A197">
        <v>196</v>
      </c>
      <c r="B197" t="s">
        <v>127</v>
      </c>
      <c r="C197" t="s">
        <v>1400</v>
      </c>
      <c r="D197" t="s">
        <v>1006</v>
      </c>
      <c r="E197" t="s">
        <v>1462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5">
      <c r="A198">
        <v>197</v>
      </c>
      <c r="B198" t="s">
        <v>127</v>
      </c>
      <c r="C198" t="s">
        <v>1400</v>
      </c>
      <c r="D198" t="s">
        <v>1017</v>
      </c>
      <c r="E198" t="s">
        <v>1462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5">
      <c r="A199">
        <v>198</v>
      </c>
      <c r="B199" t="s">
        <v>127</v>
      </c>
      <c r="C199" t="s">
        <v>1400</v>
      </c>
      <c r="D199" t="s">
        <v>1029</v>
      </c>
      <c r="E199" t="s">
        <v>1462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5">
      <c r="A200">
        <v>199</v>
      </c>
      <c r="B200" t="s">
        <v>127</v>
      </c>
      <c r="C200" t="s">
        <v>1400</v>
      </c>
      <c r="D200" t="s">
        <v>1043</v>
      </c>
      <c r="E200" t="s">
        <v>1462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5">
      <c r="A201">
        <v>200</v>
      </c>
      <c r="B201" t="s">
        <v>127</v>
      </c>
      <c r="C201" t="s">
        <v>1400</v>
      </c>
      <c r="D201" t="s">
        <v>1045</v>
      </c>
      <c r="E201" t="s">
        <v>1462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5">
      <c r="A202">
        <v>201</v>
      </c>
      <c r="B202" t="s">
        <v>127</v>
      </c>
      <c r="C202" t="s">
        <v>1400</v>
      </c>
      <c r="D202" t="s">
        <v>1048</v>
      </c>
      <c r="E202" t="s">
        <v>1462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5">
      <c r="A203">
        <v>202</v>
      </c>
      <c r="B203" t="s">
        <v>127</v>
      </c>
      <c r="C203" t="s">
        <v>1400</v>
      </c>
      <c r="D203" t="s">
        <v>1050</v>
      </c>
      <c r="E203" t="s">
        <v>1462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5">
      <c r="A204">
        <v>203</v>
      </c>
      <c r="B204" t="s">
        <v>127</v>
      </c>
      <c r="C204" t="s">
        <v>1400</v>
      </c>
      <c r="D204" t="s">
        <v>1056</v>
      </c>
      <c r="E204" t="s">
        <v>1462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5">
      <c r="A205">
        <v>204</v>
      </c>
      <c r="B205" t="s">
        <v>127</v>
      </c>
      <c r="C205" t="s">
        <v>1400</v>
      </c>
      <c r="D205" t="s">
        <v>1140</v>
      </c>
      <c r="E205" t="s">
        <v>1462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5">
      <c r="A206">
        <v>205</v>
      </c>
      <c r="B206" t="s">
        <v>127</v>
      </c>
      <c r="C206" t="s">
        <v>1400</v>
      </c>
      <c r="D206" t="s">
        <v>1169</v>
      </c>
      <c r="E206" t="s">
        <v>1462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5">
      <c r="A207">
        <v>206</v>
      </c>
      <c r="B207" t="s">
        <v>127</v>
      </c>
      <c r="C207" t="s">
        <v>1400</v>
      </c>
      <c r="D207" t="s">
        <v>1185</v>
      </c>
      <c r="E207" t="s">
        <v>1462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5">
      <c r="A208">
        <v>207</v>
      </c>
      <c r="B208" t="s">
        <v>127</v>
      </c>
      <c r="C208" t="s">
        <v>1400</v>
      </c>
      <c r="D208" t="s">
        <v>1193</v>
      </c>
      <c r="E208" t="s">
        <v>1462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5">
      <c r="A209">
        <v>208</v>
      </c>
      <c r="B209" t="s">
        <v>127</v>
      </c>
      <c r="C209" t="s">
        <v>1400</v>
      </c>
      <c r="D209" t="s">
        <v>1195</v>
      </c>
      <c r="E209" t="s">
        <v>1462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5">
      <c r="A210">
        <v>209</v>
      </c>
      <c r="B210" t="s">
        <v>127</v>
      </c>
      <c r="C210" t="s">
        <v>1400</v>
      </c>
      <c r="D210" t="s">
        <v>1212</v>
      </c>
      <c r="E210" t="s">
        <v>1462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5">
      <c r="A211">
        <v>210</v>
      </c>
      <c r="B211" t="s">
        <v>127</v>
      </c>
      <c r="C211" t="s">
        <v>1400</v>
      </c>
      <c r="D211" t="s">
        <v>1218</v>
      </c>
      <c r="E211" t="s">
        <v>1462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5">
      <c r="A212">
        <v>211</v>
      </c>
      <c r="B212" t="s">
        <v>127</v>
      </c>
      <c r="C212" t="s">
        <v>1400</v>
      </c>
      <c r="D212" t="s">
        <v>1232</v>
      </c>
      <c r="E212" t="s">
        <v>1462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5">
      <c r="A213">
        <v>212</v>
      </c>
      <c r="B213" t="s">
        <v>127</v>
      </c>
      <c r="C213" t="s">
        <v>1400</v>
      </c>
      <c r="D213" t="s">
        <v>1269</v>
      </c>
      <c r="E213" t="s">
        <v>1462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5">
      <c r="A214">
        <v>213</v>
      </c>
      <c r="B214" t="s">
        <v>127</v>
      </c>
      <c r="C214" t="s">
        <v>1400</v>
      </c>
      <c r="D214" t="s">
        <v>1293</v>
      </c>
      <c r="E214" t="s">
        <v>1462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5">
      <c r="A215">
        <v>214</v>
      </c>
      <c r="B215" t="s">
        <v>127</v>
      </c>
      <c r="C215" t="s">
        <v>1400</v>
      </c>
      <c r="D215" t="s">
        <v>1330</v>
      </c>
      <c r="E215" t="s">
        <v>1462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5">
      <c r="A216">
        <v>215</v>
      </c>
      <c r="B216" t="s">
        <v>127</v>
      </c>
      <c r="C216" t="s">
        <v>1400</v>
      </c>
      <c r="D216" t="s">
        <v>1363</v>
      </c>
      <c r="E216" t="s">
        <v>1462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5">
      <c r="A217">
        <v>216</v>
      </c>
      <c r="B217" t="s">
        <v>127</v>
      </c>
      <c r="C217" t="s">
        <v>1400</v>
      </c>
      <c r="D217" t="s">
        <v>1374</v>
      </c>
      <c r="E217" t="s">
        <v>1462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5">
      <c r="A218">
        <v>217</v>
      </c>
      <c r="B218" t="s">
        <v>127</v>
      </c>
      <c r="C218" t="s">
        <v>1400</v>
      </c>
      <c r="D218" t="s">
        <v>1387</v>
      </c>
      <c r="E218" t="s">
        <v>1462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5">
      <c r="A219">
        <v>218</v>
      </c>
      <c r="B219" t="s">
        <v>127</v>
      </c>
      <c r="C219" t="s">
        <v>1437</v>
      </c>
      <c r="D219" t="s">
        <v>428</v>
      </c>
      <c r="E219" t="s">
        <v>1462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5">
      <c r="A220">
        <v>219</v>
      </c>
      <c r="B220" t="s">
        <v>127</v>
      </c>
      <c r="C220" t="s">
        <v>1437</v>
      </c>
      <c r="D220" t="s">
        <v>521</v>
      </c>
      <c r="E220" t="s">
        <v>1462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5">
      <c r="A221">
        <v>220</v>
      </c>
      <c r="B221" t="s">
        <v>127</v>
      </c>
      <c r="C221" t="s">
        <v>1437</v>
      </c>
      <c r="D221" t="s">
        <v>680</v>
      </c>
      <c r="E221" t="s">
        <v>1462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5">
      <c r="A222">
        <v>221</v>
      </c>
      <c r="B222" t="s">
        <v>127</v>
      </c>
      <c r="C222" t="s">
        <v>1437</v>
      </c>
      <c r="D222" t="s">
        <v>761</v>
      </c>
      <c r="E222" t="s">
        <v>1462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5">
      <c r="A223">
        <v>222</v>
      </c>
      <c r="B223" t="s">
        <v>127</v>
      </c>
      <c r="C223" t="s">
        <v>1437</v>
      </c>
      <c r="D223" t="s">
        <v>808</v>
      </c>
      <c r="E223" t="s">
        <v>1462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5">
      <c r="A224">
        <v>223</v>
      </c>
      <c r="B224" t="s">
        <v>127</v>
      </c>
      <c r="C224" t="s">
        <v>1437</v>
      </c>
      <c r="D224" t="s">
        <v>824</v>
      </c>
      <c r="E224" t="s">
        <v>1462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5">
      <c r="A225">
        <v>224</v>
      </c>
      <c r="B225" t="s">
        <v>127</v>
      </c>
      <c r="C225" t="s">
        <v>1437</v>
      </c>
      <c r="D225" t="s">
        <v>1151</v>
      </c>
      <c r="E225" t="s">
        <v>1462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5">
      <c r="A226">
        <v>225</v>
      </c>
      <c r="B226" t="s">
        <v>127</v>
      </c>
      <c r="C226" t="s">
        <v>1440</v>
      </c>
      <c r="D226" t="s">
        <v>454</v>
      </c>
      <c r="E226" t="s">
        <v>1462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5">
      <c r="A227">
        <v>226</v>
      </c>
      <c r="B227" t="s">
        <v>127</v>
      </c>
      <c r="C227" t="s">
        <v>1440</v>
      </c>
      <c r="D227" t="s">
        <v>602</v>
      </c>
      <c r="E227" t="s">
        <v>1462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5">
      <c r="A228">
        <v>227</v>
      </c>
      <c r="B228" t="s">
        <v>127</v>
      </c>
      <c r="C228" t="s">
        <v>1440</v>
      </c>
      <c r="D228" t="s">
        <v>960</v>
      </c>
      <c r="E228" t="s">
        <v>1462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5">
      <c r="A229">
        <v>228</v>
      </c>
      <c r="B229" t="s">
        <v>127</v>
      </c>
      <c r="C229" t="s">
        <v>1440</v>
      </c>
      <c r="D229" t="s">
        <v>1304</v>
      </c>
      <c r="E229" t="s">
        <v>1462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5">
      <c r="A230">
        <v>229</v>
      </c>
      <c r="B230" t="s">
        <v>127</v>
      </c>
      <c r="C230" t="s">
        <v>1420</v>
      </c>
      <c r="D230" t="s">
        <v>340</v>
      </c>
      <c r="E230" t="s">
        <v>1462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5">
      <c r="A231">
        <v>230</v>
      </c>
      <c r="B231" t="s">
        <v>127</v>
      </c>
      <c r="C231" t="s">
        <v>1420</v>
      </c>
      <c r="D231" t="s">
        <v>427</v>
      </c>
      <c r="E231" t="s">
        <v>1462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5">
      <c r="A232">
        <v>231</v>
      </c>
      <c r="B232" t="s">
        <v>127</v>
      </c>
      <c r="C232" t="s">
        <v>1420</v>
      </c>
      <c r="D232" t="s">
        <v>577</v>
      </c>
      <c r="E232" t="s">
        <v>1462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5">
      <c r="A233">
        <v>232</v>
      </c>
      <c r="B233" t="s">
        <v>127</v>
      </c>
      <c r="C233" t="s">
        <v>1420</v>
      </c>
      <c r="D233" t="s">
        <v>652</v>
      </c>
      <c r="E233" t="s">
        <v>1462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5">
      <c r="A234">
        <v>233</v>
      </c>
      <c r="B234" t="s">
        <v>127</v>
      </c>
      <c r="C234" t="s">
        <v>1420</v>
      </c>
      <c r="D234" t="s">
        <v>795</v>
      </c>
      <c r="E234" t="s">
        <v>1462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5">
      <c r="A235">
        <v>234</v>
      </c>
      <c r="B235" t="s">
        <v>127</v>
      </c>
      <c r="C235" t="s">
        <v>1420</v>
      </c>
      <c r="D235" t="s">
        <v>861</v>
      </c>
      <c r="E235" t="s">
        <v>1462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5">
      <c r="A236">
        <v>235</v>
      </c>
      <c r="B236" t="s">
        <v>127</v>
      </c>
      <c r="C236" t="s">
        <v>1420</v>
      </c>
      <c r="D236" t="s">
        <v>952</v>
      </c>
      <c r="E236" t="s">
        <v>1462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5">
      <c r="A237">
        <v>236</v>
      </c>
      <c r="B237" t="s">
        <v>127</v>
      </c>
      <c r="C237" t="s">
        <v>1420</v>
      </c>
      <c r="D237" t="s">
        <v>998</v>
      </c>
      <c r="E237" t="s">
        <v>1462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5">
      <c r="A238">
        <v>237</v>
      </c>
      <c r="B238" t="s">
        <v>127</v>
      </c>
      <c r="C238" t="s">
        <v>1420</v>
      </c>
      <c r="D238" t="s">
        <v>1127</v>
      </c>
      <c r="E238" t="s">
        <v>1462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5">
      <c r="A239">
        <v>238</v>
      </c>
      <c r="B239" t="s">
        <v>127</v>
      </c>
      <c r="C239" t="s">
        <v>1420</v>
      </c>
      <c r="D239" t="s">
        <v>1130</v>
      </c>
      <c r="E239" t="s">
        <v>1462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5">
      <c r="A240">
        <v>239</v>
      </c>
      <c r="B240" t="s">
        <v>127</v>
      </c>
      <c r="C240" t="s">
        <v>1420</v>
      </c>
      <c r="D240" t="s">
        <v>1141</v>
      </c>
      <c r="E240" t="s">
        <v>1462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5">
      <c r="A241">
        <v>240</v>
      </c>
      <c r="B241" t="s">
        <v>127</v>
      </c>
      <c r="C241" t="s">
        <v>1420</v>
      </c>
      <c r="D241" t="s">
        <v>1239</v>
      </c>
      <c r="E241" t="s">
        <v>1462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5">
      <c r="A242">
        <v>241</v>
      </c>
      <c r="B242" t="s">
        <v>127</v>
      </c>
      <c r="C242" t="s">
        <v>1420</v>
      </c>
      <c r="D242" t="s">
        <v>1271</v>
      </c>
      <c r="E242" t="s">
        <v>1462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5">
      <c r="A243">
        <v>242</v>
      </c>
      <c r="B243" t="s">
        <v>127</v>
      </c>
      <c r="C243" t="s">
        <v>1420</v>
      </c>
      <c r="D243" t="s">
        <v>1282</v>
      </c>
      <c r="E243" t="s">
        <v>1462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5">
      <c r="A244">
        <v>243</v>
      </c>
      <c r="B244" t="s">
        <v>127</v>
      </c>
      <c r="C244" t="s">
        <v>1403</v>
      </c>
      <c r="D244" t="s">
        <v>304</v>
      </c>
      <c r="E244" t="s">
        <v>1462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5">
      <c r="A245">
        <v>244</v>
      </c>
      <c r="B245" t="s">
        <v>127</v>
      </c>
      <c r="C245" t="s">
        <v>1403</v>
      </c>
      <c r="D245" t="s">
        <v>314</v>
      </c>
      <c r="E245" t="s">
        <v>1462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5">
      <c r="A246">
        <v>245</v>
      </c>
      <c r="B246" t="s">
        <v>127</v>
      </c>
      <c r="C246" t="s">
        <v>1403</v>
      </c>
      <c r="D246" t="s">
        <v>326</v>
      </c>
      <c r="E246" t="s">
        <v>1462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5">
      <c r="A247">
        <v>246</v>
      </c>
      <c r="B247" t="s">
        <v>127</v>
      </c>
      <c r="C247" t="s">
        <v>1403</v>
      </c>
      <c r="D247" t="s">
        <v>383</v>
      </c>
      <c r="E247" t="s">
        <v>1462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5">
      <c r="A248">
        <v>247</v>
      </c>
      <c r="B248" t="s">
        <v>127</v>
      </c>
      <c r="C248" t="s">
        <v>1403</v>
      </c>
      <c r="D248" t="s">
        <v>461</v>
      </c>
      <c r="E248" t="s">
        <v>1462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5">
      <c r="A249">
        <v>248</v>
      </c>
      <c r="B249" t="s">
        <v>127</v>
      </c>
      <c r="C249" t="s">
        <v>1403</v>
      </c>
      <c r="D249" t="s">
        <v>462</v>
      </c>
      <c r="E249" t="s">
        <v>1462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5">
      <c r="A250">
        <v>249</v>
      </c>
      <c r="B250" t="s">
        <v>127</v>
      </c>
      <c r="C250" t="s">
        <v>1403</v>
      </c>
      <c r="D250" t="s">
        <v>553</v>
      </c>
      <c r="E250" t="s">
        <v>1462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5">
      <c r="A251">
        <v>250</v>
      </c>
      <c r="B251" t="s">
        <v>127</v>
      </c>
      <c r="C251" t="s">
        <v>1403</v>
      </c>
      <c r="D251" t="s">
        <v>660</v>
      </c>
      <c r="E251" t="s">
        <v>1462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5">
      <c r="A252">
        <v>251</v>
      </c>
      <c r="B252" t="s">
        <v>127</v>
      </c>
      <c r="C252" t="s">
        <v>1403</v>
      </c>
      <c r="D252" t="s">
        <v>682</v>
      </c>
      <c r="E252" t="s">
        <v>1462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5">
      <c r="A253">
        <v>252</v>
      </c>
      <c r="B253" t="s">
        <v>127</v>
      </c>
      <c r="C253" t="s">
        <v>1403</v>
      </c>
      <c r="D253" t="s">
        <v>723</v>
      </c>
      <c r="E253" t="s">
        <v>1462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5">
      <c r="A254">
        <v>253</v>
      </c>
      <c r="B254" t="s">
        <v>127</v>
      </c>
      <c r="C254" t="s">
        <v>1403</v>
      </c>
      <c r="D254" t="s">
        <v>728</v>
      </c>
      <c r="E254" t="s">
        <v>1462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5">
      <c r="A255">
        <v>254</v>
      </c>
      <c r="B255" t="s">
        <v>127</v>
      </c>
      <c r="C255" t="s">
        <v>1403</v>
      </c>
      <c r="D255" t="s">
        <v>768</v>
      </c>
      <c r="E255" t="s">
        <v>1462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5">
      <c r="A256">
        <v>255</v>
      </c>
      <c r="B256" t="s">
        <v>127</v>
      </c>
      <c r="C256" t="s">
        <v>1403</v>
      </c>
      <c r="D256" t="s">
        <v>883</v>
      </c>
      <c r="E256" t="s">
        <v>1462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5">
      <c r="A257">
        <v>256</v>
      </c>
      <c r="B257" t="s">
        <v>127</v>
      </c>
      <c r="C257" t="s">
        <v>1403</v>
      </c>
      <c r="D257" t="s">
        <v>1085</v>
      </c>
      <c r="E257" t="s">
        <v>1462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5">
      <c r="A258">
        <v>257</v>
      </c>
      <c r="B258" t="s">
        <v>127</v>
      </c>
      <c r="C258" t="s">
        <v>1403</v>
      </c>
      <c r="D258" t="s">
        <v>1095</v>
      </c>
      <c r="E258" t="s">
        <v>1462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5">
      <c r="A259">
        <v>258</v>
      </c>
      <c r="B259" t="s">
        <v>127</v>
      </c>
      <c r="C259" t="s">
        <v>1403</v>
      </c>
      <c r="D259" t="s">
        <v>1203</v>
      </c>
      <c r="E259" t="s">
        <v>1462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5">
      <c r="A260">
        <v>259</v>
      </c>
      <c r="B260" t="s">
        <v>127</v>
      </c>
      <c r="C260" t="s">
        <v>1403</v>
      </c>
      <c r="D260" t="s">
        <v>1204</v>
      </c>
      <c r="E260" t="s">
        <v>1462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5">
      <c r="A261">
        <v>260</v>
      </c>
      <c r="B261" t="s">
        <v>127</v>
      </c>
      <c r="C261" t="s">
        <v>1403</v>
      </c>
      <c r="D261" t="s">
        <v>1224</v>
      </c>
      <c r="E261" t="s">
        <v>1462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5">
      <c r="A262">
        <v>261</v>
      </c>
      <c r="B262" t="s">
        <v>127</v>
      </c>
      <c r="C262" t="s">
        <v>1403</v>
      </c>
      <c r="D262" t="s">
        <v>1240</v>
      </c>
      <c r="E262" t="s">
        <v>1462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5">
      <c r="A263">
        <v>262</v>
      </c>
      <c r="B263" t="s">
        <v>127</v>
      </c>
      <c r="C263" t="s">
        <v>1403</v>
      </c>
      <c r="D263" t="s">
        <v>1312</v>
      </c>
      <c r="E263" t="s">
        <v>1462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5">
      <c r="A264">
        <v>263</v>
      </c>
      <c r="B264" t="s">
        <v>127</v>
      </c>
      <c r="C264" t="s">
        <v>1403</v>
      </c>
      <c r="D264" t="s">
        <v>1375</v>
      </c>
      <c r="E264" t="s">
        <v>1462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5">
      <c r="A265">
        <v>264</v>
      </c>
      <c r="B265" t="s">
        <v>127</v>
      </c>
      <c r="C265" t="s">
        <v>1403</v>
      </c>
      <c r="D265" t="s">
        <v>1390</v>
      </c>
      <c r="E265" t="s">
        <v>1462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5">
      <c r="A266">
        <v>265</v>
      </c>
      <c r="B266" t="s">
        <v>127</v>
      </c>
      <c r="C266" t="s">
        <v>1439</v>
      </c>
      <c r="D266" t="s">
        <v>359</v>
      </c>
      <c r="E266" t="s">
        <v>1462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5">
      <c r="A267">
        <v>266</v>
      </c>
      <c r="B267" t="s">
        <v>127</v>
      </c>
      <c r="C267" t="s">
        <v>1439</v>
      </c>
      <c r="D267" t="s">
        <v>654</v>
      </c>
      <c r="E267" t="s">
        <v>1462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5">
      <c r="A268">
        <v>267</v>
      </c>
      <c r="B268" t="s">
        <v>127</v>
      </c>
      <c r="C268" t="s">
        <v>1439</v>
      </c>
      <c r="D268" t="s">
        <v>1034</v>
      </c>
      <c r="E268" t="s">
        <v>1462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5">
      <c r="A269">
        <v>268</v>
      </c>
      <c r="B269" t="s">
        <v>127</v>
      </c>
      <c r="C269" t="s">
        <v>1439</v>
      </c>
      <c r="D269" t="s">
        <v>554</v>
      </c>
      <c r="E269" t="s">
        <v>1462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5">
      <c r="A270">
        <v>269</v>
      </c>
      <c r="B270" t="s">
        <v>127</v>
      </c>
      <c r="C270" t="s">
        <v>1439</v>
      </c>
      <c r="D270" t="s">
        <v>1051</v>
      </c>
      <c r="E270" t="s">
        <v>1462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5">
      <c r="A271">
        <v>270</v>
      </c>
      <c r="B271" t="s">
        <v>127</v>
      </c>
      <c r="C271" t="s">
        <v>1451</v>
      </c>
      <c r="D271" t="s">
        <v>662</v>
      </c>
      <c r="E271" t="s">
        <v>1462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5">
      <c r="A272">
        <v>271</v>
      </c>
      <c r="B272" t="s">
        <v>127</v>
      </c>
      <c r="C272" t="s">
        <v>1451</v>
      </c>
      <c r="D272" t="s">
        <v>963</v>
      </c>
      <c r="E272" t="s">
        <v>1462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5">
      <c r="A273">
        <v>272</v>
      </c>
      <c r="B273" t="s">
        <v>127</v>
      </c>
      <c r="C273" t="s">
        <v>1455</v>
      </c>
      <c r="D273" t="s">
        <v>789</v>
      </c>
      <c r="E273" t="s">
        <v>1462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5">
      <c r="A274">
        <v>273</v>
      </c>
      <c r="B274" t="s">
        <v>127</v>
      </c>
      <c r="C274" t="s">
        <v>1455</v>
      </c>
      <c r="D274" t="s">
        <v>817</v>
      </c>
      <c r="E274" t="s">
        <v>1462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5">
      <c r="A275">
        <v>274</v>
      </c>
      <c r="B275" t="s">
        <v>127</v>
      </c>
      <c r="C275" t="s">
        <v>1455</v>
      </c>
      <c r="D275" t="s">
        <v>988</v>
      </c>
      <c r="E275" t="s">
        <v>1462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5">
      <c r="A276">
        <v>275</v>
      </c>
      <c r="B276" t="s">
        <v>127</v>
      </c>
      <c r="C276" t="s">
        <v>1455</v>
      </c>
      <c r="D276" t="s">
        <v>992</v>
      </c>
      <c r="E276" t="s">
        <v>1462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5">
      <c r="A277">
        <v>276</v>
      </c>
      <c r="B277" t="s">
        <v>127</v>
      </c>
      <c r="C277" t="s">
        <v>1455</v>
      </c>
      <c r="D277" t="s">
        <v>1260</v>
      </c>
      <c r="E277" t="s">
        <v>1462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5">
      <c r="A278">
        <v>277</v>
      </c>
      <c r="B278" t="s">
        <v>127</v>
      </c>
      <c r="C278" t="s">
        <v>1455</v>
      </c>
      <c r="D278" t="s">
        <v>1307</v>
      </c>
      <c r="E278" t="s">
        <v>1462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5">
      <c r="A279">
        <v>278</v>
      </c>
      <c r="B279" t="s">
        <v>127</v>
      </c>
      <c r="C279" t="s">
        <v>1452</v>
      </c>
      <c r="D279" t="s">
        <v>667</v>
      </c>
      <c r="E279" t="s">
        <v>1462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5">
      <c r="A280">
        <v>279</v>
      </c>
      <c r="B280" t="s">
        <v>127</v>
      </c>
      <c r="C280" t="s">
        <v>1452</v>
      </c>
      <c r="D280" t="s">
        <v>1055</v>
      </c>
      <c r="E280" t="s">
        <v>1462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5">
      <c r="A281">
        <v>280</v>
      </c>
      <c r="B281" t="s">
        <v>127</v>
      </c>
      <c r="C281" t="s">
        <v>1452</v>
      </c>
      <c r="D281" t="s">
        <v>1397</v>
      </c>
      <c r="E281" t="s">
        <v>1462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5">
      <c r="A282">
        <v>281</v>
      </c>
      <c r="B282" t="s">
        <v>127</v>
      </c>
      <c r="C282" t="s">
        <v>1424</v>
      </c>
      <c r="D282" t="s">
        <v>347</v>
      </c>
      <c r="E282" t="s">
        <v>1462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5">
      <c r="A283">
        <v>282</v>
      </c>
      <c r="B283" t="s">
        <v>127</v>
      </c>
      <c r="C283" t="s">
        <v>1424</v>
      </c>
      <c r="D283" t="s">
        <v>350</v>
      </c>
      <c r="E283" t="s">
        <v>1462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5">
      <c r="A284">
        <v>283</v>
      </c>
      <c r="B284" t="s">
        <v>127</v>
      </c>
      <c r="C284" t="s">
        <v>1424</v>
      </c>
      <c r="D284" t="s">
        <v>380</v>
      </c>
      <c r="E284" t="s">
        <v>1462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5">
      <c r="A285">
        <v>284</v>
      </c>
      <c r="B285" t="s">
        <v>127</v>
      </c>
      <c r="C285" t="s">
        <v>1424</v>
      </c>
      <c r="D285" t="s">
        <v>424</v>
      </c>
      <c r="E285" t="s">
        <v>1462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5">
      <c r="A286">
        <v>285</v>
      </c>
      <c r="B286" t="s">
        <v>127</v>
      </c>
      <c r="C286" t="s">
        <v>1424</v>
      </c>
      <c r="D286" t="s">
        <v>431</v>
      </c>
      <c r="E286" t="s">
        <v>1462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5">
      <c r="A287">
        <v>286</v>
      </c>
      <c r="B287" t="s">
        <v>127</v>
      </c>
      <c r="C287" t="s">
        <v>1424</v>
      </c>
      <c r="D287" t="s">
        <v>475</v>
      </c>
      <c r="E287" t="s">
        <v>1462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5">
      <c r="A288">
        <v>287</v>
      </c>
      <c r="B288" t="s">
        <v>127</v>
      </c>
      <c r="C288" t="s">
        <v>1424</v>
      </c>
      <c r="D288" t="s">
        <v>537</v>
      </c>
      <c r="E288" t="s">
        <v>1462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5">
      <c r="A289">
        <v>288</v>
      </c>
      <c r="B289" t="s">
        <v>127</v>
      </c>
      <c r="C289" t="s">
        <v>1424</v>
      </c>
      <c r="D289" t="s">
        <v>566</v>
      </c>
      <c r="E289" t="s">
        <v>1462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5">
      <c r="A290">
        <v>289</v>
      </c>
      <c r="B290" t="s">
        <v>127</v>
      </c>
      <c r="C290" t="s">
        <v>1424</v>
      </c>
      <c r="D290" t="s">
        <v>569</v>
      </c>
      <c r="E290" t="s">
        <v>1462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5">
      <c r="A291">
        <v>290</v>
      </c>
      <c r="B291" t="s">
        <v>127</v>
      </c>
      <c r="C291" t="s">
        <v>1424</v>
      </c>
      <c r="D291" t="s">
        <v>583</v>
      </c>
      <c r="E291" t="s">
        <v>1462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5">
      <c r="A292">
        <v>291</v>
      </c>
      <c r="B292" t="s">
        <v>127</v>
      </c>
      <c r="C292" t="s">
        <v>1424</v>
      </c>
      <c r="D292" t="s">
        <v>610</v>
      </c>
      <c r="E292" t="s">
        <v>1462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5">
      <c r="A293">
        <v>292</v>
      </c>
      <c r="B293" t="s">
        <v>127</v>
      </c>
      <c r="C293" t="s">
        <v>1424</v>
      </c>
      <c r="D293" t="s">
        <v>726</v>
      </c>
      <c r="E293" t="s">
        <v>1462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5">
      <c r="A294">
        <v>293</v>
      </c>
      <c r="B294" t="s">
        <v>127</v>
      </c>
      <c r="C294" t="s">
        <v>1424</v>
      </c>
      <c r="D294" t="s">
        <v>749</v>
      </c>
      <c r="E294" t="s">
        <v>1462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5">
      <c r="A295">
        <v>294</v>
      </c>
      <c r="B295" t="s">
        <v>127</v>
      </c>
      <c r="C295" t="s">
        <v>1424</v>
      </c>
      <c r="D295" t="s">
        <v>813</v>
      </c>
      <c r="E295" t="s">
        <v>1462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5">
      <c r="A296">
        <v>295</v>
      </c>
      <c r="B296" t="s">
        <v>127</v>
      </c>
      <c r="C296" t="s">
        <v>1424</v>
      </c>
      <c r="D296" t="s">
        <v>821</v>
      </c>
      <c r="E296" t="s">
        <v>1462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5">
      <c r="A297">
        <v>296</v>
      </c>
      <c r="B297" t="s">
        <v>127</v>
      </c>
      <c r="C297" t="s">
        <v>1424</v>
      </c>
      <c r="D297" t="s">
        <v>825</v>
      </c>
      <c r="E297" t="s">
        <v>1462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5">
      <c r="A298">
        <v>297</v>
      </c>
      <c r="B298" t="s">
        <v>127</v>
      </c>
      <c r="C298" t="s">
        <v>1424</v>
      </c>
      <c r="D298" t="s">
        <v>832</v>
      </c>
      <c r="E298" t="s">
        <v>1462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5">
      <c r="A299">
        <v>298</v>
      </c>
      <c r="B299" t="s">
        <v>127</v>
      </c>
      <c r="C299" t="s">
        <v>1424</v>
      </c>
      <c r="D299" t="s">
        <v>833</v>
      </c>
      <c r="E299" t="s">
        <v>1462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5">
      <c r="A300">
        <v>299</v>
      </c>
      <c r="B300" t="s">
        <v>127</v>
      </c>
      <c r="C300" t="s">
        <v>1424</v>
      </c>
      <c r="D300" t="s">
        <v>847</v>
      </c>
      <c r="E300" t="s">
        <v>1462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5">
      <c r="A301">
        <v>300</v>
      </c>
      <c r="B301" t="s">
        <v>127</v>
      </c>
      <c r="C301" t="s">
        <v>1424</v>
      </c>
      <c r="D301" t="s">
        <v>994</v>
      </c>
      <c r="E301" t="s">
        <v>1462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5">
      <c r="A302">
        <v>301</v>
      </c>
      <c r="B302" t="s">
        <v>127</v>
      </c>
      <c r="C302" t="s">
        <v>1424</v>
      </c>
      <c r="D302" t="s">
        <v>1016</v>
      </c>
      <c r="E302" t="s">
        <v>1462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5">
      <c r="A303">
        <v>302</v>
      </c>
      <c r="B303" t="s">
        <v>127</v>
      </c>
      <c r="C303" t="s">
        <v>1424</v>
      </c>
      <c r="D303" t="s">
        <v>1038</v>
      </c>
      <c r="E303" t="s">
        <v>1462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5">
      <c r="A304">
        <v>303</v>
      </c>
      <c r="B304" t="s">
        <v>127</v>
      </c>
      <c r="C304" t="s">
        <v>1424</v>
      </c>
      <c r="D304" t="s">
        <v>1112</v>
      </c>
      <c r="E304" t="s">
        <v>1462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5">
      <c r="A305">
        <v>304</v>
      </c>
      <c r="B305" t="s">
        <v>127</v>
      </c>
      <c r="C305" t="s">
        <v>1424</v>
      </c>
      <c r="D305" t="s">
        <v>1119</v>
      </c>
      <c r="E305" t="s">
        <v>1462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5">
      <c r="A306">
        <v>305</v>
      </c>
      <c r="B306" t="s">
        <v>127</v>
      </c>
      <c r="C306" t="s">
        <v>1424</v>
      </c>
      <c r="D306" t="s">
        <v>1144</v>
      </c>
      <c r="E306" t="s">
        <v>1462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5">
      <c r="A307">
        <v>306</v>
      </c>
      <c r="B307" t="s">
        <v>127</v>
      </c>
      <c r="C307" t="s">
        <v>1424</v>
      </c>
      <c r="D307" t="s">
        <v>1170</v>
      </c>
      <c r="E307" t="s">
        <v>1462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5">
      <c r="A308">
        <v>307</v>
      </c>
      <c r="B308" t="s">
        <v>127</v>
      </c>
      <c r="C308" t="s">
        <v>1424</v>
      </c>
      <c r="D308" t="s">
        <v>1205</v>
      </c>
      <c r="E308" t="s">
        <v>1462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5">
      <c r="A309">
        <v>308</v>
      </c>
      <c r="B309" t="s">
        <v>127</v>
      </c>
      <c r="C309" t="s">
        <v>1424</v>
      </c>
      <c r="D309" t="s">
        <v>689</v>
      </c>
      <c r="E309" t="s">
        <v>1462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5">
      <c r="A310">
        <v>309</v>
      </c>
      <c r="B310" t="s">
        <v>127</v>
      </c>
      <c r="C310" t="s">
        <v>1424</v>
      </c>
      <c r="D310" t="s">
        <v>1255</v>
      </c>
      <c r="E310" t="s">
        <v>1462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5">
      <c r="A311">
        <v>310</v>
      </c>
      <c r="B311" t="s">
        <v>127</v>
      </c>
      <c r="C311" t="s">
        <v>1424</v>
      </c>
      <c r="D311" t="s">
        <v>1262</v>
      </c>
      <c r="E311" t="s">
        <v>1462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5">
      <c r="A312">
        <v>311</v>
      </c>
      <c r="B312" t="s">
        <v>127</v>
      </c>
      <c r="C312" t="s">
        <v>1424</v>
      </c>
      <c r="D312" t="s">
        <v>1267</v>
      </c>
      <c r="E312" t="s">
        <v>1462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5">
      <c r="A313">
        <v>312</v>
      </c>
      <c r="B313" t="s">
        <v>127</v>
      </c>
      <c r="C313" t="s">
        <v>1424</v>
      </c>
      <c r="D313" t="s">
        <v>1285</v>
      </c>
      <c r="E313" t="s">
        <v>1462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5">
      <c r="A314">
        <v>313</v>
      </c>
      <c r="B314" t="s">
        <v>127</v>
      </c>
      <c r="C314" t="s">
        <v>1424</v>
      </c>
      <c r="D314" t="s">
        <v>1296</v>
      </c>
      <c r="E314" t="s">
        <v>1462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5">
      <c r="A315">
        <v>314</v>
      </c>
      <c r="B315" t="s">
        <v>127</v>
      </c>
      <c r="C315" t="s">
        <v>1424</v>
      </c>
      <c r="D315" t="s">
        <v>1302</v>
      </c>
      <c r="E315" t="s">
        <v>1462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5">
      <c r="A316">
        <v>315</v>
      </c>
      <c r="B316" t="s">
        <v>127</v>
      </c>
      <c r="C316" t="s">
        <v>1424</v>
      </c>
      <c r="D316" t="s">
        <v>1303</v>
      </c>
      <c r="E316" t="s">
        <v>1462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5">
      <c r="A317">
        <v>316</v>
      </c>
      <c r="B317" t="s">
        <v>127</v>
      </c>
      <c r="C317" t="s">
        <v>1424</v>
      </c>
      <c r="D317" t="s">
        <v>1317</v>
      </c>
      <c r="E317" t="s">
        <v>1462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5">
      <c r="A318">
        <v>317</v>
      </c>
      <c r="B318" t="s">
        <v>127</v>
      </c>
      <c r="C318" t="s">
        <v>1424</v>
      </c>
      <c r="D318" t="s">
        <v>1376</v>
      </c>
      <c r="E318" t="s">
        <v>1462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5">
      <c r="A319">
        <v>318</v>
      </c>
      <c r="B319" t="s">
        <v>127</v>
      </c>
      <c r="C319" t="s">
        <v>1454</v>
      </c>
      <c r="D319" t="s">
        <v>762</v>
      </c>
      <c r="E319" t="s">
        <v>1462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5">
      <c r="A320">
        <v>319</v>
      </c>
      <c r="B320" t="s">
        <v>127</v>
      </c>
      <c r="C320" t="s">
        <v>1454</v>
      </c>
      <c r="D320" t="s">
        <v>951</v>
      </c>
      <c r="E320" t="s">
        <v>1462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5">
      <c r="A321">
        <v>320</v>
      </c>
      <c r="B321" t="s">
        <v>127</v>
      </c>
      <c r="C321" t="s">
        <v>1454</v>
      </c>
      <c r="D321" t="s">
        <v>1120</v>
      </c>
      <c r="E321" t="s">
        <v>1462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5">
      <c r="A322">
        <v>321</v>
      </c>
      <c r="B322" t="s">
        <v>127</v>
      </c>
      <c r="C322" t="s">
        <v>1436</v>
      </c>
      <c r="D322" t="s">
        <v>422</v>
      </c>
      <c r="E322" t="s">
        <v>1462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5">
      <c r="A323">
        <v>322</v>
      </c>
      <c r="B323" t="s">
        <v>127</v>
      </c>
      <c r="C323" t="s">
        <v>1436</v>
      </c>
      <c r="D323" t="s">
        <v>451</v>
      </c>
      <c r="E323" t="s">
        <v>1462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5">
      <c r="A324">
        <v>323</v>
      </c>
      <c r="B324" t="s">
        <v>127</v>
      </c>
      <c r="C324" t="s">
        <v>1436</v>
      </c>
      <c r="D324" t="s">
        <v>478</v>
      </c>
      <c r="E324" t="s">
        <v>1462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5">
      <c r="A325">
        <v>324</v>
      </c>
      <c r="B325" t="s">
        <v>127</v>
      </c>
      <c r="C325" t="s">
        <v>1436</v>
      </c>
      <c r="D325" t="s">
        <v>502</v>
      </c>
      <c r="E325" t="s">
        <v>1462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5">
      <c r="A326">
        <v>325</v>
      </c>
      <c r="B326" t="s">
        <v>127</v>
      </c>
      <c r="C326" t="s">
        <v>1436</v>
      </c>
      <c r="D326" t="s">
        <v>596</v>
      </c>
      <c r="E326" t="s">
        <v>1462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5">
      <c r="A327">
        <v>326</v>
      </c>
      <c r="B327" t="s">
        <v>127</v>
      </c>
      <c r="C327" t="s">
        <v>1436</v>
      </c>
      <c r="D327" t="s">
        <v>622</v>
      </c>
      <c r="E327" t="s">
        <v>1462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5">
      <c r="A328">
        <v>327</v>
      </c>
      <c r="B328" t="s">
        <v>127</v>
      </c>
      <c r="C328" t="s">
        <v>1436</v>
      </c>
      <c r="D328" t="s">
        <v>655</v>
      </c>
      <c r="E328" t="s">
        <v>1462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5">
      <c r="A329">
        <v>328</v>
      </c>
      <c r="B329" t="s">
        <v>127</v>
      </c>
      <c r="C329" t="s">
        <v>1436</v>
      </c>
      <c r="D329" t="s">
        <v>720</v>
      </c>
      <c r="E329" t="s">
        <v>1462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5">
      <c r="A330">
        <v>329</v>
      </c>
      <c r="B330" t="s">
        <v>127</v>
      </c>
      <c r="C330" t="s">
        <v>1436</v>
      </c>
      <c r="D330" t="s">
        <v>737</v>
      </c>
      <c r="E330" t="s">
        <v>1462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5">
      <c r="A331">
        <v>330</v>
      </c>
      <c r="B331" t="s">
        <v>127</v>
      </c>
      <c r="C331" t="s">
        <v>1436</v>
      </c>
      <c r="D331" t="s">
        <v>812</v>
      </c>
      <c r="E331" t="s">
        <v>1462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5">
      <c r="A332">
        <v>331</v>
      </c>
      <c r="B332" t="s">
        <v>127</v>
      </c>
      <c r="C332" t="s">
        <v>1436</v>
      </c>
      <c r="D332" t="s">
        <v>853</v>
      </c>
      <c r="E332" t="s">
        <v>1462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5">
      <c r="A333">
        <v>332</v>
      </c>
      <c r="B333" t="s">
        <v>127</v>
      </c>
      <c r="C333" t="s">
        <v>1436</v>
      </c>
      <c r="D333" t="s">
        <v>908</v>
      </c>
      <c r="E333" t="s">
        <v>1462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5">
      <c r="A334">
        <v>333</v>
      </c>
      <c r="B334" t="s">
        <v>127</v>
      </c>
      <c r="C334" t="s">
        <v>1436</v>
      </c>
      <c r="D334" t="s">
        <v>924</v>
      </c>
      <c r="E334" t="s">
        <v>1462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5">
      <c r="A335">
        <v>334</v>
      </c>
      <c r="B335" t="s">
        <v>127</v>
      </c>
      <c r="C335" t="s">
        <v>1436</v>
      </c>
      <c r="D335" t="s">
        <v>953</v>
      </c>
      <c r="E335" t="s">
        <v>1462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5">
      <c r="A336">
        <v>335</v>
      </c>
      <c r="B336" t="s">
        <v>127</v>
      </c>
      <c r="C336" t="s">
        <v>1436</v>
      </c>
      <c r="D336" t="s">
        <v>1036</v>
      </c>
      <c r="E336" t="s">
        <v>1462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5">
      <c r="A337">
        <v>336</v>
      </c>
      <c r="B337" t="s">
        <v>127</v>
      </c>
      <c r="C337" t="s">
        <v>1436</v>
      </c>
      <c r="D337" t="s">
        <v>1054</v>
      </c>
      <c r="E337" t="s">
        <v>1462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5">
      <c r="A338">
        <v>337</v>
      </c>
      <c r="B338" t="s">
        <v>127</v>
      </c>
      <c r="C338" t="s">
        <v>1436</v>
      </c>
      <c r="D338" t="s">
        <v>1064</v>
      </c>
      <c r="E338" t="s">
        <v>1462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5">
      <c r="A339">
        <v>338</v>
      </c>
      <c r="B339" t="s">
        <v>127</v>
      </c>
      <c r="C339" t="s">
        <v>1436</v>
      </c>
      <c r="D339" t="s">
        <v>1089</v>
      </c>
      <c r="E339" t="s">
        <v>1462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5">
      <c r="A340">
        <v>339</v>
      </c>
      <c r="B340" t="s">
        <v>127</v>
      </c>
      <c r="C340" t="s">
        <v>1436</v>
      </c>
      <c r="D340" t="s">
        <v>1173</v>
      </c>
      <c r="E340" t="s">
        <v>1462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5">
      <c r="A341">
        <v>340</v>
      </c>
      <c r="B341" t="s">
        <v>127</v>
      </c>
      <c r="C341" t="s">
        <v>1436</v>
      </c>
      <c r="D341" t="s">
        <v>1194</v>
      </c>
      <c r="E341" t="s">
        <v>1462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5">
      <c r="A342">
        <v>341</v>
      </c>
      <c r="B342" t="s">
        <v>127</v>
      </c>
      <c r="C342" t="s">
        <v>1436</v>
      </c>
      <c r="D342" t="s">
        <v>1229</v>
      </c>
      <c r="E342" t="s">
        <v>1462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5">
      <c r="A343">
        <v>342</v>
      </c>
      <c r="B343" t="s">
        <v>127</v>
      </c>
      <c r="C343" t="s">
        <v>1436</v>
      </c>
      <c r="D343" t="s">
        <v>1277</v>
      </c>
      <c r="E343" t="s">
        <v>1462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5">
      <c r="A344">
        <v>343</v>
      </c>
      <c r="B344" t="s">
        <v>127</v>
      </c>
      <c r="C344" t="s">
        <v>1436</v>
      </c>
      <c r="D344" t="s">
        <v>1279</v>
      </c>
      <c r="E344" t="s">
        <v>1462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5">
      <c r="A345">
        <v>344</v>
      </c>
      <c r="B345" t="s">
        <v>127</v>
      </c>
      <c r="C345" t="s">
        <v>1436</v>
      </c>
      <c r="D345" t="s">
        <v>1339</v>
      </c>
      <c r="E345" t="s">
        <v>1462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5">
      <c r="A346">
        <v>345</v>
      </c>
      <c r="B346" t="s">
        <v>127</v>
      </c>
      <c r="C346" t="s">
        <v>1436</v>
      </c>
      <c r="D346" t="s">
        <v>1371</v>
      </c>
      <c r="E346" t="s">
        <v>1462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5">
      <c r="A347">
        <v>346</v>
      </c>
      <c r="B347" t="s">
        <v>127</v>
      </c>
      <c r="C347" t="s">
        <v>1414</v>
      </c>
      <c r="D347" t="s">
        <v>324</v>
      </c>
      <c r="E347" t="s">
        <v>1462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5">
      <c r="A348">
        <v>347</v>
      </c>
      <c r="B348" t="s">
        <v>127</v>
      </c>
      <c r="C348" t="s">
        <v>1414</v>
      </c>
      <c r="D348" t="s">
        <v>332</v>
      </c>
      <c r="E348" t="s">
        <v>1462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5">
      <c r="A349">
        <v>348</v>
      </c>
      <c r="B349" t="s">
        <v>127</v>
      </c>
      <c r="C349" t="s">
        <v>1414</v>
      </c>
      <c r="D349" t="s">
        <v>356</v>
      </c>
      <c r="E349" t="s">
        <v>1462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5">
      <c r="A350">
        <v>349</v>
      </c>
      <c r="B350" t="s">
        <v>127</v>
      </c>
      <c r="C350" t="s">
        <v>1414</v>
      </c>
      <c r="D350" t="s">
        <v>386</v>
      </c>
      <c r="E350" t="s">
        <v>1462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5">
      <c r="A351">
        <v>350</v>
      </c>
      <c r="B351" t="s">
        <v>127</v>
      </c>
      <c r="C351" t="s">
        <v>1414</v>
      </c>
      <c r="D351" t="s">
        <v>434</v>
      </c>
      <c r="E351" t="s">
        <v>1462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5">
      <c r="A352">
        <v>351</v>
      </c>
      <c r="B352" t="s">
        <v>127</v>
      </c>
      <c r="C352" t="s">
        <v>1414</v>
      </c>
      <c r="D352" t="s">
        <v>442</v>
      </c>
      <c r="E352" t="s">
        <v>1462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5">
      <c r="A353">
        <v>352</v>
      </c>
      <c r="B353" t="s">
        <v>127</v>
      </c>
      <c r="C353" t="s">
        <v>1414</v>
      </c>
      <c r="D353" t="s">
        <v>477</v>
      </c>
      <c r="E353" t="s">
        <v>1462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5">
      <c r="A354">
        <v>353</v>
      </c>
      <c r="B354" t="s">
        <v>127</v>
      </c>
      <c r="C354" t="s">
        <v>1414</v>
      </c>
      <c r="D354" t="s">
        <v>483</v>
      </c>
      <c r="E354" t="s">
        <v>1462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5">
      <c r="A355">
        <v>354</v>
      </c>
      <c r="B355" t="s">
        <v>127</v>
      </c>
      <c r="C355" t="s">
        <v>1414</v>
      </c>
      <c r="D355" t="s">
        <v>579</v>
      </c>
      <c r="E355" t="s">
        <v>1462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5">
      <c r="A356">
        <v>355</v>
      </c>
      <c r="B356" t="s">
        <v>127</v>
      </c>
      <c r="C356" t="s">
        <v>1414</v>
      </c>
      <c r="D356" t="s">
        <v>585</v>
      </c>
      <c r="E356" t="s">
        <v>1462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5">
      <c r="A357">
        <v>356</v>
      </c>
      <c r="B357" t="s">
        <v>127</v>
      </c>
      <c r="C357" t="s">
        <v>1414</v>
      </c>
      <c r="D357" t="s">
        <v>611</v>
      </c>
      <c r="E357" t="s">
        <v>1462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5">
      <c r="A358">
        <v>357</v>
      </c>
      <c r="B358" t="s">
        <v>127</v>
      </c>
      <c r="C358" t="s">
        <v>1414</v>
      </c>
      <c r="D358" t="s">
        <v>710</v>
      </c>
      <c r="E358" t="s">
        <v>1462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5">
      <c r="A359">
        <v>358</v>
      </c>
      <c r="B359" t="s">
        <v>127</v>
      </c>
      <c r="C359" t="s">
        <v>1414</v>
      </c>
      <c r="D359" t="s">
        <v>724</v>
      </c>
      <c r="E359" t="s">
        <v>1462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5">
      <c r="A360">
        <v>359</v>
      </c>
      <c r="B360" t="s">
        <v>127</v>
      </c>
      <c r="C360" t="s">
        <v>1414</v>
      </c>
      <c r="D360" t="s">
        <v>743</v>
      </c>
      <c r="E360" t="s">
        <v>1462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5">
      <c r="A361">
        <v>360</v>
      </c>
      <c r="B361" t="s">
        <v>127</v>
      </c>
      <c r="C361" t="s">
        <v>1414</v>
      </c>
      <c r="D361" t="s">
        <v>746</v>
      </c>
      <c r="E361" t="s">
        <v>1462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5">
      <c r="A362">
        <v>361</v>
      </c>
      <c r="B362" t="s">
        <v>127</v>
      </c>
      <c r="C362" t="s">
        <v>1414</v>
      </c>
      <c r="D362" t="s">
        <v>764</v>
      </c>
      <c r="E362" t="s">
        <v>1462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5">
      <c r="A363">
        <v>362</v>
      </c>
      <c r="B363" t="s">
        <v>127</v>
      </c>
      <c r="C363" t="s">
        <v>1414</v>
      </c>
      <c r="D363" t="s">
        <v>802</v>
      </c>
      <c r="E363" t="s">
        <v>1462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5">
      <c r="A364">
        <v>363</v>
      </c>
      <c r="B364" t="s">
        <v>127</v>
      </c>
      <c r="C364" t="s">
        <v>1414</v>
      </c>
      <c r="D364" t="s">
        <v>857</v>
      </c>
      <c r="E364" t="s">
        <v>1462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5">
      <c r="A365">
        <v>364</v>
      </c>
      <c r="B365" t="s">
        <v>127</v>
      </c>
      <c r="C365" t="s">
        <v>1414</v>
      </c>
      <c r="D365" t="s">
        <v>741</v>
      </c>
      <c r="E365" t="s">
        <v>1462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5">
      <c r="A366">
        <v>365</v>
      </c>
      <c r="B366" t="s">
        <v>127</v>
      </c>
      <c r="C366" t="s">
        <v>1414</v>
      </c>
      <c r="D366" t="s">
        <v>892</v>
      </c>
      <c r="E366" t="s">
        <v>1462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5">
      <c r="A367">
        <v>366</v>
      </c>
      <c r="B367" t="s">
        <v>127</v>
      </c>
      <c r="C367" t="s">
        <v>1414</v>
      </c>
      <c r="D367" t="s">
        <v>900</v>
      </c>
      <c r="E367" t="s">
        <v>1462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5">
      <c r="A368">
        <v>367</v>
      </c>
      <c r="B368" t="s">
        <v>127</v>
      </c>
      <c r="C368" t="s">
        <v>1414</v>
      </c>
      <c r="D368" t="s">
        <v>917</v>
      </c>
      <c r="E368" t="s">
        <v>1462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5">
      <c r="A369">
        <v>368</v>
      </c>
      <c r="B369" t="s">
        <v>127</v>
      </c>
      <c r="C369" t="s">
        <v>1414</v>
      </c>
      <c r="D369" t="s">
        <v>937</v>
      </c>
      <c r="E369" t="s">
        <v>1462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5">
      <c r="A370">
        <v>369</v>
      </c>
      <c r="B370" t="s">
        <v>127</v>
      </c>
      <c r="C370" t="s">
        <v>1414</v>
      </c>
      <c r="D370" t="s">
        <v>944</v>
      </c>
      <c r="E370" t="s">
        <v>1462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5">
      <c r="A371">
        <v>370</v>
      </c>
      <c r="B371" t="s">
        <v>127</v>
      </c>
      <c r="C371" t="s">
        <v>1414</v>
      </c>
      <c r="D371" t="s">
        <v>969</v>
      </c>
      <c r="E371" t="s">
        <v>1462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5">
      <c r="A372">
        <v>371</v>
      </c>
      <c r="B372" t="s">
        <v>127</v>
      </c>
      <c r="C372" t="s">
        <v>1414</v>
      </c>
      <c r="D372" t="s">
        <v>975</v>
      </c>
      <c r="E372" t="s">
        <v>1462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5">
      <c r="A373">
        <v>372</v>
      </c>
      <c r="B373" t="s">
        <v>127</v>
      </c>
      <c r="C373" t="s">
        <v>1414</v>
      </c>
      <c r="D373" t="s">
        <v>1004</v>
      </c>
      <c r="E373" t="s">
        <v>1462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5">
      <c r="A374">
        <v>373</v>
      </c>
      <c r="B374" t="s">
        <v>127</v>
      </c>
      <c r="C374" t="s">
        <v>1414</v>
      </c>
      <c r="D374" t="s">
        <v>1013</v>
      </c>
      <c r="E374" t="s">
        <v>1462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5">
      <c r="A375">
        <v>374</v>
      </c>
      <c r="B375" t="s">
        <v>127</v>
      </c>
      <c r="C375" t="s">
        <v>1414</v>
      </c>
      <c r="D375" t="s">
        <v>1060</v>
      </c>
      <c r="E375" t="s">
        <v>1462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5">
      <c r="A376">
        <v>375</v>
      </c>
      <c r="B376" t="s">
        <v>127</v>
      </c>
      <c r="C376" t="s">
        <v>1414</v>
      </c>
      <c r="D376" t="s">
        <v>1075</v>
      </c>
      <c r="E376" t="s">
        <v>1462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5">
      <c r="A377">
        <v>376</v>
      </c>
      <c r="B377" t="s">
        <v>127</v>
      </c>
      <c r="C377" t="s">
        <v>1414</v>
      </c>
      <c r="D377" t="s">
        <v>1093</v>
      </c>
      <c r="E377" t="s">
        <v>1462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5">
      <c r="A378">
        <v>377</v>
      </c>
      <c r="B378" t="s">
        <v>127</v>
      </c>
      <c r="C378" t="s">
        <v>1414</v>
      </c>
      <c r="D378" t="s">
        <v>1094</v>
      </c>
      <c r="E378" t="s">
        <v>1462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5">
      <c r="A379">
        <v>378</v>
      </c>
      <c r="B379" t="s">
        <v>127</v>
      </c>
      <c r="C379" t="s">
        <v>1414</v>
      </c>
      <c r="D379" t="s">
        <v>1164</v>
      </c>
      <c r="E379" t="s">
        <v>1462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5">
      <c r="A380">
        <v>379</v>
      </c>
      <c r="B380" t="s">
        <v>127</v>
      </c>
      <c r="C380" t="s">
        <v>1414</v>
      </c>
      <c r="D380" t="s">
        <v>1178</v>
      </c>
      <c r="E380" t="s">
        <v>1462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5">
      <c r="A381">
        <v>380</v>
      </c>
      <c r="B381" t="s">
        <v>127</v>
      </c>
      <c r="C381" t="s">
        <v>1414</v>
      </c>
      <c r="D381" t="s">
        <v>1179</v>
      </c>
      <c r="E381" t="s">
        <v>1462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5">
      <c r="A382">
        <v>381</v>
      </c>
      <c r="B382" t="s">
        <v>127</v>
      </c>
      <c r="C382" t="s">
        <v>1414</v>
      </c>
      <c r="D382" t="s">
        <v>1184</v>
      </c>
      <c r="E382" t="s">
        <v>1462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5">
      <c r="A383">
        <v>382</v>
      </c>
      <c r="B383" t="s">
        <v>127</v>
      </c>
      <c r="C383" t="s">
        <v>1414</v>
      </c>
      <c r="D383" t="s">
        <v>1188</v>
      </c>
      <c r="E383" t="s">
        <v>1462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5">
      <c r="A384">
        <v>383</v>
      </c>
      <c r="B384" t="s">
        <v>127</v>
      </c>
      <c r="C384" t="s">
        <v>1414</v>
      </c>
      <c r="D384" t="s">
        <v>1196</v>
      </c>
      <c r="E384" t="s">
        <v>1462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5">
      <c r="A385">
        <v>384</v>
      </c>
      <c r="B385" t="s">
        <v>127</v>
      </c>
      <c r="C385" t="s">
        <v>1414</v>
      </c>
      <c r="D385" t="s">
        <v>1206</v>
      </c>
      <c r="E385" t="s">
        <v>1462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5">
      <c r="A386">
        <v>385</v>
      </c>
      <c r="B386" t="s">
        <v>127</v>
      </c>
      <c r="C386" t="s">
        <v>1414</v>
      </c>
      <c r="D386" t="s">
        <v>1226</v>
      </c>
      <c r="E386" t="s">
        <v>1462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5">
      <c r="A387">
        <v>386</v>
      </c>
      <c r="B387" t="s">
        <v>127</v>
      </c>
      <c r="C387" t="s">
        <v>1414</v>
      </c>
      <c r="D387" t="s">
        <v>1264</v>
      </c>
      <c r="E387" t="s">
        <v>1462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5">
      <c r="A388">
        <v>387</v>
      </c>
      <c r="B388" t="s">
        <v>127</v>
      </c>
      <c r="C388" t="s">
        <v>1414</v>
      </c>
      <c r="D388" t="s">
        <v>1327</v>
      </c>
      <c r="E388" t="s">
        <v>1462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5">
      <c r="A389">
        <v>388</v>
      </c>
      <c r="B389" t="s">
        <v>127</v>
      </c>
      <c r="C389" t="s">
        <v>1414</v>
      </c>
      <c r="D389" t="s">
        <v>1329</v>
      </c>
      <c r="E389" t="s">
        <v>1462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5">
      <c r="A390">
        <v>389</v>
      </c>
      <c r="B390" t="s">
        <v>127</v>
      </c>
      <c r="C390" t="s">
        <v>1414</v>
      </c>
      <c r="D390" t="s">
        <v>1347</v>
      </c>
      <c r="E390" t="s">
        <v>1462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5">
      <c r="A391">
        <v>390</v>
      </c>
      <c r="B391" t="s">
        <v>127</v>
      </c>
      <c r="C391" t="s">
        <v>1406</v>
      </c>
      <c r="D391" t="s">
        <v>307</v>
      </c>
      <c r="E391" t="s">
        <v>1462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5">
      <c r="A392">
        <v>391</v>
      </c>
      <c r="B392" t="s">
        <v>127</v>
      </c>
      <c r="C392" t="s">
        <v>1406</v>
      </c>
      <c r="D392" t="s">
        <v>321</v>
      </c>
      <c r="E392" t="s">
        <v>1462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5">
      <c r="A393">
        <v>392</v>
      </c>
      <c r="B393" t="s">
        <v>127</v>
      </c>
      <c r="C393" t="s">
        <v>1406</v>
      </c>
      <c r="D393" t="s">
        <v>352</v>
      </c>
      <c r="E393" t="s">
        <v>1462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5">
      <c r="A394">
        <v>393</v>
      </c>
      <c r="B394" t="s">
        <v>127</v>
      </c>
      <c r="C394" t="s">
        <v>1406</v>
      </c>
      <c r="D394" t="s">
        <v>357</v>
      </c>
      <c r="E394" t="s">
        <v>1462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5">
      <c r="A395">
        <v>394</v>
      </c>
      <c r="B395" t="s">
        <v>127</v>
      </c>
      <c r="C395" t="s">
        <v>1406</v>
      </c>
      <c r="D395" t="s">
        <v>358</v>
      </c>
      <c r="E395" t="s">
        <v>1462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5">
      <c r="A396">
        <v>395</v>
      </c>
      <c r="B396" t="s">
        <v>127</v>
      </c>
      <c r="C396" t="s">
        <v>1406</v>
      </c>
      <c r="D396" t="s">
        <v>376</v>
      </c>
      <c r="E396" t="s">
        <v>1462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5">
      <c r="A397">
        <v>396</v>
      </c>
      <c r="B397" t="s">
        <v>127</v>
      </c>
      <c r="C397" t="s">
        <v>1406</v>
      </c>
      <c r="D397" t="s">
        <v>384</v>
      </c>
      <c r="E397" t="s">
        <v>1462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5">
      <c r="A398">
        <v>397</v>
      </c>
      <c r="B398" t="s">
        <v>127</v>
      </c>
      <c r="C398" t="s">
        <v>1406</v>
      </c>
      <c r="D398" t="s">
        <v>388</v>
      </c>
      <c r="E398" t="s">
        <v>1462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5">
      <c r="A399">
        <v>398</v>
      </c>
      <c r="B399" t="s">
        <v>127</v>
      </c>
      <c r="C399" t="s">
        <v>1406</v>
      </c>
      <c r="D399" t="s">
        <v>415</v>
      </c>
      <c r="E399" t="s">
        <v>1462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5">
      <c r="A400">
        <v>399</v>
      </c>
      <c r="B400" t="s">
        <v>127</v>
      </c>
      <c r="C400" t="s">
        <v>1406</v>
      </c>
      <c r="D400" t="s">
        <v>421</v>
      </c>
      <c r="E400" t="s">
        <v>1462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5">
      <c r="A401">
        <v>400</v>
      </c>
      <c r="B401" t="s">
        <v>127</v>
      </c>
      <c r="C401" t="s">
        <v>1406</v>
      </c>
      <c r="D401" t="s">
        <v>452</v>
      </c>
      <c r="E401" t="s">
        <v>1462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5">
      <c r="A402">
        <v>401</v>
      </c>
      <c r="B402" t="s">
        <v>127</v>
      </c>
      <c r="C402" t="s">
        <v>1406</v>
      </c>
      <c r="D402" t="s">
        <v>469</v>
      </c>
      <c r="E402" t="s">
        <v>1462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5">
      <c r="A403">
        <v>402</v>
      </c>
      <c r="B403" t="s">
        <v>127</v>
      </c>
      <c r="C403" t="s">
        <v>1406</v>
      </c>
      <c r="D403" t="s">
        <v>472</v>
      </c>
      <c r="E403" t="s">
        <v>1462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5">
      <c r="A404">
        <v>403</v>
      </c>
      <c r="B404" t="s">
        <v>127</v>
      </c>
      <c r="C404" t="s">
        <v>1406</v>
      </c>
      <c r="D404" t="s">
        <v>485</v>
      </c>
      <c r="E404" t="s">
        <v>1462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5">
      <c r="A405">
        <v>404</v>
      </c>
      <c r="B405" t="s">
        <v>127</v>
      </c>
      <c r="C405" t="s">
        <v>1406</v>
      </c>
      <c r="D405" t="s">
        <v>501</v>
      </c>
      <c r="E405" t="s">
        <v>1462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5">
      <c r="A406">
        <v>405</v>
      </c>
      <c r="B406" t="s">
        <v>127</v>
      </c>
      <c r="C406" t="s">
        <v>1406</v>
      </c>
      <c r="D406" t="s">
        <v>526</v>
      </c>
      <c r="E406" t="s">
        <v>1462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5">
      <c r="A407">
        <v>406</v>
      </c>
      <c r="B407" t="s">
        <v>127</v>
      </c>
      <c r="C407" t="s">
        <v>1406</v>
      </c>
      <c r="D407" t="s">
        <v>617</v>
      </c>
      <c r="E407" t="s">
        <v>1462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5">
      <c r="A408">
        <v>407</v>
      </c>
      <c r="B408" t="s">
        <v>127</v>
      </c>
      <c r="C408" t="s">
        <v>1406</v>
      </c>
      <c r="D408" t="s">
        <v>635</v>
      </c>
      <c r="E408" t="s">
        <v>1462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5">
      <c r="A409">
        <v>408</v>
      </c>
      <c r="B409" t="s">
        <v>127</v>
      </c>
      <c r="C409" t="s">
        <v>1406</v>
      </c>
      <c r="D409" t="s">
        <v>671</v>
      </c>
      <c r="E409" t="s">
        <v>1462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5">
      <c r="A410">
        <v>409</v>
      </c>
      <c r="B410" t="s">
        <v>127</v>
      </c>
      <c r="C410" t="s">
        <v>1406</v>
      </c>
      <c r="D410" t="s">
        <v>700</v>
      </c>
      <c r="E410" t="s">
        <v>1462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5">
      <c r="A411">
        <v>410</v>
      </c>
      <c r="B411" t="s">
        <v>127</v>
      </c>
      <c r="C411" t="s">
        <v>1406</v>
      </c>
      <c r="D411" t="s">
        <v>704</v>
      </c>
      <c r="E411" t="s">
        <v>1462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5">
      <c r="A412">
        <v>411</v>
      </c>
      <c r="B412" t="s">
        <v>127</v>
      </c>
      <c r="C412" t="s">
        <v>1406</v>
      </c>
      <c r="D412" t="s">
        <v>760</v>
      </c>
      <c r="E412" t="s">
        <v>1462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5">
      <c r="A413">
        <v>412</v>
      </c>
      <c r="B413" t="s">
        <v>127</v>
      </c>
      <c r="C413" t="s">
        <v>1406</v>
      </c>
      <c r="D413" t="s">
        <v>765</v>
      </c>
      <c r="E413" t="s">
        <v>1462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5">
      <c r="A414">
        <v>413</v>
      </c>
      <c r="B414" t="s">
        <v>127</v>
      </c>
      <c r="C414" t="s">
        <v>1406</v>
      </c>
      <c r="D414" t="s">
        <v>767</v>
      </c>
      <c r="E414" t="s">
        <v>1462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5">
      <c r="A415">
        <v>414</v>
      </c>
      <c r="B415" t="s">
        <v>127</v>
      </c>
      <c r="C415" t="s">
        <v>1406</v>
      </c>
      <c r="D415" t="s">
        <v>809</v>
      </c>
      <c r="E415" t="s">
        <v>1462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5">
      <c r="A416">
        <v>415</v>
      </c>
      <c r="B416" t="s">
        <v>127</v>
      </c>
      <c r="C416" t="s">
        <v>1406</v>
      </c>
      <c r="D416" t="s">
        <v>830</v>
      </c>
      <c r="E416" t="s">
        <v>1462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5">
      <c r="A417">
        <v>416</v>
      </c>
      <c r="B417" t="s">
        <v>127</v>
      </c>
      <c r="C417" t="s">
        <v>1406</v>
      </c>
      <c r="D417" t="s">
        <v>839</v>
      </c>
      <c r="E417" t="s">
        <v>1462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5">
      <c r="A418">
        <v>417</v>
      </c>
      <c r="B418" t="s">
        <v>127</v>
      </c>
      <c r="C418" t="s">
        <v>1406</v>
      </c>
      <c r="D418" t="s">
        <v>876</v>
      </c>
      <c r="E418" t="s">
        <v>1462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5">
      <c r="A419">
        <v>418</v>
      </c>
      <c r="B419" t="s">
        <v>127</v>
      </c>
      <c r="C419" t="s">
        <v>1406</v>
      </c>
      <c r="D419" t="s">
        <v>881</v>
      </c>
      <c r="E419" t="s">
        <v>1462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5">
      <c r="A420">
        <v>419</v>
      </c>
      <c r="B420" t="s">
        <v>127</v>
      </c>
      <c r="C420" t="s">
        <v>1406</v>
      </c>
      <c r="D420" t="s">
        <v>901</v>
      </c>
      <c r="E420" t="s">
        <v>1462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5">
      <c r="A421">
        <v>420</v>
      </c>
      <c r="B421" t="s">
        <v>127</v>
      </c>
      <c r="C421" t="s">
        <v>1406</v>
      </c>
      <c r="D421" t="s">
        <v>962</v>
      </c>
      <c r="E421" t="s">
        <v>1462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5">
      <c r="A422">
        <v>421</v>
      </c>
      <c r="B422" t="s">
        <v>127</v>
      </c>
      <c r="C422" t="s">
        <v>1406</v>
      </c>
      <c r="D422" t="s">
        <v>1001</v>
      </c>
      <c r="E422" t="s">
        <v>1462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5">
      <c r="A423">
        <v>422</v>
      </c>
      <c r="B423" t="s">
        <v>127</v>
      </c>
      <c r="C423" t="s">
        <v>1406</v>
      </c>
      <c r="D423" t="s">
        <v>1031</v>
      </c>
      <c r="E423" t="s">
        <v>1462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5">
      <c r="A424">
        <v>423</v>
      </c>
      <c r="B424" t="s">
        <v>127</v>
      </c>
      <c r="C424" t="s">
        <v>1406</v>
      </c>
      <c r="D424" t="s">
        <v>1077</v>
      </c>
      <c r="E424" t="s">
        <v>1462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5">
      <c r="A425">
        <v>424</v>
      </c>
      <c r="B425" t="s">
        <v>127</v>
      </c>
      <c r="C425" t="s">
        <v>1406</v>
      </c>
      <c r="D425" t="s">
        <v>1097</v>
      </c>
      <c r="E425" t="s">
        <v>1462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5">
      <c r="A426">
        <v>425</v>
      </c>
      <c r="B426" t="s">
        <v>127</v>
      </c>
      <c r="C426" t="s">
        <v>1406</v>
      </c>
      <c r="D426" t="s">
        <v>1103</v>
      </c>
      <c r="E426" t="s">
        <v>1462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5">
      <c r="A427">
        <v>426</v>
      </c>
      <c r="B427" t="s">
        <v>127</v>
      </c>
      <c r="C427" t="s">
        <v>1406</v>
      </c>
      <c r="D427" t="s">
        <v>1118</v>
      </c>
      <c r="E427" t="s">
        <v>1462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5">
      <c r="A428">
        <v>427</v>
      </c>
      <c r="B428" t="s">
        <v>127</v>
      </c>
      <c r="C428" t="s">
        <v>1406</v>
      </c>
      <c r="D428" t="s">
        <v>1123</v>
      </c>
      <c r="E428" t="s">
        <v>1462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5">
      <c r="A429">
        <v>428</v>
      </c>
      <c r="B429" t="s">
        <v>127</v>
      </c>
      <c r="C429" t="s">
        <v>1406</v>
      </c>
      <c r="D429" t="s">
        <v>1126</v>
      </c>
      <c r="E429" t="s">
        <v>1462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5">
      <c r="A430">
        <v>429</v>
      </c>
      <c r="B430" t="s">
        <v>127</v>
      </c>
      <c r="C430" t="s">
        <v>1406</v>
      </c>
      <c r="D430" t="s">
        <v>1131</v>
      </c>
      <c r="E430" t="s">
        <v>1462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5">
      <c r="A431">
        <v>430</v>
      </c>
      <c r="B431" t="s">
        <v>127</v>
      </c>
      <c r="C431" t="s">
        <v>1406</v>
      </c>
      <c r="D431" t="s">
        <v>1147</v>
      </c>
      <c r="E431" t="s">
        <v>1462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5">
      <c r="A432">
        <v>431</v>
      </c>
      <c r="B432" t="s">
        <v>127</v>
      </c>
      <c r="C432" t="s">
        <v>1406</v>
      </c>
      <c r="D432" t="s">
        <v>1153</v>
      </c>
      <c r="E432" t="s">
        <v>1462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5">
      <c r="A433">
        <v>432</v>
      </c>
      <c r="B433" t="s">
        <v>127</v>
      </c>
      <c r="C433" t="s">
        <v>1406</v>
      </c>
      <c r="D433" t="s">
        <v>1181</v>
      </c>
      <c r="E433" t="s">
        <v>1462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5">
      <c r="A434">
        <v>433</v>
      </c>
      <c r="B434" t="s">
        <v>127</v>
      </c>
      <c r="C434" t="s">
        <v>1406</v>
      </c>
      <c r="D434" t="s">
        <v>1189</v>
      </c>
      <c r="E434" t="s">
        <v>1462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5">
      <c r="A435">
        <v>434</v>
      </c>
      <c r="B435" t="s">
        <v>127</v>
      </c>
      <c r="C435" t="s">
        <v>1406</v>
      </c>
      <c r="D435" t="s">
        <v>1198</v>
      </c>
      <c r="E435" t="s">
        <v>1462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5">
      <c r="A436">
        <v>435</v>
      </c>
      <c r="B436" t="s">
        <v>127</v>
      </c>
      <c r="C436" t="s">
        <v>1406</v>
      </c>
      <c r="D436" t="s">
        <v>1265</v>
      </c>
      <c r="E436" t="s">
        <v>1462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5">
      <c r="A437">
        <v>436</v>
      </c>
      <c r="B437" t="s">
        <v>127</v>
      </c>
      <c r="C437" t="s">
        <v>1406</v>
      </c>
      <c r="D437" t="s">
        <v>1278</v>
      </c>
      <c r="E437" t="s">
        <v>1462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5">
      <c r="A438">
        <v>437</v>
      </c>
      <c r="B438" t="s">
        <v>127</v>
      </c>
      <c r="C438" t="s">
        <v>1406</v>
      </c>
      <c r="D438" t="s">
        <v>1291</v>
      </c>
      <c r="E438" t="s">
        <v>1462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5">
      <c r="A439">
        <v>438</v>
      </c>
      <c r="B439" t="s">
        <v>127</v>
      </c>
      <c r="C439" t="s">
        <v>1406</v>
      </c>
      <c r="D439" t="s">
        <v>1309</v>
      </c>
      <c r="E439" t="s">
        <v>1462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5">
      <c r="A440">
        <v>439</v>
      </c>
      <c r="B440" t="s">
        <v>127</v>
      </c>
      <c r="C440" t="s">
        <v>1406</v>
      </c>
      <c r="D440" t="s">
        <v>1320</v>
      </c>
      <c r="E440" t="s">
        <v>1462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5">
      <c r="A441">
        <v>440</v>
      </c>
      <c r="B441" t="s">
        <v>127</v>
      </c>
      <c r="C441" t="s">
        <v>1406</v>
      </c>
      <c r="D441" t="s">
        <v>1322</v>
      </c>
      <c r="E441" t="s">
        <v>1462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5">
      <c r="A442">
        <v>441</v>
      </c>
      <c r="B442" t="s">
        <v>127</v>
      </c>
      <c r="C442" t="s">
        <v>1406</v>
      </c>
      <c r="D442" t="s">
        <v>1344</v>
      </c>
      <c r="E442" t="s">
        <v>1462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5">
      <c r="A443">
        <v>442</v>
      </c>
      <c r="B443" t="s">
        <v>127</v>
      </c>
      <c r="C443" t="s">
        <v>1406</v>
      </c>
      <c r="D443" t="s">
        <v>1383</v>
      </c>
      <c r="E443" t="s">
        <v>1462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5">
      <c r="A444">
        <v>443</v>
      </c>
      <c r="B444" t="s">
        <v>127</v>
      </c>
      <c r="C444" t="s">
        <v>1406</v>
      </c>
      <c r="D444" t="s">
        <v>1385</v>
      </c>
      <c r="E444" t="s">
        <v>1462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5">
      <c r="A445">
        <v>444</v>
      </c>
      <c r="B445" t="s">
        <v>127</v>
      </c>
      <c r="C445" t="s">
        <v>1406</v>
      </c>
      <c r="D445" t="s">
        <v>1398</v>
      </c>
      <c r="E445" t="s">
        <v>1462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5">
      <c r="A446">
        <v>445</v>
      </c>
      <c r="B446" t="s">
        <v>127</v>
      </c>
      <c r="C446" t="s">
        <v>1401</v>
      </c>
      <c r="D446" t="s">
        <v>301</v>
      </c>
      <c r="E446" t="s">
        <v>1462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5">
      <c r="A447">
        <v>446</v>
      </c>
      <c r="B447" t="s">
        <v>127</v>
      </c>
      <c r="C447" t="s">
        <v>1401</v>
      </c>
      <c r="D447" t="s">
        <v>302</v>
      </c>
      <c r="E447" t="s">
        <v>1462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5">
      <c r="A448">
        <v>447</v>
      </c>
      <c r="B448" t="s">
        <v>127</v>
      </c>
      <c r="C448" t="s">
        <v>1401</v>
      </c>
      <c r="D448" t="s">
        <v>448</v>
      </c>
      <c r="E448" t="s">
        <v>1462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5">
      <c r="A449">
        <v>448</v>
      </c>
      <c r="B449" t="s">
        <v>127</v>
      </c>
      <c r="C449" t="s">
        <v>1401</v>
      </c>
      <c r="D449" t="s">
        <v>493</v>
      </c>
      <c r="E449" t="s">
        <v>1462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5">
      <c r="A450">
        <v>449</v>
      </c>
      <c r="B450" t="s">
        <v>127</v>
      </c>
      <c r="C450" t="s">
        <v>1401</v>
      </c>
      <c r="D450" t="s">
        <v>545</v>
      </c>
      <c r="E450" t="s">
        <v>1462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5">
      <c r="A451">
        <v>450</v>
      </c>
      <c r="B451" t="s">
        <v>127</v>
      </c>
      <c r="C451" t="s">
        <v>1401</v>
      </c>
      <c r="D451" t="s">
        <v>555</v>
      </c>
      <c r="E451" t="s">
        <v>1462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5">
      <c r="A452">
        <v>451</v>
      </c>
      <c r="B452" t="s">
        <v>127</v>
      </c>
      <c r="C452" t="s">
        <v>1401</v>
      </c>
      <c r="D452" t="s">
        <v>589</v>
      </c>
      <c r="E452" t="s">
        <v>1462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5">
      <c r="A453">
        <v>452</v>
      </c>
      <c r="B453" t="s">
        <v>127</v>
      </c>
      <c r="C453" t="s">
        <v>1401</v>
      </c>
      <c r="D453" t="s">
        <v>590</v>
      </c>
      <c r="E453" t="s">
        <v>1462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5">
      <c r="A454">
        <v>453</v>
      </c>
      <c r="B454" t="s">
        <v>127</v>
      </c>
      <c r="C454" t="s">
        <v>1401</v>
      </c>
      <c r="D454" t="s">
        <v>670</v>
      </c>
      <c r="E454" t="s">
        <v>1462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5">
      <c r="A455">
        <v>454</v>
      </c>
      <c r="B455" t="s">
        <v>127</v>
      </c>
      <c r="C455" t="s">
        <v>1401</v>
      </c>
      <c r="D455" t="s">
        <v>738</v>
      </c>
      <c r="E455" t="s">
        <v>1462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5">
      <c r="A456">
        <v>455</v>
      </c>
      <c r="B456" t="s">
        <v>127</v>
      </c>
      <c r="C456" t="s">
        <v>1401</v>
      </c>
      <c r="D456" t="s">
        <v>747</v>
      </c>
      <c r="E456" t="s">
        <v>1462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5">
      <c r="A457">
        <v>456</v>
      </c>
      <c r="B457" t="s">
        <v>127</v>
      </c>
      <c r="C457" t="s">
        <v>1401</v>
      </c>
      <c r="D457" t="s">
        <v>991</v>
      </c>
      <c r="E457" t="s">
        <v>1462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5">
      <c r="A458">
        <v>457</v>
      </c>
      <c r="B458" t="s">
        <v>127</v>
      </c>
      <c r="C458" t="s">
        <v>1401</v>
      </c>
      <c r="D458" t="s">
        <v>1012</v>
      </c>
      <c r="E458" t="s">
        <v>1462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5">
      <c r="A459">
        <v>458</v>
      </c>
      <c r="B459" t="s">
        <v>127</v>
      </c>
      <c r="C459" t="s">
        <v>1401</v>
      </c>
      <c r="D459" t="s">
        <v>1042</v>
      </c>
      <c r="E459" t="s">
        <v>1462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5">
      <c r="A460">
        <v>459</v>
      </c>
      <c r="B460" t="s">
        <v>127</v>
      </c>
      <c r="C460" t="s">
        <v>1401</v>
      </c>
      <c r="D460" t="s">
        <v>1088</v>
      </c>
      <c r="E460" t="s">
        <v>1462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5">
      <c r="A461">
        <v>460</v>
      </c>
      <c r="B461" t="s">
        <v>127</v>
      </c>
      <c r="C461" t="s">
        <v>1401</v>
      </c>
      <c r="D461" t="s">
        <v>1236</v>
      </c>
      <c r="E461" t="s">
        <v>1462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5">
      <c r="A462">
        <v>461</v>
      </c>
      <c r="B462" t="s">
        <v>127</v>
      </c>
      <c r="C462" t="s">
        <v>1401</v>
      </c>
      <c r="D462" t="s">
        <v>1245</v>
      </c>
      <c r="E462" t="s">
        <v>1462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5">
      <c r="A463">
        <v>462</v>
      </c>
      <c r="B463" t="s">
        <v>127</v>
      </c>
      <c r="C463" t="s">
        <v>1401</v>
      </c>
      <c r="D463" t="s">
        <v>1281</v>
      </c>
      <c r="E463" t="s">
        <v>1462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5">
      <c r="A464">
        <v>463</v>
      </c>
      <c r="B464" t="s">
        <v>127</v>
      </c>
      <c r="C464" t="s">
        <v>1401</v>
      </c>
      <c r="D464" t="s">
        <v>1292</v>
      </c>
      <c r="E464" t="s">
        <v>1462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5">
      <c r="A465">
        <v>464</v>
      </c>
      <c r="B465" t="s">
        <v>127</v>
      </c>
      <c r="C465" t="s">
        <v>1401</v>
      </c>
      <c r="D465" t="s">
        <v>1314</v>
      </c>
      <c r="E465" t="s">
        <v>1462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5">
      <c r="A466">
        <v>465</v>
      </c>
      <c r="B466" t="s">
        <v>127</v>
      </c>
      <c r="C466" t="s">
        <v>1401</v>
      </c>
      <c r="D466" t="s">
        <v>1382</v>
      </c>
      <c r="E466" t="s">
        <v>1462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5">
      <c r="A467">
        <v>466</v>
      </c>
      <c r="B467" t="s">
        <v>127</v>
      </c>
      <c r="C467" t="s">
        <v>1425</v>
      </c>
      <c r="D467" t="s">
        <v>351</v>
      </c>
      <c r="E467" t="s">
        <v>1462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5">
      <c r="A468">
        <v>467</v>
      </c>
      <c r="B468" t="s">
        <v>127</v>
      </c>
      <c r="C468" t="s">
        <v>1425</v>
      </c>
      <c r="D468" t="s">
        <v>497</v>
      </c>
      <c r="E468" t="s">
        <v>1462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5">
      <c r="A469">
        <v>468</v>
      </c>
      <c r="B469" t="s">
        <v>127</v>
      </c>
      <c r="C469" t="s">
        <v>1425</v>
      </c>
      <c r="D469" t="s">
        <v>634</v>
      </c>
      <c r="E469" t="s">
        <v>1462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5">
      <c r="A470">
        <v>469</v>
      </c>
      <c r="B470" t="s">
        <v>127</v>
      </c>
      <c r="C470" t="s">
        <v>1425</v>
      </c>
      <c r="D470" t="s">
        <v>688</v>
      </c>
      <c r="E470" t="s">
        <v>1462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5">
      <c r="A471">
        <v>470</v>
      </c>
      <c r="B471" t="s">
        <v>127</v>
      </c>
      <c r="C471" t="s">
        <v>1425</v>
      </c>
      <c r="D471" t="s">
        <v>692</v>
      </c>
      <c r="E471" t="s">
        <v>1462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5">
      <c r="A472">
        <v>471</v>
      </c>
      <c r="B472" t="s">
        <v>127</v>
      </c>
      <c r="C472" t="s">
        <v>1425</v>
      </c>
      <c r="D472" t="s">
        <v>695</v>
      </c>
      <c r="E472" t="s">
        <v>1462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5">
      <c r="A473">
        <v>472</v>
      </c>
      <c r="B473" t="s">
        <v>127</v>
      </c>
      <c r="C473" t="s">
        <v>1425</v>
      </c>
      <c r="D473" t="s">
        <v>696</v>
      </c>
      <c r="E473" t="s">
        <v>1462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5">
      <c r="A474">
        <v>473</v>
      </c>
      <c r="B474" t="s">
        <v>127</v>
      </c>
      <c r="C474" t="s">
        <v>1425</v>
      </c>
      <c r="D474" t="s">
        <v>713</v>
      </c>
      <c r="E474" t="s">
        <v>1462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5">
      <c r="A475">
        <v>474</v>
      </c>
      <c r="B475" t="s">
        <v>127</v>
      </c>
      <c r="C475" t="s">
        <v>1425</v>
      </c>
      <c r="D475" t="s">
        <v>771</v>
      </c>
      <c r="E475" t="s">
        <v>1462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5">
      <c r="A476">
        <v>475</v>
      </c>
      <c r="B476" t="s">
        <v>127</v>
      </c>
      <c r="C476" t="s">
        <v>1425</v>
      </c>
      <c r="D476" t="s">
        <v>811</v>
      </c>
      <c r="E476" t="s">
        <v>1462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5">
      <c r="A477">
        <v>476</v>
      </c>
      <c r="B477" t="s">
        <v>127</v>
      </c>
      <c r="C477" t="s">
        <v>1425</v>
      </c>
      <c r="D477" t="s">
        <v>816</v>
      </c>
      <c r="E477" t="s">
        <v>1462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5">
      <c r="A478">
        <v>477</v>
      </c>
      <c r="B478" t="s">
        <v>127</v>
      </c>
      <c r="C478" t="s">
        <v>1425</v>
      </c>
      <c r="D478" t="s">
        <v>886</v>
      </c>
      <c r="E478" t="s">
        <v>1462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5">
      <c r="A479">
        <v>478</v>
      </c>
      <c r="B479" t="s">
        <v>127</v>
      </c>
      <c r="C479" t="s">
        <v>1425</v>
      </c>
      <c r="D479" t="s">
        <v>904</v>
      </c>
      <c r="E479" t="s">
        <v>1462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5">
      <c r="A480">
        <v>479</v>
      </c>
      <c r="B480" t="s">
        <v>127</v>
      </c>
      <c r="C480" t="s">
        <v>1425</v>
      </c>
      <c r="D480" t="s">
        <v>946</v>
      </c>
      <c r="E480" t="s">
        <v>1462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5">
      <c r="A481">
        <v>480</v>
      </c>
      <c r="B481" t="s">
        <v>127</v>
      </c>
      <c r="C481" t="s">
        <v>1425</v>
      </c>
      <c r="D481" t="s">
        <v>956</v>
      </c>
      <c r="E481" t="s">
        <v>1462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5">
      <c r="A482">
        <v>481</v>
      </c>
      <c r="B482" t="s">
        <v>127</v>
      </c>
      <c r="C482" t="s">
        <v>1425</v>
      </c>
      <c r="D482" t="s">
        <v>1021</v>
      </c>
      <c r="E482" t="s">
        <v>1462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5">
      <c r="A483">
        <v>482</v>
      </c>
      <c r="B483" t="s">
        <v>127</v>
      </c>
      <c r="C483" t="s">
        <v>1425</v>
      </c>
      <c r="D483" t="s">
        <v>1233</v>
      </c>
      <c r="E483" t="s">
        <v>1462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5">
      <c r="A484">
        <v>483</v>
      </c>
      <c r="B484" t="s">
        <v>127</v>
      </c>
      <c r="C484" t="s">
        <v>1434</v>
      </c>
      <c r="D484" t="s">
        <v>411</v>
      </c>
      <c r="E484" t="s">
        <v>1462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5">
      <c r="A485">
        <v>484</v>
      </c>
      <c r="B485" t="s">
        <v>127</v>
      </c>
      <c r="C485" t="s">
        <v>1434</v>
      </c>
      <c r="D485" t="s">
        <v>418</v>
      </c>
      <c r="E485" t="s">
        <v>1462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5">
      <c r="A486">
        <v>485</v>
      </c>
      <c r="B486" t="s">
        <v>127</v>
      </c>
      <c r="C486" t="s">
        <v>1434</v>
      </c>
      <c r="D486" t="s">
        <v>476</v>
      </c>
      <c r="E486" t="s">
        <v>1462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5">
      <c r="A487">
        <v>486</v>
      </c>
      <c r="B487" t="s">
        <v>127</v>
      </c>
      <c r="C487" t="s">
        <v>1434</v>
      </c>
      <c r="D487" t="s">
        <v>503</v>
      </c>
      <c r="E487" t="s">
        <v>1462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5">
      <c r="A488">
        <v>487</v>
      </c>
      <c r="B488" t="s">
        <v>127</v>
      </c>
      <c r="C488" t="s">
        <v>1434</v>
      </c>
      <c r="D488" t="s">
        <v>599</v>
      </c>
      <c r="E488" t="s">
        <v>1462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5">
      <c r="A489">
        <v>488</v>
      </c>
      <c r="B489" t="s">
        <v>127</v>
      </c>
      <c r="C489" t="s">
        <v>1434</v>
      </c>
      <c r="D489" t="s">
        <v>603</v>
      </c>
      <c r="E489" t="s">
        <v>1462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5">
      <c r="A490">
        <v>489</v>
      </c>
      <c r="B490" t="s">
        <v>127</v>
      </c>
      <c r="C490" t="s">
        <v>1434</v>
      </c>
      <c r="D490" t="s">
        <v>732</v>
      </c>
      <c r="E490" t="s">
        <v>1462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5">
      <c r="A491">
        <v>490</v>
      </c>
      <c r="B491" t="s">
        <v>127</v>
      </c>
      <c r="C491" t="s">
        <v>1434</v>
      </c>
      <c r="D491" t="s">
        <v>869</v>
      </c>
      <c r="E491" t="s">
        <v>1462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5">
      <c r="A492">
        <v>491</v>
      </c>
      <c r="B492" t="s">
        <v>127</v>
      </c>
      <c r="C492" t="s">
        <v>1434</v>
      </c>
      <c r="D492" t="s">
        <v>893</v>
      </c>
      <c r="E492" t="s">
        <v>1462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5">
      <c r="A493">
        <v>492</v>
      </c>
      <c r="B493" t="s">
        <v>127</v>
      </c>
      <c r="C493" t="s">
        <v>1434</v>
      </c>
      <c r="D493" t="s">
        <v>955</v>
      </c>
      <c r="E493" t="s">
        <v>1462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5">
      <c r="A494">
        <v>493</v>
      </c>
      <c r="B494" t="s">
        <v>127</v>
      </c>
      <c r="C494" t="s">
        <v>1434</v>
      </c>
      <c r="D494" t="s">
        <v>1008</v>
      </c>
      <c r="E494" t="s">
        <v>1462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5">
      <c r="A495">
        <v>494</v>
      </c>
      <c r="B495" t="s">
        <v>127</v>
      </c>
      <c r="C495" t="s">
        <v>1434</v>
      </c>
      <c r="D495" t="s">
        <v>1032</v>
      </c>
      <c r="E495" t="s">
        <v>1462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5">
      <c r="A496">
        <v>495</v>
      </c>
      <c r="B496" t="s">
        <v>127</v>
      </c>
      <c r="C496" t="s">
        <v>1434</v>
      </c>
      <c r="D496" t="s">
        <v>1108</v>
      </c>
      <c r="E496" t="s">
        <v>1462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5">
      <c r="A497">
        <v>496</v>
      </c>
      <c r="B497" t="s">
        <v>127</v>
      </c>
      <c r="C497" t="s">
        <v>1434</v>
      </c>
      <c r="D497" t="s">
        <v>1138</v>
      </c>
      <c r="E497" t="s">
        <v>1462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5">
      <c r="A498">
        <v>497</v>
      </c>
      <c r="B498" t="s">
        <v>127</v>
      </c>
      <c r="C498" t="s">
        <v>1434</v>
      </c>
      <c r="D498" t="s">
        <v>1180</v>
      </c>
      <c r="E498" t="s">
        <v>1462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5">
      <c r="A499">
        <v>498</v>
      </c>
      <c r="B499" t="s">
        <v>127</v>
      </c>
      <c r="C499" t="s">
        <v>1434</v>
      </c>
      <c r="D499" t="s">
        <v>1191</v>
      </c>
      <c r="E499" t="s">
        <v>1462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5">
      <c r="A500">
        <v>499</v>
      </c>
      <c r="B500" t="s">
        <v>127</v>
      </c>
      <c r="C500" t="s">
        <v>1434</v>
      </c>
      <c r="D500" t="s">
        <v>1217</v>
      </c>
      <c r="E500" t="s">
        <v>1462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5">
      <c r="A501">
        <v>500</v>
      </c>
      <c r="B501" t="s">
        <v>127</v>
      </c>
      <c r="C501" t="s">
        <v>1434</v>
      </c>
      <c r="D501" t="s">
        <v>1241</v>
      </c>
      <c r="E501" t="s">
        <v>1462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5">
      <c r="A502">
        <v>501</v>
      </c>
      <c r="B502" t="s">
        <v>127</v>
      </c>
      <c r="C502" t="s">
        <v>1434</v>
      </c>
      <c r="D502" t="s">
        <v>1254</v>
      </c>
      <c r="E502" t="s">
        <v>1462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5">
      <c r="A503">
        <v>502</v>
      </c>
      <c r="B503" t="s">
        <v>127</v>
      </c>
      <c r="C503" t="s">
        <v>1434</v>
      </c>
      <c r="D503" t="s">
        <v>1366</v>
      </c>
      <c r="E503" t="s">
        <v>1462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5">
      <c r="A504">
        <v>503</v>
      </c>
      <c r="B504" t="s">
        <v>127</v>
      </c>
      <c r="C504" t="s">
        <v>1419</v>
      </c>
      <c r="D504" t="s">
        <v>337</v>
      </c>
      <c r="E504" t="s">
        <v>1462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5">
      <c r="A505">
        <v>504</v>
      </c>
      <c r="B505" t="s">
        <v>127</v>
      </c>
      <c r="C505" t="s">
        <v>1419</v>
      </c>
      <c r="D505" t="s">
        <v>365</v>
      </c>
      <c r="E505" t="s">
        <v>1462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5">
      <c r="A506">
        <v>505</v>
      </c>
      <c r="B506" t="s">
        <v>127</v>
      </c>
      <c r="C506" t="s">
        <v>1419</v>
      </c>
      <c r="D506" t="s">
        <v>616</v>
      </c>
      <c r="E506" t="s">
        <v>1462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5">
      <c r="A507">
        <v>506</v>
      </c>
      <c r="B507" t="s">
        <v>127</v>
      </c>
      <c r="C507" t="s">
        <v>1419</v>
      </c>
      <c r="D507" t="s">
        <v>648</v>
      </c>
      <c r="E507" t="s">
        <v>1462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5">
      <c r="A508">
        <v>507</v>
      </c>
      <c r="B508" t="s">
        <v>127</v>
      </c>
      <c r="C508" t="s">
        <v>1419</v>
      </c>
      <c r="D508" t="s">
        <v>729</v>
      </c>
      <c r="E508" t="s">
        <v>1462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5">
      <c r="A509">
        <v>508</v>
      </c>
      <c r="B509" t="s">
        <v>127</v>
      </c>
      <c r="C509" t="s">
        <v>1419</v>
      </c>
      <c r="D509" t="s">
        <v>774</v>
      </c>
      <c r="E509" t="s">
        <v>1462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5">
      <c r="A510">
        <v>509</v>
      </c>
      <c r="B510" t="s">
        <v>127</v>
      </c>
      <c r="C510" t="s">
        <v>1419</v>
      </c>
      <c r="D510" t="s">
        <v>781</v>
      </c>
      <c r="E510" t="s">
        <v>1462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5">
      <c r="A511">
        <v>510</v>
      </c>
      <c r="B511" t="s">
        <v>127</v>
      </c>
      <c r="C511" t="s">
        <v>1419</v>
      </c>
      <c r="D511" t="s">
        <v>792</v>
      </c>
      <c r="E511" t="s">
        <v>1462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5">
      <c r="A512">
        <v>511</v>
      </c>
      <c r="B512" t="s">
        <v>127</v>
      </c>
      <c r="C512" t="s">
        <v>1419</v>
      </c>
      <c r="D512" t="s">
        <v>887</v>
      </c>
      <c r="E512" t="s">
        <v>1462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5">
      <c r="A513">
        <v>512</v>
      </c>
      <c r="B513" t="s">
        <v>127</v>
      </c>
      <c r="C513" t="s">
        <v>1419</v>
      </c>
      <c r="D513" t="s">
        <v>922</v>
      </c>
      <c r="E513" t="s">
        <v>1462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5">
      <c r="A514">
        <v>513</v>
      </c>
      <c r="B514" t="s">
        <v>127</v>
      </c>
      <c r="C514" t="s">
        <v>1419</v>
      </c>
      <c r="D514" t="s">
        <v>970</v>
      </c>
      <c r="E514" t="s">
        <v>1462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5">
      <c r="A515">
        <v>514</v>
      </c>
      <c r="B515" t="s">
        <v>127</v>
      </c>
      <c r="C515" t="s">
        <v>1419</v>
      </c>
      <c r="D515" t="s">
        <v>990</v>
      </c>
      <c r="E515" t="s">
        <v>1462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5">
      <c r="A516">
        <v>515</v>
      </c>
      <c r="B516" t="s">
        <v>127</v>
      </c>
      <c r="C516" t="s">
        <v>1419</v>
      </c>
      <c r="D516" t="s">
        <v>1044</v>
      </c>
      <c r="E516" t="s">
        <v>1462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5">
      <c r="A517">
        <v>516</v>
      </c>
      <c r="B517" t="s">
        <v>127</v>
      </c>
      <c r="C517" t="s">
        <v>1419</v>
      </c>
      <c r="D517" t="s">
        <v>1092</v>
      </c>
      <c r="E517" t="s">
        <v>1462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5">
      <c r="A518">
        <v>517</v>
      </c>
      <c r="B518" t="s">
        <v>127</v>
      </c>
      <c r="C518" t="s">
        <v>1419</v>
      </c>
      <c r="D518" t="s">
        <v>1156</v>
      </c>
      <c r="E518" t="s">
        <v>1462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5">
      <c r="A519">
        <v>518</v>
      </c>
      <c r="B519" t="s">
        <v>127</v>
      </c>
      <c r="C519" t="s">
        <v>1419</v>
      </c>
      <c r="D519" t="s">
        <v>1208</v>
      </c>
      <c r="E519" t="s">
        <v>1462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5">
      <c r="A520">
        <v>519</v>
      </c>
      <c r="B520" t="s">
        <v>127</v>
      </c>
      <c r="C520" t="s">
        <v>1433</v>
      </c>
      <c r="D520" t="s">
        <v>406</v>
      </c>
      <c r="E520" t="s">
        <v>1462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5">
      <c r="A521">
        <v>520</v>
      </c>
      <c r="B521" t="s">
        <v>127</v>
      </c>
      <c r="C521" t="s">
        <v>1433</v>
      </c>
      <c r="D521" t="s">
        <v>530</v>
      </c>
      <c r="E521" t="s">
        <v>1462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5">
      <c r="A522">
        <v>521</v>
      </c>
      <c r="B522" t="s">
        <v>127</v>
      </c>
      <c r="C522" t="s">
        <v>1433</v>
      </c>
      <c r="D522" t="s">
        <v>536</v>
      </c>
      <c r="E522" t="s">
        <v>1462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5">
      <c r="A523">
        <v>522</v>
      </c>
      <c r="B523" t="s">
        <v>127</v>
      </c>
      <c r="C523" t="s">
        <v>1433</v>
      </c>
      <c r="D523" t="s">
        <v>676</v>
      </c>
      <c r="E523" t="s">
        <v>1462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5">
      <c r="A524">
        <v>523</v>
      </c>
      <c r="B524" t="s">
        <v>127</v>
      </c>
      <c r="C524" t="s">
        <v>1433</v>
      </c>
      <c r="D524" t="s">
        <v>690</v>
      </c>
      <c r="E524" t="s">
        <v>1462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5">
      <c r="A525">
        <v>524</v>
      </c>
      <c r="B525" t="s">
        <v>127</v>
      </c>
      <c r="C525" t="s">
        <v>1433</v>
      </c>
      <c r="D525" t="s">
        <v>777</v>
      </c>
      <c r="E525" t="s">
        <v>1462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5">
      <c r="A526">
        <v>525</v>
      </c>
      <c r="B526" t="s">
        <v>127</v>
      </c>
      <c r="C526" t="s">
        <v>1433</v>
      </c>
      <c r="D526" t="s">
        <v>1078</v>
      </c>
      <c r="E526" t="s">
        <v>1462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5">
      <c r="A527">
        <v>526</v>
      </c>
      <c r="B527" t="s">
        <v>127</v>
      </c>
      <c r="C527" t="s">
        <v>1433</v>
      </c>
      <c r="D527" t="s">
        <v>1090</v>
      </c>
      <c r="E527" t="s">
        <v>1462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5">
      <c r="A528">
        <v>527</v>
      </c>
      <c r="B528" t="s">
        <v>127</v>
      </c>
      <c r="C528" t="s">
        <v>1433</v>
      </c>
      <c r="D528" t="s">
        <v>1209</v>
      </c>
      <c r="E528" t="s">
        <v>1462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5">
      <c r="A529">
        <v>528</v>
      </c>
      <c r="B529" t="s">
        <v>127</v>
      </c>
      <c r="C529" t="s">
        <v>1433</v>
      </c>
      <c r="D529" t="s">
        <v>1359</v>
      </c>
      <c r="E529" t="s">
        <v>1462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5">
      <c r="A530">
        <v>529</v>
      </c>
      <c r="B530" t="s">
        <v>127</v>
      </c>
      <c r="C530" t="s">
        <v>1413</v>
      </c>
      <c r="D530" t="s">
        <v>323</v>
      </c>
      <c r="E530" t="s">
        <v>1462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5">
      <c r="A531">
        <v>530</v>
      </c>
      <c r="B531" t="s">
        <v>127</v>
      </c>
      <c r="C531" t="s">
        <v>1413</v>
      </c>
      <c r="D531" t="s">
        <v>390</v>
      </c>
      <c r="E531" t="s">
        <v>1462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5">
      <c r="A532">
        <v>531</v>
      </c>
      <c r="B532" t="s">
        <v>127</v>
      </c>
      <c r="C532" t="s">
        <v>1413</v>
      </c>
      <c r="D532" t="s">
        <v>398</v>
      </c>
      <c r="E532" t="s">
        <v>1462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5">
      <c r="A533">
        <v>532</v>
      </c>
      <c r="B533" t="s">
        <v>127</v>
      </c>
      <c r="C533" t="s">
        <v>1413</v>
      </c>
      <c r="D533" t="s">
        <v>423</v>
      </c>
      <c r="E533" t="s">
        <v>1462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5">
      <c r="A534">
        <v>533</v>
      </c>
      <c r="B534" t="s">
        <v>127</v>
      </c>
      <c r="C534" t="s">
        <v>1413</v>
      </c>
      <c r="D534" t="s">
        <v>429</v>
      </c>
      <c r="E534" t="s">
        <v>1462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5">
      <c r="A535">
        <v>534</v>
      </c>
      <c r="B535" t="s">
        <v>127</v>
      </c>
      <c r="C535" t="s">
        <v>1413</v>
      </c>
      <c r="D535" t="s">
        <v>631</v>
      </c>
      <c r="E535" t="s">
        <v>1462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5">
      <c r="A536">
        <v>535</v>
      </c>
      <c r="B536" t="s">
        <v>127</v>
      </c>
      <c r="C536" t="s">
        <v>1413</v>
      </c>
      <c r="D536" t="s">
        <v>636</v>
      </c>
      <c r="E536" t="s">
        <v>1462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5">
      <c r="A537">
        <v>536</v>
      </c>
      <c r="B537" t="s">
        <v>127</v>
      </c>
      <c r="C537" t="s">
        <v>1413</v>
      </c>
      <c r="D537" t="s">
        <v>661</v>
      </c>
      <c r="E537" t="s">
        <v>1462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5">
      <c r="A538">
        <v>537</v>
      </c>
      <c r="B538" t="s">
        <v>127</v>
      </c>
      <c r="C538" t="s">
        <v>1413</v>
      </c>
      <c r="D538" t="s">
        <v>639</v>
      </c>
      <c r="E538" t="s">
        <v>1462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5">
      <c r="A539">
        <v>538</v>
      </c>
      <c r="B539" t="s">
        <v>127</v>
      </c>
      <c r="C539" t="s">
        <v>1413</v>
      </c>
      <c r="D539" t="s">
        <v>730</v>
      </c>
      <c r="E539" t="s">
        <v>1462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5">
      <c r="A540">
        <v>539</v>
      </c>
      <c r="B540" t="s">
        <v>127</v>
      </c>
      <c r="C540" t="s">
        <v>1413</v>
      </c>
      <c r="D540" t="s">
        <v>788</v>
      </c>
      <c r="E540" t="s">
        <v>1462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5">
      <c r="A541">
        <v>540</v>
      </c>
      <c r="B541" t="s">
        <v>127</v>
      </c>
      <c r="C541" t="s">
        <v>1413</v>
      </c>
      <c r="D541" t="s">
        <v>807</v>
      </c>
      <c r="E541" t="s">
        <v>1462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5">
      <c r="A542">
        <v>541</v>
      </c>
      <c r="B542" t="s">
        <v>127</v>
      </c>
      <c r="C542" t="s">
        <v>1413</v>
      </c>
      <c r="D542" t="s">
        <v>984</v>
      </c>
      <c r="E542" t="s">
        <v>1462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5">
      <c r="A543">
        <v>542</v>
      </c>
      <c r="B543" t="s">
        <v>127</v>
      </c>
      <c r="C543" t="s">
        <v>1413</v>
      </c>
      <c r="D543" t="s">
        <v>1122</v>
      </c>
      <c r="E543" t="s">
        <v>1462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5">
      <c r="A544">
        <v>543</v>
      </c>
      <c r="B544" t="s">
        <v>127</v>
      </c>
      <c r="C544" t="s">
        <v>1413</v>
      </c>
      <c r="D544" t="s">
        <v>1165</v>
      </c>
      <c r="E544" t="s">
        <v>1462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5">
      <c r="A545">
        <v>544</v>
      </c>
      <c r="B545" t="s">
        <v>127</v>
      </c>
      <c r="C545" t="s">
        <v>1413</v>
      </c>
      <c r="D545" t="s">
        <v>1182</v>
      </c>
      <c r="E545" t="s">
        <v>1462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5">
      <c r="A546">
        <v>545</v>
      </c>
      <c r="B546" t="s">
        <v>127</v>
      </c>
      <c r="C546" t="s">
        <v>1413</v>
      </c>
      <c r="D546" t="s">
        <v>1246</v>
      </c>
      <c r="E546" t="s">
        <v>1462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5">
      <c r="A547">
        <v>546</v>
      </c>
      <c r="B547" t="s">
        <v>127</v>
      </c>
      <c r="C547" t="s">
        <v>1448</v>
      </c>
      <c r="D547" t="s">
        <v>578</v>
      </c>
      <c r="E547" t="s">
        <v>1462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5">
      <c r="A548">
        <v>547</v>
      </c>
      <c r="B548" t="s">
        <v>127</v>
      </c>
      <c r="C548" t="s">
        <v>1448</v>
      </c>
      <c r="D548" t="s">
        <v>677</v>
      </c>
      <c r="E548" t="s">
        <v>1462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5">
      <c r="A549">
        <v>548</v>
      </c>
      <c r="B549" t="s">
        <v>127</v>
      </c>
      <c r="C549" t="s">
        <v>1421</v>
      </c>
      <c r="D549" t="s">
        <v>341</v>
      </c>
      <c r="E549" t="s">
        <v>1462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5">
      <c r="A550">
        <v>549</v>
      </c>
      <c r="B550" t="s">
        <v>127</v>
      </c>
      <c r="C550" t="s">
        <v>1421</v>
      </c>
      <c r="D550" t="s">
        <v>349</v>
      </c>
      <c r="E550" t="s">
        <v>1462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5">
      <c r="A551">
        <v>550</v>
      </c>
      <c r="B551" t="s">
        <v>127</v>
      </c>
      <c r="C551" t="s">
        <v>1421</v>
      </c>
      <c r="D551" t="s">
        <v>408</v>
      </c>
      <c r="E551" t="s">
        <v>1462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5">
      <c r="A552">
        <v>551</v>
      </c>
      <c r="B552" t="s">
        <v>127</v>
      </c>
      <c r="C552" t="s">
        <v>1421</v>
      </c>
      <c r="D552" t="s">
        <v>535</v>
      </c>
      <c r="E552" t="s">
        <v>1462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5">
      <c r="A553">
        <v>552</v>
      </c>
      <c r="B553" t="s">
        <v>127</v>
      </c>
      <c r="C553" t="s">
        <v>1421</v>
      </c>
      <c r="D553" t="s">
        <v>581</v>
      </c>
      <c r="E553" t="s">
        <v>1462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5">
      <c r="A554">
        <v>553</v>
      </c>
      <c r="B554" t="s">
        <v>127</v>
      </c>
      <c r="C554" t="s">
        <v>1421</v>
      </c>
      <c r="D554" t="s">
        <v>649</v>
      </c>
      <c r="E554" t="s">
        <v>1462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5">
      <c r="A555">
        <v>554</v>
      </c>
      <c r="B555" t="s">
        <v>127</v>
      </c>
      <c r="C555" t="s">
        <v>1421</v>
      </c>
      <c r="D555" t="s">
        <v>775</v>
      </c>
      <c r="E555" t="s">
        <v>1462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5">
      <c r="A556">
        <v>555</v>
      </c>
      <c r="B556" t="s">
        <v>127</v>
      </c>
      <c r="C556" t="s">
        <v>1421</v>
      </c>
      <c r="D556" t="s">
        <v>801</v>
      </c>
      <c r="E556" t="s">
        <v>1462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5">
      <c r="A557">
        <v>556</v>
      </c>
      <c r="B557" t="s">
        <v>127</v>
      </c>
      <c r="C557" t="s">
        <v>1421</v>
      </c>
      <c r="D557" t="s">
        <v>927</v>
      </c>
      <c r="E557" t="s">
        <v>1462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5">
      <c r="A558">
        <v>557</v>
      </c>
      <c r="B558" t="s">
        <v>127</v>
      </c>
      <c r="C558" t="s">
        <v>1421</v>
      </c>
      <c r="D558" t="s">
        <v>979</v>
      </c>
      <c r="E558" t="s">
        <v>1462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5">
      <c r="A559">
        <v>558</v>
      </c>
      <c r="B559" t="s">
        <v>127</v>
      </c>
      <c r="C559" t="s">
        <v>1421</v>
      </c>
      <c r="D559" t="s">
        <v>985</v>
      </c>
      <c r="E559" t="s">
        <v>1462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5">
      <c r="A560">
        <v>559</v>
      </c>
      <c r="B560" t="s">
        <v>127</v>
      </c>
      <c r="C560" t="s">
        <v>1421</v>
      </c>
      <c r="D560" t="s">
        <v>1109</v>
      </c>
      <c r="E560" t="s">
        <v>1462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5">
      <c r="A561">
        <v>560</v>
      </c>
      <c r="B561" t="s">
        <v>127</v>
      </c>
      <c r="C561" t="s">
        <v>1421</v>
      </c>
      <c r="D561" t="s">
        <v>1136</v>
      </c>
      <c r="E561" t="s">
        <v>1462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5">
      <c r="A562">
        <v>561</v>
      </c>
      <c r="B562" t="s">
        <v>127</v>
      </c>
      <c r="C562" t="s">
        <v>1427</v>
      </c>
      <c r="D562" t="s">
        <v>359</v>
      </c>
      <c r="E562" t="s">
        <v>1462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5">
      <c r="A563">
        <v>562</v>
      </c>
      <c r="B563" t="s">
        <v>127</v>
      </c>
      <c r="C563" t="s">
        <v>1427</v>
      </c>
      <c r="D563" t="s">
        <v>554</v>
      </c>
      <c r="E563" t="s">
        <v>1462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5">
      <c r="A564">
        <v>563</v>
      </c>
      <c r="B564" t="s">
        <v>127</v>
      </c>
      <c r="C564" t="s">
        <v>1427</v>
      </c>
      <c r="D564" t="s">
        <v>1051</v>
      </c>
      <c r="E564" t="s">
        <v>1462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5">
      <c r="A565">
        <v>564</v>
      </c>
      <c r="B565" t="s">
        <v>127</v>
      </c>
      <c r="C565" t="s">
        <v>1427</v>
      </c>
      <c r="D565" t="s">
        <v>654</v>
      </c>
      <c r="E565" t="s">
        <v>1462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5">
      <c r="A566">
        <v>565</v>
      </c>
      <c r="B566" t="s">
        <v>127</v>
      </c>
      <c r="C566" t="s">
        <v>1427</v>
      </c>
      <c r="D566" t="s">
        <v>1034</v>
      </c>
      <c r="E566" t="s">
        <v>1462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5">
      <c r="A567">
        <v>566</v>
      </c>
      <c r="B567" t="s">
        <v>127</v>
      </c>
      <c r="C567" t="s">
        <v>1409</v>
      </c>
      <c r="D567" t="s">
        <v>313</v>
      </c>
      <c r="E567" t="s">
        <v>1462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5">
      <c r="A568">
        <v>567</v>
      </c>
      <c r="B568" t="s">
        <v>127</v>
      </c>
      <c r="C568" t="s">
        <v>1409</v>
      </c>
      <c r="D568" t="s">
        <v>379</v>
      </c>
      <c r="E568" t="s">
        <v>1462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5">
      <c r="A569">
        <v>568</v>
      </c>
      <c r="B569" t="s">
        <v>127</v>
      </c>
      <c r="C569" t="s">
        <v>1409</v>
      </c>
      <c r="D569" t="s">
        <v>400</v>
      </c>
      <c r="E569" t="s">
        <v>1462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5">
      <c r="A570">
        <v>569</v>
      </c>
      <c r="B570" t="s">
        <v>127</v>
      </c>
      <c r="C570" t="s">
        <v>1409</v>
      </c>
      <c r="D570" t="s">
        <v>444</v>
      </c>
      <c r="E570" t="s">
        <v>1462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5">
      <c r="A571">
        <v>570</v>
      </c>
      <c r="B571" t="s">
        <v>127</v>
      </c>
      <c r="C571" t="s">
        <v>1409</v>
      </c>
      <c r="D571" t="s">
        <v>481</v>
      </c>
      <c r="E571" t="s">
        <v>1462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5">
      <c r="A572">
        <v>571</v>
      </c>
      <c r="B572" t="s">
        <v>127</v>
      </c>
      <c r="C572" t="s">
        <v>1409</v>
      </c>
      <c r="D572" t="s">
        <v>490</v>
      </c>
      <c r="E572" t="s">
        <v>1462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5">
      <c r="A573">
        <v>572</v>
      </c>
      <c r="B573" t="s">
        <v>127</v>
      </c>
      <c r="C573" t="s">
        <v>1409</v>
      </c>
      <c r="D573" t="s">
        <v>550</v>
      </c>
      <c r="E573" t="s">
        <v>1462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5">
      <c r="A574">
        <v>573</v>
      </c>
      <c r="B574" t="s">
        <v>127</v>
      </c>
      <c r="C574" t="s">
        <v>1409</v>
      </c>
      <c r="D574" t="s">
        <v>707</v>
      </c>
      <c r="E574" t="s">
        <v>1462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5">
      <c r="A575">
        <v>574</v>
      </c>
      <c r="B575" t="s">
        <v>127</v>
      </c>
      <c r="C575" t="s">
        <v>1409</v>
      </c>
      <c r="D575" t="s">
        <v>753</v>
      </c>
      <c r="E575" t="s">
        <v>1462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5">
      <c r="A576">
        <v>575</v>
      </c>
      <c r="B576" t="s">
        <v>127</v>
      </c>
      <c r="C576" t="s">
        <v>1409</v>
      </c>
      <c r="D576" t="s">
        <v>786</v>
      </c>
      <c r="E576" t="s">
        <v>1462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5">
      <c r="A577">
        <v>576</v>
      </c>
      <c r="B577" t="s">
        <v>127</v>
      </c>
      <c r="C577" t="s">
        <v>1409</v>
      </c>
      <c r="D577" t="s">
        <v>854</v>
      </c>
      <c r="E577" t="s">
        <v>1462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5">
      <c r="A578">
        <v>577</v>
      </c>
      <c r="B578" t="s">
        <v>127</v>
      </c>
      <c r="C578" t="s">
        <v>1409</v>
      </c>
      <c r="D578" t="s">
        <v>925</v>
      </c>
      <c r="E578" t="s">
        <v>1462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5">
      <c r="A579">
        <v>578</v>
      </c>
      <c r="B579" t="s">
        <v>127</v>
      </c>
      <c r="C579" t="s">
        <v>1409</v>
      </c>
      <c r="D579" t="s">
        <v>943</v>
      </c>
      <c r="E579" t="s">
        <v>1462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5">
      <c r="A580">
        <v>579</v>
      </c>
      <c r="B580" t="s">
        <v>127</v>
      </c>
      <c r="C580" t="s">
        <v>1409</v>
      </c>
      <c r="D580" t="s">
        <v>978</v>
      </c>
      <c r="E580" t="s">
        <v>1462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5">
      <c r="A581">
        <v>580</v>
      </c>
      <c r="B581" t="s">
        <v>127</v>
      </c>
      <c r="C581" t="s">
        <v>1409</v>
      </c>
      <c r="D581" t="s">
        <v>981</v>
      </c>
      <c r="E581" t="s">
        <v>1462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5">
      <c r="A582">
        <v>581</v>
      </c>
      <c r="B582" t="s">
        <v>127</v>
      </c>
      <c r="C582" t="s">
        <v>1409</v>
      </c>
      <c r="D582" t="s">
        <v>1066</v>
      </c>
      <c r="E582" t="s">
        <v>1462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5">
      <c r="A583">
        <v>582</v>
      </c>
      <c r="B583" t="s">
        <v>127</v>
      </c>
      <c r="C583" t="s">
        <v>1409</v>
      </c>
      <c r="D583" t="s">
        <v>1084</v>
      </c>
      <c r="E583" t="s">
        <v>1462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5">
      <c r="A584">
        <v>583</v>
      </c>
      <c r="B584" t="s">
        <v>127</v>
      </c>
      <c r="C584" t="s">
        <v>1409</v>
      </c>
      <c r="D584" t="s">
        <v>1133</v>
      </c>
      <c r="E584" t="s">
        <v>1462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5">
      <c r="A585">
        <v>584</v>
      </c>
      <c r="B585" t="s">
        <v>127</v>
      </c>
      <c r="C585" t="s">
        <v>1409</v>
      </c>
      <c r="D585" t="s">
        <v>1183</v>
      </c>
      <c r="E585" t="s">
        <v>1462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5">
      <c r="A586">
        <v>585</v>
      </c>
      <c r="B586" t="s">
        <v>127</v>
      </c>
      <c r="C586" t="s">
        <v>1409</v>
      </c>
      <c r="D586" t="s">
        <v>1207</v>
      </c>
      <c r="E586" t="s">
        <v>1462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5">
      <c r="A587">
        <v>586</v>
      </c>
      <c r="B587" t="s">
        <v>127</v>
      </c>
      <c r="C587" t="s">
        <v>1409</v>
      </c>
      <c r="D587" t="s">
        <v>1231</v>
      </c>
      <c r="E587" t="s">
        <v>1462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5">
      <c r="A588">
        <v>587</v>
      </c>
      <c r="B588" t="s">
        <v>127</v>
      </c>
      <c r="C588" t="s">
        <v>1409</v>
      </c>
      <c r="D588" t="s">
        <v>1237</v>
      </c>
      <c r="E588" t="s">
        <v>1462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5">
      <c r="A589">
        <v>588</v>
      </c>
      <c r="B589" t="s">
        <v>127</v>
      </c>
      <c r="C589" t="s">
        <v>1409</v>
      </c>
      <c r="D589" t="s">
        <v>1323</v>
      </c>
      <c r="E589" t="s">
        <v>1462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5">
      <c r="A590">
        <v>589</v>
      </c>
      <c r="B590" t="s">
        <v>127</v>
      </c>
      <c r="C590" t="s">
        <v>1409</v>
      </c>
      <c r="D590" t="s">
        <v>1349</v>
      </c>
      <c r="E590" t="s">
        <v>1462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5">
      <c r="A591">
        <v>590</v>
      </c>
      <c r="B591" t="s">
        <v>127</v>
      </c>
      <c r="C591" t="s">
        <v>1409</v>
      </c>
      <c r="D591" t="s">
        <v>1352</v>
      </c>
      <c r="E591" t="s">
        <v>1462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5">
      <c r="A592">
        <v>591</v>
      </c>
      <c r="B592" t="s">
        <v>127</v>
      </c>
      <c r="C592" t="s">
        <v>1442</v>
      </c>
      <c r="D592" t="s">
        <v>506</v>
      </c>
      <c r="E592" t="s">
        <v>1462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5">
      <c r="A593">
        <v>592</v>
      </c>
      <c r="B593" t="s">
        <v>127</v>
      </c>
      <c r="C593" t="s">
        <v>1442</v>
      </c>
      <c r="D593" t="s">
        <v>727</v>
      </c>
      <c r="E593" t="s">
        <v>1462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5">
      <c r="A594">
        <v>593</v>
      </c>
      <c r="B594" t="s">
        <v>127</v>
      </c>
      <c r="C594" t="s">
        <v>1442</v>
      </c>
      <c r="D594" t="s">
        <v>840</v>
      </c>
      <c r="E594" t="s">
        <v>1462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5">
      <c r="A595">
        <v>594</v>
      </c>
      <c r="B595" t="s">
        <v>127</v>
      </c>
      <c r="C595" t="s">
        <v>1442</v>
      </c>
      <c r="D595" t="s">
        <v>909</v>
      </c>
      <c r="E595" t="s">
        <v>1462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5">
      <c r="A596">
        <v>595</v>
      </c>
      <c r="B596" t="s">
        <v>127</v>
      </c>
      <c r="C596" t="s">
        <v>1442</v>
      </c>
      <c r="D596" t="s">
        <v>912</v>
      </c>
      <c r="E596" t="s">
        <v>1462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5">
      <c r="A597">
        <v>596</v>
      </c>
      <c r="B597" t="s">
        <v>127</v>
      </c>
      <c r="C597" t="s">
        <v>1442</v>
      </c>
      <c r="D597" t="s">
        <v>932</v>
      </c>
      <c r="E597" t="s">
        <v>1462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5">
      <c r="A598">
        <v>597</v>
      </c>
      <c r="B598" t="s">
        <v>127</v>
      </c>
      <c r="C598" t="s">
        <v>1442</v>
      </c>
      <c r="D598" t="s">
        <v>983</v>
      </c>
      <c r="E598" t="s">
        <v>1462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5">
      <c r="A599">
        <v>598</v>
      </c>
      <c r="B599" t="s">
        <v>127</v>
      </c>
      <c r="C599" t="s">
        <v>1442</v>
      </c>
      <c r="D599" t="s">
        <v>1035</v>
      </c>
      <c r="E599" t="s">
        <v>1462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5">
      <c r="A600">
        <v>599</v>
      </c>
      <c r="B600" t="s">
        <v>127</v>
      </c>
      <c r="C600" t="s">
        <v>1442</v>
      </c>
      <c r="D600" t="s">
        <v>1395</v>
      </c>
      <c r="E600" t="s">
        <v>1462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5">
      <c r="A601">
        <v>600</v>
      </c>
      <c r="B601" t="s">
        <v>127</v>
      </c>
      <c r="C601" t="s">
        <v>1417</v>
      </c>
      <c r="D601" t="s">
        <v>328</v>
      </c>
      <c r="E601" t="s">
        <v>1462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5">
      <c r="A602">
        <v>601</v>
      </c>
      <c r="B602" t="s">
        <v>127</v>
      </c>
      <c r="C602" t="s">
        <v>1417</v>
      </c>
      <c r="D602" t="s">
        <v>465</v>
      </c>
      <c r="E602" t="s">
        <v>1462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5">
      <c r="A603">
        <v>602</v>
      </c>
      <c r="B603" t="s">
        <v>127</v>
      </c>
      <c r="C603" t="s">
        <v>1417</v>
      </c>
      <c r="D603" t="s">
        <v>907</v>
      </c>
      <c r="E603" t="s">
        <v>1462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5">
      <c r="A604">
        <v>603</v>
      </c>
      <c r="B604" t="s">
        <v>127</v>
      </c>
      <c r="C604" t="s">
        <v>1417</v>
      </c>
      <c r="D604" t="s">
        <v>1018</v>
      </c>
      <c r="E604" t="s">
        <v>1462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5">
      <c r="A605">
        <v>604</v>
      </c>
      <c r="B605" t="s">
        <v>127</v>
      </c>
      <c r="C605" t="s">
        <v>1417</v>
      </c>
      <c r="D605" t="s">
        <v>1074</v>
      </c>
      <c r="E605" t="s">
        <v>1462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5">
      <c r="A606">
        <v>605</v>
      </c>
      <c r="B606" t="s">
        <v>127</v>
      </c>
      <c r="C606" t="s">
        <v>1417</v>
      </c>
      <c r="D606" t="s">
        <v>1157</v>
      </c>
      <c r="E606" t="s">
        <v>1462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5">
      <c r="A607">
        <v>606</v>
      </c>
      <c r="B607" t="s">
        <v>127</v>
      </c>
      <c r="C607" t="s">
        <v>1417</v>
      </c>
      <c r="D607" t="s">
        <v>1391</v>
      </c>
      <c r="E607" t="s">
        <v>1462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5">
      <c r="A608">
        <v>607</v>
      </c>
      <c r="B608" t="s">
        <v>127</v>
      </c>
      <c r="C608" t="s">
        <v>1450</v>
      </c>
      <c r="D608" t="s">
        <v>626</v>
      </c>
      <c r="E608" t="s">
        <v>1462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5">
      <c r="A609">
        <v>608</v>
      </c>
      <c r="B609" t="s">
        <v>127</v>
      </c>
      <c r="C609" t="s">
        <v>1450</v>
      </c>
      <c r="D609" t="s">
        <v>1033</v>
      </c>
      <c r="E609" t="s">
        <v>1462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5">
      <c r="A610">
        <v>609</v>
      </c>
      <c r="B610" t="s">
        <v>127</v>
      </c>
      <c r="C610" t="s">
        <v>1450</v>
      </c>
      <c r="D610" t="s">
        <v>1081</v>
      </c>
      <c r="E610" t="s">
        <v>1462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5">
      <c r="A611">
        <v>610</v>
      </c>
      <c r="B611" t="s">
        <v>127</v>
      </c>
      <c r="C611" t="s">
        <v>1450</v>
      </c>
      <c r="D611" t="s">
        <v>1259</v>
      </c>
      <c r="E611" t="s">
        <v>1462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5">
      <c r="A612">
        <v>611</v>
      </c>
      <c r="B612" t="s">
        <v>127</v>
      </c>
      <c r="C612" t="s">
        <v>1450</v>
      </c>
      <c r="D612" t="s">
        <v>1346</v>
      </c>
      <c r="E612" t="s">
        <v>1462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5">
      <c r="A613">
        <v>612</v>
      </c>
      <c r="B613" t="s">
        <v>127</v>
      </c>
      <c r="C613" t="s">
        <v>1449</v>
      </c>
      <c r="D613" t="s">
        <v>601</v>
      </c>
      <c r="E613" t="s">
        <v>1462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5">
      <c r="A614">
        <v>613</v>
      </c>
      <c r="B614" t="s">
        <v>127</v>
      </c>
      <c r="C614" t="s">
        <v>1446</v>
      </c>
      <c r="D614" t="s">
        <v>549</v>
      </c>
      <c r="E614" t="s">
        <v>1462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5">
      <c r="A615">
        <v>614</v>
      </c>
      <c r="B615" t="s">
        <v>127</v>
      </c>
      <c r="C615" t="s">
        <v>1446</v>
      </c>
      <c r="D615" t="s">
        <v>843</v>
      </c>
      <c r="E615" t="s">
        <v>1462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5">
      <c r="A616">
        <v>615</v>
      </c>
      <c r="B616" t="s">
        <v>127</v>
      </c>
      <c r="C616" t="s">
        <v>1402</v>
      </c>
      <c r="D616" t="s">
        <v>303</v>
      </c>
      <c r="E616" t="s">
        <v>1462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5">
      <c r="A617">
        <v>616</v>
      </c>
      <c r="B617" t="s">
        <v>127</v>
      </c>
      <c r="C617" t="s">
        <v>1402</v>
      </c>
      <c r="D617" t="s">
        <v>368</v>
      </c>
      <c r="E617" t="s">
        <v>1462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5">
      <c r="A618">
        <v>617</v>
      </c>
      <c r="B618" t="s">
        <v>127</v>
      </c>
      <c r="C618" t="s">
        <v>1402</v>
      </c>
      <c r="D618" t="s">
        <v>397</v>
      </c>
      <c r="E618" t="s">
        <v>1462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5">
      <c r="A619">
        <v>618</v>
      </c>
      <c r="B619" t="s">
        <v>127</v>
      </c>
      <c r="C619" t="s">
        <v>1402</v>
      </c>
      <c r="D619" t="s">
        <v>439</v>
      </c>
      <c r="E619" t="s">
        <v>1462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5">
      <c r="A620">
        <v>619</v>
      </c>
      <c r="B620" t="s">
        <v>127</v>
      </c>
      <c r="C620" t="s">
        <v>1402</v>
      </c>
      <c r="D620" t="s">
        <v>290</v>
      </c>
      <c r="E620" t="s">
        <v>290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5">
      <c r="A621">
        <v>620</v>
      </c>
      <c r="B621" t="s">
        <v>127</v>
      </c>
      <c r="C621" t="s">
        <v>1402</v>
      </c>
      <c r="D621" t="s">
        <v>567</v>
      </c>
      <c r="E621" t="s">
        <v>1462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5">
      <c r="A622">
        <v>621</v>
      </c>
      <c r="B622" t="s">
        <v>127</v>
      </c>
      <c r="C622" t="s">
        <v>1402</v>
      </c>
      <c r="D622" t="s">
        <v>645</v>
      </c>
      <c r="E622" t="s">
        <v>1462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5">
      <c r="A623">
        <v>622</v>
      </c>
      <c r="B623" t="s">
        <v>127</v>
      </c>
      <c r="C623" t="s">
        <v>1402</v>
      </c>
      <c r="D623" t="s">
        <v>872</v>
      </c>
      <c r="E623" t="s">
        <v>1462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5">
      <c r="A624">
        <v>623</v>
      </c>
      <c r="B624" t="s">
        <v>127</v>
      </c>
      <c r="C624" t="s">
        <v>1402</v>
      </c>
      <c r="D624" t="s">
        <v>878</v>
      </c>
      <c r="E624" t="s">
        <v>1462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5">
      <c r="A625">
        <v>624</v>
      </c>
      <c r="B625" t="s">
        <v>127</v>
      </c>
      <c r="C625" t="s">
        <v>1402</v>
      </c>
      <c r="D625" t="s">
        <v>890</v>
      </c>
      <c r="E625" t="s">
        <v>1462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5">
      <c r="A626">
        <v>625</v>
      </c>
      <c r="B626" t="s">
        <v>127</v>
      </c>
      <c r="C626" t="s">
        <v>1402</v>
      </c>
      <c r="D626" t="s">
        <v>1370</v>
      </c>
      <c r="E626" t="s">
        <v>1462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5">
      <c r="A627">
        <v>626</v>
      </c>
      <c r="B627" t="s">
        <v>127</v>
      </c>
      <c r="C627" t="s">
        <v>1405</v>
      </c>
      <c r="D627" t="s">
        <v>306</v>
      </c>
      <c r="E627" t="s">
        <v>1462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5">
      <c r="A628">
        <v>627</v>
      </c>
      <c r="B628" t="s">
        <v>127</v>
      </c>
      <c r="C628" t="s">
        <v>1405</v>
      </c>
      <c r="D628" t="s">
        <v>316</v>
      </c>
      <c r="E628" t="s">
        <v>1462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5">
      <c r="A629">
        <v>628</v>
      </c>
      <c r="B629" t="s">
        <v>127</v>
      </c>
      <c r="C629" t="s">
        <v>1405</v>
      </c>
      <c r="D629" t="s">
        <v>329</v>
      </c>
      <c r="E629" t="s">
        <v>1462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5">
      <c r="A630">
        <v>629</v>
      </c>
      <c r="B630" t="s">
        <v>127</v>
      </c>
      <c r="C630" t="s">
        <v>1405</v>
      </c>
      <c r="D630" t="s">
        <v>356</v>
      </c>
      <c r="E630" t="s">
        <v>1462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5">
      <c r="A631">
        <v>630</v>
      </c>
      <c r="B631" t="s">
        <v>127</v>
      </c>
      <c r="C631" t="s">
        <v>1405</v>
      </c>
      <c r="D631" t="s">
        <v>360</v>
      </c>
      <c r="E631" t="s">
        <v>1462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5">
      <c r="A632">
        <v>631</v>
      </c>
      <c r="B632" t="s">
        <v>127</v>
      </c>
      <c r="C632" t="s">
        <v>1405</v>
      </c>
      <c r="D632" t="s">
        <v>362</v>
      </c>
      <c r="E632" t="s">
        <v>1462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5">
      <c r="A633">
        <v>632</v>
      </c>
      <c r="B633" t="s">
        <v>127</v>
      </c>
      <c r="C633" t="s">
        <v>1405</v>
      </c>
      <c r="D633" t="s">
        <v>413</v>
      </c>
      <c r="E633" t="s">
        <v>1462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5">
      <c r="A634">
        <v>633</v>
      </c>
      <c r="B634" t="s">
        <v>127</v>
      </c>
      <c r="C634" t="s">
        <v>1405</v>
      </c>
      <c r="D634" t="s">
        <v>426</v>
      </c>
      <c r="E634" t="s">
        <v>1462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5">
      <c r="A635">
        <v>634</v>
      </c>
      <c r="B635" t="s">
        <v>127</v>
      </c>
      <c r="C635" t="s">
        <v>1405</v>
      </c>
      <c r="D635" t="s">
        <v>430</v>
      </c>
      <c r="E635" t="s">
        <v>1462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5">
      <c r="A636">
        <v>635</v>
      </c>
      <c r="B636" t="s">
        <v>127</v>
      </c>
      <c r="C636" t="s">
        <v>1405</v>
      </c>
      <c r="D636" t="s">
        <v>433</v>
      </c>
      <c r="E636" t="s">
        <v>1462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5">
      <c r="A637">
        <v>636</v>
      </c>
      <c r="B637" t="s">
        <v>127</v>
      </c>
      <c r="C637" t="s">
        <v>1405</v>
      </c>
      <c r="D637" t="s">
        <v>457</v>
      </c>
      <c r="E637" t="s">
        <v>1462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5">
      <c r="A638">
        <v>637</v>
      </c>
      <c r="B638" t="s">
        <v>127</v>
      </c>
      <c r="C638" t="s">
        <v>1405</v>
      </c>
      <c r="D638" t="s">
        <v>463</v>
      </c>
      <c r="E638" t="s">
        <v>1462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5">
      <c r="A639">
        <v>638</v>
      </c>
      <c r="B639" t="s">
        <v>127</v>
      </c>
      <c r="C639" t="s">
        <v>1405</v>
      </c>
      <c r="D639" t="s">
        <v>466</v>
      </c>
      <c r="E639" t="s">
        <v>1462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5">
      <c r="A640">
        <v>639</v>
      </c>
      <c r="B640" t="s">
        <v>127</v>
      </c>
      <c r="C640" t="s">
        <v>1405</v>
      </c>
      <c r="D640" t="s">
        <v>470</v>
      </c>
      <c r="E640" t="s">
        <v>1462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5">
      <c r="A641">
        <v>640</v>
      </c>
      <c r="B641" t="s">
        <v>127</v>
      </c>
      <c r="C641" t="s">
        <v>1405</v>
      </c>
      <c r="D641" t="s">
        <v>508</v>
      </c>
      <c r="E641" t="s">
        <v>1462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5">
      <c r="A642">
        <v>641</v>
      </c>
      <c r="B642" t="s">
        <v>127</v>
      </c>
      <c r="C642" t="s">
        <v>1405</v>
      </c>
      <c r="D642" t="s">
        <v>514</v>
      </c>
      <c r="E642" t="s">
        <v>1462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5">
      <c r="A643">
        <v>642</v>
      </c>
      <c r="B643" t="s">
        <v>127</v>
      </c>
      <c r="C643" t="s">
        <v>1405</v>
      </c>
      <c r="D643" t="s">
        <v>547</v>
      </c>
      <c r="E643" t="s">
        <v>1462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5">
      <c r="A644">
        <v>643</v>
      </c>
      <c r="B644" t="s">
        <v>127</v>
      </c>
      <c r="C644" t="s">
        <v>1405</v>
      </c>
      <c r="D644" t="s">
        <v>551</v>
      </c>
      <c r="E644" t="s">
        <v>1462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5">
      <c r="A645">
        <v>644</v>
      </c>
      <c r="B645" t="s">
        <v>127</v>
      </c>
      <c r="C645" t="s">
        <v>1405</v>
      </c>
      <c r="D645" t="s">
        <v>565</v>
      </c>
      <c r="E645" t="s">
        <v>1462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5">
      <c r="A646">
        <v>645</v>
      </c>
      <c r="B646" t="s">
        <v>127</v>
      </c>
      <c r="C646" t="s">
        <v>1405</v>
      </c>
      <c r="D646" t="s">
        <v>570</v>
      </c>
      <c r="E646" t="s">
        <v>1462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5">
      <c r="A647">
        <v>646</v>
      </c>
      <c r="B647" t="s">
        <v>127</v>
      </c>
      <c r="C647" t="s">
        <v>1405</v>
      </c>
      <c r="D647" t="s">
        <v>572</v>
      </c>
      <c r="E647" t="s">
        <v>1462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5">
      <c r="A648">
        <v>647</v>
      </c>
      <c r="B648" t="s">
        <v>127</v>
      </c>
      <c r="C648" t="s">
        <v>1405</v>
      </c>
      <c r="D648" t="s">
        <v>594</v>
      </c>
      <c r="E648" t="s">
        <v>1462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5">
      <c r="A649">
        <v>648</v>
      </c>
      <c r="B649" t="s">
        <v>127</v>
      </c>
      <c r="C649" t="s">
        <v>1405</v>
      </c>
      <c r="D649" t="s">
        <v>595</v>
      </c>
      <c r="E649" t="s">
        <v>1462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5">
      <c r="A650">
        <v>649</v>
      </c>
      <c r="B650" t="s">
        <v>127</v>
      </c>
      <c r="C650" t="s">
        <v>1405</v>
      </c>
      <c r="D650" t="s">
        <v>605</v>
      </c>
      <c r="E650" t="s">
        <v>1462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5">
      <c r="A651">
        <v>650</v>
      </c>
      <c r="B651" t="s">
        <v>127</v>
      </c>
      <c r="C651" t="s">
        <v>1405</v>
      </c>
      <c r="D651" t="s">
        <v>632</v>
      </c>
      <c r="E651" t="s">
        <v>1462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5">
      <c r="A652">
        <v>651</v>
      </c>
      <c r="B652" t="s">
        <v>127</v>
      </c>
      <c r="C652" t="s">
        <v>1405</v>
      </c>
      <c r="D652" t="s">
        <v>637</v>
      </c>
      <c r="E652" t="s">
        <v>1462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5">
      <c r="A653">
        <v>652</v>
      </c>
      <c r="B653" t="s">
        <v>127</v>
      </c>
      <c r="C653" t="s">
        <v>1405</v>
      </c>
      <c r="D653" t="s">
        <v>641</v>
      </c>
      <c r="E653" t="s">
        <v>1462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5">
      <c r="A654">
        <v>653</v>
      </c>
      <c r="B654" t="s">
        <v>127</v>
      </c>
      <c r="C654" t="s">
        <v>1405</v>
      </c>
      <c r="D654" t="s">
        <v>693</v>
      </c>
      <c r="E654" t="s">
        <v>1462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5">
      <c r="A655">
        <v>654</v>
      </c>
      <c r="B655" t="s">
        <v>127</v>
      </c>
      <c r="C655" t="s">
        <v>1405</v>
      </c>
      <c r="D655" t="s">
        <v>698</v>
      </c>
      <c r="E655" t="s">
        <v>1462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5">
      <c r="A656">
        <v>655</v>
      </c>
      <c r="B656" t="s">
        <v>127</v>
      </c>
      <c r="C656" t="s">
        <v>1405</v>
      </c>
      <c r="D656" t="s">
        <v>708</v>
      </c>
      <c r="E656" t="s">
        <v>1462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5">
      <c r="A657">
        <v>656</v>
      </c>
      <c r="B657" t="s">
        <v>127</v>
      </c>
      <c r="C657" t="s">
        <v>1405</v>
      </c>
      <c r="D657" t="s">
        <v>722</v>
      </c>
      <c r="E657" t="s">
        <v>1462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5">
      <c r="A658">
        <v>657</v>
      </c>
      <c r="B658" t="s">
        <v>127</v>
      </c>
      <c r="C658" t="s">
        <v>1405</v>
      </c>
      <c r="D658" t="s">
        <v>755</v>
      </c>
      <c r="E658" t="s">
        <v>1462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5">
      <c r="A659">
        <v>658</v>
      </c>
      <c r="B659" t="s">
        <v>127</v>
      </c>
      <c r="C659" t="s">
        <v>1405</v>
      </c>
      <c r="D659" t="s">
        <v>772</v>
      </c>
      <c r="E659" t="s">
        <v>1462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5">
      <c r="A660">
        <v>659</v>
      </c>
      <c r="B660" t="s">
        <v>127</v>
      </c>
      <c r="C660" t="s">
        <v>1405</v>
      </c>
      <c r="D660" t="s">
        <v>779</v>
      </c>
      <c r="E660" t="s">
        <v>1462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5">
      <c r="A661">
        <v>660</v>
      </c>
      <c r="B661" t="s">
        <v>127</v>
      </c>
      <c r="C661" t="s">
        <v>1405</v>
      </c>
      <c r="D661" t="s">
        <v>780</v>
      </c>
      <c r="E661" t="s">
        <v>1462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5">
      <c r="A662">
        <v>661</v>
      </c>
      <c r="B662" t="s">
        <v>127</v>
      </c>
      <c r="C662" t="s">
        <v>1405</v>
      </c>
      <c r="D662" t="s">
        <v>791</v>
      </c>
      <c r="E662" t="s">
        <v>1462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5">
      <c r="A663">
        <v>662</v>
      </c>
      <c r="B663" t="s">
        <v>127</v>
      </c>
      <c r="C663" t="s">
        <v>1405</v>
      </c>
      <c r="D663" t="s">
        <v>800</v>
      </c>
      <c r="E663" t="s">
        <v>1462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5">
      <c r="A664">
        <v>663</v>
      </c>
      <c r="B664" t="s">
        <v>127</v>
      </c>
      <c r="C664" t="s">
        <v>1405</v>
      </c>
      <c r="D664" t="s">
        <v>831</v>
      </c>
      <c r="E664" t="s">
        <v>1462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5">
      <c r="A665">
        <v>664</v>
      </c>
      <c r="B665" t="s">
        <v>127</v>
      </c>
      <c r="C665" t="s">
        <v>1405</v>
      </c>
      <c r="D665" t="s">
        <v>835</v>
      </c>
      <c r="E665" t="s">
        <v>1462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5">
      <c r="A666">
        <v>665</v>
      </c>
      <c r="B666" t="s">
        <v>127</v>
      </c>
      <c r="C666" t="s">
        <v>1405</v>
      </c>
      <c r="D666" t="s">
        <v>848</v>
      </c>
      <c r="E666" t="s">
        <v>1462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5">
      <c r="A667">
        <v>666</v>
      </c>
      <c r="B667" t="s">
        <v>127</v>
      </c>
      <c r="C667" t="s">
        <v>1405</v>
      </c>
      <c r="D667" t="s">
        <v>852</v>
      </c>
      <c r="E667" t="s">
        <v>1462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5">
      <c r="A668">
        <v>667</v>
      </c>
      <c r="B668" t="s">
        <v>127</v>
      </c>
      <c r="C668" t="s">
        <v>1405</v>
      </c>
      <c r="D668" t="s">
        <v>855</v>
      </c>
      <c r="E668" t="s">
        <v>1462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5">
      <c r="A669">
        <v>668</v>
      </c>
      <c r="B669" t="s">
        <v>127</v>
      </c>
      <c r="C669" t="s">
        <v>1405</v>
      </c>
      <c r="D669" t="s">
        <v>867</v>
      </c>
      <c r="E669" t="s">
        <v>1462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5">
      <c r="A670">
        <v>669</v>
      </c>
      <c r="B670" t="s">
        <v>127</v>
      </c>
      <c r="C670" t="s">
        <v>1405</v>
      </c>
      <c r="D670" t="s">
        <v>874</v>
      </c>
      <c r="E670" t="s">
        <v>1462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5">
      <c r="A671">
        <v>670</v>
      </c>
      <c r="B671" t="s">
        <v>127</v>
      </c>
      <c r="C671" t="s">
        <v>1405</v>
      </c>
      <c r="D671" t="s">
        <v>882</v>
      </c>
      <c r="E671" t="s">
        <v>1462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5">
      <c r="A672">
        <v>671</v>
      </c>
      <c r="B672" t="s">
        <v>127</v>
      </c>
      <c r="C672" t="s">
        <v>1405</v>
      </c>
      <c r="D672" t="s">
        <v>910</v>
      </c>
      <c r="E672" t="s">
        <v>1462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5">
      <c r="A673">
        <v>672</v>
      </c>
      <c r="B673" t="s">
        <v>127</v>
      </c>
      <c r="C673" t="s">
        <v>1405</v>
      </c>
      <c r="D673" t="s">
        <v>915</v>
      </c>
      <c r="E673" t="s">
        <v>1462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5">
      <c r="A674">
        <v>673</v>
      </c>
      <c r="B674" t="s">
        <v>127</v>
      </c>
      <c r="C674" t="s">
        <v>1405</v>
      </c>
      <c r="D674" t="s">
        <v>919</v>
      </c>
      <c r="E674" t="s">
        <v>1462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5">
      <c r="A675">
        <v>674</v>
      </c>
      <c r="B675" t="s">
        <v>127</v>
      </c>
      <c r="C675" t="s">
        <v>1405</v>
      </c>
      <c r="D675" t="s">
        <v>933</v>
      </c>
      <c r="E675" t="s">
        <v>1462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5">
      <c r="A676">
        <v>675</v>
      </c>
      <c r="B676" t="s">
        <v>127</v>
      </c>
      <c r="C676" t="s">
        <v>1405</v>
      </c>
      <c r="D676" t="s">
        <v>934</v>
      </c>
      <c r="E676" t="s">
        <v>1462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5">
      <c r="A677">
        <v>676</v>
      </c>
      <c r="B677" t="s">
        <v>127</v>
      </c>
      <c r="C677" t="s">
        <v>1405</v>
      </c>
      <c r="D677" t="s">
        <v>965</v>
      </c>
      <c r="E677" t="s">
        <v>1462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5">
      <c r="A678">
        <v>677</v>
      </c>
      <c r="B678" t="s">
        <v>127</v>
      </c>
      <c r="C678" t="s">
        <v>1405</v>
      </c>
      <c r="D678" t="s">
        <v>967</v>
      </c>
      <c r="E678" t="s">
        <v>1462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5">
      <c r="A679">
        <v>678</v>
      </c>
      <c r="B679" t="s">
        <v>127</v>
      </c>
      <c r="C679" t="s">
        <v>1405</v>
      </c>
      <c r="D679" t="s">
        <v>977</v>
      </c>
      <c r="E679" t="s">
        <v>1462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5">
      <c r="A680">
        <v>679</v>
      </c>
      <c r="B680" t="s">
        <v>127</v>
      </c>
      <c r="C680" t="s">
        <v>1405</v>
      </c>
      <c r="D680" t="s">
        <v>982</v>
      </c>
      <c r="E680" t="s">
        <v>1462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5">
      <c r="A681">
        <v>680</v>
      </c>
      <c r="B681" t="s">
        <v>127</v>
      </c>
      <c r="C681" t="s">
        <v>1405</v>
      </c>
      <c r="D681" t="s">
        <v>993</v>
      </c>
      <c r="E681" t="s">
        <v>1462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5">
      <c r="A682">
        <v>681</v>
      </c>
      <c r="B682" t="s">
        <v>127</v>
      </c>
      <c r="C682" t="s">
        <v>1405</v>
      </c>
      <c r="D682" t="s">
        <v>996</v>
      </c>
      <c r="E682" t="s">
        <v>1462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5">
      <c r="A683">
        <v>682</v>
      </c>
      <c r="B683" t="s">
        <v>127</v>
      </c>
      <c r="C683" t="s">
        <v>1405</v>
      </c>
      <c r="D683" t="s">
        <v>1041</v>
      </c>
      <c r="E683" t="s">
        <v>1462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5">
      <c r="A684">
        <v>683</v>
      </c>
      <c r="B684" t="s">
        <v>127</v>
      </c>
      <c r="C684" t="s">
        <v>1405</v>
      </c>
      <c r="D684" t="s">
        <v>1062</v>
      </c>
      <c r="E684" t="s">
        <v>1462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5">
      <c r="A685">
        <v>684</v>
      </c>
      <c r="B685" t="s">
        <v>127</v>
      </c>
      <c r="C685" t="s">
        <v>1405</v>
      </c>
      <c r="D685" t="s">
        <v>1068</v>
      </c>
      <c r="E685" t="s">
        <v>1462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5">
      <c r="A686">
        <v>685</v>
      </c>
      <c r="B686" t="s">
        <v>127</v>
      </c>
      <c r="C686" t="s">
        <v>1405</v>
      </c>
      <c r="D686" t="s">
        <v>1076</v>
      </c>
      <c r="E686" t="s">
        <v>1462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5">
      <c r="A687">
        <v>686</v>
      </c>
      <c r="B687" t="s">
        <v>127</v>
      </c>
      <c r="C687" t="s">
        <v>1405</v>
      </c>
      <c r="D687" t="s">
        <v>1079</v>
      </c>
      <c r="E687" t="s">
        <v>1462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5">
      <c r="A688">
        <v>687</v>
      </c>
      <c r="B688" t="s">
        <v>127</v>
      </c>
      <c r="C688" t="s">
        <v>1405</v>
      </c>
      <c r="D688" t="s">
        <v>1121</v>
      </c>
      <c r="E688" t="s">
        <v>1462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5">
      <c r="A689">
        <v>688</v>
      </c>
      <c r="B689" t="s">
        <v>127</v>
      </c>
      <c r="C689" t="s">
        <v>1405</v>
      </c>
      <c r="D689" t="s">
        <v>1125</v>
      </c>
      <c r="E689" t="s">
        <v>1462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5">
      <c r="A690">
        <v>689</v>
      </c>
      <c r="B690" t="s">
        <v>127</v>
      </c>
      <c r="C690" t="s">
        <v>1405</v>
      </c>
      <c r="D690" t="s">
        <v>1128</v>
      </c>
      <c r="E690" t="s">
        <v>1462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5">
      <c r="A691">
        <v>690</v>
      </c>
      <c r="B691" t="s">
        <v>127</v>
      </c>
      <c r="C691" t="s">
        <v>1405</v>
      </c>
      <c r="D691" t="s">
        <v>1129</v>
      </c>
      <c r="E691" t="s">
        <v>1462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5">
      <c r="A692">
        <v>691</v>
      </c>
      <c r="B692" t="s">
        <v>127</v>
      </c>
      <c r="C692" t="s">
        <v>1405</v>
      </c>
      <c r="D692" t="s">
        <v>741</v>
      </c>
      <c r="E692" t="s">
        <v>1462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5">
      <c r="A693">
        <v>692</v>
      </c>
      <c r="B693" t="s">
        <v>127</v>
      </c>
      <c r="C693" t="s">
        <v>1405</v>
      </c>
      <c r="D693" t="s">
        <v>1139</v>
      </c>
      <c r="E693" t="s">
        <v>1462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5">
      <c r="A694">
        <v>693</v>
      </c>
      <c r="B694" t="s">
        <v>127</v>
      </c>
      <c r="C694" t="s">
        <v>1405</v>
      </c>
      <c r="D694" t="s">
        <v>1142</v>
      </c>
      <c r="E694" t="s">
        <v>1462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5">
      <c r="A695">
        <v>694</v>
      </c>
      <c r="B695" t="s">
        <v>127</v>
      </c>
      <c r="C695" t="s">
        <v>1405</v>
      </c>
      <c r="D695" t="s">
        <v>1152</v>
      </c>
      <c r="E695" t="s">
        <v>1462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5">
      <c r="A696">
        <v>695</v>
      </c>
      <c r="B696" t="s">
        <v>127</v>
      </c>
      <c r="C696" t="s">
        <v>1405</v>
      </c>
      <c r="D696" t="s">
        <v>1174</v>
      </c>
      <c r="E696" t="s">
        <v>1462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5">
      <c r="A697">
        <v>696</v>
      </c>
      <c r="B697" t="s">
        <v>127</v>
      </c>
      <c r="C697" t="s">
        <v>1405</v>
      </c>
      <c r="D697" t="s">
        <v>1211</v>
      </c>
      <c r="E697" t="s">
        <v>1462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5">
      <c r="A698">
        <v>697</v>
      </c>
      <c r="B698" t="s">
        <v>127</v>
      </c>
      <c r="C698" t="s">
        <v>1405</v>
      </c>
      <c r="D698" t="s">
        <v>1319</v>
      </c>
      <c r="E698" t="s">
        <v>1462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5">
      <c r="A699">
        <v>698</v>
      </c>
      <c r="B699" t="s">
        <v>127</v>
      </c>
      <c r="C699" t="s">
        <v>1405</v>
      </c>
      <c r="D699" t="s">
        <v>1324</v>
      </c>
      <c r="E699" t="s">
        <v>1462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5">
      <c r="A700">
        <v>699</v>
      </c>
      <c r="B700" t="s">
        <v>127</v>
      </c>
      <c r="C700" t="s">
        <v>1405</v>
      </c>
      <c r="D700" t="s">
        <v>1356</v>
      </c>
      <c r="E700" t="s">
        <v>1462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5">
      <c r="A701">
        <v>700</v>
      </c>
      <c r="B701" t="s">
        <v>127</v>
      </c>
      <c r="C701" t="s">
        <v>1405</v>
      </c>
      <c r="D701" t="s">
        <v>1367</v>
      </c>
      <c r="E701" t="s">
        <v>1462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5">
      <c r="A702">
        <v>701</v>
      </c>
      <c r="B702" t="s">
        <v>127</v>
      </c>
      <c r="C702" t="s">
        <v>1405</v>
      </c>
      <c r="D702" t="s">
        <v>1380</v>
      </c>
      <c r="E702" t="s">
        <v>1462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5">
      <c r="A703">
        <v>702</v>
      </c>
      <c r="B703" t="s">
        <v>127</v>
      </c>
      <c r="C703" t="s">
        <v>1405</v>
      </c>
      <c r="D703" t="s">
        <v>1393</v>
      </c>
      <c r="E703" t="s">
        <v>1462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5">
      <c r="A704">
        <v>703</v>
      </c>
      <c r="B704" t="s">
        <v>127</v>
      </c>
      <c r="C704" t="s">
        <v>1405</v>
      </c>
      <c r="D704" t="s">
        <v>724</v>
      </c>
      <c r="E704" t="s">
        <v>1462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5">
      <c r="A705">
        <v>704</v>
      </c>
      <c r="B705" t="s">
        <v>127</v>
      </c>
      <c r="C705" t="s">
        <v>1426</v>
      </c>
      <c r="D705" t="s">
        <v>353</v>
      </c>
      <c r="E705" t="s">
        <v>1462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5">
      <c r="A706">
        <v>705</v>
      </c>
      <c r="B706" t="s">
        <v>127</v>
      </c>
      <c r="C706" t="s">
        <v>1426</v>
      </c>
      <c r="D706" t="s">
        <v>372</v>
      </c>
      <c r="E706" t="s">
        <v>1462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5">
      <c r="A707">
        <v>706</v>
      </c>
      <c r="B707" t="s">
        <v>127</v>
      </c>
      <c r="C707" t="s">
        <v>1426</v>
      </c>
      <c r="D707" t="s">
        <v>453</v>
      </c>
      <c r="E707" t="s">
        <v>1462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5">
      <c r="A708">
        <v>707</v>
      </c>
      <c r="B708" t="s">
        <v>127</v>
      </c>
      <c r="C708" t="s">
        <v>1426</v>
      </c>
      <c r="D708" t="s">
        <v>489</v>
      </c>
      <c r="E708" t="s">
        <v>1462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5">
      <c r="A709">
        <v>708</v>
      </c>
      <c r="B709" t="s">
        <v>127</v>
      </c>
      <c r="C709" t="s">
        <v>1426</v>
      </c>
      <c r="D709" t="s">
        <v>576</v>
      </c>
      <c r="E709" t="s">
        <v>1462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5">
      <c r="A710">
        <v>709</v>
      </c>
      <c r="B710" t="s">
        <v>127</v>
      </c>
      <c r="C710" t="s">
        <v>1426</v>
      </c>
      <c r="D710" t="s">
        <v>598</v>
      </c>
      <c r="E710" t="s">
        <v>1462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5">
      <c r="A711">
        <v>710</v>
      </c>
      <c r="B711" t="s">
        <v>127</v>
      </c>
      <c r="C711" t="s">
        <v>1426</v>
      </c>
      <c r="D711" t="s">
        <v>624</v>
      </c>
      <c r="E711" t="s">
        <v>1462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5">
      <c r="A712">
        <v>711</v>
      </c>
      <c r="B712" t="s">
        <v>127</v>
      </c>
      <c r="C712" t="s">
        <v>1426</v>
      </c>
      <c r="D712" t="s">
        <v>669</v>
      </c>
      <c r="E712" t="s">
        <v>1462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5">
      <c r="A713">
        <v>712</v>
      </c>
      <c r="B713" t="s">
        <v>127</v>
      </c>
      <c r="C713" t="s">
        <v>1426</v>
      </c>
      <c r="D713" t="s">
        <v>759</v>
      </c>
      <c r="E713" t="s">
        <v>1462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5">
      <c r="A714">
        <v>713</v>
      </c>
      <c r="B714" t="s">
        <v>127</v>
      </c>
      <c r="C714" t="s">
        <v>1426</v>
      </c>
      <c r="D714" t="s">
        <v>785</v>
      </c>
      <c r="E714" t="s">
        <v>1462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5">
      <c r="A715">
        <v>714</v>
      </c>
      <c r="B715" t="s">
        <v>127</v>
      </c>
      <c r="C715" t="s">
        <v>1426</v>
      </c>
      <c r="D715" t="s">
        <v>810</v>
      </c>
      <c r="E715" t="s">
        <v>1462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5">
      <c r="A716">
        <v>715</v>
      </c>
      <c r="B716" t="s">
        <v>127</v>
      </c>
      <c r="C716" t="s">
        <v>1426</v>
      </c>
      <c r="D716" t="s">
        <v>814</v>
      </c>
      <c r="E716" t="s">
        <v>1462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5">
      <c r="A717">
        <v>716</v>
      </c>
      <c r="B717" t="s">
        <v>127</v>
      </c>
      <c r="C717" t="s">
        <v>1426</v>
      </c>
      <c r="D717" t="s">
        <v>842</v>
      </c>
      <c r="E717" t="s">
        <v>1462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5">
      <c r="A718">
        <v>717</v>
      </c>
      <c r="B718" t="s">
        <v>127</v>
      </c>
      <c r="C718" t="s">
        <v>1426</v>
      </c>
      <c r="D718" t="s">
        <v>1026</v>
      </c>
      <c r="E718" t="s">
        <v>1462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5">
      <c r="A719">
        <v>718</v>
      </c>
      <c r="B719" t="s">
        <v>127</v>
      </c>
      <c r="C719" t="s">
        <v>1426</v>
      </c>
      <c r="D719" t="s">
        <v>1063</v>
      </c>
      <c r="E719" t="s">
        <v>1462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5">
      <c r="A720">
        <v>719</v>
      </c>
      <c r="B720" t="s">
        <v>127</v>
      </c>
      <c r="C720" t="s">
        <v>1426</v>
      </c>
      <c r="D720" t="s">
        <v>1099</v>
      </c>
      <c r="E720" t="s">
        <v>1462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5">
      <c r="A721">
        <v>720</v>
      </c>
      <c r="B721" t="s">
        <v>127</v>
      </c>
      <c r="C721" t="s">
        <v>1426</v>
      </c>
      <c r="D721" t="s">
        <v>1197</v>
      </c>
      <c r="E721" t="s">
        <v>1462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5">
      <c r="A722">
        <v>721</v>
      </c>
      <c r="B722" t="s">
        <v>127</v>
      </c>
      <c r="C722" t="s">
        <v>1426</v>
      </c>
      <c r="D722" t="s">
        <v>1286</v>
      </c>
      <c r="E722" t="s">
        <v>1462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5">
      <c r="A723">
        <v>722</v>
      </c>
      <c r="B723" t="s">
        <v>127</v>
      </c>
      <c r="C723" t="s">
        <v>1426</v>
      </c>
      <c r="D723" t="s">
        <v>1348</v>
      </c>
      <c r="E723" t="s">
        <v>1462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5">
      <c r="A724">
        <v>723</v>
      </c>
      <c r="B724" t="s">
        <v>127</v>
      </c>
      <c r="C724" t="s">
        <v>1412</v>
      </c>
      <c r="D724" t="s">
        <v>322</v>
      </c>
      <c r="E724" t="s">
        <v>1462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5">
      <c r="A725">
        <v>724</v>
      </c>
      <c r="B725" t="s">
        <v>127</v>
      </c>
      <c r="C725" t="s">
        <v>1412</v>
      </c>
      <c r="D725" t="s">
        <v>364</v>
      </c>
      <c r="E725" t="s">
        <v>1462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5">
      <c r="A726">
        <v>725</v>
      </c>
      <c r="B726" t="s">
        <v>127</v>
      </c>
      <c r="C726" t="s">
        <v>1412</v>
      </c>
      <c r="D726" t="s">
        <v>369</v>
      </c>
      <c r="E726" t="s">
        <v>1462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5">
      <c r="A727">
        <v>726</v>
      </c>
      <c r="B727" t="s">
        <v>127</v>
      </c>
      <c r="C727" t="s">
        <v>1412</v>
      </c>
      <c r="D727" t="s">
        <v>445</v>
      </c>
      <c r="E727" t="s">
        <v>1462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5">
      <c r="A728">
        <v>727</v>
      </c>
      <c r="B728" t="s">
        <v>127</v>
      </c>
      <c r="C728" t="s">
        <v>1412</v>
      </c>
      <c r="D728" t="s">
        <v>468</v>
      </c>
      <c r="E728" t="s">
        <v>1462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5">
      <c r="A729">
        <v>728</v>
      </c>
      <c r="B729" t="s">
        <v>127</v>
      </c>
      <c r="C729" t="s">
        <v>1412</v>
      </c>
      <c r="D729" t="s">
        <v>527</v>
      </c>
      <c r="E729" t="s">
        <v>1462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5">
      <c r="A730">
        <v>729</v>
      </c>
      <c r="B730" t="s">
        <v>127</v>
      </c>
      <c r="C730" t="s">
        <v>1412</v>
      </c>
      <c r="D730" t="s">
        <v>686</v>
      </c>
      <c r="E730" t="s">
        <v>1462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5">
      <c r="A731">
        <v>730</v>
      </c>
      <c r="B731" t="s">
        <v>127</v>
      </c>
      <c r="C731" t="s">
        <v>1412</v>
      </c>
      <c r="D731" t="s">
        <v>742</v>
      </c>
      <c r="E731" t="s">
        <v>1462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5">
      <c r="A732">
        <v>731</v>
      </c>
      <c r="B732" t="s">
        <v>127</v>
      </c>
      <c r="C732" t="s">
        <v>1412</v>
      </c>
      <c r="D732" t="s">
        <v>822</v>
      </c>
      <c r="E732" t="s">
        <v>1462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5">
      <c r="A733">
        <v>732</v>
      </c>
      <c r="B733" t="s">
        <v>127</v>
      </c>
      <c r="C733" t="s">
        <v>1412</v>
      </c>
      <c r="D733" t="s">
        <v>1011</v>
      </c>
      <c r="E733" t="s">
        <v>1462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5">
      <c r="A734">
        <v>733</v>
      </c>
      <c r="B734" t="s">
        <v>127</v>
      </c>
      <c r="C734" t="s">
        <v>1412</v>
      </c>
      <c r="D734" t="s">
        <v>1047</v>
      </c>
      <c r="E734" t="s">
        <v>1462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5">
      <c r="A735">
        <v>734</v>
      </c>
      <c r="B735" t="s">
        <v>127</v>
      </c>
      <c r="C735" t="s">
        <v>1412</v>
      </c>
      <c r="D735" t="s">
        <v>1072</v>
      </c>
      <c r="E735" t="s">
        <v>1462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5">
      <c r="A736">
        <v>735</v>
      </c>
      <c r="B736" t="s">
        <v>127</v>
      </c>
      <c r="C736" t="s">
        <v>1412</v>
      </c>
      <c r="D736" t="s">
        <v>1253</v>
      </c>
      <c r="E736" t="s">
        <v>1462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5">
      <c r="A737">
        <v>736</v>
      </c>
      <c r="B737" t="s">
        <v>127</v>
      </c>
      <c r="C737" t="s">
        <v>1412</v>
      </c>
      <c r="D737" t="s">
        <v>1300</v>
      </c>
      <c r="E737" t="s">
        <v>1462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5">
      <c r="A738">
        <v>737</v>
      </c>
      <c r="B738" t="s">
        <v>127</v>
      </c>
      <c r="C738" t="s">
        <v>1412</v>
      </c>
      <c r="D738" t="s">
        <v>1361</v>
      </c>
      <c r="E738" t="s">
        <v>1462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5">
      <c r="A739">
        <v>738</v>
      </c>
      <c r="B739" t="s">
        <v>127</v>
      </c>
      <c r="C739" t="s">
        <v>1438</v>
      </c>
      <c r="D739" t="s">
        <v>436</v>
      </c>
      <c r="E739" t="s">
        <v>1462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5">
      <c r="A740">
        <v>739</v>
      </c>
      <c r="B740" t="s">
        <v>127</v>
      </c>
      <c r="C740" t="s">
        <v>1438</v>
      </c>
      <c r="D740" t="s">
        <v>516</v>
      </c>
      <c r="E740" t="s">
        <v>1462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5">
      <c r="A741">
        <v>740</v>
      </c>
      <c r="B741" t="s">
        <v>127</v>
      </c>
      <c r="C741" t="s">
        <v>1438</v>
      </c>
      <c r="D741" t="s">
        <v>838</v>
      </c>
      <c r="E741" t="s">
        <v>1462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5">
      <c r="A742">
        <v>741</v>
      </c>
      <c r="B742" t="s">
        <v>127</v>
      </c>
      <c r="C742" t="s">
        <v>1438</v>
      </c>
      <c r="D742" t="s">
        <v>1002</v>
      </c>
      <c r="E742" t="s">
        <v>1462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5">
      <c r="A743">
        <v>742</v>
      </c>
      <c r="B743" t="s">
        <v>127</v>
      </c>
      <c r="C743" t="s">
        <v>1438</v>
      </c>
      <c r="D743" t="s">
        <v>1177</v>
      </c>
      <c r="E743" t="s">
        <v>1462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5">
      <c r="A744">
        <v>743</v>
      </c>
      <c r="B744" t="s">
        <v>127</v>
      </c>
      <c r="C744" t="s">
        <v>1438</v>
      </c>
      <c r="D744" t="s">
        <v>1290</v>
      </c>
      <c r="E744" t="s">
        <v>1462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5">
      <c r="A745">
        <v>744</v>
      </c>
      <c r="B745" t="s">
        <v>127</v>
      </c>
      <c r="C745" t="s">
        <v>1438</v>
      </c>
      <c r="D745" t="s">
        <v>1377</v>
      </c>
      <c r="E745" t="s">
        <v>1462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5">
      <c r="A746">
        <v>745</v>
      </c>
      <c r="B746" t="s">
        <v>127</v>
      </c>
      <c r="C746" t="s">
        <v>1408</v>
      </c>
      <c r="D746" t="s">
        <v>311</v>
      </c>
      <c r="E746" t="s">
        <v>1462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5">
      <c r="A747">
        <v>746</v>
      </c>
      <c r="B747" t="s">
        <v>127</v>
      </c>
      <c r="C747" t="s">
        <v>1408</v>
      </c>
      <c r="D747" t="s">
        <v>414</v>
      </c>
      <c r="E747" t="s">
        <v>1462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5">
      <c r="A748">
        <v>747</v>
      </c>
      <c r="B748" t="s">
        <v>127</v>
      </c>
      <c r="C748" t="s">
        <v>1408</v>
      </c>
      <c r="D748" t="s">
        <v>482</v>
      </c>
      <c r="E748" t="s">
        <v>1462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5">
      <c r="A749">
        <v>748</v>
      </c>
      <c r="B749" t="s">
        <v>127</v>
      </c>
      <c r="C749" t="s">
        <v>1408</v>
      </c>
      <c r="D749" t="s">
        <v>580</v>
      </c>
      <c r="E749" t="s">
        <v>1462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5">
      <c r="A750">
        <v>749</v>
      </c>
      <c r="B750" t="s">
        <v>127</v>
      </c>
      <c r="C750" t="s">
        <v>1408</v>
      </c>
      <c r="D750" t="s">
        <v>582</v>
      </c>
      <c r="E750" t="s">
        <v>1462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5">
      <c r="A751">
        <v>750</v>
      </c>
      <c r="B751" t="s">
        <v>127</v>
      </c>
      <c r="C751" t="s">
        <v>1408</v>
      </c>
      <c r="D751" t="s">
        <v>597</v>
      </c>
      <c r="E751" t="s">
        <v>1462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5">
      <c r="A752">
        <v>751</v>
      </c>
      <c r="B752" t="s">
        <v>127</v>
      </c>
      <c r="C752" t="s">
        <v>1408</v>
      </c>
      <c r="D752" t="s">
        <v>606</v>
      </c>
      <c r="E752" t="s">
        <v>1462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5">
      <c r="A753">
        <v>752</v>
      </c>
      <c r="B753" t="s">
        <v>127</v>
      </c>
      <c r="C753" t="s">
        <v>1408</v>
      </c>
      <c r="D753" t="s">
        <v>614</v>
      </c>
      <c r="E753" t="s">
        <v>1462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5">
      <c r="A754">
        <v>753</v>
      </c>
      <c r="B754" t="s">
        <v>127</v>
      </c>
      <c r="C754" t="s">
        <v>1408</v>
      </c>
      <c r="D754" t="s">
        <v>629</v>
      </c>
      <c r="E754" t="s">
        <v>1462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5">
      <c r="A755">
        <v>754</v>
      </c>
      <c r="B755" t="s">
        <v>127</v>
      </c>
      <c r="C755" t="s">
        <v>1408</v>
      </c>
      <c r="D755" t="s">
        <v>663</v>
      </c>
      <c r="E755" t="s">
        <v>1462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5">
      <c r="A756">
        <v>755</v>
      </c>
      <c r="B756" t="s">
        <v>127</v>
      </c>
      <c r="C756" t="s">
        <v>1408</v>
      </c>
      <c r="D756" t="s">
        <v>794</v>
      </c>
      <c r="E756" t="s">
        <v>1462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5">
      <c r="A757">
        <v>756</v>
      </c>
      <c r="B757" t="s">
        <v>127</v>
      </c>
      <c r="C757" t="s">
        <v>1408</v>
      </c>
      <c r="D757" t="s">
        <v>837</v>
      </c>
      <c r="E757" t="s">
        <v>1462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5">
      <c r="A758">
        <v>757</v>
      </c>
      <c r="B758" t="s">
        <v>127</v>
      </c>
      <c r="C758" t="s">
        <v>1408</v>
      </c>
      <c r="D758" t="s">
        <v>844</v>
      </c>
      <c r="E758" t="s">
        <v>1462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5">
      <c r="A759">
        <v>758</v>
      </c>
      <c r="B759" t="s">
        <v>127</v>
      </c>
      <c r="C759" t="s">
        <v>1408</v>
      </c>
      <c r="D759" t="s">
        <v>751</v>
      </c>
      <c r="E759" t="s">
        <v>1462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5">
      <c r="A760">
        <v>759</v>
      </c>
      <c r="B760" t="s">
        <v>127</v>
      </c>
      <c r="C760" t="s">
        <v>1408</v>
      </c>
      <c r="D760" t="s">
        <v>941</v>
      </c>
      <c r="E760" t="s">
        <v>1462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5">
      <c r="A761">
        <v>760</v>
      </c>
      <c r="B761" t="s">
        <v>127</v>
      </c>
      <c r="C761" t="s">
        <v>1408</v>
      </c>
      <c r="D761" t="s">
        <v>1039</v>
      </c>
      <c r="E761" t="s">
        <v>1462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5">
      <c r="A762">
        <v>761</v>
      </c>
      <c r="B762" t="s">
        <v>127</v>
      </c>
      <c r="C762" t="s">
        <v>1408</v>
      </c>
      <c r="D762" t="s">
        <v>1057</v>
      </c>
      <c r="E762" t="s">
        <v>1462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5">
      <c r="A763">
        <v>762</v>
      </c>
      <c r="B763" t="s">
        <v>127</v>
      </c>
      <c r="C763" t="s">
        <v>1408</v>
      </c>
      <c r="D763" t="s">
        <v>1073</v>
      </c>
      <c r="E763" t="s">
        <v>1462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5">
      <c r="A764">
        <v>763</v>
      </c>
      <c r="B764" t="s">
        <v>127</v>
      </c>
      <c r="C764" t="s">
        <v>1408</v>
      </c>
      <c r="D764" t="s">
        <v>1256</v>
      </c>
      <c r="E764" t="s">
        <v>1462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5">
      <c r="A765">
        <v>764</v>
      </c>
      <c r="B765" t="s">
        <v>127</v>
      </c>
      <c r="C765" t="s">
        <v>1408</v>
      </c>
      <c r="D765" t="s">
        <v>1268</v>
      </c>
      <c r="E765" t="s">
        <v>1462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5">
      <c r="A766">
        <v>765</v>
      </c>
      <c r="B766" t="s">
        <v>127</v>
      </c>
      <c r="C766" t="s">
        <v>1408</v>
      </c>
      <c r="D766" t="s">
        <v>1316</v>
      </c>
      <c r="E766" t="s">
        <v>1462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5">
      <c r="A767">
        <v>766</v>
      </c>
      <c r="B767" t="s">
        <v>127</v>
      </c>
      <c r="C767" t="s">
        <v>1445</v>
      </c>
      <c r="D767" t="s">
        <v>528</v>
      </c>
      <c r="E767" t="s">
        <v>1462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5">
      <c r="A768">
        <v>767</v>
      </c>
      <c r="B768" t="s">
        <v>127</v>
      </c>
      <c r="C768" t="s">
        <v>1445</v>
      </c>
      <c r="D768" t="s">
        <v>607</v>
      </c>
      <c r="E768" t="s">
        <v>1462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5">
      <c r="A769">
        <v>768</v>
      </c>
      <c r="B769" t="s">
        <v>127</v>
      </c>
      <c r="C769" t="s">
        <v>1445</v>
      </c>
      <c r="D769" t="s">
        <v>684</v>
      </c>
      <c r="E769" t="s">
        <v>1462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5">
      <c r="A770">
        <v>769</v>
      </c>
      <c r="B770" t="s">
        <v>127</v>
      </c>
      <c r="C770" t="s">
        <v>1445</v>
      </c>
      <c r="D770" t="s">
        <v>721</v>
      </c>
      <c r="E770" t="s">
        <v>1462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5">
      <c r="A771">
        <v>770</v>
      </c>
      <c r="B771" t="s">
        <v>127</v>
      </c>
      <c r="C771" t="s">
        <v>1445</v>
      </c>
      <c r="D771" t="s">
        <v>823</v>
      </c>
      <c r="E771" t="s">
        <v>1462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5">
      <c r="A772">
        <v>771</v>
      </c>
      <c r="B772" t="s">
        <v>127</v>
      </c>
      <c r="C772" t="s">
        <v>1445</v>
      </c>
      <c r="D772" t="s">
        <v>873</v>
      </c>
      <c r="E772" t="s">
        <v>1462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5">
      <c r="A773">
        <v>772</v>
      </c>
      <c r="B773" t="s">
        <v>127</v>
      </c>
      <c r="C773" t="s">
        <v>1445</v>
      </c>
      <c r="D773" t="s">
        <v>877</v>
      </c>
      <c r="E773" t="s">
        <v>1462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5">
      <c r="A774">
        <v>773</v>
      </c>
      <c r="B774" t="s">
        <v>127</v>
      </c>
      <c r="C774" t="s">
        <v>1445</v>
      </c>
      <c r="D774" t="s">
        <v>939</v>
      </c>
      <c r="E774" t="s">
        <v>1462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5">
      <c r="A775">
        <v>774</v>
      </c>
      <c r="B775" t="s">
        <v>127</v>
      </c>
      <c r="C775" t="s">
        <v>1445</v>
      </c>
      <c r="D775" t="s">
        <v>961</v>
      </c>
      <c r="E775" t="s">
        <v>1462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5">
      <c r="A776">
        <v>775</v>
      </c>
      <c r="B776" t="s">
        <v>127</v>
      </c>
      <c r="C776" t="s">
        <v>1445</v>
      </c>
      <c r="D776" t="s">
        <v>1098</v>
      </c>
      <c r="E776" t="s">
        <v>1462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5">
      <c r="A777">
        <v>776</v>
      </c>
      <c r="B777" t="s">
        <v>127</v>
      </c>
      <c r="C777" t="s">
        <v>1445</v>
      </c>
      <c r="D777" t="s">
        <v>1145</v>
      </c>
      <c r="E777" t="s">
        <v>1462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5">
      <c r="A778">
        <v>777</v>
      </c>
      <c r="B778" t="s">
        <v>127</v>
      </c>
      <c r="C778" t="s">
        <v>1445</v>
      </c>
      <c r="D778" t="s">
        <v>1146</v>
      </c>
      <c r="E778" t="s">
        <v>1462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5">
      <c r="A779">
        <v>778</v>
      </c>
      <c r="B779" t="s">
        <v>127</v>
      </c>
      <c r="C779" t="s">
        <v>1445</v>
      </c>
      <c r="D779" t="s">
        <v>1159</v>
      </c>
      <c r="E779" t="s">
        <v>1462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5">
      <c r="A780">
        <v>779</v>
      </c>
      <c r="B780" t="s">
        <v>127</v>
      </c>
      <c r="C780" t="s">
        <v>1445</v>
      </c>
      <c r="D780" t="s">
        <v>1227</v>
      </c>
      <c r="E780" t="s">
        <v>1462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5">
      <c r="A781">
        <v>780</v>
      </c>
      <c r="B781" t="s">
        <v>127</v>
      </c>
      <c r="C781" t="s">
        <v>1445</v>
      </c>
      <c r="D781" t="s">
        <v>1244</v>
      </c>
      <c r="E781" t="s">
        <v>1462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5">
      <c r="A782">
        <v>781</v>
      </c>
      <c r="B782" t="s">
        <v>127</v>
      </c>
      <c r="C782" t="s">
        <v>1445</v>
      </c>
      <c r="D782" t="s">
        <v>1284</v>
      </c>
      <c r="E782" t="s">
        <v>1462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5">
      <c r="A783">
        <v>782</v>
      </c>
      <c r="B783" t="s">
        <v>127</v>
      </c>
      <c r="C783" t="s">
        <v>1445</v>
      </c>
      <c r="D783" t="s">
        <v>1295</v>
      </c>
      <c r="E783" t="s">
        <v>1462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5">
      <c r="A784">
        <v>783</v>
      </c>
      <c r="B784" t="s">
        <v>127</v>
      </c>
      <c r="C784" t="s">
        <v>1445</v>
      </c>
      <c r="D784" t="s">
        <v>1373</v>
      </c>
      <c r="E784" t="s">
        <v>1462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5">
      <c r="A785">
        <v>784</v>
      </c>
      <c r="B785" t="s">
        <v>127</v>
      </c>
      <c r="C785" t="s">
        <v>1404</v>
      </c>
      <c r="D785" t="s">
        <v>305</v>
      </c>
      <c r="E785" t="s">
        <v>1462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5">
      <c r="A786">
        <v>785</v>
      </c>
      <c r="B786" t="s">
        <v>127</v>
      </c>
      <c r="C786" t="s">
        <v>1404</v>
      </c>
      <c r="D786" t="s">
        <v>310</v>
      </c>
      <c r="E786" t="s">
        <v>1462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5">
      <c r="A787">
        <v>786</v>
      </c>
      <c r="B787" t="s">
        <v>127</v>
      </c>
      <c r="C787" t="s">
        <v>1404</v>
      </c>
      <c r="D787" t="s">
        <v>315</v>
      </c>
      <c r="E787" t="s">
        <v>1462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5">
      <c r="A788">
        <v>787</v>
      </c>
      <c r="B788" t="s">
        <v>127</v>
      </c>
      <c r="C788" t="s">
        <v>1404</v>
      </c>
      <c r="D788" t="s">
        <v>338</v>
      </c>
      <c r="E788" t="s">
        <v>1462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5">
      <c r="A789">
        <v>788</v>
      </c>
      <c r="B789" t="s">
        <v>127</v>
      </c>
      <c r="C789" t="s">
        <v>1404</v>
      </c>
      <c r="D789" t="s">
        <v>343</v>
      </c>
      <c r="E789" t="s">
        <v>1462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5">
      <c r="A790">
        <v>789</v>
      </c>
      <c r="B790" t="s">
        <v>127</v>
      </c>
      <c r="C790" t="s">
        <v>1404</v>
      </c>
      <c r="D790" t="s">
        <v>382</v>
      </c>
      <c r="E790" t="s">
        <v>1462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5">
      <c r="A791">
        <v>790</v>
      </c>
      <c r="B791" t="s">
        <v>127</v>
      </c>
      <c r="C791" t="s">
        <v>1404</v>
      </c>
      <c r="D791" t="s">
        <v>393</v>
      </c>
      <c r="E791" t="s">
        <v>1462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5">
      <c r="A792">
        <v>791</v>
      </c>
      <c r="B792" t="s">
        <v>127</v>
      </c>
      <c r="C792" t="s">
        <v>1404</v>
      </c>
      <c r="D792" t="s">
        <v>399</v>
      </c>
      <c r="E792" t="s">
        <v>1462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5">
      <c r="A793">
        <v>792</v>
      </c>
      <c r="B793" t="s">
        <v>127</v>
      </c>
      <c r="C793" t="s">
        <v>1404</v>
      </c>
      <c r="D793" t="s">
        <v>401</v>
      </c>
      <c r="E793" t="s">
        <v>1462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5">
      <c r="A794">
        <v>793</v>
      </c>
      <c r="B794" t="s">
        <v>127</v>
      </c>
      <c r="C794" t="s">
        <v>1404</v>
      </c>
      <c r="D794" t="s">
        <v>409</v>
      </c>
      <c r="E794" t="s">
        <v>1462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5">
      <c r="A795">
        <v>794</v>
      </c>
      <c r="B795" t="s">
        <v>127</v>
      </c>
      <c r="C795" t="s">
        <v>1404</v>
      </c>
      <c r="D795" t="s">
        <v>416</v>
      </c>
      <c r="E795" t="s">
        <v>1462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5">
      <c r="A796">
        <v>795</v>
      </c>
      <c r="B796" t="s">
        <v>127</v>
      </c>
      <c r="C796" t="s">
        <v>1404</v>
      </c>
      <c r="D796" t="s">
        <v>450</v>
      </c>
      <c r="E796" t="s">
        <v>1462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5">
      <c r="A797">
        <v>796</v>
      </c>
      <c r="B797" t="s">
        <v>127</v>
      </c>
      <c r="C797" t="s">
        <v>1404</v>
      </c>
      <c r="D797" t="s">
        <v>473</v>
      </c>
      <c r="E797" t="s">
        <v>1462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5">
      <c r="A798">
        <v>797</v>
      </c>
      <c r="B798" t="s">
        <v>127</v>
      </c>
      <c r="C798" t="s">
        <v>1404</v>
      </c>
      <c r="D798" t="s">
        <v>474</v>
      </c>
      <c r="E798" t="s">
        <v>1462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5">
      <c r="A799">
        <v>798</v>
      </c>
      <c r="B799" t="s">
        <v>127</v>
      </c>
      <c r="C799" t="s">
        <v>1404</v>
      </c>
      <c r="D799" t="s">
        <v>487</v>
      </c>
      <c r="E799" t="s">
        <v>1462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5">
      <c r="A800">
        <v>799</v>
      </c>
      <c r="B800" t="s">
        <v>127</v>
      </c>
      <c r="C800" t="s">
        <v>1404</v>
      </c>
      <c r="D800" t="s">
        <v>500</v>
      </c>
      <c r="E800" t="s">
        <v>1462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5">
      <c r="A801">
        <v>800</v>
      </c>
      <c r="B801" t="s">
        <v>127</v>
      </c>
      <c r="C801" t="s">
        <v>1404</v>
      </c>
      <c r="D801" t="s">
        <v>510</v>
      </c>
      <c r="E801" t="s">
        <v>1462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5">
      <c r="A802">
        <v>801</v>
      </c>
      <c r="B802" t="s">
        <v>127</v>
      </c>
      <c r="C802" t="s">
        <v>1404</v>
      </c>
      <c r="D802" t="s">
        <v>520</v>
      </c>
      <c r="E802" t="s">
        <v>1462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5">
      <c r="A803">
        <v>802</v>
      </c>
      <c r="B803" t="s">
        <v>127</v>
      </c>
      <c r="C803" t="s">
        <v>1404</v>
      </c>
      <c r="D803" t="s">
        <v>539</v>
      </c>
      <c r="E803" t="s">
        <v>1462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5">
      <c r="A804">
        <v>803</v>
      </c>
      <c r="B804" t="s">
        <v>127</v>
      </c>
      <c r="C804" t="s">
        <v>1404</v>
      </c>
      <c r="D804" t="s">
        <v>548</v>
      </c>
      <c r="E804" t="s">
        <v>1462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5">
      <c r="A805">
        <v>804</v>
      </c>
      <c r="B805" t="s">
        <v>127</v>
      </c>
      <c r="C805" t="s">
        <v>1404</v>
      </c>
      <c r="D805" t="s">
        <v>575</v>
      </c>
      <c r="E805" t="s">
        <v>1462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5">
      <c r="A806">
        <v>805</v>
      </c>
      <c r="B806" t="s">
        <v>127</v>
      </c>
      <c r="C806" t="s">
        <v>1404</v>
      </c>
      <c r="D806" t="s">
        <v>588</v>
      </c>
      <c r="E806" t="s">
        <v>1462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5">
      <c r="A807">
        <v>806</v>
      </c>
      <c r="B807" t="s">
        <v>127</v>
      </c>
      <c r="C807" t="s">
        <v>1404</v>
      </c>
      <c r="D807" t="s">
        <v>609</v>
      </c>
      <c r="E807" t="s">
        <v>1462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5">
      <c r="A808">
        <v>807</v>
      </c>
      <c r="B808" t="s">
        <v>127</v>
      </c>
      <c r="C808" t="s">
        <v>1404</v>
      </c>
      <c r="D808" t="s">
        <v>623</v>
      </c>
      <c r="E808" t="s">
        <v>1462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5">
      <c r="A809">
        <v>808</v>
      </c>
      <c r="B809" t="s">
        <v>127</v>
      </c>
      <c r="C809" t="s">
        <v>1404</v>
      </c>
      <c r="D809" t="s">
        <v>628</v>
      </c>
      <c r="E809" t="s">
        <v>1462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5">
      <c r="A810">
        <v>809</v>
      </c>
      <c r="B810" t="s">
        <v>127</v>
      </c>
      <c r="C810" t="s">
        <v>1404</v>
      </c>
      <c r="D810" t="s">
        <v>639</v>
      </c>
      <c r="E810" t="s">
        <v>1462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5">
      <c r="A811">
        <v>810</v>
      </c>
      <c r="B811" t="s">
        <v>127</v>
      </c>
      <c r="C811" t="s">
        <v>1404</v>
      </c>
      <c r="D811" t="s">
        <v>658</v>
      </c>
      <c r="E811" t="s">
        <v>1462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5">
      <c r="A812">
        <v>811</v>
      </c>
      <c r="B812" t="s">
        <v>127</v>
      </c>
      <c r="C812" t="s">
        <v>1404</v>
      </c>
      <c r="D812" t="s">
        <v>678</v>
      </c>
      <c r="E812" t="s">
        <v>1462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5">
      <c r="A813">
        <v>812</v>
      </c>
      <c r="B813" t="s">
        <v>127</v>
      </c>
      <c r="C813" t="s">
        <v>1404</v>
      </c>
      <c r="D813" t="s">
        <v>681</v>
      </c>
      <c r="E813" t="s">
        <v>1462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5">
      <c r="A814">
        <v>813</v>
      </c>
      <c r="B814" t="s">
        <v>127</v>
      </c>
      <c r="C814" t="s">
        <v>1404</v>
      </c>
      <c r="D814" t="s">
        <v>689</v>
      </c>
      <c r="E814" t="s">
        <v>1462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5">
      <c r="A815">
        <v>814</v>
      </c>
      <c r="B815" t="s">
        <v>127</v>
      </c>
      <c r="C815" t="s">
        <v>1404</v>
      </c>
      <c r="D815" t="s">
        <v>691</v>
      </c>
      <c r="E815" t="s">
        <v>1462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5">
      <c r="A816">
        <v>815</v>
      </c>
      <c r="B816" t="s">
        <v>127</v>
      </c>
      <c r="C816" t="s">
        <v>1404</v>
      </c>
      <c r="D816" t="s">
        <v>706</v>
      </c>
      <c r="E816" t="s">
        <v>1462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5">
      <c r="A817">
        <v>816</v>
      </c>
      <c r="B817" t="s">
        <v>127</v>
      </c>
      <c r="C817" t="s">
        <v>1404</v>
      </c>
      <c r="D817" t="s">
        <v>714</v>
      </c>
      <c r="E817" t="s">
        <v>1462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5">
      <c r="A818">
        <v>817</v>
      </c>
      <c r="B818" t="s">
        <v>127</v>
      </c>
      <c r="C818" t="s">
        <v>1404</v>
      </c>
      <c r="D818" t="s">
        <v>734</v>
      </c>
      <c r="E818" t="s">
        <v>1462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5">
      <c r="A819">
        <v>818</v>
      </c>
      <c r="B819" t="s">
        <v>127</v>
      </c>
      <c r="C819" t="s">
        <v>1404</v>
      </c>
      <c r="D819" t="s">
        <v>735</v>
      </c>
      <c r="E819" t="s">
        <v>1462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5">
      <c r="A820">
        <v>819</v>
      </c>
      <c r="B820" t="s">
        <v>127</v>
      </c>
      <c r="C820" t="s">
        <v>1404</v>
      </c>
      <c r="D820" t="s">
        <v>750</v>
      </c>
      <c r="E820" t="s">
        <v>1462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5">
      <c r="A821">
        <v>820</v>
      </c>
      <c r="B821" t="s">
        <v>127</v>
      </c>
      <c r="C821" t="s">
        <v>1404</v>
      </c>
      <c r="D821" t="s">
        <v>776</v>
      </c>
      <c r="E821" t="s">
        <v>1462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5">
      <c r="A822">
        <v>821</v>
      </c>
      <c r="B822" t="s">
        <v>127</v>
      </c>
      <c r="C822" t="s">
        <v>1404</v>
      </c>
      <c r="D822" t="s">
        <v>826</v>
      </c>
      <c r="E822" t="s">
        <v>1462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5">
      <c r="A823">
        <v>822</v>
      </c>
      <c r="B823" t="s">
        <v>127</v>
      </c>
      <c r="C823" t="s">
        <v>1404</v>
      </c>
      <c r="D823" t="s">
        <v>829</v>
      </c>
      <c r="E823" t="s">
        <v>1462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5">
      <c r="A824">
        <v>823</v>
      </c>
      <c r="B824" t="s">
        <v>127</v>
      </c>
      <c r="C824" t="s">
        <v>1404</v>
      </c>
      <c r="D824" t="s">
        <v>860</v>
      </c>
      <c r="E824" t="s">
        <v>1462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5">
      <c r="A825">
        <v>824</v>
      </c>
      <c r="B825" t="s">
        <v>127</v>
      </c>
      <c r="C825" t="s">
        <v>1404</v>
      </c>
      <c r="D825" t="s">
        <v>864</v>
      </c>
      <c r="E825" t="s">
        <v>1462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5">
      <c r="A826">
        <v>825</v>
      </c>
      <c r="B826" t="s">
        <v>127</v>
      </c>
      <c r="C826" t="s">
        <v>1404</v>
      </c>
      <c r="D826" t="s">
        <v>870</v>
      </c>
      <c r="E826" t="s">
        <v>1462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5">
      <c r="A827">
        <v>826</v>
      </c>
      <c r="B827" t="s">
        <v>127</v>
      </c>
      <c r="C827" t="s">
        <v>1404</v>
      </c>
      <c r="D827" t="s">
        <v>889</v>
      </c>
      <c r="E827" t="s">
        <v>1462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5">
      <c r="A828">
        <v>827</v>
      </c>
      <c r="B828" t="s">
        <v>127</v>
      </c>
      <c r="C828" t="s">
        <v>1404</v>
      </c>
      <c r="D828" t="s">
        <v>913</v>
      </c>
      <c r="E828" t="s">
        <v>1462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5">
      <c r="A829">
        <v>828</v>
      </c>
      <c r="B829" t="s">
        <v>127</v>
      </c>
      <c r="C829" t="s">
        <v>1404</v>
      </c>
      <c r="D829" t="s">
        <v>930</v>
      </c>
      <c r="E829" t="s">
        <v>1462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5">
      <c r="A830">
        <v>829</v>
      </c>
      <c r="B830" t="s">
        <v>127</v>
      </c>
      <c r="C830" t="s">
        <v>1404</v>
      </c>
      <c r="D830" t="s">
        <v>964</v>
      </c>
      <c r="E830" t="s">
        <v>1462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5">
      <c r="A831">
        <v>830</v>
      </c>
      <c r="B831" t="s">
        <v>127</v>
      </c>
      <c r="C831" t="s">
        <v>1404</v>
      </c>
      <c r="D831" t="s">
        <v>971</v>
      </c>
      <c r="E831" t="s">
        <v>1462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5">
      <c r="A832">
        <v>831</v>
      </c>
      <c r="B832" t="s">
        <v>127</v>
      </c>
      <c r="C832" t="s">
        <v>1404</v>
      </c>
      <c r="D832" t="s">
        <v>973</v>
      </c>
      <c r="E832" t="s">
        <v>1462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5">
      <c r="A833">
        <v>832</v>
      </c>
      <c r="B833" t="s">
        <v>127</v>
      </c>
      <c r="C833" t="s">
        <v>1404</v>
      </c>
      <c r="D833" t="s">
        <v>1009</v>
      </c>
      <c r="E833" t="s">
        <v>1462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5">
      <c r="A834">
        <v>833</v>
      </c>
      <c r="B834" t="s">
        <v>127</v>
      </c>
      <c r="C834" t="s">
        <v>1404</v>
      </c>
      <c r="D834" t="s">
        <v>1015</v>
      </c>
      <c r="E834" t="s">
        <v>1462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5">
      <c r="A835">
        <v>834</v>
      </c>
      <c r="B835" t="s">
        <v>127</v>
      </c>
      <c r="C835" t="s">
        <v>1404</v>
      </c>
      <c r="D835" t="s">
        <v>1023</v>
      </c>
      <c r="E835" t="s">
        <v>1462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5">
      <c r="A836">
        <v>835</v>
      </c>
      <c r="B836" t="s">
        <v>127</v>
      </c>
      <c r="C836" t="s">
        <v>1404</v>
      </c>
      <c r="D836" t="s">
        <v>1046</v>
      </c>
      <c r="E836" t="s">
        <v>1462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5">
      <c r="A837">
        <v>836</v>
      </c>
      <c r="B837" t="s">
        <v>127</v>
      </c>
      <c r="C837" t="s">
        <v>1404</v>
      </c>
      <c r="D837" t="s">
        <v>1069</v>
      </c>
      <c r="E837" t="s">
        <v>1462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5">
      <c r="A838">
        <v>837</v>
      </c>
      <c r="B838" t="s">
        <v>127</v>
      </c>
      <c r="C838" t="s">
        <v>1404</v>
      </c>
      <c r="D838" t="s">
        <v>1080</v>
      </c>
      <c r="E838" t="s">
        <v>1462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5">
      <c r="A839">
        <v>838</v>
      </c>
      <c r="B839" t="s">
        <v>127</v>
      </c>
      <c r="C839" t="s">
        <v>1404</v>
      </c>
      <c r="D839" t="s">
        <v>1102</v>
      </c>
      <c r="E839" t="s">
        <v>1462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5">
      <c r="A840">
        <v>839</v>
      </c>
      <c r="B840" t="s">
        <v>127</v>
      </c>
      <c r="C840" t="s">
        <v>1404</v>
      </c>
      <c r="D840" t="s">
        <v>1115</v>
      </c>
      <c r="E840" t="s">
        <v>1462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5">
      <c r="A841">
        <v>840</v>
      </c>
      <c r="B841" t="s">
        <v>127</v>
      </c>
      <c r="C841" t="s">
        <v>1404</v>
      </c>
      <c r="D841" t="s">
        <v>1132</v>
      </c>
      <c r="E841" t="s">
        <v>1462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5">
      <c r="A842">
        <v>841</v>
      </c>
      <c r="B842" t="s">
        <v>127</v>
      </c>
      <c r="C842" t="s">
        <v>1404</v>
      </c>
      <c r="D842" t="s">
        <v>1160</v>
      </c>
      <c r="E842" t="s">
        <v>1462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5">
      <c r="A843">
        <v>842</v>
      </c>
      <c r="B843" t="s">
        <v>127</v>
      </c>
      <c r="C843" t="s">
        <v>1404</v>
      </c>
      <c r="D843" t="s">
        <v>1166</v>
      </c>
      <c r="E843" t="s">
        <v>1462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5">
      <c r="A844">
        <v>843</v>
      </c>
      <c r="B844" t="s">
        <v>127</v>
      </c>
      <c r="C844" t="s">
        <v>1404</v>
      </c>
      <c r="D844" t="s">
        <v>1175</v>
      </c>
      <c r="E844" t="s">
        <v>1462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5">
      <c r="A845">
        <v>844</v>
      </c>
      <c r="B845" t="s">
        <v>127</v>
      </c>
      <c r="C845" t="s">
        <v>1404</v>
      </c>
      <c r="D845" t="s">
        <v>1186</v>
      </c>
      <c r="E845" t="s">
        <v>1462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5">
      <c r="A846">
        <v>845</v>
      </c>
      <c r="B846" t="s">
        <v>127</v>
      </c>
      <c r="C846" t="s">
        <v>1404</v>
      </c>
      <c r="D846" t="s">
        <v>1199</v>
      </c>
      <c r="E846" t="s">
        <v>1462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5">
      <c r="A847">
        <v>846</v>
      </c>
      <c r="B847" t="s">
        <v>127</v>
      </c>
      <c r="C847" t="s">
        <v>1404</v>
      </c>
      <c r="D847" t="s">
        <v>1201</v>
      </c>
      <c r="E847" t="s">
        <v>1462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5">
      <c r="A848">
        <v>847</v>
      </c>
      <c r="B848" t="s">
        <v>127</v>
      </c>
      <c r="C848" t="s">
        <v>1404</v>
      </c>
      <c r="D848" t="s">
        <v>1222</v>
      </c>
      <c r="E848" t="s">
        <v>1462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5">
      <c r="A849">
        <v>848</v>
      </c>
      <c r="B849" t="s">
        <v>127</v>
      </c>
      <c r="C849" t="s">
        <v>1404</v>
      </c>
      <c r="D849" t="s">
        <v>1234</v>
      </c>
      <c r="E849" t="s">
        <v>1462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5">
      <c r="A850">
        <v>849</v>
      </c>
      <c r="B850" t="s">
        <v>127</v>
      </c>
      <c r="C850" t="s">
        <v>1404</v>
      </c>
      <c r="D850" t="s">
        <v>1243</v>
      </c>
      <c r="E850" t="s">
        <v>1462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5">
      <c r="A851">
        <v>850</v>
      </c>
      <c r="B851" t="s">
        <v>127</v>
      </c>
      <c r="C851" t="s">
        <v>1404</v>
      </c>
      <c r="D851" t="s">
        <v>1247</v>
      </c>
      <c r="E851" t="s">
        <v>1462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5">
      <c r="A852">
        <v>851</v>
      </c>
      <c r="B852" t="s">
        <v>127</v>
      </c>
      <c r="C852" t="s">
        <v>1404</v>
      </c>
      <c r="D852" t="s">
        <v>1250</v>
      </c>
      <c r="E852" t="s">
        <v>1462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5">
      <c r="A853">
        <v>852</v>
      </c>
      <c r="B853" t="s">
        <v>127</v>
      </c>
      <c r="C853" t="s">
        <v>1404</v>
      </c>
      <c r="D853" t="s">
        <v>1287</v>
      </c>
      <c r="E853" t="s">
        <v>1462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5">
      <c r="A854">
        <v>853</v>
      </c>
      <c r="B854" t="s">
        <v>127</v>
      </c>
      <c r="C854" t="s">
        <v>1404</v>
      </c>
      <c r="D854" t="s">
        <v>1288</v>
      </c>
      <c r="E854" t="s">
        <v>1462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5">
      <c r="A855">
        <v>854</v>
      </c>
      <c r="B855" t="s">
        <v>127</v>
      </c>
      <c r="C855" t="s">
        <v>1404</v>
      </c>
      <c r="D855" t="s">
        <v>1289</v>
      </c>
      <c r="E855" t="s">
        <v>1462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5">
      <c r="A856">
        <v>855</v>
      </c>
      <c r="B856" t="s">
        <v>127</v>
      </c>
      <c r="C856" t="s">
        <v>1404</v>
      </c>
      <c r="D856" t="s">
        <v>1306</v>
      </c>
      <c r="E856" t="s">
        <v>1462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5">
      <c r="A857">
        <v>856</v>
      </c>
      <c r="B857" t="s">
        <v>127</v>
      </c>
      <c r="C857" t="s">
        <v>1404</v>
      </c>
      <c r="D857" t="s">
        <v>1308</v>
      </c>
      <c r="E857" t="s">
        <v>1462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5">
      <c r="A858">
        <v>857</v>
      </c>
      <c r="B858" t="s">
        <v>127</v>
      </c>
      <c r="C858" t="s">
        <v>1404</v>
      </c>
      <c r="D858" t="s">
        <v>1315</v>
      </c>
      <c r="E858" t="s">
        <v>1462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5">
      <c r="A859">
        <v>858</v>
      </c>
      <c r="B859" t="s">
        <v>127</v>
      </c>
      <c r="C859" t="s">
        <v>1404</v>
      </c>
      <c r="D859" t="s">
        <v>1326</v>
      </c>
      <c r="E859" t="s">
        <v>1462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5">
      <c r="A860">
        <v>859</v>
      </c>
      <c r="B860" t="s">
        <v>127</v>
      </c>
      <c r="C860" t="s">
        <v>1404</v>
      </c>
      <c r="D860" t="s">
        <v>1331</v>
      </c>
      <c r="E860" t="s">
        <v>1462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5">
      <c r="A861">
        <v>860</v>
      </c>
      <c r="B861" t="s">
        <v>127</v>
      </c>
      <c r="C861" t="s">
        <v>1404</v>
      </c>
      <c r="D861" t="s">
        <v>1332</v>
      </c>
      <c r="E861" t="s">
        <v>1462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5">
      <c r="A862">
        <v>861</v>
      </c>
      <c r="B862" t="s">
        <v>127</v>
      </c>
      <c r="C862" t="s">
        <v>1404</v>
      </c>
      <c r="D862" t="s">
        <v>1355</v>
      </c>
      <c r="E862" t="s">
        <v>1462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5">
      <c r="A863">
        <v>862</v>
      </c>
      <c r="B863" t="s">
        <v>127</v>
      </c>
      <c r="C863" t="s">
        <v>1404</v>
      </c>
      <c r="D863" t="s">
        <v>1360</v>
      </c>
      <c r="E863" t="s">
        <v>1462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5">
      <c r="A864">
        <v>863</v>
      </c>
      <c r="B864" t="s">
        <v>127</v>
      </c>
      <c r="C864" t="s">
        <v>1404</v>
      </c>
      <c r="D864" t="s">
        <v>1372</v>
      </c>
      <c r="E864" t="s">
        <v>1462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5">
      <c r="A865">
        <v>864</v>
      </c>
      <c r="B865" t="s">
        <v>127</v>
      </c>
      <c r="C865" t="s">
        <v>1404</v>
      </c>
      <c r="D865" t="s">
        <v>1388</v>
      </c>
      <c r="E865" t="s">
        <v>1462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5">
      <c r="A866">
        <v>865</v>
      </c>
      <c r="B866" t="s">
        <v>127</v>
      </c>
      <c r="C866" t="s">
        <v>1404</v>
      </c>
      <c r="D866" t="s">
        <v>1394</v>
      </c>
      <c r="E866" t="s">
        <v>1462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5">
      <c r="A867">
        <v>866</v>
      </c>
      <c r="B867" t="s">
        <v>127</v>
      </c>
      <c r="C867" t="s">
        <v>1459</v>
      </c>
      <c r="D867" t="s">
        <v>1200</v>
      </c>
      <c r="E867" t="s">
        <v>1462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5">
      <c r="A868">
        <v>867</v>
      </c>
      <c r="B868" t="s">
        <v>127</v>
      </c>
      <c r="C868" t="s">
        <v>1459</v>
      </c>
      <c r="D868" t="s">
        <v>1362</v>
      </c>
      <c r="E868" t="s">
        <v>1462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5">
      <c r="A869">
        <v>868</v>
      </c>
      <c r="B869" t="s">
        <v>127</v>
      </c>
      <c r="C869" t="s">
        <v>1410</v>
      </c>
      <c r="D869" t="s">
        <v>317</v>
      </c>
      <c r="E869" t="s">
        <v>1462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5">
      <c r="A870">
        <v>869</v>
      </c>
      <c r="B870" t="s">
        <v>127</v>
      </c>
      <c r="C870" t="s">
        <v>1410</v>
      </c>
      <c r="D870" t="s">
        <v>320</v>
      </c>
      <c r="E870" t="s">
        <v>1462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5">
      <c r="A871">
        <v>870</v>
      </c>
      <c r="B871" t="s">
        <v>127</v>
      </c>
      <c r="C871" t="s">
        <v>1410</v>
      </c>
      <c r="D871" t="s">
        <v>336</v>
      </c>
      <c r="E871" t="s">
        <v>1462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5">
      <c r="A872">
        <v>871</v>
      </c>
      <c r="B872" t="s">
        <v>127</v>
      </c>
      <c r="C872" t="s">
        <v>1410</v>
      </c>
      <c r="D872" t="s">
        <v>355</v>
      </c>
      <c r="E872" t="s">
        <v>1462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5">
      <c r="A873">
        <v>872</v>
      </c>
      <c r="B873" t="s">
        <v>127</v>
      </c>
      <c r="C873" t="s">
        <v>1410</v>
      </c>
      <c r="D873" t="s">
        <v>403</v>
      </c>
      <c r="E873" t="s">
        <v>1462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5">
      <c r="A874">
        <v>873</v>
      </c>
      <c r="B874" t="s">
        <v>127</v>
      </c>
      <c r="C874" t="s">
        <v>1410</v>
      </c>
      <c r="D874" t="s">
        <v>458</v>
      </c>
      <c r="E874" t="s">
        <v>1462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5">
      <c r="A875">
        <v>874</v>
      </c>
      <c r="B875" t="s">
        <v>127</v>
      </c>
      <c r="C875" t="s">
        <v>1410</v>
      </c>
      <c r="D875" t="s">
        <v>531</v>
      </c>
      <c r="E875" t="s">
        <v>1462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5">
      <c r="A876">
        <v>875</v>
      </c>
      <c r="B876" t="s">
        <v>127</v>
      </c>
      <c r="C876" t="s">
        <v>1410</v>
      </c>
      <c r="D876" t="s">
        <v>558</v>
      </c>
      <c r="E876" t="s">
        <v>1462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5">
      <c r="A877">
        <v>876</v>
      </c>
      <c r="B877" t="s">
        <v>127</v>
      </c>
      <c r="C877" t="s">
        <v>1410</v>
      </c>
      <c r="D877" t="s">
        <v>587</v>
      </c>
      <c r="E877" t="s">
        <v>1462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5">
      <c r="A878">
        <v>877</v>
      </c>
      <c r="B878" t="s">
        <v>127</v>
      </c>
      <c r="C878" t="s">
        <v>1410</v>
      </c>
      <c r="D878" t="s">
        <v>620</v>
      </c>
      <c r="E878" t="s">
        <v>1462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5">
      <c r="A879">
        <v>878</v>
      </c>
      <c r="B879" t="s">
        <v>127</v>
      </c>
      <c r="C879" t="s">
        <v>1410</v>
      </c>
      <c r="D879" t="s">
        <v>625</v>
      </c>
      <c r="E879" t="s">
        <v>1462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5">
      <c r="A880">
        <v>879</v>
      </c>
      <c r="B880" t="s">
        <v>127</v>
      </c>
      <c r="C880" t="s">
        <v>1410</v>
      </c>
      <c r="D880" t="s">
        <v>642</v>
      </c>
      <c r="E880" t="s">
        <v>1462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5">
      <c r="A881">
        <v>880</v>
      </c>
      <c r="B881" t="s">
        <v>127</v>
      </c>
      <c r="C881" t="s">
        <v>1410</v>
      </c>
      <c r="D881" t="s">
        <v>709</v>
      </c>
      <c r="E881" t="s">
        <v>1462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5">
      <c r="A882">
        <v>881</v>
      </c>
      <c r="B882" t="s">
        <v>127</v>
      </c>
      <c r="C882" t="s">
        <v>1410</v>
      </c>
      <c r="D882" t="s">
        <v>349</v>
      </c>
      <c r="E882" t="s">
        <v>1462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5">
      <c r="A883">
        <v>882</v>
      </c>
      <c r="B883" t="s">
        <v>127</v>
      </c>
      <c r="C883" t="s">
        <v>1410</v>
      </c>
      <c r="D883" t="s">
        <v>739</v>
      </c>
      <c r="E883" t="s">
        <v>1462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5">
      <c r="A884">
        <v>883</v>
      </c>
      <c r="B884" t="s">
        <v>127</v>
      </c>
      <c r="C884" t="s">
        <v>1410</v>
      </c>
      <c r="D884" t="s">
        <v>799</v>
      </c>
      <c r="E884" t="s">
        <v>1462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5">
      <c r="A885">
        <v>884</v>
      </c>
      <c r="B885" t="s">
        <v>127</v>
      </c>
      <c r="C885" t="s">
        <v>1410</v>
      </c>
      <c r="D885" t="s">
        <v>803</v>
      </c>
      <c r="E885" t="s">
        <v>1462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5">
      <c r="A886">
        <v>885</v>
      </c>
      <c r="B886" t="s">
        <v>127</v>
      </c>
      <c r="C886" t="s">
        <v>1410</v>
      </c>
      <c r="D886" t="s">
        <v>805</v>
      </c>
      <c r="E886" t="s">
        <v>1462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5">
      <c r="A887">
        <v>886</v>
      </c>
      <c r="B887" t="s">
        <v>127</v>
      </c>
      <c r="C887" t="s">
        <v>1410</v>
      </c>
      <c r="D887" t="s">
        <v>898</v>
      </c>
      <c r="E887" t="s">
        <v>1462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5">
      <c r="A888">
        <v>887</v>
      </c>
      <c r="B888" t="s">
        <v>127</v>
      </c>
      <c r="C888" t="s">
        <v>1410</v>
      </c>
      <c r="D888" t="s">
        <v>966</v>
      </c>
      <c r="E888" t="s">
        <v>1462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5">
      <c r="A889">
        <v>888</v>
      </c>
      <c r="B889" t="s">
        <v>127</v>
      </c>
      <c r="C889" t="s">
        <v>1410</v>
      </c>
      <c r="D889" t="s">
        <v>986</v>
      </c>
      <c r="E889" t="s">
        <v>1462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5">
      <c r="A890">
        <v>889</v>
      </c>
      <c r="B890" t="s">
        <v>127</v>
      </c>
      <c r="C890" t="s">
        <v>1410</v>
      </c>
      <c r="D890" t="s">
        <v>1037</v>
      </c>
      <c r="E890" t="s">
        <v>1462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5">
      <c r="A891">
        <v>890</v>
      </c>
      <c r="B891" t="s">
        <v>127</v>
      </c>
      <c r="C891" t="s">
        <v>1410</v>
      </c>
      <c r="D891" t="s">
        <v>1100</v>
      </c>
      <c r="E891" t="s">
        <v>1462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5">
      <c r="A892">
        <v>891</v>
      </c>
      <c r="B892" t="s">
        <v>127</v>
      </c>
      <c r="C892" t="s">
        <v>1410</v>
      </c>
      <c r="D892" t="s">
        <v>1105</v>
      </c>
      <c r="E892" t="s">
        <v>1462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5">
      <c r="A893">
        <v>892</v>
      </c>
      <c r="B893" t="s">
        <v>127</v>
      </c>
      <c r="C893" t="s">
        <v>1410</v>
      </c>
      <c r="D893" t="s">
        <v>1107</v>
      </c>
      <c r="E893" t="s">
        <v>1462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5">
      <c r="A894">
        <v>893</v>
      </c>
      <c r="B894" t="s">
        <v>127</v>
      </c>
      <c r="C894" t="s">
        <v>1410</v>
      </c>
      <c r="D894" t="s">
        <v>1111</v>
      </c>
      <c r="E894" t="s">
        <v>1462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5">
      <c r="A895">
        <v>894</v>
      </c>
      <c r="B895" t="s">
        <v>127</v>
      </c>
      <c r="C895" t="s">
        <v>1410</v>
      </c>
      <c r="D895" t="s">
        <v>1113</v>
      </c>
      <c r="E895" t="s">
        <v>1462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5">
      <c r="A896">
        <v>895</v>
      </c>
      <c r="B896" t="s">
        <v>127</v>
      </c>
      <c r="C896" t="s">
        <v>1410</v>
      </c>
      <c r="D896" t="s">
        <v>1143</v>
      </c>
      <c r="E896" t="s">
        <v>1462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5">
      <c r="A897">
        <v>896</v>
      </c>
      <c r="B897" t="s">
        <v>127</v>
      </c>
      <c r="C897" t="s">
        <v>1410</v>
      </c>
      <c r="D897" t="s">
        <v>1172</v>
      </c>
      <c r="E897" t="s">
        <v>1462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5">
      <c r="A898">
        <v>897</v>
      </c>
      <c r="B898" t="s">
        <v>127</v>
      </c>
      <c r="C898" t="s">
        <v>1410</v>
      </c>
      <c r="D898" t="s">
        <v>1270</v>
      </c>
      <c r="E898" t="s">
        <v>1462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5">
      <c r="A899">
        <v>898</v>
      </c>
      <c r="B899" t="s">
        <v>127</v>
      </c>
      <c r="C899" t="s">
        <v>1410</v>
      </c>
      <c r="D899" t="s">
        <v>1274</v>
      </c>
      <c r="E899" t="s">
        <v>1462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5">
      <c r="A900">
        <v>899</v>
      </c>
      <c r="B900" t="s">
        <v>127</v>
      </c>
      <c r="C900" t="s">
        <v>1410</v>
      </c>
      <c r="D900" t="s">
        <v>1294</v>
      </c>
      <c r="E900" t="s">
        <v>1462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5">
      <c r="A901">
        <v>900</v>
      </c>
      <c r="B901" t="s">
        <v>127</v>
      </c>
      <c r="C901" t="s">
        <v>1410</v>
      </c>
      <c r="D901" t="s">
        <v>1336</v>
      </c>
      <c r="E901" t="s">
        <v>1462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5">
      <c r="A902">
        <v>901</v>
      </c>
      <c r="B902" t="s">
        <v>127</v>
      </c>
      <c r="C902" t="s">
        <v>1410</v>
      </c>
      <c r="D902" t="s">
        <v>1354</v>
      </c>
      <c r="E902" t="s">
        <v>1462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5">
      <c r="A903">
        <v>902</v>
      </c>
      <c r="B903" t="s">
        <v>127</v>
      </c>
      <c r="C903" t="s">
        <v>1410</v>
      </c>
      <c r="D903" t="s">
        <v>1381</v>
      </c>
      <c r="E903" t="s">
        <v>1462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5">
      <c r="A904">
        <v>903</v>
      </c>
      <c r="B904" t="s">
        <v>127</v>
      </c>
      <c r="C904" t="s">
        <v>1429</v>
      </c>
      <c r="D904" t="s">
        <v>374</v>
      </c>
      <c r="E904" t="s">
        <v>1462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5">
      <c r="A905">
        <v>904</v>
      </c>
      <c r="B905" t="s">
        <v>127</v>
      </c>
      <c r="C905" t="s">
        <v>1429</v>
      </c>
      <c r="D905" t="s">
        <v>612</v>
      </c>
      <c r="E905" t="s">
        <v>1462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5">
      <c r="A906">
        <v>905</v>
      </c>
      <c r="B906" t="s">
        <v>127</v>
      </c>
      <c r="C906" t="s">
        <v>1429</v>
      </c>
      <c r="D906" t="s">
        <v>718</v>
      </c>
      <c r="E906" t="s">
        <v>1462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5">
      <c r="A907">
        <v>906</v>
      </c>
      <c r="B907" t="s">
        <v>127</v>
      </c>
      <c r="C907" t="s">
        <v>1429</v>
      </c>
      <c r="D907" t="s">
        <v>751</v>
      </c>
      <c r="E907" t="s">
        <v>1462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5">
      <c r="A908">
        <v>907</v>
      </c>
      <c r="B908" t="s">
        <v>127</v>
      </c>
      <c r="C908" t="s">
        <v>1429</v>
      </c>
      <c r="D908" t="s">
        <v>797</v>
      </c>
      <c r="E908" t="s">
        <v>1462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5">
      <c r="A909">
        <v>908</v>
      </c>
      <c r="B909" t="s">
        <v>127</v>
      </c>
      <c r="C909" t="s">
        <v>1429</v>
      </c>
      <c r="D909" t="s">
        <v>895</v>
      </c>
      <c r="E909" t="s">
        <v>1462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5">
      <c r="A910">
        <v>909</v>
      </c>
      <c r="B910" t="s">
        <v>127</v>
      </c>
      <c r="C910" t="s">
        <v>1429</v>
      </c>
      <c r="D910" t="s">
        <v>968</v>
      </c>
      <c r="E910" t="s">
        <v>1462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5">
      <c r="A911">
        <v>910</v>
      </c>
      <c r="B911" t="s">
        <v>127</v>
      </c>
      <c r="C911" t="s">
        <v>1429</v>
      </c>
      <c r="D911" t="s">
        <v>972</v>
      </c>
      <c r="E911" t="s">
        <v>1462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5">
      <c r="A912">
        <v>911</v>
      </c>
      <c r="B912" t="s">
        <v>127</v>
      </c>
      <c r="C912" t="s">
        <v>1429</v>
      </c>
      <c r="D912" t="s">
        <v>1040</v>
      </c>
      <c r="E912" t="s">
        <v>1462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5">
      <c r="A913">
        <v>912</v>
      </c>
      <c r="B913" t="s">
        <v>127</v>
      </c>
      <c r="C913" t="s">
        <v>1429</v>
      </c>
      <c r="D913" t="s">
        <v>1052</v>
      </c>
      <c r="E913" t="s">
        <v>1462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5">
      <c r="A914">
        <v>913</v>
      </c>
      <c r="B914" t="s">
        <v>127</v>
      </c>
      <c r="C914" t="s">
        <v>1429</v>
      </c>
      <c r="D914" t="s">
        <v>1065</v>
      </c>
      <c r="E914" t="s">
        <v>1462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5">
      <c r="A915">
        <v>914</v>
      </c>
      <c r="B915" t="s">
        <v>127</v>
      </c>
      <c r="C915" t="s">
        <v>1429</v>
      </c>
      <c r="D915" t="s">
        <v>1104</v>
      </c>
      <c r="E915" t="s">
        <v>1462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5">
      <c r="A916">
        <v>915</v>
      </c>
      <c r="B916" t="s">
        <v>127</v>
      </c>
      <c r="C916" t="s">
        <v>1429</v>
      </c>
      <c r="D916" t="s">
        <v>1155</v>
      </c>
      <c r="E916" t="s">
        <v>1462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5">
      <c r="A917">
        <v>916</v>
      </c>
      <c r="B917" t="s">
        <v>127</v>
      </c>
      <c r="C917" t="s">
        <v>1429</v>
      </c>
      <c r="D917" t="s">
        <v>1221</v>
      </c>
      <c r="E917" t="s">
        <v>1462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5">
      <c r="A918">
        <v>917</v>
      </c>
      <c r="B918" t="s">
        <v>127</v>
      </c>
      <c r="C918" t="s">
        <v>1429</v>
      </c>
      <c r="D918" t="s">
        <v>1242</v>
      </c>
      <c r="E918" t="s">
        <v>1462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5">
      <c r="A919">
        <v>918</v>
      </c>
      <c r="B919" t="s">
        <v>127</v>
      </c>
      <c r="C919" t="s">
        <v>1429</v>
      </c>
      <c r="D919" t="s">
        <v>1301</v>
      </c>
      <c r="E919" t="s">
        <v>1462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5">
      <c r="A920">
        <v>919</v>
      </c>
      <c r="B920" t="s">
        <v>127</v>
      </c>
      <c r="C920" t="s">
        <v>1429</v>
      </c>
      <c r="D920" t="s">
        <v>1342</v>
      </c>
      <c r="E920" t="s">
        <v>1462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5">
      <c r="A921">
        <v>920</v>
      </c>
      <c r="B921" t="s">
        <v>127</v>
      </c>
      <c r="C921" t="s">
        <v>1428</v>
      </c>
      <c r="D921" t="s">
        <v>367</v>
      </c>
      <c r="E921" t="s">
        <v>1462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5">
      <c r="A922">
        <v>921</v>
      </c>
      <c r="B922" t="s">
        <v>127</v>
      </c>
      <c r="C922" t="s">
        <v>1428</v>
      </c>
      <c r="D922" t="s">
        <v>395</v>
      </c>
      <c r="E922" t="s">
        <v>1462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5">
      <c r="A923">
        <v>922</v>
      </c>
      <c r="B923" t="s">
        <v>127</v>
      </c>
      <c r="C923" t="s">
        <v>1428</v>
      </c>
      <c r="D923" t="s">
        <v>1230</v>
      </c>
      <c r="E923" t="s">
        <v>1462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5">
      <c r="A924">
        <v>923</v>
      </c>
      <c r="B924" t="s">
        <v>127</v>
      </c>
      <c r="C924" t="s">
        <v>1428</v>
      </c>
      <c r="D924" t="s">
        <v>1263</v>
      </c>
      <c r="E924" t="s">
        <v>1462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5">
      <c r="A925">
        <v>924</v>
      </c>
      <c r="B925" t="s">
        <v>127</v>
      </c>
      <c r="C925" t="s">
        <v>1447</v>
      </c>
      <c r="D925" t="s">
        <v>573</v>
      </c>
      <c r="E925" t="s">
        <v>1462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5">
      <c r="A926">
        <v>925</v>
      </c>
      <c r="B926" t="s">
        <v>127</v>
      </c>
      <c r="C926" t="s">
        <v>1447</v>
      </c>
      <c r="D926" t="s">
        <v>1168</v>
      </c>
      <c r="E926" t="s">
        <v>1462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5">
      <c r="A927">
        <v>926</v>
      </c>
      <c r="B927" t="s">
        <v>127</v>
      </c>
      <c r="C927" t="s">
        <v>1418</v>
      </c>
      <c r="D927" t="s">
        <v>335</v>
      </c>
      <c r="E927" t="s">
        <v>1462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5">
      <c r="A928">
        <v>927</v>
      </c>
      <c r="B928" t="s">
        <v>127</v>
      </c>
      <c r="C928" t="s">
        <v>1418</v>
      </c>
      <c r="D928" t="s">
        <v>375</v>
      </c>
      <c r="E928" t="s">
        <v>1462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5">
      <c r="A929">
        <v>928</v>
      </c>
      <c r="B929" t="s">
        <v>127</v>
      </c>
      <c r="C929" t="s">
        <v>1418</v>
      </c>
      <c r="D929" t="s">
        <v>410</v>
      </c>
      <c r="E929" t="s">
        <v>1462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5">
      <c r="A930">
        <v>929</v>
      </c>
      <c r="B930" t="s">
        <v>127</v>
      </c>
      <c r="C930" t="s">
        <v>1418</v>
      </c>
      <c r="D930" t="s">
        <v>425</v>
      </c>
      <c r="E930" t="s">
        <v>1462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5">
      <c r="A931">
        <v>930</v>
      </c>
      <c r="B931" t="s">
        <v>127</v>
      </c>
      <c r="C931" t="s">
        <v>1418</v>
      </c>
      <c r="D931" t="s">
        <v>446</v>
      </c>
      <c r="E931" t="s">
        <v>1462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5">
      <c r="A932">
        <v>931</v>
      </c>
      <c r="B932" t="s">
        <v>127</v>
      </c>
      <c r="C932" t="s">
        <v>1418</v>
      </c>
      <c r="D932" t="s">
        <v>499</v>
      </c>
      <c r="E932" t="s">
        <v>1462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5">
      <c r="A933">
        <v>932</v>
      </c>
      <c r="B933" t="s">
        <v>127</v>
      </c>
      <c r="C933" t="s">
        <v>1418</v>
      </c>
      <c r="D933" t="s">
        <v>509</v>
      </c>
      <c r="E933" t="s">
        <v>1462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5">
      <c r="A934">
        <v>933</v>
      </c>
      <c r="B934" t="s">
        <v>127</v>
      </c>
      <c r="C934" t="s">
        <v>1418</v>
      </c>
      <c r="D934" t="s">
        <v>540</v>
      </c>
      <c r="E934" t="s">
        <v>1462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5">
      <c r="A935">
        <v>934</v>
      </c>
      <c r="B935" t="s">
        <v>127</v>
      </c>
      <c r="C935" t="s">
        <v>1418</v>
      </c>
      <c r="D935" t="s">
        <v>559</v>
      </c>
      <c r="E935" t="s">
        <v>1462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5">
      <c r="A936">
        <v>935</v>
      </c>
      <c r="B936" t="s">
        <v>127</v>
      </c>
      <c r="C936" t="s">
        <v>1418</v>
      </c>
      <c r="D936" t="s">
        <v>564</v>
      </c>
      <c r="E936" t="s">
        <v>1462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5">
      <c r="A937">
        <v>936</v>
      </c>
      <c r="B937" t="s">
        <v>127</v>
      </c>
      <c r="C937" t="s">
        <v>1418</v>
      </c>
      <c r="D937" t="s">
        <v>586</v>
      </c>
      <c r="E937" t="s">
        <v>1462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5">
      <c r="A938">
        <v>937</v>
      </c>
      <c r="B938" t="s">
        <v>127</v>
      </c>
      <c r="C938" t="s">
        <v>1418</v>
      </c>
      <c r="D938" t="s">
        <v>615</v>
      </c>
      <c r="E938" t="s">
        <v>1462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5">
      <c r="A939">
        <v>938</v>
      </c>
      <c r="B939" t="s">
        <v>127</v>
      </c>
      <c r="C939" t="s">
        <v>1418</v>
      </c>
      <c r="D939" t="s">
        <v>647</v>
      </c>
      <c r="E939" t="s">
        <v>1462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5">
      <c r="A940">
        <v>939</v>
      </c>
      <c r="B940" t="s">
        <v>127</v>
      </c>
      <c r="C940" t="s">
        <v>1418</v>
      </c>
      <c r="D940" t="s">
        <v>650</v>
      </c>
      <c r="E940" t="s">
        <v>1462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5">
      <c r="A941">
        <v>940</v>
      </c>
      <c r="B941" t="s">
        <v>127</v>
      </c>
      <c r="C941" t="s">
        <v>1418</v>
      </c>
      <c r="D941" t="s">
        <v>653</v>
      </c>
      <c r="E941" t="s">
        <v>1462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5">
      <c r="A942">
        <v>941</v>
      </c>
      <c r="B942" t="s">
        <v>127</v>
      </c>
      <c r="C942" t="s">
        <v>1418</v>
      </c>
      <c r="D942" t="s">
        <v>674</v>
      </c>
      <c r="E942" t="s">
        <v>1462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5">
      <c r="A943">
        <v>942</v>
      </c>
      <c r="B943" t="s">
        <v>127</v>
      </c>
      <c r="C943" t="s">
        <v>1418</v>
      </c>
      <c r="D943" t="s">
        <v>712</v>
      </c>
      <c r="E943" t="s">
        <v>1462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5">
      <c r="A944">
        <v>943</v>
      </c>
      <c r="B944" t="s">
        <v>127</v>
      </c>
      <c r="C944" t="s">
        <v>1418</v>
      </c>
      <c r="D944" t="s">
        <v>763</v>
      </c>
      <c r="E944" t="s">
        <v>1462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5">
      <c r="A945">
        <v>944</v>
      </c>
      <c r="B945" t="s">
        <v>127</v>
      </c>
      <c r="C945" t="s">
        <v>1418</v>
      </c>
      <c r="D945" t="s">
        <v>766</v>
      </c>
      <c r="E945" t="s">
        <v>1462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5">
      <c r="A946">
        <v>945</v>
      </c>
      <c r="B946" t="s">
        <v>127</v>
      </c>
      <c r="C946" t="s">
        <v>1418</v>
      </c>
      <c r="D946" t="s">
        <v>787</v>
      </c>
      <c r="E946" t="s">
        <v>1462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5">
      <c r="A947">
        <v>946</v>
      </c>
      <c r="B947" t="s">
        <v>127</v>
      </c>
      <c r="C947" t="s">
        <v>1418</v>
      </c>
      <c r="D947" t="s">
        <v>815</v>
      </c>
      <c r="E947" t="s">
        <v>1462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5">
      <c r="A948">
        <v>947</v>
      </c>
      <c r="B948" t="s">
        <v>127</v>
      </c>
      <c r="C948" t="s">
        <v>1418</v>
      </c>
      <c r="D948" t="s">
        <v>818</v>
      </c>
      <c r="E948" t="s">
        <v>1462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5">
      <c r="A949">
        <v>948</v>
      </c>
      <c r="B949" t="s">
        <v>127</v>
      </c>
      <c r="C949" t="s">
        <v>1418</v>
      </c>
      <c r="D949" t="s">
        <v>828</v>
      </c>
      <c r="E949" t="s">
        <v>1462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5">
      <c r="A950">
        <v>949</v>
      </c>
      <c r="B950" t="s">
        <v>127</v>
      </c>
      <c r="C950" t="s">
        <v>1418</v>
      </c>
      <c r="D950" t="s">
        <v>859</v>
      </c>
      <c r="E950" t="s">
        <v>1462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5">
      <c r="A951">
        <v>950</v>
      </c>
      <c r="B951" t="s">
        <v>127</v>
      </c>
      <c r="C951" t="s">
        <v>1418</v>
      </c>
      <c r="D951" t="s">
        <v>862</v>
      </c>
      <c r="E951" t="s">
        <v>1462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5">
      <c r="A952">
        <v>951</v>
      </c>
      <c r="B952" t="s">
        <v>127</v>
      </c>
      <c r="C952" t="s">
        <v>1418</v>
      </c>
      <c r="D952" t="s">
        <v>880</v>
      </c>
      <c r="E952" t="s">
        <v>1462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5">
      <c r="A953">
        <v>952</v>
      </c>
      <c r="B953" t="s">
        <v>127</v>
      </c>
      <c r="C953" t="s">
        <v>1418</v>
      </c>
      <c r="D953" t="s">
        <v>899</v>
      </c>
      <c r="E953" t="s">
        <v>1462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5">
      <c r="A954">
        <v>953</v>
      </c>
      <c r="B954" t="s">
        <v>127</v>
      </c>
      <c r="C954" t="s">
        <v>1418</v>
      </c>
      <c r="D954" t="s">
        <v>921</v>
      </c>
      <c r="E954" t="s">
        <v>1462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5">
      <c r="A955">
        <v>954</v>
      </c>
      <c r="B955" t="s">
        <v>127</v>
      </c>
      <c r="C955" t="s">
        <v>1418</v>
      </c>
      <c r="D955" t="s">
        <v>926</v>
      </c>
      <c r="E955" t="s">
        <v>1462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5">
      <c r="A956">
        <v>955</v>
      </c>
      <c r="B956" t="s">
        <v>127</v>
      </c>
      <c r="C956" t="s">
        <v>1418</v>
      </c>
      <c r="D956" t="s">
        <v>938</v>
      </c>
      <c r="E956" t="s">
        <v>1462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5">
      <c r="A957">
        <v>956</v>
      </c>
      <c r="B957" t="s">
        <v>127</v>
      </c>
      <c r="C957" t="s">
        <v>1418</v>
      </c>
      <c r="D957" t="s">
        <v>958</v>
      </c>
      <c r="E957" t="s">
        <v>1462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5">
      <c r="A958">
        <v>957</v>
      </c>
      <c r="B958" t="s">
        <v>127</v>
      </c>
      <c r="C958" t="s">
        <v>1418</v>
      </c>
      <c r="D958" t="s">
        <v>1014</v>
      </c>
      <c r="E958" t="s">
        <v>1462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5">
      <c r="A959">
        <v>958</v>
      </c>
      <c r="B959" t="s">
        <v>127</v>
      </c>
      <c r="C959" t="s">
        <v>1418</v>
      </c>
      <c r="D959" t="s">
        <v>1028</v>
      </c>
      <c r="E959" t="s">
        <v>1462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5">
      <c r="A960">
        <v>959</v>
      </c>
      <c r="B960" t="s">
        <v>127</v>
      </c>
      <c r="C960" t="s">
        <v>1418</v>
      </c>
      <c r="D960" t="s">
        <v>1059</v>
      </c>
      <c r="E960" t="s">
        <v>1462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5">
      <c r="A961">
        <v>960</v>
      </c>
      <c r="B961" t="s">
        <v>127</v>
      </c>
      <c r="C961" t="s">
        <v>1418</v>
      </c>
      <c r="D961" t="s">
        <v>1061</v>
      </c>
      <c r="E961" t="s">
        <v>1462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5">
      <c r="A962">
        <v>961</v>
      </c>
      <c r="B962" t="s">
        <v>127</v>
      </c>
      <c r="C962" t="s">
        <v>1418</v>
      </c>
      <c r="D962" t="s">
        <v>1067</v>
      </c>
      <c r="E962" t="s">
        <v>1462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5">
      <c r="A963">
        <v>962</v>
      </c>
      <c r="B963" t="s">
        <v>127</v>
      </c>
      <c r="C963" t="s">
        <v>1418</v>
      </c>
      <c r="D963" t="s">
        <v>1134</v>
      </c>
      <c r="E963" t="s">
        <v>1462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5">
      <c r="A964">
        <v>963</v>
      </c>
      <c r="B964" t="s">
        <v>127</v>
      </c>
      <c r="C964" t="s">
        <v>1418</v>
      </c>
      <c r="D964" t="s">
        <v>1137</v>
      </c>
      <c r="E964" t="s">
        <v>1462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5">
      <c r="A965">
        <v>964</v>
      </c>
      <c r="B965" t="s">
        <v>127</v>
      </c>
      <c r="C965" t="s">
        <v>1418</v>
      </c>
      <c r="D965" t="s">
        <v>1148</v>
      </c>
      <c r="E965" t="s">
        <v>1462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5">
      <c r="A966">
        <v>965</v>
      </c>
      <c r="B966" t="s">
        <v>127</v>
      </c>
      <c r="C966" t="s">
        <v>1418</v>
      </c>
      <c r="D966" t="s">
        <v>1163</v>
      </c>
      <c r="E966" t="s">
        <v>1462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5">
      <c r="A967">
        <v>966</v>
      </c>
      <c r="B967" t="s">
        <v>127</v>
      </c>
      <c r="C967" t="s">
        <v>1418</v>
      </c>
      <c r="D967" t="s">
        <v>1202</v>
      </c>
      <c r="E967" t="s">
        <v>1462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5">
      <c r="A968">
        <v>967</v>
      </c>
      <c r="B968" t="s">
        <v>127</v>
      </c>
      <c r="C968" t="s">
        <v>1418</v>
      </c>
      <c r="D968" t="s">
        <v>1210</v>
      </c>
      <c r="E968" t="s">
        <v>1462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5">
      <c r="A969">
        <v>968</v>
      </c>
      <c r="B969" t="s">
        <v>127</v>
      </c>
      <c r="C969" t="s">
        <v>1418</v>
      </c>
      <c r="D969" t="s">
        <v>1216</v>
      </c>
      <c r="E969" t="s">
        <v>1462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5">
      <c r="A970">
        <v>969</v>
      </c>
      <c r="B970" t="s">
        <v>127</v>
      </c>
      <c r="C970" t="s">
        <v>1418</v>
      </c>
      <c r="D970" t="s">
        <v>1220</v>
      </c>
      <c r="E970" t="s">
        <v>1462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5">
      <c r="A971">
        <v>970</v>
      </c>
      <c r="B971" t="s">
        <v>127</v>
      </c>
      <c r="C971" t="s">
        <v>1418</v>
      </c>
      <c r="D971" t="s">
        <v>1266</v>
      </c>
      <c r="E971" t="s">
        <v>1462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5">
      <c r="A972">
        <v>971</v>
      </c>
      <c r="B972" t="s">
        <v>127</v>
      </c>
      <c r="C972" t="s">
        <v>1418</v>
      </c>
      <c r="D972" t="s">
        <v>1305</v>
      </c>
      <c r="E972" t="s">
        <v>1462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5">
      <c r="A973">
        <v>972</v>
      </c>
      <c r="B973" t="s">
        <v>127</v>
      </c>
      <c r="C973" t="s">
        <v>1418</v>
      </c>
      <c r="D973" t="s">
        <v>1310</v>
      </c>
      <c r="E973" t="s">
        <v>1462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5">
      <c r="A974">
        <v>973</v>
      </c>
      <c r="B974" t="s">
        <v>127</v>
      </c>
      <c r="C974" t="s">
        <v>1418</v>
      </c>
      <c r="D974" t="s">
        <v>1345</v>
      </c>
      <c r="E974" t="s">
        <v>1462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5">
      <c r="A975">
        <v>974</v>
      </c>
      <c r="B975" t="s">
        <v>127</v>
      </c>
      <c r="C975" t="s">
        <v>1418</v>
      </c>
      <c r="D975" t="s">
        <v>1353</v>
      </c>
      <c r="E975" t="s">
        <v>1462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5">
      <c r="A976">
        <v>975</v>
      </c>
      <c r="B976" t="s">
        <v>127</v>
      </c>
      <c r="C976" t="s">
        <v>1418</v>
      </c>
      <c r="D976" t="s">
        <v>1365</v>
      </c>
      <c r="E976" t="s">
        <v>1462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5">
      <c r="A977">
        <v>976</v>
      </c>
      <c r="B977" t="s">
        <v>127</v>
      </c>
      <c r="C977" t="s">
        <v>1418</v>
      </c>
      <c r="D977" t="s">
        <v>1384</v>
      </c>
      <c r="E977" t="s">
        <v>1462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5">
      <c r="A978">
        <v>977</v>
      </c>
      <c r="B978" t="s">
        <v>127</v>
      </c>
      <c r="C978" t="s">
        <v>1453</v>
      </c>
      <c r="D978" t="s">
        <v>711</v>
      </c>
      <c r="E978" t="s">
        <v>1462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5">
      <c r="A979">
        <v>978</v>
      </c>
      <c r="B979" t="s">
        <v>127</v>
      </c>
      <c r="C979" t="s">
        <v>1453</v>
      </c>
      <c r="D979" t="s">
        <v>744</v>
      </c>
      <c r="E979" t="s">
        <v>1462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5">
      <c r="A980">
        <v>979</v>
      </c>
      <c r="B980" t="s">
        <v>127</v>
      </c>
      <c r="C980" t="s">
        <v>1415</v>
      </c>
      <c r="D980" t="s">
        <v>325</v>
      </c>
      <c r="E980" t="s">
        <v>1462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5">
      <c r="A981">
        <v>980</v>
      </c>
      <c r="B981" t="s">
        <v>127</v>
      </c>
      <c r="C981" t="s">
        <v>1415</v>
      </c>
      <c r="D981" t="s">
        <v>330</v>
      </c>
      <c r="E981" t="s">
        <v>1462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5">
      <c r="A982">
        <v>981</v>
      </c>
      <c r="B982" t="s">
        <v>127</v>
      </c>
      <c r="C982" t="s">
        <v>1415</v>
      </c>
      <c r="D982" t="s">
        <v>334</v>
      </c>
      <c r="E982" t="s">
        <v>1462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5">
      <c r="A983">
        <v>982</v>
      </c>
      <c r="B983" t="s">
        <v>127</v>
      </c>
      <c r="C983" t="s">
        <v>1415</v>
      </c>
      <c r="D983" t="s">
        <v>391</v>
      </c>
      <c r="E983" t="s">
        <v>1462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5">
      <c r="A984">
        <v>983</v>
      </c>
      <c r="B984" t="s">
        <v>127</v>
      </c>
      <c r="C984" t="s">
        <v>1415</v>
      </c>
      <c r="D984" t="s">
        <v>396</v>
      </c>
      <c r="E984" t="s">
        <v>1462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5">
      <c r="A985">
        <v>984</v>
      </c>
      <c r="B985" t="s">
        <v>127</v>
      </c>
      <c r="C985" t="s">
        <v>1415</v>
      </c>
      <c r="D985" t="s">
        <v>412</v>
      </c>
      <c r="E985" t="s">
        <v>1462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5">
      <c r="A986">
        <v>985</v>
      </c>
      <c r="B986" t="s">
        <v>127</v>
      </c>
      <c r="C986" t="s">
        <v>1415</v>
      </c>
      <c r="D986" t="s">
        <v>417</v>
      </c>
      <c r="E986" t="s">
        <v>1462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5">
      <c r="A987">
        <v>986</v>
      </c>
      <c r="B987" t="s">
        <v>127</v>
      </c>
      <c r="C987" t="s">
        <v>1415</v>
      </c>
      <c r="D987" t="s">
        <v>438</v>
      </c>
      <c r="E987" t="s">
        <v>1462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5">
      <c r="A988">
        <v>987</v>
      </c>
      <c r="B988" t="s">
        <v>127</v>
      </c>
      <c r="C988" t="s">
        <v>1415</v>
      </c>
      <c r="D988" t="s">
        <v>447</v>
      </c>
      <c r="E988" t="s">
        <v>1462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5">
      <c r="A989">
        <v>988</v>
      </c>
      <c r="B989" t="s">
        <v>127</v>
      </c>
      <c r="C989" t="s">
        <v>1415</v>
      </c>
      <c r="D989" t="s">
        <v>449</v>
      </c>
      <c r="E989" t="s">
        <v>1462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5">
      <c r="A990">
        <v>989</v>
      </c>
      <c r="B990" t="s">
        <v>127</v>
      </c>
      <c r="C990" t="s">
        <v>1415</v>
      </c>
      <c r="D990" t="s">
        <v>467</v>
      </c>
      <c r="E990" t="s">
        <v>1462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5">
      <c r="A991">
        <v>990</v>
      </c>
      <c r="B991" t="s">
        <v>127</v>
      </c>
      <c r="C991" t="s">
        <v>1415</v>
      </c>
      <c r="D991" t="s">
        <v>471</v>
      </c>
      <c r="E991" t="s">
        <v>1462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5">
      <c r="A992">
        <v>991</v>
      </c>
      <c r="B992" t="s">
        <v>127</v>
      </c>
      <c r="C992" t="s">
        <v>1415</v>
      </c>
      <c r="D992" t="s">
        <v>479</v>
      </c>
      <c r="E992" t="s">
        <v>1462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5">
      <c r="A993">
        <v>992</v>
      </c>
      <c r="B993" t="s">
        <v>127</v>
      </c>
      <c r="C993" t="s">
        <v>1415</v>
      </c>
      <c r="D993" t="s">
        <v>491</v>
      </c>
      <c r="E993" t="s">
        <v>1462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5">
      <c r="A994">
        <v>993</v>
      </c>
      <c r="B994" t="s">
        <v>127</v>
      </c>
      <c r="C994" t="s">
        <v>1415</v>
      </c>
      <c r="D994" t="s">
        <v>492</v>
      </c>
      <c r="E994" t="s">
        <v>1462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5">
      <c r="A995">
        <v>994</v>
      </c>
      <c r="B995" t="s">
        <v>127</v>
      </c>
      <c r="C995" t="s">
        <v>1415</v>
      </c>
      <c r="D995" t="s">
        <v>512</v>
      </c>
      <c r="E995" t="s">
        <v>1462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5">
      <c r="A996">
        <v>995</v>
      </c>
      <c r="B996" t="s">
        <v>127</v>
      </c>
      <c r="C996" t="s">
        <v>1415</v>
      </c>
      <c r="D996" t="s">
        <v>518</v>
      </c>
      <c r="E996" t="s">
        <v>1462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5">
      <c r="A997">
        <v>996</v>
      </c>
      <c r="B997" t="s">
        <v>127</v>
      </c>
      <c r="C997" t="s">
        <v>1415</v>
      </c>
      <c r="D997" t="s">
        <v>523</v>
      </c>
      <c r="E997" t="s">
        <v>1462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5">
      <c r="A998">
        <v>997</v>
      </c>
      <c r="B998" t="s">
        <v>127</v>
      </c>
      <c r="C998" t="s">
        <v>1415</v>
      </c>
      <c r="D998" t="s">
        <v>529</v>
      </c>
      <c r="E998" t="s">
        <v>1462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5">
      <c r="A999">
        <v>998</v>
      </c>
      <c r="B999" t="s">
        <v>127</v>
      </c>
      <c r="C999" t="s">
        <v>1415</v>
      </c>
      <c r="D999" t="s">
        <v>532</v>
      </c>
      <c r="E999" t="s">
        <v>1462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5">
      <c r="A1000">
        <v>999</v>
      </c>
      <c r="B1000" t="s">
        <v>127</v>
      </c>
      <c r="C1000" t="s">
        <v>1415</v>
      </c>
      <c r="D1000" t="s">
        <v>541</v>
      </c>
      <c r="E1000" t="s">
        <v>1462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5">
      <c r="A1001">
        <v>1000</v>
      </c>
      <c r="B1001" t="s">
        <v>127</v>
      </c>
      <c r="C1001" t="s">
        <v>1415</v>
      </c>
      <c r="D1001" t="s">
        <v>544</v>
      </c>
      <c r="E1001" t="s">
        <v>1462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5">
      <c r="A1002">
        <v>1001</v>
      </c>
      <c r="B1002" t="s">
        <v>127</v>
      </c>
      <c r="C1002" t="s">
        <v>1415</v>
      </c>
      <c r="D1002" t="s">
        <v>552</v>
      </c>
      <c r="E1002" t="s">
        <v>1462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5">
      <c r="A1003">
        <v>1002</v>
      </c>
      <c r="B1003" t="s">
        <v>127</v>
      </c>
      <c r="C1003" t="s">
        <v>1415</v>
      </c>
      <c r="D1003" t="s">
        <v>556</v>
      </c>
      <c r="E1003" t="s">
        <v>1462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5">
      <c r="A1004">
        <v>1003</v>
      </c>
      <c r="B1004" t="s">
        <v>127</v>
      </c>
      <c r="C1004" t="s">
        <v>1415</v>
      </c>
      <c r="D1004" t="s">
        <v>561</v>
      </c>
      <c r="E1004" t="s">
        <v>1462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5">
      <c r="A1005">
        <v>1004</v>
      </c>
      <c r="B1005" t="s">
        <v>127</v>
      </c>
      <c r="C1005" t="s">
        <v>1415</v>
      </c>
      <c r="D1005" t="s">
        <v>568</v>
      </c>
      <c r="E1005" t="s">
        <v>1462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5">
      <c r="A1006">
        <v>1005</v>
      </c>
      <c r="B1006" t="s">
        <v>127</v>
      </c>
      <c r="C1006" t="s">
        <v>1415</v>
      </c>
      <c r="D1006" t="s">
        <v>604</v>
      </c>
      <c r="E1006" t="s">
        <v>1462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5">
      <c r="A1007">
        <v>1006</v>
      </c>
      <c r="B1007" t="s">
        <v>127</v>
      </c>
      <c r="C1007" t="s">
        <v>1415</v>
      </c>
      <c r="D1007" t="s">
        <v>630</v>
      </c>
      <c r="E1007" t="s">
        <v>1462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5">
      <c r="A1008">
        <v>1007</v>
      </c>
      <c r="B1008" t="s">
        <v>127</v>
      </c>
      <c r="C1008" t="s">
        <v>1415</v>
      </c>
      <c r="D1008" t="s">
        <v>646</v>
      </c>
      <c r="E1008" t="s">
        <v>1462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5">
      <c r="A1009">
        <v>1008</v>
      </c>
      <c r="B1009" t="s">
        <v>127</v>
      </c>
      <c r="C1009" t="s">
        <v>1415</v>
      </c>
      <c r="D1009" t="s">
        <v>656</v>
      </c>
      <c r="E1009" t="s">
        <v>1462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5">
      <c r="A1010">
        <v>1009</v>
      </c>
      <c r="B1010" t="s">
        <v>127</v>
      </c>
      <c r="C1010" t="s">
        <v>1415</v>
      </c>
      <c r="D1010" t="s">
        <v>665</v>
      </c>
      <c r="E1010" t="s">
        <v>1462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5">
      <c r="A1011">
        <v>1010</v>
      </c>
      <c r="B1011" t="s">
        <v>127</v>
      </c>
      <c r="C1011" t="s">
        <v>1415</v>
      </c>
      <c r="D1011" t="s">
        <v>666</v>
      </c>
      <c r="E1011" t="s">
        <v>1462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5">
      <c r="A1012">
        <v>1011</v>
      </c>
      <c r="B1012" t="s">
        <v>127</v>
      </c>
      <c r="C1012" t="s">
        <v>1415</v>
      </c>
      <c r="D1012" t="s">
        <v>672</v>
      </c>
      <c r="E1012" t="s">
        <v>1462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5">
      <c r="A1013">
        <v>1012</v>
      </c>
      <c r="B1013" t="s">
        <v>127</v>
      </c>
      <c r="C1013" t="s">
        <v>1415</v>
      </c>
      <c r="D1013" t="s">
        <v>673</v>
      </c>
      <c r="E1013" t="s">
        <v>1462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5">
      <c r="A1014">
        <v>1013</v>
      </c>
      <c r="B1014" t="s">
        <v>127</v>
      </c>
      <c r="C1014" t="s">
        <v>1415</v>
      </c>
      <c r="D1014" t="s">
        <v>683</v>
      </c>
      <c r="E1014" t="s">
        <v>1462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5">
      <c r="A1015">
        <v>1014</v>
      </c>
      <c r="B1015" t="s">
        <v>127</v>
      </c>
      <c r="C1015" t="s">
        <v>1415</v>
      </c>
      <c r="D1015" t="s">
        <v>702</v>
      </c>
      <c r="E1015" t="s">
        <v>1462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5">
      <c r="A1016">
        <v>1015</v>
      </c>
      <c r="B1016" t="s">
        <v>127</v>
      </c>
      <c r="C1016" t="s">
        <v>1415</v>
      </c>
      <c r="D1016" t="s">
        <v>731</v>
      </c>
      <c r="E1016" t="s">
        <v>1462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5">
      <c r="A1017">
        <v>1016</v>
      </c>
      <c r="B1017" t="s">
        <v>127</v>
      </c>
      <c r="C1017" t="s">
        <v>1415</v>
      </c>
      <c r="D1017" t="s">
        <v>740</v>
      </c>
      <c r="E1017" t="s">
        <v>1462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5">
      <c r="A1018">
        <v>1017</v>
      </c>
      <c r="B1018" t="s">
        <v>127</v>
      </c>
      <c r="C1018" t="s">
        <v>1415</v>
      </c>
      <c r="D1018" t="s">
        <v>756</v>
      </c>
      <c r="E1018" t="s">
        <v>1462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5">
      <c r="A1019">
        <v>1018</v>
      </c>
      <c r="B1019" t="s">
        <v>127</v>
      </c>
      <c r="C1019" t="s">
        <v>1415</v>
      </c>
      <c r="D1019" t="s">
        <v>758</v>
      </c>
      <c r="E1019" t="s">
        <v>1462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5">
      <c r="A1020">
        <v>1019</v>
      </c>
      <c r="B1020" t="s">
        <v>127</v>
      </c>
      <c r="C1020" t="s">
        <v>1415</v>
      </c>
      <c r="D1020" t="s">
        <v>784</v>
      </c>
      <c r="E1020" t="s">
        <v>1462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5">
      <c r="A1021">
        <v>1020</v>
      </c>
      <c r="B1021" t="s">
        <v>127</v>
      </c>
      <c r="C1021" t="s">
        <v>1415</v>
      </c>
      <c r="D1021" t="s">
        <v>790</v>
      </c>
      <c r="E1021" t="s">
        <v>1462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5">
      <c r="A1022">
        <v>1021</v>
      </c>
      <c r="B1022" t="s">
        <v>127</v>
      </c>
      <c r="C1022" t="s">
        <v>1415</v>
      </c>
      <c r="D1022" t="s">
        <v>793</v>
      </c>
      <c r="E1022" t="s">
        <v>1462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5">
      <c r="A1023">
        <v>1022</v>
      </c>
      <c r="B1023" t="s">
        <v>127</v>
      </c>
      <c r="C1023" t="s">
        <v>1415</v>
      </c>
      <c r="D1023" t="s">
        <v>804</v>
      </c>
      <c r="E1023" t="s">
        <v>1462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5">
      <c r="A1024">
        <v>1023</v>
      </c>
      <c r="B1024" t="s">
        <v>127</v>
      </c>
      <c r="C1024" t="s">
        <v>1415</v>
      </c>
      <c r="D1024" t="s">
        <v>820</v>
      </c>
      <c r="E1024" t="s">
        <v>1462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5">
      <c r="A1025">
        <v>1024</v>
      </c>
      <c r="B1025" t="s">
        <v>127</v>
      </c>
      <c r="C1025" t="s">
        <v>1415</v>
      </c>
      <c r="D1025" t="s">
        <v>841</v>
      </c>
      <c r="E1025" t="s">
        <v>1462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5">
      <c r="A1026">
        <v>1025</v>
      </c>
      <c r="B1026" t="s">
        <v>127</v>
      </c>
      <c r="C1026" t="s">
        <v>1415</v>
      </c>
      <c r="D1026" t="s">
        <v>856</v>
      </c>
      <c r="E1026" t="s">
        <v>1462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5">
      <c r="A1027">
        <v>1026</v>
      </c>
      <c r="B1027" t="s">
        <v>127</v>
      </c>
      <c r="C1027" t="s">
        <v>1415</v>
      </c>
      <c r="D1027" t="s">
        <v>902</v>
      </c>
      <c r="E1027" t="s">
        <v>1462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5">
      <c r="A1028">
        <v>1027</v>
      </c>
      <c r="B1028" t="s">
        <v>127</v>
      </c>
      <c r="C1028" t="s">
        <v>1415</v>
      </c>
      <c r="D1028" t="s">
        <v>914</v>
      </c>
      <c r="E1028" t="s">
        <v>1462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5">
      <c r="A1029">
        <v>1028</v>
      </c>
      <c r="B1029" t="s">
        <v>127</v>
      </c>
      <c r="C1029" t="s">
        <v>1415</v>
      </c>
      <c r="D1029" t="s">
        <v>928</v>
      </c>
      <c r="E1029" t="s">
        <v>1462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5">
      <c r="A1030">
        <v>1029</v>
      </c>
      <c r="B1030" t="s">
        <v>127</v>
      </c>
      <c r="C1030" t="s">
        <v>1415</v>
      </c>
      <c r="D1030" t="s">
        <v>929</v>
      </c>
      <c r="E1030" t="s">
        <v>1462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5">
      <c r="A1031">
        <v>1030</v>
      </c>
      <c r="B1031" t="s">
        <v>127</v>
      </c>
      <c r="C1031" t="s">
        <v>1415</v>
      </c>
      <c r="D1031" t="s">
        <v>954</v>
      </c>
      <c r="E1031" t="s">
        <v>1462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5">
      <c r="A1032">
        <v>1031</v>
      </c>
      <c r="B1032" t="s">
        <v>127</v>
      </c>
      <c r="C1032" t="s">
        <v>1415</v>
      </c>
      <c r="D1032" t="s">
        <v>1000</v>
      </c>
      <c r="E1032" t="s">
        <v>1462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5">
      <c r="A1033">
        <v>1032</v>
      </c>
      <c r="B1033" t="s">
        <v>127</v>
      </c>
      <c r="C1033" t="s">
        <v>1415</v>
      </c>
      <c r="D1033" t="s">
        <v>1007</v>
      </c>
      <c r="E1033" t="s">
        <v>1462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5">
      <c r="A1034">
        <v>1033</v>
      </c>
      <c r="B1034" t="s">
        <v>127</v>
      </c>
      <c r="C1034" t="s">
        <v>1415</v>
      </c>
      <c r="D1034" t="s">
        <v>1019</v>
      </c>
      <c r="E1034" t="s">
        <v>1462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5">
      <c r="A1035">
        <v>1034</v>
      </c>
      <c r="B1035" t="s">
        <v>127</v>
      </c>
      <c r="C1035" t="s">
        <v>1415</v>
      </c>
      <c r="D1035" t="s">
        <v>1027</v>
      </c>
      <c r="E1035" t="s">
        <v>1462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5">
      <c r="A1036">
        <v>1035</v>
      </c>
      <c r="B1036" t="s">
        <v>127</v>
      </c>
      <c r="C1036" t="s">
        <v>1415</v>
      </c>
      <c r="D1036" t="s">
        <v>1030</v>
      </c>
      <c r="E1036" t="s">
        <v>1462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5">
      <c r="A1037">
        <v>1036</v>
      </c>
      <c r="B1037" t="s">
        <v>127</v>
      </c>
      <c r="C1037" t="s">
        <v>1415</v>
      </c>
      <c r="D1037" t="s">
        <v>1049</v>
      </c>
      <c r="E1037" t="s">
        <v>1462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5">
      <c r="A1038">
        <v>1037</v>
      </c>
      <c r="B1038" t="s">
        <v>127</v>
      </c>
      <c r="C1038" t="s">
        <v>1415</v>
      </c>
      <c r="D1038" t="s">
        <v>1071</v>
      </c>
      <c r="E1038" t="s">
        <v>1462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5">
      <c r="A1039">
        <v>1038</v>
      </c>
      <c r="B1039" t="s">
        <v>127</v>
      </c>
      <c r="C1039" t="s">
        <v>1415</v>
      </c>
      <c r="D1039" t="s">
        <v>1158</v>
      </c>
      <c r="E1039" t="s">
        <v>1462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5">
      <c r="A1040">
        <v>1039</v>
      </c>
      <c r="B1040" t="s">
        <v>127</v>
      </c>
      <c r="C1040" t="s">
        <v>1415</v>
      </c>
      <c r="D1040" t="s">
        <v>1161</v>
      </c>
      <c r="E1040" t="s">
        <v>1462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5">
      <c r="A1041">
        <v>1040</v>
      </c>
      <c r="B1041" t="s">
        <v>127</v>
      </c>
      <c r="C1041" t="s">
        <v>1415</v>
      </c>
      <c r="D1041" t="s">
        <v>1167</v>
      </c>
      <c r="E1041" t="s">
        <v>1462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5">
      <c r="A1042">
        <v>1041</v>
      </c>
      <c r="B1042" t="s">
        <v>127</v>
      </c>
      <c r="C1042" t="s">
        <v>1415</v>
      </c>
      <c r="D1042" t="s">
        <v>1171</v>
      </c>
      <c r="E1042" t="s">
        <v>1462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5">
      <c r="A1043">
        <v>1042</v>
      </c>
      <c r="B1043" t="s">
        <v>127</v>
      </c>
      <c r="C1043" t="s">
        <v>1415</v>
      </c>
      <c r="D1043" t="s">
        <v>1187</v>
      </c>
      <c r="E1043" t="s">
        <v>1462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5">
      <c r="A1044">
        <v>1043</v>
      </c>
      <c r="B1044" t="s">
        <v>127</v>
      </c>
      <c r="C1044" t="s">
        <v>1415</v>
      </c>
      <c r="D1044" t="s">
        <v>1215</v>
      </c>
      <c r="E1044" t="s">
        <v>1462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5">
      <c r="A1045">
        <v>1044</v>
      </c>
      <c r="B1045" t="s">
        <v>127</v>
      </c>
      <c r="C1045" t="s">
        <v>1415</v>
      </c>
      <c r="D1045" t="s">
        <v>1235</v>
      </c>
      <c r="E1045" t="s">
        <v>1462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5">
      <c r="A1046">
        <v>1045</v>
      </c>
      <c r="B1046" t="s">
        <v>127</v>
      </c>
      <c r="C1046" t="s">
        <v>1415</v>
      </c>
      <c r="D1046" t="s">
        <v>1248</v>
      </c>
      <c r="E1046" t="s">
        <v>1462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5">
      <c r="A1047">
        <v>1046</v>
      </c>
      <c r="B1047" t="s">
        <v>127</v>
      </c>
      <c r="C1047" t="s">
        <v>1415</v>
      </c>
      <c r="D1047" t="s">
        <v>1249</v>
      </c>
      <c r="E1047" t="s">
        <v>1462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5">
      <c r="A1048">
        <v>1047</v>
      </c>
      <c r="B1048" t="s">
        <v>127</v>
      </c>
      <c r="C1048" t="s">
        <v>1415</v>
      </c>
      <c r="D1048" t="s">
        <v>1252</v>
      </c>
      <c r="E1048" t="s">
        <v>1462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5">
      <c r="A1049">
        <v>1048</v>
      </c>
      <c r="B1049" t="s">
        <v>127</v>
      </c>
      <c r="C1049" t="s">
        <v>1415</v>
      </c>
      <c r="D1049" t="s">
        <v>1273</v>
      </c>
      <c r="E1049" t="s">
        <v>1462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5">
      <c r="A1050">
        <v>1049</v>
      </c>
      <c r="B1050" t="s">
        <v>127</v>
      </c>
      <c r="C1050" t="s">
        <v>1415</v>
      </c>
      <c r="D1050" t="s">
        <v>1350</v>
      </c>
      <c r="E1050" t="s">
        <v>1462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5">
      <c r="A1051">
        <v>1050</v>
      </c>
      <c r="B1051" t="s">
        <v>127</v>
      </c>
      <c r="C1051" t="s">
        <v>1415</v>
      </c>
      <c r="D1051" t="s">
        <v>1358</v>
      </c>
      <c r="E1051" t="s">
        <v>1462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5">
      <c r="A1052">
        <v>1051</v>
      </c>
      <c r="B1052" t="s">
        <v>127</v>
      </c>
      <c r="C1052" t="s">
        <v>1415</v>
      </c>
      <c r="D1052" t="s">
        <v>1364</v>
      </c>
      <c r="E1052" t="s">
        <v>1462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5">
      <c r="A1053">
        <v>1052</v>
      </c>
      <c r="B1053" t="s">
        <v>127</v>
      </c>
      <c r="C1053" t="s">
        <v>1423</v>
      </c>
      <c r="D1053" t="s">
        <v>346</v>
      </c>
      <c r="E1053" t="s">
        <v>1462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5">
      <c r="A1054">
        <v>1053</v>
      </c>
      <c r="B1054" t="s">
        <v>127</v>
      </c>
      <c r="C1054" t="s">
        <v>1423</v>
      </c>
      <c r="D1054" t="s">
        <v>432</v>
      </c>
      <c r="E1054" t="s">
        <v>1462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5">
      <c r="A1055">
        <v>1054</v>
      </c>
      <c r="B1055" t="s">
        <v>127</v>
      </c>
      <c r="C1055" t="s">
        <v>1423</v>
      </c>
      <c r="D1055" t="s">
        <v>480</v>
      </c>
      <c r="E1055" t="s">
        <v>1462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5">
      <c r="A1056">
        <v>1055</v>
      </c>
      <c r="B1056" t="s">
        <v>127</v>
      </c>
      <c r="C1056" t="s">
        <v>1423</v>
      </c>
      <c r="D1056" t="s">
        <v>484</v>
      </c>
      <c r="E1056" t="s">
        <v>1462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5">
      <c r="A1057">
        <v>1056</v>
      </c>
      <c r="B1057" t="s">
        <v>127</v>
      </c>
      <c r="C1057" t="s">
        <v>1423</v>
      </c>
      <c r="D1057" t="s">
        <v>513</v>
      </c>
      <c r="E1057" t="s">
        <v>1462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5">
      <c r="A1058">
        <v>1057</v>
      </c>
      <c r="B1058" t="s">
        <v>127</v>
      </c>
      <c r="C1058" t="s">
        <v>1423</v>
      </c>
      <c r="D1058" t="s">
        <v>757</v>
      </c>
      <c r="E1058" t="s">
        <v>1462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5">
      <c r="A1059">
        <v>1058</v>
      </c>
      <c r="B1059" t="s">
        <v>127</v>
      </c>
      <c r="C1059" t="s">
        <v>1423</v>
      </c>
      <c r="D1059" t="s">
        <v>858</v>
      </c>
      <c r="E1059" t="s">
        <v>1462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5">
      <c r="A1060">
        <v>1059</v>
      </c>
      <c r="B1060" t="s">
        <v>127</v>
      </c>
      <c r="C1060" t="s">
        <v>1423</v>
      </c>
      <c r="D1060" t="s">
        <v>875</v>
      </c>
      <c r="E1060" t="s">
        <v>1462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5">
      <c r="A1061">
        <v>1060</v>
      </c>
      <c r="B1061" t="s">
        <v>127</v>
      </c>
      <c r="C1061" t="s">
        <v>1423</v>
      </c>
      <c r="D1061" t="s">
        <v>935</v>
      </c>
      <c r="E1061" t="s">
        <v>1462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5">
      <c r="A1062">
        <v>1061</v>
      </c>
      <c r="B1062" t="s">
        <v>127</v>
      </c>
      <c r="C1062" t="s">
        <v>1423</v>
      </c>
      <c r="D1062" t="s">
        <v>948</v>
      </c>
      <c r="E1062" t="s">
        <v>1462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5">
      <c r="A1063">
        <v>1062</v>
      </c>
      <c r="B1063" t="s">
        <v>127</v>
      </c>
      <c r="C1063" t="s">
        <v>1423</v>
      </c>
      <c r="D1063" t="s">
        <v>995</v>
      </c>
      <c r="E1063" t="s">
        <v>1462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5">
      <c r="A1064">
        <v>1063</v>
      </c>
      <c r="B1064" t="s">
        <v>127</v>
      </c>
      <c r="C1064" t="s">
        <v>1423</v>
      </c>
      <c r="D1064" t="s">
        <v>1010</v>
      </c>
      <c r="E1064" t="s">
        <v>1462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5">
      <c r="A1065">
        <v>1064</v>
      </c>
      <c r="B1065" t="s">
        <v>127</v>
      </c>
      <c r="C1065" t="s">
        <v>1423</v>
      </c>
      <c r="D1065" t="s">
        <v>1025</v>
      </c>
      <c r="E1065" t="s">
        <v>1462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5">
      <c r="A1066">
        <v>1065</v>
      </c>
      <c r="B1066" t="s">
        <v>127</v>
      </c>
      <c r="C1066" t="s">
        <v>1423</v>
      </c>
      <c r="D1066" t="s">
        <v>1058</v>
      </c>
      <c r="E1066" t="s">
        <v>1462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5">
      <c r="A1067">
        <v>1066</v>
      </c>
      <c r="B1067" t="s">
        <v>127</v>
      </c>
      <c r="C1067" t="s">
        <v>1423</v>
      </c>
      <c r="D1067" t="s">
        <v>1082</v>
      </c>
      <c r="E1067" t="s">
        <v>1462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5">
      <c r="A1068">
        <v>1067</v>
      </c>
      <c r="B1068" t="s">
        <v>127</v>
      </c>
      <c r="C1068" t="s">
        <v>1423</v>
      </c>
      <c r="D1068" t="s">
        <v>1106</v>
      </c>
      <c r="E1068" t="s">
        <v>1462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5">
      <c r="A1069">
        <v>1068</v>
      </c>
      <c r="B1069" t="s">
        <v>127</v>
      </c>
      <c r="C1069" t="s">
        <v>1423</v>
      </c>
      <c r="D1069" t="s">
        <v>1162</v>
      </c>
      <c r="E1069" t="s">
        <v>1462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5">
      <c r="A1070">
        <v>1069</v>
      </c>
      <c r="B1070" t="s">
        <v>127</v>
      </c>
      <c r="C1070" t="s">
        <v>1423</v>
      </c>
      <c r="D1070" t="s">
        <v>1200</v>
      </c>
      <c r="E1070" t="s">
        <v>1462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5">
      <c r="A1071">
        <v>1070</v>
      </c>
      <c r="B1071" t="s">
        <v>127</v>
      </c>
      <c r="C1071" t="s">
        <v>1423</v>
      </c>
      <c r="D1071" t="s">
        <v>1223</v>
      </c>
      <c r="E1071" t="s">
        <v>1462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5">
      <c r="A1072">
        <v>1071</v>
      </c>
      <c r="B1072" t="s">
        <v>127</v>
      </c>
      <c r="C1072" t="s">
        <v>1423</v>
      </c>
      <c r="D1072" t="s">
        <v>1299</v>
      </c>
      <c r="E1072" t="s">
        <v>1462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5">
      <c r="A1073">
        <v>1072</v>
      </c>
      <c r="B1073" t="s">
        <v>127</v>
      </c>
      <c r="C1073" t="s">
        <v>1423</v>
      </c>
      <c r="D1073" t="s">
        <v>1321</v>
      </c>
      <c r="E1073" t="s">
        <v>1462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5">
      <c r="A1074">
        <v>1073</v>
      </c>
      <c r="B1074" t="s">
        <v>127</v>
      </c>
      <c r="C1074" t="s">
        <v>1423</v>
      </c>
      <c r="D1074" t="s">
        <v>1333</v>
      </c>
      <c r="E1074" t="s">
        <v>1462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5">
      <c r="A1075">
        <v>1074</v>
      </c>
      <c r="B1075" t="s">
        <v>127</v>
      </c>
      <c r="C1075" t="s">
        <v>1423</v>
      </c>
      <c r="D1075" t="s">
        <v>1340</v>
      </c>
      <c r="E1075" t="s">
        <v>1462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5">
      <c r="A1076">
        <v>1075</v>
      </c>
      <c r="B1076" t="s">
        <v>127</v>
      </c>
      <c r="C1076" t="s">
        <v>1411</v>
      </c>
      <c r="D1076" t="s">
        <v>318</v>
      </c>
      <c r="E1076" t="s">
        <v>1462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5">
      <c r="A1077">
        <v>1076</v>
      </c>
      <c r="B1077" t="s">
        <v>127</v>
      </c>
      <c r="C1077" t="s">
        <v>1411</v>
      </c>
      <c r="D1077" t="s">
        <v>319</v>
      </c>
      <c r="E1077" t="s">
        <v>1462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5">
      <c r="A1078">
        <v>1077</v>
      </c>
      <c r="B1078" t="s">
        <v>127</v>
      </c>
      <c r="C1078" t="s">
        <v>1411</v>
      </c>
      <c r="D1078" t="s">
        <v>333</v>
      </c>
      <c r="E1078" t="s">
        <v>1462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5">
      <c r="A1079">
        <v>1078</v>
      </c>
      <c r="B1079" t="s">
        <v>127</v>
      </c>
      <c r="C1079" t="s">
        <v>1411</v>
      </c>
      <c r="D1079" t="s">
        <v>339</v>
      </c>
      <c r="E1079" t="s">
        <v>1462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5">
      <c r="A1080">
        <v>1079</v>
      </c>
      <c r="B1080" t="s">
        <v>127</v>
      </c>
      <c r="C1080" t="s">
        <v>1411</v>
      </c>
      <c r="D1080" t="s">
        <v>377</v>
      </c>
      <c r="E1080" t="s">
        <v>1462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5">
      <c r="A1081">
        <v>1080</v>
      </c>
      <c r="B1081" t="s">
        <v>127</v>
      </c>
      <c r="C1081" t="s">
        <v>1411</v>
      </c>
      <c r="D1081" t="s">
        <v>378</v>
      </c>
      <c r="E1081" t="s">
        <v>1462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5">
      <c r="A1082">
        <v>1081</v>
      </c>
      <c r="B1082" t="s">
        <v>127</v>
      </c>
      <c r="C1082" t="s">
        <v>1411</v>
      </c>
      <c r="D1082" t="s">
        <v>381</v>
      </c>
      <c r="E1082" t="s">
        <v>1462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5">
      <c r="A1083">
        <v>1082</v>
      </c>
      <c r="B1083" t="s">
        <v>127</v>
      </c>
      <c r="C1083" t="s">
        <v>1411</v>
      </c>
      <c r="D1083" t="s">
        <v>437</v>
      </c>
      <c r="E1083" t="s">
        <v>1462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5">
      <c r="A1084">
        <v>1083</v>
      </c>
      <c r="B1084" t="s">
        <v>127</v>
      </c>
      <c r="C1084" t="s">
        <v>1411</v>
      </c>
      <c r="D1084" t="s">
        <v>455</v>
      </c>
      <c r="E1084" t="s">
        <v>1462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5">
      <c r="A1085">
        <v>1084</v>
      </c>
      <c r="B1085" t="s">
        <v>127</v>
      </c>
      <c r="C1085" t="s">
        <v>1411</v>
      </c>
      <c r="D1085" t="s">
        <v>456</v>
      </c>
      <c r="E1085" t="s">
        <v>1462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5">
      <c r="A1086">
        <v>1085</v>
      </c>
      <c r="B1086" t="s">
        <v>127</v>
      </c>
      <c r="C1086" t="s">
        <v>1411</v>
      </c>
      <c r="D1086" t="s">
        <v>488</v>
      </c>
      <c r="E1086" t="s">
        <v>1462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5">
      <c r="A1087">
        <v>1086</v>
      </c>
      <c r="B1087" t="s">
        <v>127</v>
      </c>
      <c r="C1087" t="s">
        <v>1411</v>
      </c>
      <c r="D1087" t="s">
        <v>494</v>
      </c>
      <c r="E1087" t="s">
        <v>1462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5">
      <c r="A1088">
        <v>1087</v>
      </c>
      <c r="B1088" t="s">
        <v>127</v>
      </c>
      <c r="C1088" t="s">
        <v>1411</v>
      </c>
      <c r="D1088" t="s">
        <v>515</v>
      </c>
      <c r="E1088" t="s">
        <v>1462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5">
      <c r="A1089">
        <v>1088</v>
      </c>
      <c r="B1089" t="s">
        <v>127</v>
      </c>
      <c r="C1089" t="s">
        <v>1411</v>
      </c>
      <c r="D1089" t="s">
        <v>517</v>
      </c>
      <c r="E1089" t="s">
        <v>1462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5">
      <c r="A1090">
        <v>1089</v>
      </c>
      <c r="B1090" t="s">
        <v>127</v>
      </c>
      <c r="C1090" t="s">
        <v>1411</v>
      </c>
      <c r="D1090" t="s">
        <v>533</v>
      </c>
      <c r="E1090" t="s">
        <v>1462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5">
      <c r="A1091">
        <v>1090</v>
      </c>
      <c r="B1091" t="s">
        <v>127</v>
      </c>
      <c r="C1091" t="s">
        <v>1411</v>
      </c>
      <c r="D1091" t="s">
        <v>534</v>
      </c>
      <c r="E1091" t="s">
        <v>1462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5">
      <c r="A1092">
        <v>1091</v>
      </c>
      <c r="B1092" t="s">
        <v>127</v>
      </c>
      <c r="C1092" t="s">
        <v>1411</v>
      </c>
      <c r="D1092" t="s">
        <v>546</v>
      </c>
      <c r="E1092" t="s">
        <v>1462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5">
      <c r="A1093">
        <v>1092</v>
      </c>
      <c r="B1093" t="s">
        <v>127</v>
      </c>
      <c r="C1093" t="s">
        <v>1411</v>
      </c>
      <c r="D1093" t="s">
        <v>557</v>
      </c>
      <c r="E1093" t="s">
        <v>1462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5">
      <c r="A1094">
        <v>1093</v>
      </c>
      <c r="B1094" t="s">
        <v>127</v>
      </c>
      <c r="C1094" t="s">
        <v>1411</v>
      </c>
      <c r="D1094" t="s">
        <v>560</v>
      </c>
      <c r="E1094" t="s">
        <v>1462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5">
      <c r="A1095">
        <v>1094</v>
      </c>
      <c r="B1095" t="s">
        <v>127</v>
      </c>
      <c r="C1095" t="s">
        <v>1411</v>
      </c>
      <c r="D1095" t="s">
        <v>562</v>
      </c>
      <c r="E1095" t="s">
        <v>1462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5">
      <c r="A1096">
        <v>1095</v>
      </c>
      <c r="B1096" t="s">
        <v>127</v>
      </c>
      <c r="C1096" t="s">
        <v>1411</v>
      </c>
      <c r="D1096" t="s">
        <v>608</v>
      </c>
      <c r="E1096" t="s">
        <v>1462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5">
      <c r="A1097">
        <v>1096</v>
      </c>
      <c r="B1097" t="s">
        <v>127</v>
      </c>
      <c r="C1097" t="s">
        <v>1411</v>
      </c>
      <c r="D1097" t="s">
        <v>621</v>
      </c>
      <c r="E1097" t="s">
        <v>1462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5">
      <c r="A1098">
        <v>1097</v>
      </c>
      <c r="B1098" t="s">
        <v>127</v>
      </c>
      <c r="C1098" t="s">
        <v>1411</v>
      </c>
      <c r="D1098" t="s">
        <v>651</v>
      </c>
      <c r="E1098" t="s">
        <v>1462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5">
      <c r="A1099">
        <v>1098</v>
      </c>
      <c r="B1099" t="s">
        <v>127</v>
      </c>
      <c r="C1099" t="s">
        <v>1411</v>
      </c>
      <c r="D1099" t="s">
        <v>697</v>
      </c>
      <c r="E1099" t="s">
        <v>1462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5">
      <c r="A1100">
        <v>1099</v>
      </c>
      <c r="B1100" t="s">
        <v>127</v>
      </c>
      <c r="C1100" t="s">
        <v>1411</v>
      </c>
      <c r="D1100" t="s">
        <v>701</v>
      </c>
      <c r="E1100" t="s">
        <v>1462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5">
      <c r="A1101">
        <v>1100</v>
      </c>
      <c r="B1101" t="s">
        <v>127</v>
      </c>
      <c r="C1101" t="s">
        <v>1411</v>
      </c>
      <c r="D1101" t="s">
        <v>716</v>
      </c>
      <c r="E1101" t="s">
        <v>1462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5">
      <c r="A1102">
        <v>1101</v>
      </c>
      <c r="B1102" t="s">
        <v>127</v>
      </c>
      <c r="C1102" t="s">
        <v>1411</v>
      </c>
      <c r="D1102" t="s">
        <v>745</v>
      </c>
      <c r="E1102" t="s">
        <v>1462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5">
      <c r="A1103">
        <v>1102</v>
      </c>
      <c r="B1103" t="s">
        <v>127</v>
      </c>
      <c r="C1103" t="s">
        <v>1411</v>
      </c>
      <c r="D1103" t="s">
        <v>782</v>
      </c>
      <c r="E1103" t="s">
        <v>1462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5">
      <c r="A1104">
        <v>1103</v>
      </c>
      <c r="B1104" t="s">
        <v>127</v>
      </c>
      <c r="C1104" t="s">
        <v>1411</v>
      </c>
      <c r="D1104" t="s">
        <v>863</v>
      </c>
      <c r="E1104" t="s">
        <v>1462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5">
      <c r="A1105">
        <v>1104</v>
      </c>
      <c r="B1105" t="s">
        <v>127</v>
      </c>
      <c r="C1105" t="s">
        <v>1411</v>
      </c>
      <c r="D1105" t="s">
        <v>884</v>
      </c>
      <c r="E1105" t="s">
        <v>1462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5">
      <c r="A1106">
        <v>1105</v>
      </c>
      <c r="B1106" t="s">
        <v>127</v>
      </c>
      <c r="C1106" t="s">
        <v>1411</v>
      </c>
      <c r="D1106" t="s">
        <v>888</v>
      </c>
      <c r="E1106" t="s">
        <v>1462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5">
      <c r="A1107">
        <v>1106</v>
      </c>
      <c r="B1107" t="s">
        <v>127</v>
      </c>
      <c r="C1107" t="s">
        <v>1411</v>
      </c>
      <c r="D1107" t="s">
        <v>918</v>
      </c>
      <c r="E1107" t="s">
        <v>1462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5">
      <c r="A1108">
        <v>1107</v>
      </c>
      <c r="B1108" t="s">
        <v>127</v>
      </c>
      <c r="C1108" t="s">
        <v>1411</v>
      </c>
      <c r="D1108" t="s">
        <v>920</v>
      </c>
      <c r="E1108" t="s">
        <v>1462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5">
      <c r="A1109">
        <v>1108</v>
      </c>
      <c r="B1109" t="s">
        <v>127</v>
      </c>
      <c r="C1109" t="s">
        <v>1411</v>
      </c>
      <c r="D1109" t="s">
        <v>923</v>
      </c>
      <c r="E1109" t="s">
        <v>1462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5">
      <c r="A1110">
        <v>1109</v>
      </c>
      <c r="B1110" t="s">
        <v>127</v>
      </c>
      <c r="C1110" t="s">
        <v>1411</v>
      </c>
      <c r="D1110" t="s">
        <v>931</v>
      </c>
      <c r="E1110" t="s">
        <v>1462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5">
      <c r="A1111">
        <v>1110</v>
      </c>
      <c r="B1111" t="s">
        <v>127</v>
      </c>
      <c r="C1111" t="s">
        <v>1411</v>
      </c>
      <c r="D1111" t="s">
        <v>945</v>
      </c>
      <c r="E1111" t="s">
        <v>1462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5">
      <c r="A1112">
        <v>1111</v>
      </c>
      <c r="B1112" t="s">
        <v>127</v>
      </c>
      <c r="C1112" t="s">
        <v>1411</v>
      </c>
      <c r="D1112" t="s">
        <v>959</v>
      </c>
      <c r="E1112" t="s">
        <v>1462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5">
      <c r="A1113">
        <v>1112</v>
      </c>
      <c r="B1113" t="s">
        <v>127</v>
      </c>
      <c r="C1113" t="s">
        <v>1411</v>
      </c>
      <c r="D1113" t="s">
        <v>1003</v>
      </c>
      <c r="E1113" t="s">
        <v>1462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5">
      <c r="A1114">
        <v>1113</v>
      </c>
      <c r="B1114" t="s">
        <v>127</v>
      </c>
      <c r="C1114" t="s">
        <v>1411</v>
      </c>
      <c r="D1114" t="s">
        <v>1022</v>
      </c>
      <c r="E1114" t="s">
        <v>1462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5">
      <c r="A1115">
        <v>1114</v>
      </c>
      <c r="B1115" t="s">
        <v>127</v>
      </c>
      <c r="C1115" t="s">
        <v>1411</v>
      </c>
      <c r="D1115" t="s">
        <v>1053</v>
      </c>
      <c r="E1115" t="s">
        <v>1462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5">
      <c r="A1116">
        <v>1115</v>
      </c>
      <c r="B1116" t="s">
        <v>127</v>
      </c>
      <c r="C1116" t="s">
        <v>1411</v>
      </c>
      <c r="D1116" t="s">
        <v>1101</v>
      </c>
      <c r="E1116" t="s">
        <v>1462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5">
      <c r="A1117">
        <v>1116</v>
      </c>
      <c r="B1117" t="s">
        <v>127</v>
      </c>
      <c r="C1117" t="s">
        <v>1411</v>
      </c>
      <c r="D1117" t="s">
        <v>1117</v>
      </c>
      <c r="E1117" t="s">
        <v>1462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5">
      <c r="A1118">
        <v>1117</v>
      </c>
      <c r="B1118" t="s">
        <v>127</v>
      </c>
      <c r="C1118" t="s">
        <v>1411</v>
      </c>
      <c r="D1118" t="s">
        <v>1135</v>
      </c>
      <c r="E1118" t="s">
        <v>1462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5">
      <c r="A1119">
        <v>1118</v>
      </c>
      <c r="B1119" t="s">
        <v>127</v>
      </c>
      <c r="C1119" t="s">
        <v>1411</v>
      </c>
      <c r="D1119" t="s">
        <v>1149</v>
      </c>
      <c r="E1119" t="s">
        <v>1462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5">
      <c r="A1120">
        <v>1119</v>
      </c>
      <c r="B1120" t="s">
        <v>127</v>
      </c>
      <c r="C1120" t="s">
        <v>1411</v>
      </c>
      <c r="D1120" t="s">
        <v>1150</v>
      </c>
      <c r="E1120" t="s">
        <v>1462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5">
      <c r="A1121">
        <v>1120</v>
      </c>
      <c r="B1121" t="s">
        <v>127</v>
      </c>
      <c r="C1121" t="s">
        <v>1411</v>
      </c>
      <c r="D1121" t="s">
        <v>1176</v>
      </c>
      <c r="E1121" t="s">
        <v>1462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5">
      <c r="A1122">
        <v>1121</v>
      </c>
      <c r="B1122" t="s">
        <v>127</v>
      </c>
      <c r="C1122" t="s">
        <v>1411</v>
      </c>
      <c r="D1122" t="s">
        <v>1225</v>
      </c>
      <c r="E1122" t="s">
        <v>1462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5">
      <c r="A1123">
        <v>1122</v>
      </c>
      <c r="B1123" t="s">
        <v>127</v>
      </c>
      <c r="C1123" t="s">
        <v>1411</v>
      </c>
      <c r="D1123" t="s">
        <v>1258</v>
      </c>
      <c r="E1123" t="s">
        <v>1462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5">
      <c r="A1124">
        <v>1123</v>
      </c>
      <c r="B1124" t="s">
        <v>127</v>
      </c>
      <c r="C1124" t="s">
        <v>1411</v>
      </c>
      <c r="D1124" t="s">
        <v>1283</v>
      </c>
      <c r="E1124" t="s">
        <v>1462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5">
      <c r="A1125">
        <v>1124</v>
      </c>
      <c r="B1125" t="s">
        <v>127</v>
      </c>
      <c r="C1125" t="s">
        <v>1411</v>
      </c>
      <c r="D1125" t="s">
        <v>1318</v>
      </c>
      <c r="E1125" t="s">
        <v>1462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5">
      <c r="A1126">
        <v>1125</v>
      </c>
      <c r="B1126" t="s">
        <v>127</v>
      </c>
      <c r="C1126" t="s">
        <v>1411</v>
      </c>
      <c r="D1126" t="s">
        <v>1325</v>
      </c>
      <c r="E1126" t="s">
        <v>1462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5">
      <c r="A1127">
        <v>1126</v>
      </c>
      <c r="B1127" t="s">
        <v>127</v>
      </c>
      <c r="C1127" t="s">
        <v>1411</v>
      </c>
      <c r="D1127" t="s">
        <v>1334</v>
      </c>
      <c r="E1127" t="s">
        <v>1462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5">
      <c r="A1128">
        <v>1127</v>
      </c>
      <c r="B1128" t="s">
        <v>127</v>
      </c>
      <c r="C1128" t="s">
        <v>1411</v>
      </c>
      <c r="D1128" t="s">
        <v>1386</v>
      </c>
      <c r="E1128" t="s">
        <v>1462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5">
      <c r="A1129">
        <v>1128</v>
      </c>
      <c r="B1129" t="s">
        <v>127</v>
      </c>
      <c r="C1129" t="s">
        <v>1411</v>
      </c>
      <c r="D1129" t="s">
        <v>1396</v>
      </c>
      <c r="E1129" t="s">
        <v>1462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5">
      <c r="A1130">
        <v>1129</v>
      </c>
      <c r="B1130" t="s">
        <v>127</v>
      </c>
      <c r="C1130" t="s">
        <v>1399</v>
      </c>
      <c r="D1130" t="s">
        <v>299</v>
      </c>
      <c r="E1130" t="s">
        <v>1462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5">
      <c r="A1131">
        <v>1130</v>
      </c>
      <c r="B1131" t="s">
        <v>127</v>
      </c>
      <c r="C1131" t="s">
        <v>1399</v>
      </c>
      <c r="D1131" t="s">
        <v>344</v>
      </c>
      <c r="E1131" t="s">
        <v>1462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5">
      <c r="A1132">
        <v>1131</v>
      </c>
      <c r="B1132" t="s">
        <v>127</v>
      </c>
      <c r="C1132" t="s">
        <v>1399</v>
      </c>
      <c r="D1132" t="s">
        <v>348</v>
      </c>
      <c r="E1132" t="s">
        <v>1462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5">
      <c r="A1133">
        <v>1132</v>
      </c>
      <c r="B1133" t="s">
        <v>127</v>
      </c>
      <c r="C1133" t="s">
        <v>1399</v>
      </c>
      <c r="D1133" t="s">
        <v>440</v>
      </c>
      <c r="E1133" t="s">
        <v>1462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5">
      <c r="A1134">
        <v>1133</v>
      </c>
      <c r="B1134" t="s">
        <v>127</v>
      </c>
      <c r="C1134" t="s">
        <v>1399</v>
      </c>
      <c r="D1134" t="s">
        <v>524</v>
      </c>
      <c r="E1134" t="s">
        <v>1462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5">
      <c r="A1135">
        <v>1134</v>
      </c>
      <c r="B1135" t="s">
        <v>127</v>
      </c>
      <c r="C1135" t="s">
        <v>1399</v>
      </c>
      <c r="D1135" t="s">
        <v>542</v>
      </c>
      <c r="E1135" t="s">
        <v>1462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5">
      <c r="A1136">
        <v>1135</v>
      </c>
      <c r="B1136" t="s">
        <v>127</v>
      </c>
      <c r="C1136" t="s">
        <v>1399</v>
      </c>
      <c r="D1136" t="s">
        <v>715</v>
      </c>
      <c r="E1136" t="s">
        <v>1462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5">
      <c r="A1137">
        <v>1136</v>
      </c>
      <c r="B1137" t="s">
        <v>127</v>
      </c>
      <c r="C1137" t="s">
        <v>1399</v>
      </c>
      <c r="D1137" t="s">
        <v>719</v>
      </c>
      <c r="E1137" t="s">
        <v>1462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5">
      <c r="A1138">
        <v>1137</v>
      </c>
      <c r="B1138" t="s">
        <v>127</v>
      </c>
      <c r="C1138" t="s">
        <v>1399</v>
      </c>
      <c r="D1138" t="s">
        <v>770</v>
      </c>
      <c r="E1138" t="s">
        <v>1462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5">
      <c r="A1139">
        <v>1138</v>
      </c>
      <c r="B1139" t="s">
        <v>127</v>
      </c>
      <c r="C1139" t="s">
        <v>1399</v>
      </c>
      <c r="D1139" t="s">
        <v>778</v>
      </c>
      <c r="E1139" t="s">
        <v>1462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5">
      <c r="A1140">
        <v>1139</v>
      </c>
      <c r="B1140" t="s">
        <v>127</v>
      </c>
      <c r="C1140" t="s">
        <v>1399</v>
      </c>
      <c r="D1140" t="s">
        <v>868</v>
      </c>
      <c r="E1140" t="s">
        <v>1462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5">
      <c r="A1141">
        <v>1140</v>
      </c>
      <c r="B1141" t="s">
        <v>127</v>
      </c>
      <c r="C1141" t="s">
        <v>1399</v>
      </c>
      <c r="D1141" t="s">
        <v>871</v>
      </c>
      <c r="E1141" t="s">
        <v>1462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5">
      <c r="A1142">
        <v>1141</v>
      </c>
      <c r="B1142" t="s">
        <v>127</v>
      </c>
      <c r="C1142" t="s">
        <v>1399</v>
      </c>
      <c r="D1142" t="s">
        <v>940</v>
      </c>
      <c r="E1142" t="s">
        <v>1462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5">
      <c r="A1143">
        <v>1142</v>
      </c>
      <c r="B1143" t="s">
        <v>127</v>
      </c>
      <c r="C1143" t="s">
        <v>1399</v>
      </c>
      <c r="D1143" t="s">
        <v>976</v>
      </c>
      <c r="E1143" t="s">
        <v>1462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5">
      <c r="A1144">
        <v>1143</v>
      </c>
      <c r="B1144" t="s">
        <v>127</v>
      </c>
      <c r="C1144" t="s">
        <v>1399</v>
      </c>
      <c r="D1144" t="s">
        <v>980</v>
      </c>
      <c r="E1144" t="s">
        <v>1462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5">
      <c r="A1145">
        <v>1144</v>
      </c>
      <c r="B1145" t="s">
        <v>127</v>
      </c>
      <c r="C1145" t="s">
        <v>1399</v>
      </c>
      <c r="D1145" t="s">
        <v>1070</v>
      </c>
      <c r="E1145" t="s">
        <v>1462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5">
      <c r="A1146">
        <v>1145</v>
      </c>
      <c r="B1146" t="s">
        <v>127</v>
      </c>
      <c r="C1146" t="s">
        <v>1399</v>
      </c>
      <c r="D1146" t="s">
        <v>1091</v>
      </c>
      <c r="E1146" t="s">
        <v>1462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5">
      <c r="A1147">
        <v>1146</v>
      </c>
      <c r="B1147" t="s">
        <v>127</v>
      </c>
      <c r="C1147" t="s">
        <v>1399</v>
      </c>
      <c r="D1147" t="s">
        <v>1096</v>
      </c>
      <c r="E1147" t="s">
        <v>1462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5">
      <c r="A1148">
        <v>1147</v>
      </c>
      <c r="B1148" t="s">
        <v>127</v>
      </c>
      <c r="C1148" t="s">
        <v>1399</v>
      </c>
      <c r="D1148" t="s">
        <v>1114</v>
      </c>
      <c r="E1148" t="s">
        <v>1462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5">
      <c r="A1149">
        <v>1148</v>
      </c>
      <c r="B1149" t="s">
        <v>127</v>
      </c>
      <c r="C1149" t="s">
        <v>1399</v>
      </c>
      <c r="D1149" t="s">
        <v>1124</v>
      </c>
      <c r="E1149" t="s">
        <v>1462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5">
      <c r="A1150">
        <v>1149</v>
      </c>
      <c r="B1150" t="s">
        <v>127</v>
      </c>
      <c r="C1150" t="s">
        <v>1399</v>
      </c>
      <c r="D1150" t="s">
        <v>1192</v>
      </c>
      <c r="E1150" t="s">
        <v>1462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5">
      <c r="A1151">
        <v>1150</v>
      </c>
      <c r="B1151" t="s">
        <v>127</v>
      </c>
      <c r="C1151" t="s">
        <v>1399</v>
      </c>
      <c r="D1151" t="s">
        <v>1261</v>
      </c>
      <c r="E1151" t="s">
        <v>1462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5">
      <c r="A1152">
        <v>1151</v>
      </c>
      <c r="B1152" t="s">
        <v>127</v>
      </c>
      <c r="C1152" t="s">
        <v>1399</v>
      </c>
      <c r="D1152" t="s">
        <v>1297</v>
      </c>
      <c r="E1152" t="s">
        <v>1462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5">
      <c r="A1153">
        <v>1152</v>
      </c>
      <c r="B1153" t="s">
        <v>127</v>
      </c>
      <c r="C1153" t="s">
        <v>1399</v>
      </c>
      <c r="D1153" t="s">
        <v>1357</v>
      </c>
      <c r="E1153" t="s">
        <v>1462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5">
      <c r="A1154">
        <v>1153</v>
      </c>
      <c r="B1154" t="s">
        <v>127</v>
      </c>
      <c r="C1154" t="s">
        <v>1399</v>
      </c>
      <c r="D1154" t="s">
        <v>1379</v>
      </c>
      <c r="E1154" t="s">
        <v>1462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5">
      <c r="A1155">
        <v>1154</v>
      </c>
      <c r="B1155" t="s">
        <v>127</v>
      </c>
      <c r="C1155" t="s">
        <v>1457</v>
      </c>
      <c r="D1155" t="s">
        <v>849</v>
      </c>
      <c r="E1155" t="s">
        <v>1462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5">
      <c r="A1156">
        <v>1155</v>
      </c>
      <c r="B1156" t="s">
        <v>127</v>
      </c>
      <c r="C1156" t="s">
        <v>1457</v>
      </c>
      <c r="D1156" t="s">
        <v>1272</v>
      </c>
      <c r="E1156" t="s">
        <v>1462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5">
      <c r="A1157">
        <v>1156</v>
      </c>
      <c r="B1157" t="s">
        <v>127</v>
      </c>
      <c r="C1157" t="s">
        <v>1431</v>
      </c>
      <c r="D1157" t="s">
        <v>402</v>
      </c>
      <c r="E1157" t="s">
        <v>1462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5">
      <c r="A1158">
        <v>1157</v>
      </c>
      <c r="B1158" t="s">
        <v>127</v>
      </c>
      <c r="C1158" t="s">
        <v>1416</v>
      </c>
      <c r="D1158" t="s">
        <v>327</v>
      </c>
      <c r="E1158" t="s">
        <v>1462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5">
      <c r="A1159">
        <v>1158</v>
      </c>
      <c r="B1159" t="s">
        <v>127</v>
      </c>
      <c r="C1159" t="s">
        <v>1416</v>
      </c>
      <c r="D1159" t="s">
        <v>394</v>
      </c>
      <c r="E1159" t="s">
        <v>1462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5">
      <c r="A1160">
        <v>1159</v>
      </c>
      <c r="B1160" t="s">
        <v>127</v>
      </c>
      <c r="C1160" t="s">
        <v>1416</v>
      </c>
      <c r="D1160" t="s">
        <v>486</v>
      </c>
      <c r="E1160" t="s">
        <v>1462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5">
      <c r="A1161">
        <v>1160</v>
      </c>
      <c r="B1161" t="s">
        <v>127</v>
      </c>
      <c r="C1161" t="s">
        <v>1416</v>
      </c>
      <c r="D1161" t="s">
        <v>505</v>
      </c>
      <c r="E1161" t="s">
        <v>1462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5">
      <c r="A1162">
        <v>1161</v>
      </c>
      <c r="B1162" t="s">
        <v>127</v>
      </c>
      <c r="C1162" t="s">
        <v>1416</v>
      </c>
      <c r="D1162" t="s">
        <v>644</v>
      </c>
      <c r="E1162" t="s">
        <v>1462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5">
      <c r="A1163">
        <v>1162</v>
      </c>
      <c r="B1163" t="s">
        <v>127</v>
      </c>
      <c r="C1163" t="s">
        <v>1416</v>
      </c>
      <c r="D1163" t="s">
        <v>659</v>
      </c>
      <c r="E1163" t="s">
        <v>1462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5">
      <c r="A1164">
        <v>1163</v>
      </c>
      <c r="B1164" t="s">
        <v>127</v>
      </c>
      <c r="C1164" t="s">
        <v>1416</v>
      </c>
      <c r="D1164" t="s">
        <v>703</v>
      </c>
      <c r="E1164" t="s">
        <v>1462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5">
      <c r="A1165">
        <v>1164</v>
      </c>
      <c r="B1165" t="s">
        <v>127</v>
      </c>
      <c r="C1165" t="s">
        <v>1416</v>
      </c>
      <c r="D1165" t="s">
        <v>1005</v>
      </c>
      <c r="E1165" t="s">
        <v>1462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5">
      <c r="A1166">
        <v>1165</v>
      </c>
      <c r="B1166" t="s">
        <v>127</v>
      </c>
      <c r="C1166" t="s">
        <v>1416</v>
      </c>
      <c r="D1166" t="s">
        <v>1343</v>
      </c>
      <c r="E1166" t="s">
        <v>1462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5">
      <c r="A1167">
        <v>1166</v>
      </c>
      <c r="B1167" t="s">
        <v>127</v>
      </c>
      <c r="C1167" t="s">
        <v>1422</v>
      </c>
      <c r="D1167" t="s">
        <v>345</v>
      </c>
      <c r="E1167" t="s">
        <v>1462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5">
      <c r="A1168">
        <v>1167</v>
      </c>
      <c r="B1168" t="s">
        <v>127</v>
      </c>
      <c r="C1168" t="s">
        <v>1422</v>
      </c>
      <c r="D1168" t="s">
        <v>361</v>
      </c>
      <c r="E1168" t="s">
        <v>1462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5">
      <c r="A1169">
        <v>1168</v>
      </c>
      <c r="B1169" t="s">
        <v>127</v>
      </c>
      <c r="C1169" t="s">
        <v>1422</v>
      </c>
      <c r="D1169" t="s">
        <v>563</v>
      </c>
      <c r="E1169" t="s">
        <v>1462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5">
      <c r="A1170">
        <v>1169</v>
      </c>
      <c r="B1170" t="s">
        <v>127</v>
      </c>
      <c r="C1170" t="s">
        <v>1422</v>
      </c>
      <c r="D1170" t="s">
        <v>584</v>
      </c>
      <c r="E1170" t="s">
        <v>1462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5">
      <c r="A1171">
        <v>1170</v>
      </c>
      <c r="B1171" t="s">
        <v>127</v>
      </c>
      <c r="C1171" t="s">
        <v>1422</v>
      </c>
      <c r="D1171" t="s">
        <v>949</v>
      </c>
      <c r="E1171" t="s">
        <v>1462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5">
      <c r="A1172">
        <v>1171</v>
      </c>
      <c r="B1172" t="s">
        <v>127</v>
      </c>
      <c r="C1172" t="s">
        <v>1422</v>
      </c>
      <c r="D1172" t="s">
        <v>1020</v>
      </c>
      <c r="E1172" t="s">
        <v>1462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5">
      <c r="A1173">
        <v>1172</v>
      </c>
      <c r="B1173" t="s">
        <v>127</v>
      </c>
      <c r="C1173" t="s">
        <v>1422</v>
      </c>
      <c r="D1173" t="s">
        <v>1238</v>
      </c>
      <c r="E1173" t="s">
        <v>1462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5">
      <c r="A1174">
        <v>1173</v>
      </c>
      <c r="B1174" t="s">
        <v>127</v>
      </c>
      <c r="C1174" t="s">
        <v>1422</v>
      </c>
      <c r="D1174" t="s">
        <v>1276</v>
      </c>
      <c r="E1174" t="s">
        <v>1462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5">
      <c r="A1175">
        <v>1174</v>
      </c>
      <c r="B1175" t="s">
        <v>127</v>
      </c>
      <c r="C1175" t="s">
        <v>1422</v>
      </c>
      <c r="D1175" t="s">
        <v>1280</v>
      </c>
      <c r="E1175" t="s">
        <v>1462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5">
      <c r="A1176">
        <v>1175</v>
      </c>
      <c r="B1176" t="s">
        <v>127</v>
      </c>
      <c r="C1176" t="s">
        <v>1422</v>
      </c>
      <c r="D1176" t="s">
        <v>1338</v>
      </c>
      <c r="E1176" t="s">
        <v>1462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4">
      <c r="A1177">
        <v>1176</v>
      </c>
      <c r="B1177" t="s">
        <v>127</v>
      </c>
      <c r="C1177" t="s">
        <v>1422</v>
      </c>
      <c r="D1177" t="s">
        <v>1369</v>
      </c>
      <c r="E1177" t="s">
        <v>1462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4">
      <c r="A1178">
        <v>1179</v>
      </c>
      <c r="C1178" t="s">
        <v>5673</v>
      </c>
      <c r="D1178" t="s">
        <v>5672</v>
      </c>
      <c r="E1178" s="56" t="s">
        <v>5669</v>
      </c>
      <c r="F1178" s="56" t="s">
        <v>5669</v>
      </c>
      <c r="G1178">
        <f t="shared" si="18"/>
        <v>1179</v>
      </c>
      <c r="P1178" t="s">
        <v>126</v>
      </c>
    </row>
    <row r="1179" spans="1:16" ht="15" thickBot="1" x14ac:dyDescent="0.4">
      <c r="A1179">
        <v>1180</v>
      </c>
      <c r="C1179" t="s">
        <v>5673</v>
      </c>
      <c r="D1179" t="s">
        <v>5672</v>
      </c>
      <c r="E1179" s="57" t="s">
        <v>5670</v>
      </c>
      <c r="F1179" s="56" t="s">
        <v>5670</v>
      </c>
      <c r="G1179">
        <f t="shared" si="18"/>
        <v>1180</v>
      </c>
      <c r="P1179" t="s">
        <v>126</v>
      </c>
    </row>
    <row r="1180" spans="1:16" ht="15" thickBot="1" x14ac:dyDescent="0.4">
      <c r="A1180">
        <v>1181</v>
      </c>
      <c r="C1180" t="s">
        <v>5673</v>
      </c>
      <c r="D1180" t="s">
        <v>5672</v>
      </c>
      <c r="E1180" s="57" t="s">
        <v>5671</v>
      </c>
      <c r="F1180" s="56" t="s">
        <v>5690</v>
      </c>
      <c r="G1180">
        <f t="shared" si="18"/>
        <v>1181</v>
      </c>
      <c r="P1180" t="s">
        <v>126</v>
      </c>
    </row>
    <row r="1181" spans="1:16" x14ac:dyDescent="0.35">
      <c r="A1181">
        <v>1182</v>
      </c>
      <c r="C1181" t="s">
        <v>5673</v>
      </c>
      <c r="D1181" t="s">
        <v>5672</v>
      </c>
      <c r="E1181" s="59" t="s">
        <v>5636</v>
      </c>
      <c r="P1181" t="s">
        <v>126</v>
      </c>
    </row>
    <row r="1182" spans="1:16" x14ac:dyDescent="0.35">
      <c r="A1182">
        <v>1183</v>
      </c>
      <c r="C1182" t="s">
        <v>5673</v>
      </c>
      <c r="D1182" t="s">
        <v>5672</v>
      </c>
      <c r="E1182" s="69" t="s">
        <v>5750</v>
      </c>
    </row>
    <row r="1183" spans="1:16" x14ac:dyDescent="0.35">
      <c r="E1183" s="59"/>
    </row>
  </sheetData>
  <autoFilter ref="A1:Q118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576"/>
  <sheetViews>
    <sheetView tabSelected="1" zoomScaleNormal="100" workbookViewId="0">
      <selection activeCell="C11" sqref="C11"/>
    </sheetView>
  </sheetViews>
  <sheetFormatPr baseColWidth="10" defaultRowHeight="14.5" x14ac:dyDescent="0.3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 x14ac:dyDescent="0.35">
      <c r="A1" s="14" t="s">
        <v>1513</v>
      </c>
      <c r="B1" s="14" t="s">
        <v>1489</v>
      </c>
      <c r="C1" s="14" t="s">
        <v>1519</v>
      </c>
      <c r="D1" s="14" t="s">
        <v>5734</v>
      </c>
      <c r="E1" s="14" t="s">
        <v>1518</v>
      </c>
      <c r="F1" s="15" t="s">
        <v>1498</v>
      </c>
      <c r="G1" s="15" t="s">
        <v>1499</v>
      </c>
      <c r="H1" s="15" t="s">
        <v>1500</v>
      </c>
      <c r="I1" s="15" t="s">
        <v>1501</v>
      </c>
      <c r="J1" s="15" t="s">
        <v>1524</v>
      </c>
      <c r="K1" s="15" t="s">
        <v>1525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5735</v>
      </c>
      <c r="U1" s="14" t="s">
        <v>1521</v>
      </c>
      <c r="V1" s="14" t="s">
        <v>5744</v>
      </c>
      <c r="W1" s="14" t="s">
        <v>5743</v>
      </c>
      <c r="X1" s="14" t="s">
        <v>5745</v>
      </c>
      <c r="Y1" s="14" t="s">
        <v>5746</v>
      </c>
      <c r="Z1" s="14" t="s">
        <v>1515</v>
      </c>
      <c r="AA1" s="14" t="s">
        <v>1517</v>
      </c>
      <c r="AB1" s="14" t="s">
        <v>1514</v>
      </c>
      <c r="AC1" s="14" t="s">
        <v>1516</v>
      </c>
      <c r="AD1" s="14" t="s">
        <v>5736</v>
      </c>
      <c r="AE1" s="14" t="s">
        <v>5737</v>
      </c>
      <c r="AF1" s="14" t="s">
        <v>1522</v>
      </c>
      <c r="AG1" s="14" t="s">
        <v>1523</v>
      </c>
      <c r="AH1" s="14" t="s">
        <v>5739</v>
      </c>
      <c r="AI1" s="14" t="s">
        <v>5738</v>
      </c>
      <c r="AJ1" s="14" t="s">
        <v>5640</v>
      </c>
      <c r="AK1" s="14" t="s">
        <v>5691</v>
      </c>
      <c r="AL1" s="14" t="s">
        <v>5740</v>
      </c>
      <c r="AM1" s="14" t="s">
        <v>5741</v>
      </c>
    </row>
    <row r="2" spans="1:39" s="19" customFormat="1" ht="14.5" customHeight="1" x14ac:dyDescent="0.35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1502</v>
      </c>
      <c r="H2" s="20" t="s">
        <v>3512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5742</v>
      </c>
      <c r="W2" s="19" t="s">
        <v>5742</v>
      </c>
      <c r="X2" s="19" t="s">
        <v>4369</v>
      </c>
      <c r="Y2" s="19" t="s">
        <v>5747</v>
      </c>
    </row>
    <row r="3" spans="1:39" s="19" customFormat="1" ht="14.5" customHeight="1" x14ac:dyDescent="0.35">
      <c r="A3" t="s">
        <v>1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1502</v>
      </c>
      <c r="H3" s="20" t="s">
        <v>3512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1496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5742</v>
      </c>
      <c r="W3" s="19" t="s">
        <v>5742</v>
      </c>
      <c r="X3" s="19" t="s">
        <v>4369</v>
      </c>
      <c r="Y3" s="19" t="s">
        <v>5747</v>
      </c>
    </row>
    <row r="4" spans="1:39" s="19" customFormat="1" ht="14.5" customHeight="1" x14ac:dyDescent="0.35">
      <c r="A4" t="s">
        <v>1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1502</v>
      </c>
      <c r="H4" s="20" t="s">
        <v>3512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1744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5742</v>
      </c>
      <c r="W4" s="19" t="s">
        <v>5742</v>
      </c>
      <c r="X4" s="19" t="s">
        <v>4369</v>
      </c>
      <c r="Y4" s="19" t="s">
        <v>5747</v>
      </c>
    </row>
    <row r="5" spans="1:39" s="19" customFormat="1" ht="14.5" customHeight="1" x14ac:dyDescent="0.35">
      <c r="A5" t="s">
        <v>1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1502</v>
      </c>
      <c r="H5" s="20" t="s">
        <v>3512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1844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5742</v>
      </c>
      <c r="W5" s="19" t="s">
        <v>5742</v>
      </c>
      <c r="X5" s="19" t="s">
        <v>4369</v>
      </c>
      <c r="Y5" s="19" t="s">
        <v>5747</v>
      </c>
    </row>
    <row r="6" spans="1:39" s="19" customFormat="1" ht="14.5" customHeight="1" x14ac:dyDescent="0.35">
      <c r="A6" t="s">
        <v>1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1502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5742</v>
      </c>
      <c r="W6" s="19" t="s">
        <v>5742</v>
      </c>
      <c r="X6" s="19" t="s">
        <v>4369</v>
      </c>
      <c r="Y6" s="19" t="s">
        <v>5747</v>
      </c>
    </row>
    <row r="7" spans="1:39" s="19" customFormat="1" ht="14.5" customHeight="1" x14ac:dyDescent="0.35">
      <c r="A7" t="s">
        <v>1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1502</v>
      </c>
      <c r="H7" s="20" t="s">
        <v>3513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1842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5742</v>
      </c>
      <c r="W7" s="19" t="s">
        <v>5742</v>
      </c>
      <c r="X7" s="19" t="s">
        <v>4369</v>
      </c>
      <c r="Y7" s="19" t="s">
        <v>5747</v>
      </c>
    </row>
    <row r="8" spans="1:39" s="19" customFormat="1" ht="14.5" customHeight="1" x14ac:dyDescent="0.35">
      <c r="A8" t="s">
        <v>1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1502</v>
      </c>
      <c r="H8" s="20" t="s">
        <v>3512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1496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5742</v>
      </c>
      <c r="W8" s="19" t="s">
        <v>5742</v>
      </c>
      <c r="X8" s="19" t="s">
        <v>4369</v>
      </c>
      <c r="Y8" s="19" t="s">
        <v>5747</v>
      </c>
    </row>
    <row r="9" spans="1:39" s="19" customFormat="1" ht="14.5" customHeight="1" x14ac:dyDescent="0.35">
      <c r="A9" t="s">
        <v>1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1502</v>
      </c>
      <c r="H9" s="20" t="s">
        <v>1504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5742</v>
      </c>
      <c r="W9" s="19" t="s">
        <v>5742</v>
      </c>
      <c r="X9" s="19" t="s">
        <v>4369</v>
      </c>
      <c r="Y9" s="19" t="s">
        <v>5747</v>
      </c>
    </row>
    <row r="10" spans="1:39" s="19" customFormat="1" ht="14.5" customHeight="1" x14ac:dyDescent="0.35">
      <c r="A10" t="s">
        <v>1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1832</v>
      </c>
      <c r="H10" s="20" t="s">
        <v>3512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5742</v>
      </c>
      <c r="W10" s="19" t="s">
        <v>5742</v>
      </c>
      <c r="X10" s="19" t="s">
        <v>4369</v>
      </c>
      <c r="Y10" s="19" t="s">
        <v>5747</v>
      </c>
    </row>
    <row r="11" spans="1:39" s="19" customFormat="1" ht="14.5" customHeight="1" x14ac:dyDescent="0.35">
      <c r="A11" t="s">
        <v>1</v>
      </c>
      <c r="B11" s="19">
        <v>2</v>
      </c>
      <c r="C11" s="43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1594</v>
      </c>
      <c r="H11" s="20" t="s">
        <v>3512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4694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5742</v>
      </c>
      <c r="W11" s="19" t="s">
        <v>5742</v>
      </c>
      <c r="X11" s="19" t="s">
        <v>4369</v>
      </c>
      <c r="Y11" s="19" t="s">
        <v>5747</v>
      </c>
    </row>
    <row r="12" spans="1:39" s="19" customFormat="1" ht="14.5" customHeight="1" x14ac:dyDescent="0.35">
      <c r="A12" t="s">
        <v>1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3512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5742</v>
      </c>
      <c r="W12" s="19" t="s">
        <v>5742</v>
      </c>
      <c r="X12" s="19" t="s">
        <v>4369</v>
      </c>
      <c r="Y12" s="19" t="s">
        <v>5747</v>
      </c>
    </row>
    <row r="13" spans="1:39" s="19" customFormat="1" ht="14.5" customHeight="1" x14ac:dyDescent="0.35">
      <c r="A13" t="s">
        <v>1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1502</v>
      </c>
      <c r="H13" s="20" t="s">
        <v>3512</v>
      </c>
      <c r="I13" s="20" t="s">
        <v>1709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1497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5742</v>
      </c>
      <c r="W13" s="19" t="s">
        <v>5742</v>
      </c>
      <c r="X13" s="19" t="s">
        <v>4369</v>
      </c>
      <c r="Y13" s="19" t="s">
        <v>5747</v>
      </c>
    </row>
    <row r="14" spans="1:39" ht="14.5" customHeight="1" x14ac:dyDescent="0.35">
      <c r="A14" t="s">
        <v>1</v>
      </c>
      <c r="B14">
        <v>3</v>
      </c>
      <c r="C14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1502</v>
      </c>
      <c r="H14" s="10" t="s">
        <v>1512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5742</v>
      </c>
      <c r="W14" s="19" t="s">
        <v>5742</v>
      </c>
      <c r="X14" s="19" t="s">
        <v>4369</v>
      </c>
      <c r="Y14" s="19" t="s">
        <v>5747</v>
      </c>
    </row>
    <row r="15" spans="1:39" ht="14.5" customHeight="1" x14ac:dyDescent="0.35">
      <c r="A15" t="s">
        <v>1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1502</v>
      </c>
      <c r="H15" s="10">
        <v>0</v>
      </c>
      <c r="S15" t="s">
        <v>1843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5742</v>
      </c>
      <c r="W15" s="19" t="s">
        <v>5742</v>
      </c>
      <c r="X15" s="19" t="s">
        <v>4369</v>
      </c>
      <c r="Y15" s="19" t="s">
        <v>5747</v>
      </c>
    </row>
    <row r="16" spans="1:39" ht="14.5" customHeight="1" x14ac:dyDescent="0.35">
      <c r="A16" t="s">
        <v>1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1594</v>
      </c>
      <c r="H16" s="10" t="s">
        <v>1512</v>
      </c>
      <c r="S16" t="s">
        <v>4694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5742</v>
      </c>
      <c r="W16" s="19" t="s">
        <v>5742</v>
      </c>
      <c r="X16" s="19" t="s">
        <v>4369</v>
      </c>
      <c r="Y16" s="19" t="s">
        <v>5747</v>
      </c>
    </row>
    <row r="17" spans="1:25" ht="14.5" customHeight="1" x14ac:dyDescent="0.35">
      <c r="A17" t="s">
        <v>1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1841</v>
      </c>
      <c r="H17" s="10" t="s">
        <v>1512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5742</v>
      </c>
      <c r="W17" s="19" t="s">
        <v>5742</v>
      </c>
      <c r="X17" s="19" t="s">
        <v>4369</v>
      </c>
      <c r="Y17" s="19" t="s">
        <v>5747</v>
      </c>
    </row>
    <row r="18" spans="1:25" ht="14.5" customHeight="1" x14ac:dyDescent="0.35">
      <c r="A18" t="s">
        <v>1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1502</v>
      </c>
      <c r="H18" s="10" t="s">
        <v>1512</v>
      </c>
      <c r="S18" t="s">
        <v>1842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5742</v>
      </c>
      <c r="W18" s="19" t="s">
        <v>5742</v>
      </c>
      <c r="X18" s="19" t="s">
        <v>4369</v>
      </c>
      <c r="Y18" s="19" t="s">
        <v>5747</v>
      </c>
    </row>
    <row r="19" spans="1:25" ht="14.5" customHeight="1" x14ac:dyDescent="0.35">
      <c r="A19" t="s">
        <v>1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1512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5742</v>
      </c>
      <c r="W19" s="19" t="s">
        <v>5742</v>
      </c>
      <c r="X19" s="19" t="s">
        <v>4369</v>
      </c>
      <c r="Y19" s="19" t="s">
        <v>5747</v>
      </c>
    </row>
    <row r="20" spans="1:25" ht="14.5" customHeight="1" x14ac:dyDescent="0.35">
      <c r="A20" t="s">
        <v>1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obtenerComisionInversion</v>
      </c>
      <c r="E20" t="str">
        <f>VLOOKUP(B20,BaseMetodos!$A$2:$F$1177,6,FALSE)</f>
        <v>invertir/comision/busqueda</v>
      </c>
      <c r="F20" s="10" t="s">
        <v>1594</v>
      </c>
      <c r="G20" s="10" t="s">
        <v>1502</v>
      </c>
      <c r="H20" s="10" t="s">
        <v>1512</v>
      </c>
      <c r="S20" t="s">
        <v>1605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5742</v>
      </c>
      <c r="W20" s="19" t="s">
        <v>5742</v>
      </c>
      <c r="X20" s="19" t="s">
        <v>4369</v>
      </c>
      <c r="Y20" s="19" t="s">
        <v>5747</v>
      </c>
    </row>
    <row r="21" spans="1:25" ht="14.5" customHeight="1" x14ac:dyDescent="0.35">
      <c r="A21" t="s">
        <v>1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1502</v>
      </c>
      <c r="H21" s="10" t="s">
        <v>1512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5742</v>
      </c>
      <c r="W21" s="19" t="s">
        <v>5742</v>
      </c>
      <c r="X21" s="19" t="s">
        <v>4369</v>
      </c>
      <c r="Y21" s="19" t="s">
        <v>5747</v>
      </c>
    </row>
    <row r="22" spans="1:25" ht="14.5" customHeight="1" x14ac:dyDescent="0.35">
      <c r="A22" t="s">
        <v>1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1502</v>
      </c>
      <c r="H22" s="10" t="s">
        <v>1512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5742</v>
      </c>
      <c r="W22" s="19" t="s">
        <v>5742</v>
      </c>
      <c r="X22" s="19" t="s">
        <v>4369</v>
      </c>
      <c r="Y22" s="19" t="s">
        <v>5747</v>
      </c>
    </row>
    <row r="23" spans="1:25" s="19" customFormat="1" ht="14.5" customHeight="1" x14ac:dyDescent="0.35">
      <c r="A23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validaAccesoWeb</v>
      </c>
      <c r="E23" s="24" t="str">
        <f>VLOOKUP(B23,BaseMetodos!$A$2:$F$1177,6,FALSE)</f>
        <v>validacion/acceso</v>
      </c>
      <c r="F23" s="20" t="s">
        <v>1502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5742</v>
      </c>
      <c r="W23" s="19" t="s">
        <v>5742</v>
      </c>
      <c r="X23" s="19" t="s">
        <v>4369</v>
      </c>
      <c r="Y23" s="19" t="s">
        <v>5747</v>
      </c>
    </row>
    <row r="24" spans="1:25" s="19" customFormat="1" ht="14.5" customHeight="1" x14ac:dyDescent="0.35">
      <c r="A24" t="s">
        <v>1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5742</v>
      </c>
      <c r="W24" s="19" t="s">
        <v>5742</v>
      </c>
      <c r="X24" s="19" t="s">
        <v>4369</v>
      </c>
      <c r="Y24" s="19" t="s">
        <v>5747</v>
      </c>
    </row>
    <row r="25" spans="1:25" s="19" customFormat="1" ht="14.5" customHeight="1" x14ac:dyDescent="0.35">
      <c r="A25" t="s">
        <v>1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validaAccesoWeb</v>
      </c>
      <c r="E25" s="24" t="str">
        <f>VLOOKUP(B25,BaseMetodos!$A$2:$F$1177,6,FALSE)</f>
        <v>validacion/acceso</v>
      </c>
      <c r="F25" s="20" t="s">
        <v>1594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4694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5742</v>
      </c>
      <c r="W25" s="19" t="s">
        <v>5742</v>
      </c>
      <c r="X25" s="19" t="s">
        <v>4369</v>
      </c>
      <c r="Y25" s="19" t="s">
        <v>5747</v>
      </c>
    </row>
    <row r="26" spans="1:25" s="19" customFormat="1" ht="14.5" customHeight="1" x14ac:dyDescent="0.35">
      <c r="A26" t="s">
        <v>1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validaAccesoWeb</v>
      </c>
      <c r="E26" s="24" t="str">
        <f>VLOOKUP(B26,BaseMetodos!$A$2:$F$1177,6,FALSE)</f>
        <v>validacion/acceso</v>
      </c>
      <c r="F26" s="20" t="s">
        <v>1724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5742</v>
      </c>
      <c r="W26" s="19" t="s">
        <v>5742</v>
      </c>
      <c r="X26" s="19" t="s">
        <v>4369</v>
      </c>
      <c r="Y26" s="19" t="s">
        <v>5747</v>
      </c>
    </row>
    <row r="27" spans="1:25" ht="14.5" customHeight="1" x14ac:dyDescent="0.35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entradaCuotasFrontOn</v>
      </c>
      <c r="E27" t="str">
        <f>VLOOKUP(B27,BaseMetodos!$A$2:$F$1177,6,FALSE)</f>
        <v>frontOn/entrada/cuota</v>
      </c>
      <c r="F27" s="53" t="s">
        <v>5582</v>
      </c>
      <c r="G27" s="10" t="s">
        <v>1529</v>
      </c>
      <c r="H27" s="10" t="s">
        <v>5581</v>
      </c>
      <c r="I27" s="10" t="s">
        <v>5699</v>
      </c>
      <c r="J27" s="10" t="s">
        <v>258</v>
      </c>
      <c r="K27" s="10">
        <v>1000</v>
      </c>
      <c r="L27" s="10" t="s">
        <v>5583</v>
      </c>
      <c r="M27" s="10"/>
      <c r="N27" s="10"/>
      <c r="O27" s="10"/>
      <c r="P27" s="10"/>
      <c r="Q27" s="10"/>
      <c r="R27" s="10"/>
      <c r="S27" t="s">
        <v>5700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5742</v>
      </c>
      <c r="W27" s="19" t="s">
        <v>5742</v>
      </c>
      <c r="X27" s="19" t="s">
        <v>4369</v>
      </c>
      <c r="Y27" s="19" t="s">
        <v>5747</v>
      </c>
    </row>
    <row r="28" spans="1:25" ht="14.5" customHeight="1" x14ac:dyDescent="0.35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entradaCuotasFrontOn</v>
      </c>
      <c r="E28" t="str">
        <f>VLOOKUP(B28,BaseMetodos!$A$2:$F$1177,6,FALSE)</f>
        <v>frontOn/entrada/cuota</v>
      </c>
      <c r="F28" s="53" t="s">
        <v>5582</v>
      </c>
      <c r="G28" s="10" t="s">
        <v>1529</v>
      </c>
      <c r="H28" s="10" t="s">
        <v>5581</v>
      </c>
      <c r="I28" s="10" t="s">
        <v>5584</v>
      </c>
      <c r="J28" s="10" t="s">
        <v>258</v>
      </c>
      <c r="K28" s="10">
        <v>1000</v>
      </c>
      <c r="L28" s="10" t="s">
        <v>5583</v>
      </c>
      <c r="M28" s="10"/>
      <c r="N28" s="10"/>
      <c r="O28" s="10"/>
      <c r="P28" s="10"/>
      <c r="Q28" s="10"/>
      <c r="R28" s="10"/>
      <c r="S28" t="s">
        <v>5701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5742</v>
      </c>
      <c r="W28" s="19" t="s">
        <v>5742</v>
      </c>
      <c r="X28" s="19" t="s">
        <v>4369</v>
      </c>
      <c r="Y28" s="19" t="s">
        <v>5747</v>
      </c>
    </row>
    <row r="29" spans="1:25" ht="14.5" customHeight="1" x14ac:dyDescent="0.35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entradaCuotasFrontOn</v>
      </c>
      <c r="E29" t="str">
        <f>VLOOKUP(B29,BaseMetodos!$A$2:$F$1177,6,FALSE)</f>
        <v>frontOn/entrada/cuota</v>
      </c>
      <c r="F29" s="53" t="s">
        <v>5582</v>
      </c>
      <c r="G29" s="10" t="s">
        <v>1529</v>
      </c>
      <c r="H29" s="10" t="s">
        <v>5581</v>
      </c>
      <c r="I29" s="10" t="s">
        <v>5585</v>
      </c>
      <c r="J29" s="10" t="s">
        <v>258</v>
      </c>
      <c r="K29" s="10">
        <v>1000</v>
      </c>
      <c r="L29" s="10" t="s">
        <v>5583</v>
      </c>
      <c r="M29" s="10"/>
      <c r="N29" s="10"/>
      <c r="O29" s="10"/>
      <c r="P29" s="10"/>
      <c r="Q29" s="10"/>
      <c r="R29" s="10"/>
      <c r="S29" t="s">
        <v>5586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5742</v>
      </c>
      <c r="W29" s="19" t="s">
        <v>5742</v>
      </c>
      <c r="X29" s="19" t="s">
        <v>4369</v>
      </c>
      <c r="Y29" s="19" t="s">
        <v>5747</v>
      </c>
    </row>
    <row r="30" spans="1:25" ht="14.5" customHeight="1" x14ac:dyDescent="0.35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entradaCuotasFrontOn</v>
      </c>
      <c r="E30" t="str">
        <f>VLOOKUP(B30,BaseMetodos!$A$2:$F$1177,6,FALSE)</f>
        <v>frontOn/entrada/cuota</v>
      </c>
      <c r="F30" s="53" t="s">
        <v>5582</v>
      </c>
      <c r="G30" s="10" t="s">
        <v>1529</v>
      </c>
      <c r="H30" s="10" t="s">
        <v>5581</v>
      </c>
      <c r="I30" s="10" t="s">
        <v>5584</v>
      </c>
      <c r="J30" s="10" t="s">
        <v>5587</v>
      </c>
      <c r="K30" s="10">
        <v>1000</v>
      </c>
      <c r="L30" s="10" t="s">
        <v>5583</v>
      </c>
      <c r="M30" s="10"/>
      <c r="N30" s="10"/>
      <c r="O30" s="10"/>
      <c r="P30" s="10"/>
      <c r="Q30" s="10"/>
      <c r="R30" s="10"/>
      <c r="S30" t="s">
        <v>5588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5742</v>
      </c>
      <c r="W30" s="19" t="s">
        <v>5742</v>
      </c>
      <c r="X30" s="19" t="s">
        <v>4369</v>
      </c>
      <c r="Y30" s="19" t="s">
        <v>5747</v>
      </c>
    </row>
    <row r="31" spans="1:25" ht="14.5" customHeight="1" x14ac:dyDescent="0.35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entradaCuotasFrontOn</v>
      </c>
      <c r="E31" t="str">
        <f>VLOOKUP(B31,BaseMetodos!$A$2:$F$1177,6,FALSE)</f>
        <v>frontOn/entrada/cuota</v>
      </c>
      <c r="F31" s="53" t="s">
        <v>5582</v>
      </c>
      <c r="G31" s="10" t="s">
        <v>5589</v>
      </c>
      <c r="H31" s="10" t="s">
        <v>5581</v>
      </c>
      <c r="I31" s="10" t="s">
        <v>5584</v>
      </c>
      <c r="J31" s="10" t="s">
        <v>258</v>
      </c>
      <c r="K31" s="10">
        <v>1000</v>
      </c>
      <c r="L31" s="10" t="s">
        <v>5583</v>
      </c>
      <c r="M31" s="10"/>
      <c r="N31" s="10"/>
      <c r="O31" s="10"/>
      <c r="P31" s="10"/>
      <c r="Q31" s="10"/>
      <c r="R31" s="10"/>
      <c r="S31" t="s">
        <v>5590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5742</v>
      </c>
      <c r="W31" s="19" t="s">
        <v>5742</v>
      </c>
      <c r="X31" s="19" t="s">
        <v>4369</v>
      </c>
      <c r="Y31" s="19" t="s">
        <v>5747</v>
      </c>
    </row>
    <row r="32" spans="1:25" ht="14.5" customHeight="1" x14ac:dyDescent="0.35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entradaCuotasFrontOn</v>
      </c>
      <c r="E32" t="str">
        <f>VLOOKUP(B32,BaseMetodos!$A$2:$F$1177,6,FALSE)</f>
        <v>frontOn/entrada/cuota</v>
      </c>
      <c r="F32" s="53" t="s">
        <v>5582</v>
      </c>
      <c r="G32" s="10" t="s">
        <v>1529</v>
      </c>
      <c r="H32" s="10" t="s">
        <v>5581</v>
      </c>
      <c r="I32" s="10" t="s">
        <v>5584</v>
      </c>
      <c r="J32" s="10" t="s">
        <v>258</v>
      </c>
      <c r="K32" s="10">
        <v>1000</v>
      </c>
      <c r="L32" s="10" t="s">
        <v>5583</v>
      </c>
      <c r="M32" s="10"/>
      <c r="N32" s="10"/>
      <c r="O32" s="10"/>
      <c r="P32" s="10"/>
      <c r="Q32" s="10"/>
      <c r="R32" s="10"/>
      <c r="S32" t="s">
        <v>5591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5742</v>
      </c>
      <c r="W32" s="19" t="s">
        <v>5742</v>
      </c>
      <c r="X32" s="19" t="s">
        <v>4369</v>
      </c>
      <c r="Y32" s="19" t="s">
        <v>5747</v>
      </c>
    </row>
    <row r="33" spans="1:25" ht="14.5" customHeight="1" x14ac:dyDescent="0.35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t="str">
        <f>VLOOKUP(B33,BaseMetodos!$A$2:$F$1177,6,FALSE)</f>
        <v>frontOn/entrada/cuota</v>
      </c>
      <c r="F33" s="53" t="s">
        <v>5582</v>
      </c>
      <c r="G33" s="10" t="s">
        <v>5421</v>
      </c>
      <c r="H33" s="10" t="s">
        <v>5581</v>
      </c>
      <c r="I33" s="10" t="s">
        <v>5584</v>
      </c>
      <c r="J33" s="10" t="s">
        <v>258</v>
      </c>
      <c r="K33" s="10">
        <v>1000</v>
      </c>
      <c r="L33" s="10" t="s">
        <v>5583</v>
      </c>
      <c r="M33" s="10"/>
      <c r="N33" s="10"/>
      <c r="O33" s="10"/>
      <c r="P33" s="10"/>
      <c r="Q33" s="10"/>
      <c r="R33" s="10"/>
      <c r="S33" t="s">
        <v>5596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5742</v>
      </c>
      <c r="W33" s="19" t="s">
        <v>5742</v>
      </c>
      <c r="X33" s="19" t="s">
        <v>4369</v>
      </c>
      <c r="Y33" s="19" t="s">
        <v>5747</v>
      </c>
    </row>
    <row r="34" spans="1:25" ht="14.5" customHeight="1" x14ac:dyDescent="0.35">
      <c r="A34" t="s">
        <v>1</v>
      </c>
      <c r="B34">
        <v>6</v>
      </c>
      <c r="C34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entradaCuotasFrontOn</v>
      </c>
      <c r="E34" t="str">
        <f>VLOOKUP(B34,BaseMetodos!$A$2:$F$1177,6,FALSE)</f>
        <v>frontOn/entrada/cuota</v>
      </c>
      <c r="F34" s="53" t="s">
        <v>5582</v>
      </c>
      <c r="G34" s="10" t="s">
        <v>5420</v>
      </c>
      <c r="H34" s="10" t="s">
        <v>5581</v>
      </c>
      <c r="I34" s="10" t="s">
        <v>5584</v>
      </c>
      <c r="J34" s="10" t="s">
        <v>258</v>
      </c>
      <c r="K34" s="10">
        <v>1000</v>
      </c>
      <c r="L34" s="10" t="s">
        <v>5583</v>
      </c>
      <c r="M34" s="10"/>
      <c r="N34" s="10"/>
      <c r="O34" s="10"/>
      <c r="P34" s="10"/>
      <c r="Q34" s="10"/>
      <c r="R34" s="10"/>
      <c r="S34" t="s">
        <v>5597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5742</v>
      </c>
      <c r="W34" s="19" t="s">
        <v>5742</v>
      </c>
      <c r="X34" s="19" t="s">
        <v>4369</v>
      </c>
      <c r="Y34" s="19" t="s">
        <v>5747</v>
      </c>
    </row>
    <row r="35" spans="1:25" ht="14.5" customHeight="1" x14ac:dyDescent="0.35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entradaCuotasFrontOn</v>
      </c>
      <c r="E35" t="str">
        <f>VLOOKUP(B35,BaseMetodos!$A$2:$F$1177,6,FALSE)</f>
        <v>frontOn/entrada/cuota</v>
      </c>
      <c r="F35" s="53" t="s">
        <v>5582</v>
      </c>
      <c r="G35" s="10" t="s">
        <v>5421</v>
      </c>
      <c r="H35" s="10" t="s">
        <v>5581</v>
      </c>
      <c r="I35" s="10" t="s">
        <v>5584</v>
      </c>
      <c r="J35" s="10" t="s">
        <v>258</v>
      </c>
      <c r="K35" s="10">
        <v>-1000</v>
      </c>
      <c r="L35" s="10" t="s">
        <v>5583</v>
      </c>
      <c r="M35" s="10"/>
      <c r="N35" s="10"/>
      <c r="O35" s="10"/>
      <c r="P35" s="10"/>
      <c r="Q35" s="10"/>
      <c r="R35" s="10"/>
      <c r="S35" t="s">
        <v>5552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5742</v>
      </c>
      <c r="W35" s="19" t="s">
        <v>5742</v>
      </c>
      <c r="X35" s="19" t="s">
        <v>4369</v>
      </c>
      <c r="Y35" s="19" t="s">
        <v>5747</v>
      </c>
    </row>
    <row r="36" spans="1:25" ht="14.5" customHeight="1" x14ac:dyDescent="0.35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entradaCuotasFrontOn</v>
      </c>
      <c r="E36" t="str">
        <f>VLOOKUP(B36,BaseMetodos!$A$2:$F$1177,6,FALSE)</f>
        <v>frontOn/entrada/cuota</v>
      </c>
      <c r="F36" s="53" t="s">
        <v>5582</v>
      </c>
      <c r="G36" s="10" t="s">
        <v>5421</v>
      </c>
      <c r="H36" s="10" t="s">
        <v>5581</v>
      </c>
      <c r="I36" s="10" t="s">
        <v>5584</v>
      </c>
      <c r="J36" s="10" t="s">
        <v>258</v>
      </c>
      <c r="K36" s="10">
        <v>9999999999999990</v>
      </c>
      <c r="L36" s="10" t="s">
        <v>5583</v>
      </c>
      <c r="M36" s="10"/>
      <c r="N36" s="10"/>
      <c r="O36" s="10"/>
      <c r="P36" s="10"/>
      <c r="Q36" s="10"/>
      <c r="R36" s="10"/>
      <c r="S36" t="s">
        <v>5592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5742</v>
      </c>
      <c r="W36" s="19" t="s">
        <v>5742</v>
      </c>
      <c r="X36" s="19" t="s">
        <v>4369</v>
      </c>
      <c r="Y36" s="19" t="s">
        <v>5747</v>
      </c>
    </row>
    <row r="37" spans="1:25" ht="14.5" customHeight="1" x14ac:dyDescent="0.35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entradaCuotasFrontOn</v>
      </c>
      <c r="E37" t="str">
        <f>VLOOKUP(B37,BaseMetodos!$A$2:$F$1177,6,FALSE)</f>
        <v>frontOn/entrada/cuota</v>
      </c>
      <c r="F37" s="53" t="s">
        <v>5582</v>
      </c>
      <c r="G37" s="10" t="s">
        <v>1529</v>
      </c>
      <c r="H37" s="10" t="s">
        <v>5581</v>
      </c>
      <c r="I37" s="10" t="s">
        <v>5584</v>
      </c>
      <c r="J37" s="10" t="s">
        <v>5422</v>
      </c>
      <c r="K37" s="10">
        <v>1000</v>
      </c>
      <c r="L37" s="10" t="s">
        <v>5583</v>
      </c>
      <c r="M37" s="10"/>
      <c r="N37" s="10"/>
      <c r="O37" s="10"/>
      <c r="P37" s="10"/>
      <c r="Q37" s="10"/>
      <c r="R37" s="10"/>
      <c r="S37" t="s">
        <v>5593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5742</v>
      </c>
      <c r="W37" s="19" t="s">
        <v>5742</v>
      </c>
      <c r="X37" s="19" t="s">
        <v>4369</v>
      </c>
      <c r="Y37" s="19" t="s">
        <v>5747</v>
      </c>
    </row>
    <row r="38" spans="1:25" ht="14.5" customHeight="1" x14ac:dyDescent="0.35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entradaCuotasFrontOn</v>
      </c>
      <c r="E38" t="str">
        <f>VLOOKUP(B38,BaseMetodos!$A$2:$F$1177,6,FALSE)</f>
        <v>frontOn/entrada/cuota</v>
      </c>
      <c r="F38" s="53" t="s">
        <v>5582</v>
      </c>
      <c r="G38" s="10" t="s">
        <v>5421</v>
      </c>
      <c r="H38" s="10" t="s">
        <v>5581</v>
      </c>
      <c r="I38" s="10" t="s">
        <v>5584</v>
      </c>
      <c r="J38" s="10" t="s">
        <v>5422</v>
      </c>
      <c r="K38" s="10">
        <v>1000</v>
      </c>
      <c r="L38" s="10" t="s">
        <v>5583</v>
      </c>
      <c r="M38" s="10"/>
      <c r="N38" s="10"/>
      <c r="O38" s="10"/>
      <c r="P38" s="10"/>
      <c r="Q38" s="10"/>
      <c r="R38" s="10"/>
      <c r="S38" t="s">
        <v>5595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5742</v>
      </c>
      <c r="W38" s="19" t="s">
        <v>5742</v>
      </c>
      <c r="X38" s="19" t="s">
        <v>4369</v>
      </c>
      <c r="Y38" s="19" t="s">
        <v>5747</v>
      </c>
    </row>
    <row r="39" spans="1:25" ht="14.5" customHeight="1" x14ac:dyDescent="0.35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entradaCuotasFrontOn</v>
      </c>
      <c r="E39" t="str">
        <f>VLOOKUP(B39,BaseMetodos!$A$2:$F$1177,6,FALSE)</f>
        <v>frontOn/entrada/cuota</v>
      </c>
      <c r="F39" s="53" t="s">
        <v>5582</v>
      </c>
      <c r="G39" s="10" t="s">
        <v>5420</v>
      </c>
      <c r="H39" s="10" t="s">
        <v>5581</v>
      </c>
      <c r="I39" s="10" t="s">
        <v>5584</v>
      </c>
      <c r="J39" s="10" t="s">
        <v>5422</v>
      </c>
      <c r="K39" s="10">
        <v>1000</v>
      </c>
      <c r="L39" s="10" t="s">
        <v>5583</v>
      </c>
      <c r="M39" s="10"/>
      <c r="N39" s="10"/>
      <c r="O39" s="10"/>
      <c r="P39" s="10"/>
      <c r="Q39" s="10"/>
      <c r="R39" s="10"/>
      <c r="S39" t="s">
        <v>5594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5742</v>
      </c>
      <c r="W39" s="19" t="s">
        <v>5742</v>
      </c>
      <c r="X39" s="19" t="s">
        <v>4369</v>
      </c>
      <c r="Y39" s="19" t="s">
        <v>5747</v>
      </c>
    </row>
    <row r="40" spans="1:25" ht="14.5" customHeight="1" x14ac:dyDescent="0.35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entradaCuotasFrontOn</v>
      </c>
      <c r="E40" t="str">
        <f>VLOOKUP(B40,BaseMetodos!$A$2:$F$1177,6,FALSE)</f>
        <v>frontOn/entrada/cuota</v>
      </c>
      <c r="F40" s="53" t="s">
        <v>5582</v>
      </c>
      <c r="G40" s="10" t="s">
        <v>5612</v>
      </c>
      <c r="H40" s="10" t="s">
        <v>5581</v>
      </c>
      <c r="I40" s="10" t="s">
        <v>5584</v>
      </c>
      <c r="J40" s="10" t="s">
        <v>258</v>
      </c>
      <c r="K40" s="10">
        <v>1000</v>
      </c>
      <c r="L40" s="10" t="s">
        <v>5583</v>
      </c>
      <c r="M40" s="10"/>
      <c r="N40" s="10"/>
      <c r="O40" s="10"/>
      <c r="P40" s="10"/>
      <c r="Q40" s="10"/>
      <c r="R40" s="10"/>
      <c r="S40" t="s">
        <v>5613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5742</v>
      </c>
      <c r="W40" s="19" t="s">
        <v>5742</v>
      </c>
      <c r="X40" s="19" t="s">
        <v>4369</v>
      </c>
      <c r="Y40" s="19" t="s">
        <v>5747</v>
      </c>
    </row>
    <row r="41" spans="1:25" ht="14.5" customHeight="1" x14ac:dyDescent="0.35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entradaCuotasFrontOn</v>
      </c>
      <c r="E41" t="str">
        <f>VLOOKUP(B41,BaseMetodos!$A$2:$F$1177,6,FALSE)</f>
        <v>frontOn/entrada/cuota</v>
      </c>
      <c r="F41" s="53" t="s">
        <v>5582</v>
      </c>
      <c r="G41" s="10" t="s">
        <v>5612</v>
      </c>
      <c r="H41" s="10" t="s">
        <v>5581</v>
      </c>
      <c r="I41" s="10" t="s">
        <v>5584</v>
      </c>
      <c r="J41" s="10" t="s">
        <v>5422</v>
      </c>
      <c r="K41" s="10">
        <v>1000</v>
      </c>
      <c r="L41" s="10" t="s">
        <v>5583</v>
      </c>
      <c r="M41" s="10"/>
      <c r="N41" s="10"/>
      <c r="O41" s="10"/>
      <c r="P41" s="10"/>
      <c r="Q41" s="10"/>
      <c r="R41" s="10"/>
      <c r="S41" t="s">
        <v>5614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5742</v>
      </c>
      <c r="W41" s="19" t="s">
        <v>5742</v>
      </c>
      <c r="X41" s="19" t="s">
        <v>4369</v>
      </c>
      <c r="Y41" s="19" t="s">
        <v>5747</v>
      </c>
    </row>
    <row r="42" spans="1:25" ht="14.5" customHeight="1" x14ac:dyDescent="0.35">
      <c r="A42" t="s">
        <v>1</v>
      </c>
      <c r="B42" s="60">
        <v>40</v>
      </c>
      <c r="C42" s="60" t="str">
        <f>VLOOKUP(B42,BaseMetodos!$A$2:$E$1177,3,FALSE)&amp;"."&amp;VLOOKUP(B42,BaseMetodos!$A$2:$E$1177,4,FALSE)</f>
        <v>u_xr_bci.entradaRepoFrontOn</v>
      </c>
      <c r="D42" s="19" t="str">
        <f>VLOOKUP(B42,BaseMetodos!$A$2:$F$2177,5,FALSE)</f>
        <v>entradaRepoFrontOn</v>
      </c>
      <c r="E42" s="60" t="str">
        <f>VLOOKUP(B42,BaseMetodos!$A$2:$F$1177,6,FALSE)</f>
        <v>frontOn/entrada/repo</v>
      </c>
      <c r="F42" s="61" t="s">
        <v>4686</v>
      </c>
      <c r="G42" s="18"/>
      <c r="H42" s="18"/>
      <c r="I42" s="18"/>
      <c r="J42" s="10"/>
      <c r="K42" s="10"/>
      <c r="L42" s="10"/>
      <c r="M42" s="10"/>
      <c r="N42" s="10"/>
      <c r="O42" s="10"/>
      <c r="P42" s="10"/>
      <c r="Q42" s="10"/>
      <c r="R42" s="10"/>
      <c r="S42" t="str">
        <f>'Casos Mas Parametros'!C99</f>
        <v>Camino Feliz GOED Mda CLP</v>
      </c>
      <c r="T42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2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2" s="19" t="s">
        <v>5742</v>
      </c>
      <c r="W42" s="19" t="s">
        <v>5742</v>
      </c>
      <c r="X42" s="19" t="s">
        <v>4369</v>
      </c>
      <c r="Y42" s="19" t="s">
        <v>5747</v>
      </c>
    </row>
    <row r="43" spans="1:25" ht="14.5" customHeight="1" x14ac:dyDescent="0.35">
      <c r="A43" t="s">
        <v>1</v>
      </c>
      <c r="B43" s="60">
        <v>40</v>
      </c>
      <c r="C43" s="60" t="str">
        <f>VLOOKUP(B43,BaseMetodos!$A$2:$E$1177,3,FALSE)&amp;"."&amp;VLOOKUP(B43,BaseMetodos!$A$2:$E$1177,4,FALSE)</f>
        <v>u_xr_bci.entradaRepoFrontOn</v>
      </c>
      <c r="D43" s="19" t="str">
        <f>VLOOKUP(B43,BaseMetodos!$A$2:$F$2177,5,FALSE)</f>
        <v>entradaRepoFrontOn</v>
      </c>
      <c r="E43" s="60" t="str">
        <f>VLOOKUP(B43,BaseMetodos!$A$2:$F$1177,6,FALSE)</f>
        <v>frontOn/entrada/repo</v>
      </c>
      <c r="F43" s="61" t="s">
        <v>4686</v>
      </c>
      <c r="G43" s="18"/>
      <c r="H43" s="18"/>
      <c r="I43" s="18"/>
      <c r="J43" s="10"/>
      <c r="K43" s="10"/>
      <c r="L43" s="10"/>
      <c r="M43" s="10"/>
      <c r="N43" s="10"/>
      <c r="O43" s="10"/>
      <c r="P43" s="10"/>
      <c r="Q43" s="10"/>
      <c r="R43" s="10"/>
      <c r="S43" t="str">
        <f>'Casos Mas Parametros'!C100</f>
        <v>Camino Feliz GOED Mda Ext</v>
      </c>
      <c r="T43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3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3" s="19" t="s">
        <v>5742</v>
      </c>
      <c r="W43" s="19" t="s">
        <v>5742</v>
      </c>
      <c r="X43" s="19" t="s">
        <v>4369</v>
      </c>
      <c r="Y43" s="19" t="s">
        <v>5747</v>
      </c>
    </row>
    <row r="44" spans="1:25" ht="14.5" customHeight="1" x14ac:dyDescent="0.35">
      <c r="A44" t="s">
        <v>1</v>
      </c>
      <c r="B44" s="60">
        <v>40</v>
      </c>
      <c r="C44" s="60" t="str">
        <f>VLOOKUP(B44,BaseMetodos!$A$2:$E$1177,3,FALSE)&amp;"."&amp;VLOOKUP(B44,BaseMetodos!$A$2:$E$1177,4,FALSE)</f>
        <v>u_xr_bci.entradaRepoFrontOn</v>
      </c>
      <c r="D44" s="19" t="str">
        <f>VLOOKUP(B44,BaseMetodos!$A$2:$F$2177,5,FALSE)</f>
        <v>entradaRepoFrontOn</v>
      </c>
      <c r="E44" s="60" t="str">
        <f>VLOOKUP(B44,BaseMetodos!$A$2:$F$1177,6,FALSE)</f>
        <v>frontOn/entrada/repo</v>
      </c>
      <c r="F44" s="61" t="s">
        <v>4686</v>
      </c>
      <c r="G44" s="18"/>
      <c r="H44" s="18"/>
      <c r="I44" s="18"/>
      <c r="J44" s="10"/>
      <c r="K44" s="10"/>
      <c r="L44" s="10"/>
      <c r="M44" s="10"/>
      <c r="N44" s="10"/>
      <c r="O44" s="10"/>
      <c r="P44" s="10"/>
      <c r="Q44" s="10"/>
      <c r="R44" s="10"/>
      <c r="S44" t="str">
        <f>'Casos Mas Parametros'!C101</f>
        <v>Camino Feliz GO Mda Ext</v>
      </c>
      <c r="T44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4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4" s="19" t="s">
        <v>5742</v>
      </c>
      <c r="W44" s="19" t="s">
        <v>5742</v>
      </c>
      <c r="X44" s="19" t="s">
        <v>4369</v>
      </c>
      <c r="Y44" s="19" t="s">
        <v>5747</v>
      </c>
    </row>
    <row r="45" spans="1:25" s="19" customFormat="1" ht="14.5" customHeight="1" x14ac:dyDescent="0.35">
      <c r="A45" t="s">
        <v>1</v>
      </c>
      <c r="B45" s="19">
        <v>7</v>
      </c>
      <c r="C45" s="24" t="str">
        <f>VLOOKUP(B45,BaseMetodos!$A$2:$E$1177,3,FALSE)&amp;"."&amp;VLOOKUP(B45,BaseMetodos!$A$2:$E$1177,4,FALSE)</f>
        <v>u_xr_bci.consultarParticipe</v>
      </c>
      <c r="D45" s="19" t="str">
        <f>VLOOKUP(B45,BaseMetodos!$A$2:$F$2177,5,FALSE)</f>
        <v>consultarParticipe</v>
      </c>
      <c r="E45" s="19" t="str">
        <f>VLOOKUP(B45,BaseMetodos!$A$2:$F$1177,6,FALSE)</f>
        <v>participe/busqueda</v>
      </c>
      <c r="F45" s="20" t="s">
        <v>1541</v>
      </c>
      <c r="G45" s="20" t="s">
        <v>1502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9" t="s">
        <v>196</v>
      </c>
      <c r="T45" s="21" t="str">
        <f>paramGPL(BaseParametros!$C$21:$E$23,F45:G45)</f>
        <v>{"rut":"11813695", "canal":"110"}</v>
      </c>
      <c r="U45" s="22" t="str">
        <f>paramRPC2(C45,BaseParametros!$C$21:$E$23,F45:G45)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&lt;param&gt;&lt;value&gt;&lt;string&gt;110&lt;/string&gt;&lt;/value&gt;&lt;!-- canal --&gt;&lt;/param&gt;_x000D_
&lt;/params&gt;&lt;/methodCall&gt;</v>
      </c>
      <c r="V45" s="19" t="s">
        <v>5742</v>
      </c>
      <c r="W45" s="19" t="s">
        <v>5742</v>
      </c>
      <c r="X45" s="19" t="s">
        <v>4369</v>
      </c>
      <c r="Y45" s="19" t="s">
        <v>5747</v>
      </c>
    </row>
    <row r="46" spans="1:25" s="19" customFormat="1" ht="14.5" customHeight="1" x14ac:dyDescent="0.35">
      <c r="A46" t="s">
        <v>1</v>
      </c>
      <c r="B46" s="19">
        <v>7</v>
      </c>
      <c r="C46" s="24" t="str">
        <f>VLOOKUP(B46,BaseMetodos!$A$2:$E$1177,3,FALSE)&amp;"."&amp;VLOOKUP(B46,BaseMetodos!$A$2:$E$1177,4,FALSE)</f>
        <v>u_xr_bci.consultarParticipe</v>
      </c>
      <c r="D46" s="19" t="str">
        <f>VLOOKUP(B46,BaseMetodos!$A$2:$F$2177,5,FALSE)</f>
        <v>consultarParticipe</v>
      </c>
      <c r="E46" s="19" t="str">
        <f>VLOOKUP(B46,BaseMetodos!$A$2:$F$1177,6,FALSE)</f>
        <v>participe/busqueda</v>
      </c>
      <c r="F46" s="20" t="s">
        <v>1826</v>
      </c>
      <c r="G46" s="20" t="s">
        <v>1502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9" t="s">
        <v>1827</v>
      </c>
      <c r="T46" s="21" t="str">
        <f>paramGPL(BaseParametros!$C$21:$E$23,F46:G46)</f>
        <v>{"rut":"RUTALFA123", "canal":"110"}</v>
      </c>
      <c r="U46" s="22" t="str">
        <f>paramRPC2(C46,BaseParametros!$C$21:$E$23,F46:G46)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46" s="19" t="s">
        <v>5742</v>
      </c>
      <c r="W46" s="19" t="s">
        <v>5742</v>
      </c>
      <c r="X46" s="19" t="s">
        <v>4369</v>
      </c>
      <c r="Y46" s="19" t="s">
        <v>5747</v>
      </c>
    </row>
    <row r="47" spans="1:25" s="19" customFormat="1" ht="14.5" customHeight="1" x14ac:dyDescent="0.35">
      <c r="A47" t="s">
        <v>1</v>
      </c>
      <c r="B47" s="19">
        <v>7</v>
      </c>
      <c r="C47" s="24" t="str">
        <f>VLOOKUP(B47,BaseMetodos!$A$2:$E$1177,3,FALSE)&amp;"."&amp;VLOOKUP(B47,BaseMetodos!$A$2:$E$1177,4,FALSE)</f>
        <v>u_xr_bci.consultarParticipe</v>
      </c>
      <c r="D47" s="19" t="str">
        <f>VLOOKUP(B47,BaseMetodos!$A$2:$F$2177,5,FALSE)</f>
        <v>consultarParticipe</v>
      </c>
      <c r="E47" s="19" t="str">
        <f>VLOOKUP(B47,BaseMetodos!$A$2:$F$1177,6,FALSE)</f>
        <v>participe/busqueda</v>
      </c>
      <c r="F47" s="20" t="s">
        <v>1592</v>
      </c>
      <c r="G47" s="20" t="s">
        <v>1502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9" t="s">
        <v>1567</v>
      </c>
      <c r="T47" s="21" t="str">
        <f>paramGPL(BaseParametros!$C$21:$E$23,F47:G47)</f>
        <v>{"rut":"11656615", "canal":"110"}</v>
      </c>
      <c r="U47" s="22" t="str">
        <f>paramRPC2(C47,BaseParametros!$C$21:$E$23,F47:G47)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47" s="19" t="s">
        <v>5742</v>
      </c>
      <c r="W47" s="19" t="s">
        <v>5742</v>
      </c>
      <c r="X47" s="19" t="s">
        <v>4369</v>
      </c>
      <c r="Y47" s="19" t="s">
        <v>5747</v>
      </c>
    </row>
    <row r="48" spans="1:25" s="19" customFormat="1" ht="14.5" customHeight="1" x14ac:dyDescent="0.35">
      <c r="A48" t="s">
        <v>1</v>
      </c>
      <c r="B48" s="19">
        <v>7</v>
      </c>
      <c r="C48" s="24" t="str">
        <f>VLOOKUP(B48,BaseMetodos!$A$2:$E$1177,3,FALSE)&amp;"."&amp;VLOOKUP(B48,BaseMetodos!$A$2:$E$1177,4,FALSE)</f>
        <v>u_xr_bci.consultarParticipe</v>
      </c>
      <c r="D48" s="19" t="str">
        <f>VLOOKUP(B48,BaseMetodos!$A$2:$F$2177,5,FALSE)</f>
        <v>consultarParticipe</v>
      </c>
      <c r="E48" s="19" t="str">
        <f>VLOOKUP(B48,BaseMetodos!$A$2:$F$1177,6,FALSE)</f>
        <v>participe/busqueda</v>
      </c>
      <c r="F48" s="20" t="s">
        <v>1594</v>
      </c>
      <c r="G48" s="20" t="s">
        <v>1502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9" t="s">
        <v>1824</v>
      </c>
      <c r="T48" s="21" t="str">
        <f>paramGPL(BaseParametros!$C$21:$E$23,F48:G48)</f>
        <v>{"rut":"0", "canal":"110"}</v>
      </c>
      <c r="U48" s="22" t="str">
        <f>paramRPC2(C48,BaseParametros!$C$21:$E$23,F48:G48)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48" s="19" t="s">
        <v>5742</v>
      </c>
      <c r="W48" s="19" t="s">
        <v>5742</v>
      </c>
      <c r="X48" s="19" t="s">
        <v>4369</v>
      </c>
      <c r="Y48" s="19" t="s">
        <v>5747</v>
      </c>
    </row>
    <row r="49" spans="1:25" s="19" customFormat="1" ht="14.5" customHeight="1" x14ac:dyDescent="0.35">
      <c r="A49" t="s">
        <v>1</v>
      </c>
      <c r="B49" s="19">
        <v>7</v>
      </c>
      <c r="C49" s="24" t="str">
        <f>VLOOKUP(B49,BaseMetodos!$A$2:$E$1177,3,FALSE)&amp;"."&amp;VLOOKUP(B49,BaseMetodos!$A$2:$E$1177,4,FALSE)</f>
        <v>u_xr_bci.consultarParticipe</v>
      </c>
      <c r="D49" s="19" t="str">
        <f>VLOOKUP(B49,BaseMetodos!$A$2:$F$2177,5,FALSE)</f>
        <v>consultarParticipe</v>
      </c>
      <c r="E49" s="19" t="str">
        <f>VLOOKUP(B49,BaseMetodos!$A$2:$F$1177,6,FALSE)</f>
        <v>participe/busqueda</v>
      </c>
      <c r="F49" s="20" t="s">
        <v>1541</v>
      </c>
      <c r="G49" s="20" t="s">
        <v>3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9" t="s">
        <v>270</v>
      </c>
      <c r="T49" s="21" t="str">
        <f>paramGPL(BaseParametros!$C$21:$E$23,F49:G49)</f>
        <v>{"rut":"11813695", "canal":""}</v>
      </c>
      <c r="U49" s="22" t="str">
        <f>paramRPC2(C49,BaseParametros!$C$21:$E$23,F49:G49)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49" s="19" t="s">
        <v>5742</v>
      </c>
      <c r="W49" s="19" t="s">
        <v>5742</v>
      </c>
      <c r="X49" s="19" t="s">
        <v>4369</v>
      </c>
      <c r="Y49" s="19" t="s">
        <v>5747</v>
      </c>
    </row>
    <row r="50" spans="1:25" s="19" customFormat="1" ht="14.5" customHeight="1" x14ac:dyDescent="0.35">
      <c r="A50" t="s">
        <v>1</v>
      </c>
      <c r="B50" s="19">
        <v>7</v>
      </c>
      <c r="C50" s="24" t="str">
        <f>VLOOKUP(B50,BaseMetodos!$A$2:$E$1177,3,FALSE)&amp;"."&amp;VLOOKUP(B50,BaseMetodos!$A$2:$E$1177,4,FALSE)</f>
        <v>u_xr_bci.consultarParticipe</v>
      </c>
      <c r="D50" s="19" t="str">
        <f>VLOOKUP(B50,BaseMetodos!$A$2:$F$2177,5,FALSE)</f>
        <v>consultarParticipe</v>
      </c>
      <c r="E50" s="19" t="str">
        <f>VLOOKUP(B50,BaseMetodos!$A$2:$F$1177,6,FALSE)</f>
        <v>participe/busqueda</v>
      </c>
      <c r="F50" s="20" t="s">
        <v>1541</v>
      </c>
      <c r="G50" s="20" t="s">
        <v>1594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9" t="s">
        <v>4694</v>
      </c>
      <c r="T50" s="21" t="str">
        <f>paramGPL(BaseParametros!$C$21:$E$23,F50:G50)</f>
        <v>{"rut":"11813695", "canal":"0"}</v>
      </c>
      <c r="U50" s="22" t="str">
        <f>paramRPC2(C50,BaseParametros!$C$21:$E$23,F50:G50)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50" s="19" t="s">
        <v>5742</v>
      </c>
      <c r="W50" s="19" t="s">
        <v>5742</v>
      </c>
      <c r="X50" s="19" t="s">
        <v>4369</v>
      </c>
      <c r="Y50" s="19" t="s">
        <v>5747</v>
      </c>
    </row>
    <row r="51" spans="1:25" s="19" customFormat="1" ht="14.5" customHeight="1" x14ac:dyDescent="0.35">
      <c r="A51" t="s">
        <v>1</v>
      </c>
      <c r="B51" s="19">
        <v>7</v>
      </c>
      <c r="C51" s="24" t="str">
        <f>VLOOKUP(B51,BaseMetodos!$A$2:$E$1177,3,FALSE)&amp;"."&amp;VLOOKUP(B51,BaseMetodos!$A$2:$E$1177,4,FALSE)</f>
        <v>u_xr_bci.consultarParticipe</v>
      </c>
      <c r="D51" s="19" t="str">
        <f>VLOOKUP(B51,BaseMetodos!$A$2:$F$2177,5,FALSE)</f>
        <v>consultarParticipe</v>
      </c>
      <c r="E51" s="19" t="str">
        <f>VLOOKUP(B51,BaseMetodos!$A$2:$F$1177,6,FALSE)</f>
        <v>participe/busqueda</v>
      </c>
      <c r="F51" s="20" t="s">
        <v>1541</v>
      </c>
      <c r="G51" s="20" t="s">
        <v>1828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9" t="s">
        <v>255</v>
      </c>
      <c r="T51" s="21" t="str">
        <f>paramGPL(BaseParametros!$C$21:$E$23,F51:G51)</f>
        <v>{"rut":"11813695", "canal":"AA110"}</v>
      </c>
      <c r="U51" s="22" t="str">
        <f>paramRPC2(C51,BaseParametros!$C$21:$E$23,F51:G51)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51" s="19" t="s">
        <v>5742</v>
      </c>
      <c r="W51" s="19" t="s">
        <v>5742</v>
      </c>
      <c r="X51" s="19" t="s">
        <v>4369</v>
      </c>
      <c r="Y51" s="19" t="s">
        <v>5747</v>
      </c>
    </row>
    <row r="52" spans="1:25" s="19" customFormat="1" ht="14.5" customHeight="1" x14ac:dyDescent="0.35">
      <c r="A52" t="s">
        <v>1</v>
      </c>
      <c r="B52" s="19">
        <v>7</v>
      </c>
      <c r="C52" s="24" t="str">
        <f>VLOOKUP(B52,BaseMetodos!$A$2:$E$1177,3,FALSE)&amp;"."&amp;VLOOKUP(B52,BaseMetodos!$A$2:$E$1177,4,FALSE)</f>
        <v>u_xr_bci.consultarParticipe</v>
      </c>
      <c r="D52" s="19" t="str">
        <f>VLOOKUP(B52,BaseMetodos!$A$2:$F$2177,5,FALSE)</f>
        <v>consultarParticipe</v>
      </c>
      <c r="E52" s="19" t="str">
        <f>VLOOKUP(B52,BaseMetodos!$A$2:$F$1177,6,FALSE)</f>
        <v>participe/busqueda</v>
      </c>
      <c r="F52" s="20" t="s">
        <v>3</v>
      </c>
      <c r="G52" s="20" t="s">
        <v>1502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9" t="s">
        <v>1825</v>
      </c>
      <c r="T52" s="21" t="str">
        <f>paramGPL(BaseParametros!$C$21:$E$23,F52:G52)</f>
        <v>{"rut":"", "canal":"110"}</v>
      </c>
      <c r="U52" s="22" t="str">
        <f>paramRPC2(C52,BaseParametros!$C$21:$E$23,F52:G52)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52" s="19" t="s">
        <v>5742</v>
      </c>
      <c r="W52" s="19" t="s">
        <v>5742</v>
      </c>
      <c r="X52" s="19" t="s">
        <v>4369</v>
      </c>
      <c r="Y52" s="19" t="s">
        <v>5747</v>
      </c>
    </row>
    <row r="53" spans="1:25" ht="14.5" customHeight="1" x14ac:dyDescent="0.35">
      <c r="A53" t="s">
        <v>1</v>
      </c>
      <c r="B53">
        <v>10</v>
      </c>
      <c r="C53" t="str">
        <f>VLOOKUP(B53,BaseMetodos!$A$2:$E$1177,3,FALSE)&amp;"."&amp;VLOOKUP(B53,BaseMetodos!$A$2:$E$1177,4,FALSE)</f>
        <v>u_xr_bci.vitrinaFondos</v>
      </c>
      <c r="D53" s="19" t="str">
        <f>VLOOKUP(B53,BaseMetodos!$A$2:$F$2177,5,FALSE)</f>
        <v>vitrinaFondos</v>
      </c>
      <c r="E53" t="str">
        <f>VLOOKUP(B53,BaseMetodos!$A$2:$F$1177,6,FALSE)</f>
        <v>invertir/vitrina-fondos</v>
      </c>
      <c r="F53" s="10" t="s">
        <v>2</v>
      </c>
      <c r="G53" s="10" t="s">
        <v>1502</v>
      </c>
      <c r="H53" s="10" t="s">
        <v>1530</v>
      </c>
      <c r="I53" s="10">
        <v>0</v>
      </c>
      <c r="J53" s="10" t="s">
        <v>3</v>
      </c>
      <c r="K53" s="10" t="s">
        <v>3</v>
      </c>
      <c r="L53" s="10"/>
      <c r="M53" s="10"/>
      <c r="N53" s="10"/>
      <c r="O53" s="10"/>
      <c r="P53" s="10"/>
      <c r="Q53" s="10"/>
      <c r="R53" s="10"/>
      <c r="S53" t="s">
        <v>1495</v>
      </c>
      <c r="T53" s="2" t="str">
        <f>paramGPL(BaseParametros!$C$24:$E$30,F53:K53)</f>
        <v>{"codigoFondo":"3001", "canal":"110", "fechaActual":"20240516", "horizonte":0, "riesgo":"", "banca":""}</v>
      </c>
      <c r="U53" s="1" t="str">
        <f>paramRPC2(C53,BaseParametros!$C$24:$E$30,F53:K53)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3" s="19" t="s">
        <v>5742</v>
      </c>
      <c r="W53" s="19" t="s">
        <v>5742</v>
      </c>
      <c r="X53" s="19" t="s">
        <v>4369</v>
      </c>
      <c r="Y53" s="19" t="s">
        <v>5747</v>
      </c>
    </row>
    <row r="54" spans="1:25" ht="14.5" customHeight="1" x14ac:dyDescent="0.35">
      <c r="A54" t="s">
        <v>1</v>
      </c>
      <c r="B54">
        <v>10</v>
      </c>
      <c r="C54" t="str">
        <f>VLOOKUP(B54,BaseMetodos!$A$2:$E$1177,3,FALSE)&amp;"."&amp;VLOOKUP(B54,BaseMetodos!$A$2:$E$1177,4,FALSE)</f>
        <v>u_xr_bci.vitrinaFondos</v>
      </c>
      <c r="D54" s="19" t="str">
        <f>VLOOKUP(B54,BaseMetodos!$A$2:$F$2177,5,FALSE)</f>
        <v>vitrinaFondos</v>
      </c>
      <c r="E54" t="str">
        <f>VLOOKUP(B54,BaseMetodos!$A$2:$F$1177,6,FALSE)</f>
        <v>invertir/vitrina-fondos</v>
      </c>
      <c r="F54" s="10" t="s">
        <v>2</v>
      </c>
      <c r="G54" s="10" t="s">
        <v>3</v>
      </c>
      <c r="H54" s="10" t="s">
        <v>1530</v>
      </c>
      <c r="I54" s="10">
        <v>0</v>
      </c>
      <c r="J54" s="10" t="s">
        <v>3</v>
      </c>
      <c r="K54" s="10" t="s">
        <v>3</v>
      </c>
      <c r="L54" s="10"/>
      <c r="M54" s="10"/>
      <c r="N54" s="10"/>
      <c r="O54" s="10"/>
      <c r="P54" s="10"/>
      <c r="Q54" s="10"/>
      <c r="R54" s="10"/>
      <c r="S54" t="s">
        <v>270</v>
      </c>
      <c r="T54" s="2" t="str">
        <f>paramGPL(BaseParametros!$C$24:$E$30,F54:K54)</f>
        <v>{"codigoFondo":"3001", "canal":"", "fechaActual":"20240516", "horizonte":0, "riesgo":"", "banca":""}</v>
      </c>
      <c r="U54" s="1" t="str">
        <f>paramRPC2(C54,BaseParametros!$C$24:$E$30,F54:K54)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4" s="19" t="s">
        <v>5742</v>
      </c>
      <c r="W54" s="19" t="s">
        <v>5742</v>
      </c>
      <c r="X54" s="19" t="s">
        <v>4369</v>
      </c>
      <c r="Y54" s="19" t="s">
        <v>5747</v>
      </c>
    </row>
    <row r="55" spans="1:25" ht="14.5" customHeight="1" x14ac:dyDescent="0.35">
      <c r="A55" t="s">
        <v>1</v>
      </c>
      <c r="B55">
        <v>10</v>
      </c>
      <c r="C55" t="str">
        <f>VLOOKUP(B55,BaseMetodos!$A$2:$E$1177,3,FALSE)&amp;"."&amp;VLOOKUP(B55,BaseMetodos!$A$2:$E$1177,4,FALSE)</f>
        <v>u_xr_bci.vitrinaFondos</v>
      </c>
      <c r="D55" s="19" t="str">
        <f>VLOOKUP(B55,BaseMetodos!$A$2:$F$2177,5,FALSE)</f>
        <v>vitrinaFondos</v>
      </c>
      <c r="E55" t="str">
        <f>VLOOKUP(B55,BaseMetodos!$A$2:$F$1177,6,FALSE)</f>
        <v>invertir/vitrina-fondos</v>
      </c>
      <c r="F55" s="10" t="s">
        <v>2</v>
      </c>
      <c r="G55" s="10" t="s">
        <v>1594</v>
      </c>
      <c r="H55" s="10" t="s">
        <v>1530</v>
      </c>
      <c r="I55" s="10">
        <v>0</v>
      </c>
      <c r="J55" s="10" t="s">
        <v>3</v>
      </c>
      <c r="K55" s="10" t="s">
        <v>3</v>
      </c>
      <c r="L55" s="10"/>
      <c r="M55" s="10"/>
      <c r="N55" s="10"/>
      <c r="O55" s="10"/>
      <c r="P55" s="10"/>
      <c r="Q55" s="10"/>
      <c r="R55" s="10"/>
      <c r="S55" t="s">
        <v>4694</v>
      </c>
      <c r="T55" s="2" t="str">
        <f>paramGPL(BaseParametros!$C$24:$E$30,F55:K55)</f>
        <v>{"codigoFondo":"3001", "canal":"0", "fechaActual":"20240516", "horizonte":0, "riesgo":"", "banca":""}</v>
      </c>
      <c r="U55" s="1" t="str">
        <f>paramRPC2(C55,BaseParametros!$C$24:$E$30,F55:K55)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5" s="19" t="s">
        <v>5742</v>
      </c>
      <c r="W55" s="19" t="s">
        <v>5742</v>
      </c>
      <c r="X55" s="19" t="s">
        <v>4369</v>
      </c>
      <c r="Y55" s="19" t="s">
        <v>5747</v>
      </c>
    </row>
    <row r="56" spans="1:25" ht="14.5" customHeight="1" x14ac:dyDescent="0.35">
      <c r="A56" t="s">
        <v>1</v>
      </c>
      <c r="B56">
        <v>10</v>
      </c>
      <c r="C56" t="str">
        <f>VLOOKUP(B56,BaseMetodos!$A$2:$E$1177,3,FALSE)&amp;"."&amp;VLOOKUP(B56,BaseMetodos!$A$2:$E$1177,4,FALSE)</f>
        <v>u_xr_bci.vitrinaFondos</v>
      </c>
      <c r="D56" s="19" t="str">
        <f>VLOOKUP(B56,BaseMetodos!$A$2:$F$2177,5,FALSE)</f>
        <v>vitrinaFondos</v>
      </c>
      <c r="E56" t="str">
        <f>VLOOKUP(B56,BaseMetodos!$A$2:$F$1177,6,FALSE)</f>
        <v>invertir/vitrina-fondos</v>
      </c>
      <c r="F56" s="10" t="s">
        <v>2</v>
      </c>
      <c r="G56" s="10" t="s">
        <v>4791</v>
      </c>
      <c r="H56" s="10" t="s">
        <v>1530</v>
      </c>
      <c r="I56" s="10">
        <v>0</v>
      </c>
      <c r="J56" s="10" t="s">
        <v>3</v>
      </c>
      <c r="K56" s="10" t="s">
        <v>3</v>
      </c>
      <c r="L56" s="10"/>
      <c r="M56" s="10"/>
      <c r="N56" s="10"/>
      <c r="O56" s="10"/>
      <c r="P56" s="10"/>
      <c r="Q56" s="10"/>
      <c r="R56" s="10"/>
      <c r="S56" t="s">
        <v>197</v>
      </c>
      <c r="T56" s="2" t="str">
        <f>paramGPL(BaseParametros!$C$24:$E$30,F56:K56)</f>
        <v>{"codigoFondo":"3001", "canal":"110ALFHA", "fechaActual":"20240516", "horizonte":0, "riesgo":"", "banca":""}</v>
      </c>
      <c r="U56" s="1" t="str">
        <f>paramRPC2(C56,BaseParametros!$C$24:$E$30,F56:K56)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6" s="19" t="s">
        <v>5742</v>
      </c>
      <c r="W56" s="19" t="s">
        <v>5742</v>
      </c>
      <c r="X56" s="19" t="s">
        <v>4369</v>
      </c>
      <c r="Y56" s="19" t="s">
        <v>5747</v>
      </c>
    </row>
    <row r="57" spans="1:25" ht="14.5" customHeight="1" x14ac:dyDescent="0.35">
      <c r="A57" t="s">
        <v>1</v>
      </c>
      <c r="B57">
        <v>10</v>
      </c>
      <c r="C57" t="str">
        <f>VLOOKUP(B57,BaseMetodos!$A$2:$E$1177,3,FALSE)&amp;"."&amp;VLOOKUP(B57,BaseMetodos!$A$2:$E$1177,4,FALSE)</f>
        <v>u_xr_bci.vitrinaFondos</v>
      </c>
      <c r="D57" s="19" t="str">
        <f>VLOOKUP(B57,BaseMetodos!$A$2:$F$2177,5,FALSE)</f>
        <v>vitrinaFondos</v>
      </c>
      <c r="E57" t="str">
        <f>VLOOKUP(B57,BaseMetodos!$A$2:$F$1177,6,FALSE)</f>
        <v>invertir/vitrina-fondos</v>
      </c>
      <c r="F57" s="10" t="s">
        <v>3</v>
      </c>
      <c r="G57" s="10" t="s">
        <v>1502</v>
      </c>
      <c r="H57" s="10" t="s">
        <v>1530</v>
      </c>
      <c r="I57" s="10">
        <v>8</v>
      </c>
      <c r="J57" s="10" t="s">
        <v>3</v>
      </c>
      <c r="K57" s="10" t="s">
        <v>3</v>
      </c>
      <c r="L57" s="10"/>
      <c r="M57" s="10"/>
      <c r="N57" s="10"/>
      <c r="O57" s="10"/>
      <c r="P57" s="10"/>
      <c r="Q57" s="10"/>
      <c r="R57" s="10"/>
      <c r="S57" t="s">
        <v>262</v>
      </c>
      <c r="T57" s="2" t="str">
        <f>paramGPL(BaseParametros!$C$24:$E$30,F57:K57)</f>
        <v>{"codigoFondo":"", "canal":"110", "fechaActual":"20240516", "horizonte":8, "riesgo":"", "banca":""}</v>
      </c>
      <c r="U57" s="1" t="str">
        <f>paramRPC2(C57,BaseParametros!$C$24:$E$30,F57:K57)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7" s="19" t="s">
        <v>5742</v>
      </c>
      <c r="W57" s="19" t="s">
        <v>5742</v>
      </c>
      <c r="X57" s="19" t="s">
        <v>4369</v>
      </c>
      <c r="Y57" s="19" t="s">
        <v>5747</v>
      </c>
    </row>
    <row r="58" spans="1:25" ht="14.5" customHeight="1" x14ac:dyDescent="0.35">
      <c r="A58" t="s">
        <v>1</v>
      </c>
      <c r="B58">
        <v>10</v>
      </c>
      <c r="C58" t="str">
        <f>VLOOKUP(B58,BaseMetodos!$A$2:$E$1177,3,FALSE)&amp;"."&amp;VLOOKUP(B58,BaseMetodos!$A$2:$E$1177,4,FALSE)</f>
        <v>u_xr_bci.vitrinaFondos</v>
      </c>
      <c r="D58" s="19" t="str">
        <f>VLOOKUP(B58,BaseMetodos!$A$2:$F$2177,5,FALSE)</f>
        <v>vitrinaFondos</v>
      </c>
      <c r="E58" t="str">
        <f>VLOOKUP(B58,BaseMetodos!$A$2:$F$1177,6,FALSE)</f>
        <v>invertir/vitrina-fondos</v>
      </c>
      <c r="F58" s="10" t="s">
        <v>3</v>
      </c>
      <c r="G58" s="10" t="s">
        <v>1502</v>
      </c>
      <c r="H58" s="10" t="s">
        <v>1530</v>
      </c>
      <c r="I58" s="10">
        <v>0</v>
      </c>
      <c r="J58" s="10" t="s">
        <v>1709</v>
      </c>
      <c r="K58" s="10" t="s">
        <v>3</v>
      </c>
      <c r="L58" s="10"/>
      <c r="M58" s="10"/>
      <c r="N58" s="10"/>
      <c r="O58" s="10"/>
      <c r="P58" s="10"/>
      <c r="Q58" s="10"/>
      <c r="R58" s="10"/>
      <c r="S58" t="s">
        <v>263</v>
      </c>
      <c r="T58" s="2" t="str">
        <f>paramGPL(BaseParametros!$C$24:$E$30,F58:K58)</f>
        <v>{"codigoFondo":"", "canal":"110", "fechaActual":"20240516", "horizonte":0, "riesgo":"Z", "banca":""}</v>
      </c>
      <c r="U58" s="1" t="str">
        <f>paramRPC2(C58,BaseParametros!$C$24:$E$30,F58:K58)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58" s="19" t="s">
        <v>5742</v>
      </c>
      <c r="W58" s="19" t="s">
        <v>5742</v>
      </c>
      <c r="X58" s="19" t="s">
        <v>4369</v>
      </c>
      <c r="Y58" s="19" t="s">
        <v>5747</v>
      </c>
    </row>
    <row r="59" spans="1:25" ht="14.5" customHeight="1" x14ac:dyDescent="0.35">
      <c r="A59" t="s">
        <v>1</v>
      </c>
      <c r="B59">
        <v>10</v>
      </c>
      <c r="C59" t="str">
        <f>VLOOKUP(B59,BaseMetodos!$A$2:$E$1177,3,FALSE)&amp;"."&amp;VLOOKUP(B59,BaseMetodos!$A$2:$E$1177,4,FALSE)</f>
        <v>u_xr_bci.vitrinaFondos</v>
      </c>
      <c r="D59" s="19" t="str">
        <f>VLOOKUP(B59,BaseMetodos!$A$2:$F$2177,5,FALSE)</f>
        <v>vitrinaFondos</v>
      </c>
      <c r="E59" t="str">
        <f>VLOOKUP(B59,BaseMetodos!$A$2:$F$1177,6,FALSE)</f>
        <v>invertir/vitrina-fondos</v>
      </c>
      <c r="F59" s="10" t="s">
        <v>3</v>
      </c>
      <c r="G59" s="10" t="s">
        <v>1502</v>
      </c>
      <c r="H59" s="10" t="s">
        <v>1530</v>
      </c>
      <c r="I59" s="10">
        <v>0</v>
      </c>
      <c r="J59" s="10" t="s">
        <v>3</v>
      </c>
      <c r="K59" s="10" t="s">
        <v>3</v>
      </c>
      <c r="L59" s="10"/>
      <c r="M59" s="10"/>
      <c r="N59" s="10"/>
      <c r="O59" s="10"/>
      <c r="P59" s="10"/>
      <c r="Q59" s="10"/>
      <c r="R59" s="10"/>
      <c r="S59" t="s">
        <v>1704</v>
      </c>
      <c r="T59" s="2" t="str">
        <f>paramGPL(BaseParametros!$C$24:$E$30,F59:K59)</f>
        <v>{"codigoFondo":"", "canal":"110", "fechaActual":"20240516", "horizonte":0, "riesgo":"", "banca":""}</v>
      </c>
      <c r="U59" s="1" t="str">
        <f>paramRPC2(C59,BaseParametros!$C$24:$E$30,F59:K59)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9" s="19" t="s">
        <v>5742</v>
      </c>
      <c r="W59" s="19" t="s">
        <v>5742</v>
      </c>
      <c r="X59" s="19" t="s">
        <v>4369</v>
      </c>
      <c r="Y59" s="19" t="s">
        <v>5747</v>
      </c>
    </row>
    <row r="60" spans="1:25" ht="14.5" customHeight="1" x14ac:dyDescent="0.35">
      <c r="A60" t="s">
        <v>1</v>
      </c>
      <c r="B60">
        <v>10</v>
      </c>
      <c r="C60" t="str">
        <f>VLOOKUP(B60,BaseMetodos!$A$2:$E$1177,3,FALSE)&amp;"."&amp;VLOOKUP(B60,BaseMetodos!$A$2:$E$1177,4,FALSE)</f>
        <v>u_xr_bci.vitrinaFondos</v>
      </c>
      <c r="D60" s="19" t="str">
        <f>VLOOKUP(B60,BaseMetodos!$A$2:$F$2177,5,FALSE)</f>
        <v>vitrinaFondos</v>
      </c>
      <c r="E60" t="str">
        <f>VLOOKUP(B60,BaseMetodos!$A$2:$F$1177,6,FALSE)</f>
        <v>invertir/vitrina-fondos</v>
      </c>
      <c r="F60" s="10" t="s">
        <v>3</v>
      </c>
      <c r="G60" s="10" t="s">
        <v>1502</v>
      </c>
      <c r="H60" s="10" t="s">
        <v>1530</v>
      </c>
      <c r="I60" s="10">
        <v>1</v>
      </c>
      <c r="J60" s="10" t="s">
        <v>3</v>
      </c>
      <c r="K60" s="10" t="s">
        <v>3</v>
      </c>
      <c r="L60" s="10"/>
      <c r="M60" s="10"/>
      <c r="N60" s="10"/>
      <c r="O60" s="10"/>
      <c r="P60" s="10"/>
      <c r="Q60" s="10"/>
      <c r="R60" s="10"/>
      <c r="S60" t="s">
        <v>1711</v>
      </c>
      <c r="T60" s="2" t="str">
        <f>paramGPL(BaseParametros!$C$24:$E$30,F60:K60)</f>
        <v>{"codigoFondo":"", "canal":"110", "fechaActual":"20240516", "horizonte":1, "riesgo":"", "banca":""}</v>
      </c>
      <c r="U60" s="1" t="str">
        <f>paramRPC2(C60,BaseParametros!$C$24:$E$30,F60:K60)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0" s="19" t="s">
        <v>5742</v>
      </c>
      <c r="W60" s="19" t="s">
        <v>5742</v>
      </c>
      <c r="X60" s="19" t="s">
        <v>4369</v>
      </c>
      <c r="Y60" s="19" t="s">
        <v>5747</v>
      </c>
    </row>
    <row r="61" spans="1:25" ht="14.5" customHeight="1" x14ac:dyDescent="0.35">
      <c r="A61" t="s">
        <v>1</v>
      </c>
      <c r="B61">
        <v>10</v>
      </c>
      <c r="C61" t="str">
        <f>VLOOKUP(B61,BaseMetodos!$A$2:$E$1177,3,FALSE)&amp;"."&amp;VLOOKUP(B61,BaseMetodos!$A$2:$E$1177,4,FALSE)</f>
        <v>u_xr_bci.vitrinaFondos</v>
      </c>
      <c r="D61" s="19" t="str">
        <f>VLOOKUP(B61,BaseMetodos!$A$2:$F$2177,5,FALSE)</f>
        <v>vitrinaFondos</v>
      </c>
      <c r="E61" t="str">
        <f>VLOOKUP(B61,BaseMetodos!$A$2:$F$1177,6,FALSE)</f>
        <v>invertir/vitrina-fondos</v>
      </c>
      <c r="F61" s="10" t="s">
        <v>3</v>
      </c>
      <c r="G61" s="10" t="s">
        <v>1502</v>
      </c>
      <c r="H61" s="10" t="s">
        <v>1530</v>
      </c>
      <c r="I61" s="10">
        <v>0</v>
      </c>
      <c r="J61" s="10" t="s">
        <v>1505</v>
      </c>
      <c r="K61" s="10" t="s">
        <v>3</v>
      </c>
      <c r="L61" s="10"/>
      <c r="M61" s="10"/>
      <c r="N61" s="10"/>
      <c r="O61" s="10"/>
      <c r="P61" s="10"/>
      <c r="Q61" s="10"/>
      <c r="R61" s="10"/>
      <c r="S61" t="s">
        <v>1712</v>
      </c>
      <c r="T61" s="2" t="str">
        <f>paramGPL(BaseParametros!$C$24:$E$30,F61:K61)</f>
        <v>{"codigoFondo":"", "canal":"110", "fechaActual":"20240516", "horizonte":0, "riesgo":"A", "banca":""}</v>
      </c>
      <c r="U61" s="1" t="str">
        <f>paramRPC2(C61,BaseParametros!$C$24:$E$30,F61:K61)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61" s="19" t="s">
        <v>5742</v>
      </c>
      <c r="W61" s="19" t="s">
        <v>5742</v>
      </c>
      <c r="X61" s="19" t="s">
        <v>4369</v>
      </c>
      <c r="Y61" s="19" t="s">
        <v>5747</v>
      </c>
    </row>
    <row r="62" spans="1:25" ht="14.5" customHeight="1" x14ac:dyDescent="0.35">
      <c r="A62" t="s">
        <v>1</v>
      </c>
      <c r="B62">
        <v>10</v>
      </c>
      <c r="C62" t="str">
        <f>VLOOKUP(B62,BaseMetodos!$A$2:$E$1177,3,FALSE)&amp;"."&amp;VLOOKUP(B62,BaseMetodos!$A$2:$E$1177,4,FALSE)</f>
        <v>u_xr_bci.vitrinaFondos</v>
      </c>
      <c r="D62" s="19" t="str">
        <f>VLOOKUP(B62,BaseMetodos!$A$2:$F$2177,5,FALSE)</f>
        <v>vitrinaFondos</v>
      </c>
      <c r="E62" t="str">
        <f>VLOOKUP(B62,BaseMetodos!$A$2:$F$1177,6,FALSE)</f>
        <v>invertir/vitrina-fondos</v>
      </c>
      <c r="F62" s="10" t="s">
        <v>3</v>
      </c>
      <c r="G62" s="10" t="s">
        <v>1502</v>
      </c>
      <c r="H62" s="10" t="s">
        <v>1530</v>
      </c>
      <c r="I62" s="10">
        <v>3</v>
      </c>
      <c r="J62" s="10" t="s">
        <v>1505</v>
      </c>
      <c r="K62" s="10" t="s">
        <v>5638</v>
      </c>
      <c r="L62" s="10"/>
      <c r="M62" s="10"/>
      <c r="N62" s="10"/>
      <c r="O62" s="10"/>
      <c r="P62" s="10"/>
      <c r="Q62" s="10"/>
      <c r="R62" s="10"/>
      <c r="S62" t="s">
        <v>1713</v>
      </c>
      <c r="T62" s="2" t="str">
        <f>paramGPL(BaseParametros!$C$24:$E$30,F62:K62)</f>
        <v>{"codigoFondo":"", "canal":"110", "fechaActual":"20240516", "horizonte":3, "riesgo":"A", "banca":"CSPREM"}</v>
      </c>
      <c r="U62" s="1" t="str">
        <f>paramRPC2(C62,BaseParametros!$C$24:$E$30,F62:K62)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62" s="19" t="s">
        <v>5742</v>
      </c>
      <c r="W62" s="19" t="s">
        <v>5742</v>
      </c>
      <c r="X62" s="19" t="s">
        <v>4369</v>
      </c>
      <c r="Y62" s="19" t="s">
        <v>5747</v>
      </c>
    </row>
    <row r="63" spans="1:25" ht="14.5" customHeight="1" x14ac:dyDescent="0.35">
      <c r="A63" t="s">
        <v>1</v>
      </c>
      <c r="B63">
        <v>10</v>
      </c>
      <c r="C63" t="str">
        <f>VLOOKUP(B63,BaseMetodos!$A$2:$E$1177,3,FALSE)&amp;"."&amp;VLOOKUP(B63,BaseMetodos!$A$2:$E$1177,4,FALSE)</f>
        <v>u_xr_bci.vitrinaFondos</v>
      </c>
      <c r="D63" s="19" t="str">
        <f>VLOOKUP(B63,BaseMetodos!$A$2:$F$2177,5,FALSE)</f>
        <v>vitrinaFondos</v>
      </c>
      <c r="E63" t="str">
        <f>VLOOKUP(B63,BaseMetodos!$A$2:$F$1177,6,FALSE)</f>
        <v>invertir/vitrina-fondos</v>
      </c>
      <c r="F63" s="10" t="s">
        <v>2</v>
      </c>
      <c r="G63" s="10" t="s">
        <v>1502</v>
      </c>
      <c r="H63" s="10" t="s">
        <v>1530</v>
      </c>
      <c r="I63" s="10">
        <v>3</v>
      </c>
      <c r="J63" s="10" t="s">
        <v>1505</v>
      </c>
      <c r="K63" s="10" t="s">
        <v>5637</v>
      </c>
      <c r="L63" s="10"/>
      <c r="M63" s="10"/>
      <c r="N63" s="10"/>
      <c r="O63" s="10"/>
      <c r="P63" s="10"/>
      <c r="Q63" s="10"/>
      <c r="R63" s="10"/>
      <c r="S63" t="s">
        <v>5639</v>
      </c>
      <c r="T63" s="2" t="str">
        <f>paramGPL(BaseParametros!$C$24:$E$30,F63:K63)</f>
        <v>{"codigoFondo":"3001", "canal":"110", "fechaActual":"20240516", "horizonte":3, "riesgo":"A", "banca":"CSDIGI"}</v>
      </c>
      <c r="U63" s="1" t="str">
        <f>paramRPC2(C63,BaseParametros!$C$24:$E$30,F63:K63)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63" s="19" t="s">
        <v>5742</v>
      </c>
      <c r="W63" s="19" t="s">
        <v>5742</v>
      </c>
      <c r="X63" s="19" t="s">
        <v>4369</v>
      </c>
      <c r="Y63" s="19" t="s">
        <v>5747</v>
      </c>
    </row>
    <row r="64" spans="1:25" ht="14.5" customHeight="1" x14ac:dyDescent="0.35">
      <c r="A64" t="s">
        <v>1</v>
      </c>
      <c r="B64">
        <v>10</v>
      </c>
      <c r="C64" t="str">
        <f>VLOOKUP(B64,BaseMetodos!$A$2:$E$1177,3,FALSE)&amp;"."&amp;VLOOKUP(B64,BaseMetodos!$A$2:$E$1177,4,FALSE)</f>
        <v>u_xr_bci.vitrinaFondos</v>
      </c>
      <c r="D64" s="19" t="str">
        <f>VLOOKUP(B64,BaseMetodos!$A$2:$F$2177,5,FALSE)</f>
        <v>vitrinaFondos</v>
      </c>
      <c r="E64" t="str">
        <f>VLOOKUP(B64,BaseMetodos!$A$2:$F$1177,6,FALSE)</f>
        <v>invertir/vitrina-fondos</v>
      </c>
      <c r="F64" s="10" t="s">
        <v>3</v>
      </c>
      <c r="G64" s="10" t="s">
        <v>1502</v>
      </c>
      <c r="H64" s="10" t="s">
        <v>1530</v>
      </c>
      <c r="I64" s="10">
        <v>0</v>
      </c>
      <c r="J64" s="10" t="s">
        <v>3</v>
      </c>
      <c r="K64" s="10" t="s">
        <v>5637</v>
      </c>
      <c r="L64" s="10"/>
      <c r="M64" s="10"/>
      <c r="N64" s="10"/>
      <c r="O64" s="10"/>
      <c r="P64" s="10"/>
      <c r="Q64" s="10"/>
      <c r="R64" s="10"/>
      <c r="S64" t="s">
        <v>1710</v>
      </c>
      <c r="T64" s="2" t="str">
        <f>paramGPL(BaseParametros!$C$24:$E$30,F64:K64)</f>
        <v>{"codigoFondo":"", "canal":"110", "fechaActual":"20240516", "horizonte":0, "riesgo":"", "banca":"CSDIGI"}</v>
      </c>
      <c r="U64" s="1" t="str">
        <f>paramRPC2(C64,BaseParametros!$C$24:$E$30,F64:K64)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64" s="19" t="s">
        <v>5742</v>
      </c>
      <c r="W64" s="19" t="s">
        <v>5742</v>
      </c>
      <c r="X64" s="19" t="s">
        <v>4369</v>
      </c>
      <c r="Y64" s="19" t="s">
        <v>5747</v>
      </c>
    </row>
    <row r="65" spans="1:25" s="19" customFormat="1" ht="14.5" customHeight="1" x14ac:dyDescent="0.35">
      <c r="A65" t="s">
        <v>1</v>
      </c>
      <c r="B65" s="19">
        <v>11</v>
      </c>
      <c r="C65" s="19" t="str">
        <f>VLOOKUP(B65,BaseMetodos!$A$2:$E$1177,3,FALSE)&amp;"."&amp;VLOOKUP(B65,BaseMetodos!$A$2:$E$1177,4,FALSE)</f>
        <v>u_xr_bci.altaOperacionesWeb</v>
      </c>
      <c r="D65" s="19" t="str">
        <f>VLOOKUP(B65,BaseMetodos!$A$2:$F$2177,5,FALSE)</f>
        <v>altaOperacionWeb</v>
      </c>
      <c r="E65" s="19" t="str">
        <f>VLOOKUP(B65,BaseMetodos!$A$2:$F$1177,6,FALSE)</f>
        <v>alta/operacion-web</v>
      </c>
      <c r="F65" s="28" t="s">
        <v>4686</v>
      </c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tr">
        <f>'Casos Mas Parametros'!C67</f>
        <v>Camino Feliz</v>
      </c>
      <c r="T65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5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5" s="19" t="s">
        <v>5742</v>
      </c>
      <c r="W65" s="19" t="s">
        <v>5742</v>
      </c>
      <c r="X65" s="19" t="s">
        <v>4369</v>
      </c>
      <c r="Y65" s="19" t="s">
        <v>5748</v>
      </c>
    </row>
    <row r="66" spans="1:25" s="19" customFormat="1" ht="14.5" customHeight="1" x14ac:dyDescent="0.35">
      <c r="A66" t="s">
        <v>1</v>
      </c>
      <c r="B66" s="19">
        <v>11</v>
      </c>
      <c r="C66" s="19" t="str">
        <f>VLOOKUP(B66,BaseMetodos!$A$2:$E$1177,3,FALSE)&amp;"."&amp;VLOOKUP(B66,BaseMetodos!$A$2:$E$1177,4,FALSE)</f>
        <v>u_xr_bci.altaOperacionesWeb</v>
      </c>
      <c r="D66" s="19" t="str">
        <f>VLOOKUP(B66,BaseMetodos!$A$2:$F$2177,5,FALSE)</f>
        <v>altaOperacionWeb</v>
      </c>
      <c r="E66" s="19" t="str">
        <f>VLOOKUP(B66,BaseMetodos!$A$2:$F$1177,6,FALSE)</f>
        <v>alta/operacion-web</v>
      </c>
      <c r="F66" s="28" t="s">
        <v>4686</v>
      </c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tr">
        <f>'Casos Mas Parametros'!C68</f>
        <v>Tipo Operación Incorrecto</v>
      </c>
      <c r="T66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6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6" s="19" t="s">
        <v>5742</v>
      </c>
      <c r="W66" s="19" t="s">
        <v>5742</v>
      </c>
      <c r="X66" s="19" t="s">
        <v>4369</v>
      </c>
      <c r="Y66" s="19" t="s">
        <v>5748</v>
      </c>
    </row>
    <row r="67" spans="1:25" s="19" customFormat="1" ht="14.5" customHeight="1" x14ac:dyDescent="0.35">
      <c r="A67" t="s">
        <v>1</v>
      </c>
      <c r="B67" s="19">
        <v>11</v>
      </c>
      <c r="C67" s="19" t="str">
        <f>VLOOKUP(B67,BaseMetodos!$A$2:$E$1177,3,FALSE)&amp;"."&amp;VLOOKUP(B67,BaseMetodos!$A$2:$E$1177,4,FALSE)</f>
        <v>u_xr_bci.altaOperacionesWeb</v>
      </c>
      <c r="D67" s="19" t="str">
        <f>VLOOKUP(B67,BaseMetodos!$A$2:$F$2177,5,FALSE)</f>
        <v>altaOperacionWeb</v>
      </c>
      <c r="E67" s="43" t="str">
        <f>VLOOKUP(B67,BaseMetodos!$A$2:$F$1177,6,FALSE)</f>
        <v>alta/operacion-web</v>
      </c>
      <c r="F67" s="28" t="s">
        <v>4686</v>
      </c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tr">
        <f>'Casos Mas Parametros'!C69</f>
        <v>Regimen tributariono corresponde</v>
      </c>
      <c r="T67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7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7" s="19" t="s">
        <v>5742</v>
      </c>
      <c r="W67" s="19" t="s">
        <v>5742</v>
      </c>
      <c r="X67" s="19" t="s">
        <v>4369</v>
      </c>
      <c r="Y67" s="19" t="s">
        <v>5748</v>
      </c>
    </row>
    <row r="68" spans="1:25" s="19" customFormat="1" ht="14.5" customHeight="1" x14ac:dyDescent="0.35">
      <c r="A68" t="s">
        <v>1</v>
      </c>
      <c r="B68" s="19">
        <v>11</v>
      </c>
      <c r="C68" s="19" t="str">
        <f>VLOOKUP(B68,BaseMetodos!$A$2:$E$1177,3,FALSE)&amp;"."&amp;VLOOKUP(B68,BaseMetodos!$A$2:$E$1177,4,FALSE)</f>
        <v>u_xr_bci.altaOperacionesWeb</v>
      </c>
      <c r="D68" s="19" t="str">
        <f>VLOOKUP(B68,BaseMetodos!$A$2:$F$2177,5,FALSE)</f>
        <v>altaOperacionWeb</v>
      </c>
      <c r="E68" s="19" t="str">
        <f>VLOOKUP(B68,BaseMetodos!$A$2:$F$1177,6,FALSE)</f>
        <v>alta/operacion-web</v>
      </c>
      <c r="F68" s="28" t="s">
        <v>4686</v>
      </c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19" t="str">
        <f>'Casos Mas Parametros'!C70</f>
        <v>Violación integridad de datos</v>
      </c>
      <c r="T68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8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8" s="19" t="s">
        <v>5742</v>
      </c>
      <c r="W68" s="19" t="s">
        <v>5742</v>
      </c>
      <c r="X68" s="19" t="s">
        <v>4369</v>
      </c>
      <c r="Y68" s="19" t="s">
        <v>5748</v>
      </c>
    </row>
    <row r="69" spans="1:25" s="19" customFormat="1" ht="14.5" customHeight="1" x14ac:dyDescent="0.35">
      <c r="A69" t="s">
        <v>1</v>
      </c>
      <c r="B69" s="19">
        <v>11</v>
      </c>
      <c r="C69" s="19" t="str">
        <f>VLOOKUP(B69,BaseMetodos!$A$2:$E$1177,3,FALSE)&amp;"."&amp;VLOOKUP(B69,BaseMetodos!$A$2:$E$1177,4,FALSE)</f>
        <v>u_xr_bci.altaOperacionesWeb</v>
      </c>
      <c r="D69" s="19" t="str">
        <f>VLOOKUP(B69,BaseMetodos!$A$2:$F$2177,5,FALSE)</f>
        <v>altaOperacionWeb</v>
      </c>
      <c r="E69" s="19" t="str">
        <f>VLOOKUP(B69,BaseMetodos!$A$2:$F$1177,6,FALSE)</f>
        <v>alta/operacion-web</v>
      </c>
      <c r="F69" s="28" t="s">
        <v>4686</v>
      </c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19" t="str">
        <f>'Casos Mas Parametros'!C71</f>
        <v>Serie no válida</v>
      </c>
      <c r="T69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9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9" s="19" t="s">
        <v>5742</v>
      </c>
      <c r="W69" s="19" t="s">
        <v>5742</v>
      </c>
      <c r="X69" s="19" t="s">
        <v>4369</v>
      </c>
      <c r="Y69" s="19" t="s">
        <v>5748</v>
      </c>
    </row>
    <row r="70" spans="1:25" s="19" customFormat="1" ht="14.5" customHeight="1" x14ac:dyDescent="0.35">
      <c r="A70" t="s">
        <v>1</v>
      </c>
      <c r="B70" s="19">
        <v>11</v>
      </c>
      <c r="C70" s="19" t="str">
        <f>VLOOKUP(B70,BaseMetodos!$A$2:$E$1177,3,FALSE)&amp;"."&amp;VLOOKUP(B70,BaseMetodos!$A$2:$E$1177,4,FALSE)</f>
        <v>u_xr_bci.altaOperacionesWeb</v>
      </c>
      <c r="D70" s="19" t="str">
        <f>VLOOKUP(B70,BaseMetodos!$A$2:$F$2177,5,FALSE)</f>
        <v>altaOperacionWeb</v>
      </c>
      <c r="E70" s="19" t="str">
        <f>VLOOKUP(B70,BaseMetodos!$A$2:$F$1177,6,FALSE)</f>
        <v>alta/operacion-web</v>
      </c>
      <c r="F70" s="28" t="s">
        <v>4686</v>
      </c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19" t="str">
        <f>'Casos Mas Parametros'!C72</f>
        <v>Fondo no válido</v>
      </c>
      <c r="T70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0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0" s="19" t="s">
        <v>5742</v>
      </c>
      <c r="W70" s="19" t="s">
        <v>5742</v>
      </c>
      <c r="X70" s="19" t="s">
        <v>4369</v>
      </c>
      <c r="Y70" s="19" t="s">
        <v>5748</v>
      </c>
    </row>
    <row r="71" spans="1:25" s="19" customFormat="1" ht="14.5" customHeight="1" x14ac:dyDescent="0.35">
      <c r="A71" t="s">
        <v>1</v>
      </c>
      <c r="B71" s="19">
        <v>11</v>
      </c>
      <c r="C71" s="19" t="str">
        <f>VLOOKUP(B71,BaseMetodos!$A$2:$E$1177,3,FALSE)&amp;"."&amp;VLOOKUP(B71,BaseMetodos!$A$2:$E$1177,4,FALSE)</f>
        <v>u_xr_bci.altaOperacionesWeb</v>
      </c>
      <c r="D71" s="19" t="str">
        <f>VLOOKUP(B71,BaseMetodos!$A$2:$F$2177,5,FALSE)</f>
        <v>altaOperacionWeb</v>
      </c>
      <c r="E71" s="19" t="str">
        <f>VLOOKUP(B71,BaseMetodos!$A$2:$F$1177,6,FALSE)</f>
        <v>alta/operacion-web</v>
      </c>
      <c r="F71" s="28" t="s">
        <v>4686</v>
      </c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19" t="str">
        <f>'Casos Mas Parametros'!C73</f>
        <v>Codigo de Subagente no es válido</v>
      </c>
      <c r="T71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1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1" s="19" t="s">
        <v>5742</v>
      </c>
      <c r="W71" s="19" t="s">
        <v>5742</v>
      </c>
      <c r="X71" s="19" t="s">
        <v>4369</v>
      </c>
      <c r="Y71" s="19" t="s">
        <v>5748</v>
      </c>
    </row>
    <row r="72" spans="1:25" s="19" customFormat="1" ht="14.5" customHeight="1" x14ac:dyDescent="0.35">
      <c r="A72" t="s">
        <v>1</v>
      </c>
      <c r="B72" s="19">
        <v>11</v>
      </c>
      <c r="C72" s="19" t="str">
        <f>VLOOKUP(B72,BaseMetodos!$A$2:$E$1177,3,FALSE)&amp;"."&amp;VLOOKUP(B72,BaseMetodos!$A$2:$E$1177,4,FALSE)</f>
        <v>u_xr_bci.altaOperacionesWeb</v>
      </c>
      <c r="D72" s="19" t="str">
        <f>VLOOKUP(B72,BaseMetodos!$A$2:$F$2177,5,FALSE)</f>
        <v>altaOperacionWeb</v>
      </c>
      <c r="E72" s="19" t="str">
        <f>VLOOKUP(B72,BaseMetodos!$A$2:$F$1177,6,FALSE)</f>
        <v>alta/operacion-web</v>
      </c>
      <c r="F72" s="28" t="s">
        <v>4686</v>
      </c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19" t="str">
        <f>'Casos Mas Parametros'!C74</f>
        <v>Codigo de Subagente igual a 0</v>
      </c>
      <c r="T72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2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2" s="19" t="s">
        <v>5742</v>
      </c>
      <c r="W72" s="19" t="s">
        <v>5742</v>
      </c>
      <c r="X72" s="19" t="s">
        <v>4369</v>
      </c>
      <c r="Y72" s="19" t="s">
        <v>5748</v>
      </c>
    </row>
    <row r="73" spans="1:25" s="19" customFormat="1" ht="14.5" customHeight="1" x14ac:dyDescent="0.35">
      <c r="A73" t="s">
        <v>1</v>
      </c>
      <c r="B73" s="19">
        <v>11</v>
      </c>
      <c r="C73" s="19" t="str">
        <f>VLOOKUP(B73,BaseMetodos!$A$2:$E$1177,3,FALSE)&amp;"."&amp;VLOOKUP(B73,BaseMetodos!$A$2:$E$1177,4,FALSE)</f>
        <v>u_xr_bci.altaOperacionesWeb</v>
      </c>
      <c r="D73" s="19" t="str">
        <f>VLOOKUP(B73,BaseMetodos!$A$2:$F$2177,5,FALSE)</f>
        <v>altaOperacionWeb</v>
      </c>
      <c r="E73" s="19" t="str">
        <f>VLOOKUP(B73,BaseMetodos!$A$2:$F$1177,6,FALSE)</f>
        <v>alta/operacion-web</v>
      </c>
      <c r="F73" s="28" t="s">
        <v>4686</v>
      </c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19" t="str">
        <f>'Casos Mas Parametros'!C75</f>
        <v>Monto Alto de Aporte</v>
      </c>
      <c r="T73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3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3" s="19" t="s">
        <v>5742</v>
      </c>
      <c r="W73" s="19" t="s">
        <v>5742</v>
      </c>
      <c r="X73" s="19" t="s">
        <v>4369</v>
      </c>
      <c r="Y73" s="19" t="s">
        <v>5748</v>
      </c>
    </row>
    <row r="74" spans="1:25" ht="14.5" customHeight="1" x14ac:dyDescent="0.35">
      <c r="A74" t="s">
        <v>1</v>
      </c>
      <c r="B74">
        <v>12</v>
      </c>
      <c r="C74" t="str">
        <f>VLOOKUP(B74,BaseMetodos!$A$2:$E$1177,3,FALSE)&amp;"."&amp;VLOOKUP(B74,BaseMetodos!$A$2:$E$1177,4,FALSE)</f>
        <v>u_xr_bci.obtieneAnosCartolaHistorica</v>
      </c>
      <c r="D74" s="19" t="str">
        <f>VLOOKUP(B74,BaseMetodos!$A$2:$F$2177,5,FALSE)</f>
        <v>obtieneAnosCartolaHistorica</v>
      </c>
      <c r="E74" t="str">
        <f>VLOOKUP(B74,BaseMetodos!$A$2:$F$1177,6,FALSE)</f>
        <v>cartola/historica/anos/cliente/busqueda</v>
      </c>
      <c r="F74" s="10" t="s">
        <v>1502</v>
      </c>
      <c r="G74" s="10">
        <v>11656615</v>
      </c>
      <c r="S74" t="s">
        <v>1567</v>
      </c>
      <c r="T74" s="2" t="str">
        <f>paramGPL(BaseParametros!$C$31:$E$33,F74:G74)</f>
        <v>{"canal":"110", "rut":11656615}</v>
      </c>
      <c r="U74" s="1" t="str">
        <f>paramRPC2(C74,BaseParametros!$C$31:$E$33,F74:G74)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74" s="19" t="s">
        <v>5742</v>
      </c>
      <c r="W74" s="19" t="s">
        <v>5742</v>
      </c>
      <c r="X74" s="19" t="s">
        <v>4369</v>
      </c>
      <c r="Y74" s="19" t="s">
        <v>5747</v>
      </c>
    </row>
    <row r="75" spans="1:25" ht="14.5" customHeight="1" x14ac:dyDescent="0.35">
      <c r="A75" t="s">
        <v>1</v>
      </c>
      <c r="B75">
        <v>12</v>
      </c>
      <c r="C75" t="str">
        <f>VLOOKUP(B75,BaseMetodos!$A$2:$E$1177,3,FALSE)&amp;"."&amp;VLOOKUP(B75,BaseMetodos!$A$2:$E$1177,4,FALSE)</f>
        <v>u_xr_bci.obtieneAnosCartolaHistorica</v>
      </c>
      <c r="D75" s="19" t="str">
        <f>VLOOKUP(B75,BaseMetodos!$A$2:$F$2177,5,FALSE)</f>
        <v>obtieneAnosCartolaHistorica</v>
      </c>
      <c r="E75" t="str">
        <f>VLOOKUP(B75,BaseMetodos!$A$2:$F$1177,6,FALSE)</f>
        <v>cartola/historica/anos/cliente/busqueda</v>
      </c>
      <c r="F75" s="10" t="s">
        <v>1502</v>
      </c>
      <c r="G75" s="10">
        <v>0</v>
      </c>
      <c r="S75" t="s">
        <v>1744</v>
      </c>
      <c r="T75" s="2" t="str">
        <f>paramGPL(BaseParametros!$C$31:$E$33,F75:G75)</f>
        <v>{"canal":"110", "rut":0}</v>
      </c>
      <c r="U75" s="1" t="str">
        <f>paramRPC2(C75,BaseParametros!$C$31:$E$33,F75:G75)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75" s="19" t="s">
        <v>5742</v>
      </c>
      <c r="W75" s="19" t="s">
        <v>5742</v>
      </c>
      <c r="X75" s="19" t="s">
        <v>4369</v>
      </c>
      <c r="Y75" s="19" t="s">
        <v>5747</v>
      </c>
    </row>
    <row r="76" spans="1:25" ht="14.5" customHeight="1" x14ac:dyDescent="0.35">
      <c r="A76" t="s">
        <v>1</v>
      </c>
      <c r="B76">
        <v>12</v>
      </c>
      <c r="C76" t="str">
        <f>VLOOKUP(B76,BaseMetodos!$A$2:$E$1177,3,FALSE)&amp;"."&amp;VLOOKUP(B76,BaseMetodos!$A$2:$E$1177,4,FALSE)</f>
        <v>u_xr_bci.obtieneAnosCartolaHistorica</v>
      </c>
      <c r="D76" s="19" t="str">
        <f>VLOOKUP(B76,BaseMetodos!$A$2:$F$2177,5,FALSE)</f>
        <v>obtieneAnosCartolaHistorica</v>
      </c>
      <c r="E76" t="str">
        <f>VLOOKUP(B76,BaseMetodos!$A$2:$F$1177,6,FALSE)</f>
        <v>cartola/historica/anos/cliente/busqueda</v>
      </c>
      <c r="F76" s="10" t="s">
        <v>1594</v>
      </c>
      <c r="G76" s="10">
        <v>11813695</v>
      </c>
      <c r="S76" t="s">
        <v>4694</v>
      </c>
      <c r="T76" s="2" t="str">
        <f>paramGPL(BaseParametros!$C$31:$E$33,F76:G76)</f>
        <v>{"canal":"0", "rut":11813695}</v>
      </c>
      <c r="U76" s="1" t="str">
        <f>paramRPC2(C76,BaseParametros!$C$31:$E$33,F76:G76)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76" s="19" t="s">
        <v>5742</v>
      </c>
      <c r="W76" s="19" t="s">
        <v>5742</v>
      </c>
      <c r="X76" s="19" t="s">
        <v>4369</v>
      </c>
      <c r="Y76" s="19" t="s">
        <v>5747</v>
      </c>
    </row>
    <row r="77" spans="1:25" ht="14.5" customHeight="1" x14ac:dyDescent="0.35">
      <c r="A77" t="s">
        <v>1</v>
      </c>
      <c r="B77">
        <v>12</v>
      </c>
      <c r="C77" t="str">
        <f>VLOOKUP(B77,BaseMetodos!$A$2:$E$1177,3,FALSE)&amp;"."&amp;VLOOKUP(B77,BaseMetodos!$A$2:$E$1177,4,FALSE)</f>
        <v>u_xr_bci.obtieneAnosCartolaHistorica</v>
      </c>
      <c r="D77" s="19" t="str">
        <f>VLOOKUP(B77,BaseMetodos!$A$2:$F$2177,5,FALSE)</f>
        <v>obtieneAnosCartolaHistorica</v>
      </c>
      <c r="E77" t="str">
        <f>VLOOKUP(B77,BaseMetodos!$A$2:$F$1177,6,FALSE)</f>
        <v>cartola/historica/anos/cliente/busqueda</v>
      </c>
      <c r="F77" s="10" t="s">
        <v>3</v>
      </c>
      <c r="G77" s="10">
        <v>11813695</v>
      </c>
      <c r="S77" t="s">
        <v>270</v>
      </c>
      <c r="T77" s="2" t="str">
        <f>paramGPL(BaseParametros!$C$31:$E$33,F77:G77)</f>
        <v>{"canal":"", "rut":11813695}</v>
      </c>
      <c r="U77" s="1" t="str">
        <f>paramRPC2(C77,BaseParametros!$C$31:$E$33,F77:G77)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77" s="19" t="s">
        <v>5742</v>
      </c>
      <c r="W77" s="19" t="s">
        <v>5742</v>
      </c>
      <c r="X77" s="19" t="s">
        <v>4369</v>
      </c>
      <c r="Y77" s="19" t="s">
        <v>5747</v>
      </c>
    </row>
    <row r="78" spans="1:25" ht="14.5" customHeight="1" x14ac:dyDescent="0.35">
      <c r="A78" t="s">
        <v>1</v>
      </c>
      <c r="B78">
        <v>12</v>
      </c>
      <c r="C78" t="str">
        <f>VLOOKUP(B78,BaseMetodos!$A$2:$E$1177,3,FALSE)&amp;"."&amp;VLOOKUP(B78,BaseMetodos!$A$2:$E$1177,4,FALSE)</f>
        <v>u_xr_bci.obtieneAnosCartolaHistorica</v>
      </c>
      <c r="D78" s="19" t="str">
        <f>VLOOKUP(B78,BaseMetodos!$A$2:$F$2177,5,FALSE)</f>
        <v>obtieneAnosCartolaHistorica</v>
      </c>
      <c r="E78" t="str">
        <f>VLOOKUP(B78,BaseMetodos!$A$2:$F$1177,6,FALSE)</f>
        <v>cartola/historica/anos/cliente/busqueda</v>
      </c>
      <c r="F78" s="10" t="s">
        <v>4791</v>
      </c>
      <c r="G78" s="10">
        <v>11813695</v>
      </c>
      <c r="S78" t="s">
        <v>197</v>
      </c>
      <c r="T78" s="2" t="str">
        <f>paramGPL(BaseParametros!$C$31:$E$33,F78:G78)</f>
        <v>{"canal":"110ALFHA", "rut":11813695}</v>
      </c>
      <c r="U78" s="1" t="str">
        <f>paramRPC2(C78,BaseParametros!$C$31:$E$33,F78:G78)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78" s="19" t="s">
        <v>5742</v>
      </c>
      <c r="W78" s="19" t="s">
        <v>5742</v>
      </c>
      <c r="X78" s="19" t="s">
        <v>4369</v>
      </c>
      <c r="Y78" s="19" t="s">
        <v>5747</v>
      </c>
    </row>
    <row r="79" spans="1:25" ht="14.5" customHeight="1" x14ac:dyDescent="0.35">
      <c r="A79" t="s">
        <v>1</v>
      </c>
      <c r="B79">
        <v>12</v>
      </c>
      <c r="C79" t="str">
        <f>VLOOKUP(B79,BaseMetodos!$A$2:$E$1177,3,FALSE)&amp;"."&amp;VLOOKUP(B79,BaseMetodos!$A$2:$E$1177,4,FALSE)</f>
        <v>u_xr_bci.obtieneAnosCartolaHistorica</v>
      </c>
      <c r="D79" s="19" t="str">
        <f>VLOOKUP(B79,BaseMetodos!$A$2:$F$2177,5,FALSE)</f>
        <v>obtieneAnosCartolaHistorica</v>
      </c>
      <c r="E79" t="str">
        <f>VLOOKUP(B79,BaseMetodos!$A$2:$F$1177,6,FALSE)</f>
        <v>cartola/historica/anos/cliente/busqueda</v>
      </c>
      <c r="F79" s="10" t="s">
        <v>1502</v>
      </c>
      <c r="G79" s="10">
        <v>11813695</v>
      </c>
      <c r="S79" t="s">
        <v>1647</v>
      </c>
      <c r="T79" s="2" t="str">
        <f>paramGPL(BaseParametros!$C$31:$E$33,F79:G79)</f>
        <v>{"canal":"110", "rut":11813695}</v>
      </c>
      <c r="U79" s="1" t="str">
        <f>paramRPC2(C79,BaseParametros!$C$31:$E$33,F79:G79)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79" s="19" t="s">
        <v>5742</v>
      </c>
      <c r="W79" s="19" t="s">
        <v>5742</v>
      </c>
      <c r="X79" s="19" t="s">
        <v>4369</v>
      </c>
      <c r="Y79" s="19" t="s">
        <v>5747</v>
      </c>
    </row>
    <row r="80" spans="1:25" s="19" customFormat="1" ht="14.5" customHeight="1" x14ac:dyDescent="0.35">
      <c r="A80" t="s">
        <v>1</v>
      </c>
      <c r="B80" s="19">
        <v>15</v>
      </c>
      <c r="C80" s="19" t="str">
        <f>VLOOKUP(B80,BaseMetodos!$A$2:$E$1177,3,FALSE)&amp;"."&amp;VLOOKUP(B80,BaseMetodos!$A$2:$E$1177,4,FALSE)</f>
        <v>u_xr_bci.registrarCGFFondoMutuo</v>
      </c>
      <c r="D80" s="19" t="str">
        <f>VLOOKUP(B80,BaseMetodos!$A$2:$F$2177,5,FALSE)</f>
        <v>registrarCGFFondoMutuo</v>
      </c>
      <c r="E80" s="19" t="str">
        <f>VLOOKUP(B80,BaseMetodos!$A$2:$F$1177,6,FALSE)</f>
        <v>invertir/cgf/fondo/registro</v>
      </c>
      <c r="F80" s="20" t="s">
        <v>1541</v>
      </c>
      <c r="G80" s="20" t="s">
        <v>1502</v>
      </c>
      <c r="H80" s="20" t="s">
        <v>1550</v>
      </c>
      <c r="I80" s="20">
        <v>1</v>
      </c>
      <c r="J80" s="20"/>
      <c r="K80" s="20"/>
      <c r="L80" s="20"/>
      <c r="M80" s="20"/>
      <c r="N80" s="20"/>
      <c r="O80" s="20"/>
      <c r="P80" s="20"/>
      <c r="Q80" s="20"/>
      <c r="R80" s="20"/>
      <c r="S80" s="19" t="s">
        <v>1647</v>
      </c>
      <c r="T80" s="21" t="str">
        <f>paramGPL(BaseParametros!$C$34:$E$38,F80:I80)</f>
        <v>{"rutCliente":"11813695", "canal":"110", "codigoEjecutivo":"1234567", "estadoCGF":1}</v>
      </c>
      <c r="U80" s="22" t="str">
        <f>paramRPC2(C80,BaseParametros!$C$34:$E$38,F80:I80)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0" s="19" t="s">
        <v>5742</v>
      </c>
      <c r="W80" s="19" t="s">
        <v>5742</v>
      </c>
      <c r="X80" s="19" t="s">
        <v>4369</v>
      </c>
      <c r="Y80" s="19" t="s">
        <v>5748</v>
      </c>
    </row>
    <row r="81" spans="1:25" s="19" customFormat="1" ht="14.5" customHeight="1" x14ac:dyDescent="0.35">
      <c r="A81" t="s">
        <v>1</v>
      </c>
      <c r="B81" s="19">
        <v>15</v>
      </c>
      <c r="C81" s="19" t="str">
        <f>VLOOKUP(B81,BaseMetodos!$A$2:$E$1177,3,FALSE)&amp;"."&amp;VLOOKUP(B81,BaseMetodos!$A$2:$E$1177,4,FALSE)</f>
        <v>u_xr_bci.registrarCGFFondoMutuo</v>
      </c>
      <c r="D81" s="19" t="str">
        <f>VLOOKUP(B81,BaseMetodos!$A$2:$F$2177,5,FALSE)</f>
        <v>registrarCGFFondoMutuo</v>
      </c>
      <c r="E81" s="19" t="str">
        <f>VLOOKUP(B81,BaseMetodos!$A$2:$F$1177,6,FALSE)</f>
        <v>invertir/cgf/fondo/registro</v>
      </c>
      <c r="F81" s="20" t="s">
        <v>1592</v>
      </c>
      <c r="G81" s="20" t="s">
        <v>1502</v>
      </c>
      <c r="H81" s="20" t="s">
        <v>1550</v>
      </c>
      <c r="I81" s="20">
        <v>1</v>
      </c>
      <c r="J81" s="20"/>
      <c r="K81" s="20"/>
      <c r="L81" s="20"/>
      <c r="M81" s="20"/>
      <c r="N81" s="20"/>
      <c r="O81" s="20"/>
      <c r="P81" s="20"/>
      <c r="Q81" s="20"/>
      <c r="R81" s="20"/>
      <c r="S81" s="19" t="s">
        <v>1567</v>
      </c>
      <c r="T81" s="21" t="str">
        <f>paramGPL(BaseParametros!$C$34:$E$38,F81:I81)</f>
        <v>{"rutCliente":"11656615", "canal":"110", "codigoEjecutivo":"1234567", "estadoCGF":1}</v>
      </c>
      <c r="U81" s="22" t="str">
        <f>paramRPC2(C81,BaseParametros!$C$34:$E$38,F81:I81)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1" s="19" t="s">
        <v>5742</v>
      </c>
      <c r="W81" s="19" t="s">
        <v>5742</v>
      </c>
      <c r="X81" s="19" t="s">
        <v>4369</v>
      </c>
      <c r="Y81" s="19" t="s">
        <v>5748</v>
      </c>
    </row>
    <row r="82" spans="1:25" s="19" customFormat="1" ht="14.5" customHeight="1" x14ac:dyDescent="0.35">
      <c r="A82" t="s">
        <v>1</v>
      </c>
      <c r="B82" s="19">
        <v>15</v>
      </c>
      <c r="C82" s="19" t="str">
        <f>VLOOKUP(B82,BaseMetodos!$A$2:$E$1177,3,FALSE)&amp;"."&amp;VLOOKUP(B82,BaseMetodos!$A$2:$E$1177,4,FALSE)</f>
        <v>u_xr_bci.registrarCGFFondoMutuo</v>
      </c>
      <c r="D82" s="19" t="str">
        <f>VLOOKUP(B82,BaseMetodos!$A$2:$F$2177,5,FALSE)</f>
        <v>registrarCGFFondoMutuo</v>
      </c>
      <c r="E82" s="19" t="str">
        <f>VLOOKUP(B82,BaseMetodos!$A$2:$F$1177,6,FALSE)</f>
        <v>invertir/cgf/fondo/registro</v>
      </c>
      <c r="F82" s="20" t="s">
        <v>3</v>
      </c>
      <c r="G82" s="20" t="s">
        <v>1502</v>
      </c>
      <c r="H82" s="20" t="s">
        <v>1550</v>
      </c>
      <c r="I82" s="20">
        <v>1</v>
      </c>
      <c r="J82" s="20"/>
      <c r="K82" s="20"/>
      <c r="L82" s="20"/>
      <c r="M82" s="20"/>
      <c r="N82" s="20"/>
      <c r="O82" s="20"/>
      <c r="P82" s="20"/>
      <c r="Q82" s="20"/>
      <c r="R82" s="20"/>
      <c r="S82" s="19" t="s">
        <v>1819</v>
      </c>
      <c r="T82" s="21" t="str">
        <f>paramGPL(BaseParametros!$C$34:$E$38,F82:I82)</f>
        <v>{"rutCliente":"", "canal":"110", "codigoEjecutivo":"1234567", "estadoCGF":1}</v>
      </c>
      <c r="U82" s="22" t="str">
        <f>paramRPC2(C82,BaseParametros!$C$34:$E$38,F82:I82)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2" s="19" t="s">
        <v>5742</v>
      </c>
      <c r="W82" s="19" t="s">
        <v>5742</v>
      </c>
      <c r="X82" s="19" t="s">
        <v>4369</v>
      </c>
      <c r="Y82" s="19" t="s">
        <v>5748</v>
      </c>
    </row>
    <row r="83" spans="1:25" s="19" customFormat="1" ht="14.5" customHeight="1" x14ac:dyDescent="0.35">
      <c r="A83" t="s">
        <v>1</v>
      </c>
      <c r="B83" s="19">
        <v>15</v>
      </c>
      <c r="C83" s="19" t="str">
        <f>VLOOKUP(B83,BaseMetodos!$A$2:$E$1177,3,FALSE)&amp;"."&amp;VLOOKUP(B83,BaseMetodos!$A$2:$E$1177,4,FALSE)</f>
        <v>u_xr_bci.registrarCGFFondoMutuo</v>
      </c>
      <c r="D83" s="19" t="str">
        <f>VLOOKUP(B83,BaseMetodos!$A$2:$F$2177,5,FALSE)</f>
        <v>registrarCGFFondoMutuo</v>
      </c>
      <c r="E83" s="19" t="str">
        <f>VLOOKUP(B83,BaseMetodos!$A$2:$F$1177,6,FALSE)</f>
        <v>invertir/cgf/fondo/registro</v>
      </c>
      <c r="F83" s="20" t="s">
        <v>1594</v>
      </c>
      <c r="G83" s="20" t="s">
        <v>1502</v>
      </c>
      <c r="H83" s="20" t="s">
        <v>1550</v>
      </c>
      <c r="I83" s="20">
        <v>1</v>
      </c>
      <c r="J83" s="20"/>
      <c r="K83" s="20"/>
      <c r="L83" s="20"/>
      <c r="M83" s="20"/>
      <c r="N83" s="20"/>
      <c r="O83" s="20"/>
      <c r="P83" s="20"/>
      <c r="Q83" s="20"/>
      <c r="R83" s="20"/>
      <c r="S83" s="19" t="s">
        <v>1744</v>
      </c>
      <c r="T83" s="21" t="str">
        <f>paramGPL(BaseParametros!$C$34:$E$38,F83:I83)</f>
        <v>{"rutCliente":"0", "canal":"110", "codigoEjecutivo":"1234567", "estadoCGF":1}</v>
      </c>
      <c r="U83" s="22" t="str">
        <f>paramRPC2(C83,BaseParametros!$C$34:$E$38,F83:I83)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3" s="19" t="s">
        <v>5742</v>
      </c>
      <c r="W83" s="19" t="s">
        <v>5742</v>
      </c>
      <c r="X83" s="19" t="s">
        <v>4369</v>
      </c>
      <c r="Y83" s="19" t="s">
        <v>5748</v>
      </c>
    </row>
    <row r="84" spans="1:25" s="19" customFormat="1" ht="14.5" customHeight="1" x14ac:dyDescent="0.35">
      <c r="A84" t="s">
        <v>1</v>
      </c>
      <c r="B84" s="19">
        <v>15</v>
      </c>
      <c r="C84" s="19" t="str">
        <f>VLOOKUP(B84,BaseMetodos!$A$2:$E$1177,3,FALSE)&amp;"."&amp;VLOOKUP(B84,BaseMetodos!$A$2:$E$1177,4,FALSE)</f>
        <v>u_xr_bci.registrarCGFFondoMutuo</v>
      </c>
      <c r="D84" s="19" t="str">
        <f>VLOOKUP(B84,BaseMetodos!$A$2:$F$2177,5,FALSE)</f>
        <v>registrarCGFFondoMutuo</v>
      </c>
      <c r="E84" s="19" t="str">
        <f>VLOOKUP(B84,BaseMetodos!$A$2:$F$1177,6,FALSE)</f>
        <v>invertir/cgf/fondo/registro</v>
      </c>
      <c r="F84" s="20" t="s">
        <v>1541</v>
      </c>
      <c r="G84" s="20" t="s">
        <v>3521</v>
      </c>
      <c r="H84" s="20" t="s">
        <v>1550</v>
      </c>
      <c r="I84" s="20">
        <v>1</v>
      </c>
      <c r="J84" s="20"/>
      <c r="K84" s="20"/>
      <c r="L84" s="20"/>
      <c r="M84" s="20"/>
      <c r="N84" s="20"/>
      <c r="O84" s="20"/>
      <c r="P84" s="20"/>
      <c r="Q84" s="20"/>
      <c r="R84" s="20"/>
      <c r="S84" s="19" t="s">
        <v>197</v>
      </c>
      <c r="T84" s="21" t="str">
        <f>paramGPL(BaseParametros!$C$34:$E$38,F84:I84)</f>
        <v>{"rutCliente":"11813695", "canal":"ALFHA110", "codigoEjecutivo":"1234567", "estadoCGF":1}</v>
      </c>
      <c r="U84" s="22" t="str">
        <f>paramRPC2(C84,BaseParametros!$C$34:$E$38,F84:I84)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4" s="19" t="s">
        <v>5742</v>
      </c>
      <c r="W84" s="19" t="s">
        <v>5742</v>
      </c>
      <c r="X84" s="19" t="s">
        <v>4369</v>
      </c>
      <c r="Y84" s="19" t="s">
        <v>5748</v>
      </c>
    </row>
    <row r="85" spans="1:25" s="19" customFormat="1" ht="14.5" customHeight="1" x14ac:dyDescent="0.35">
      <c r="A85" t="s">
        <v>1</v>
      </c>
      <c r="B85" s="19">
        <v>15</v>
      </c>
      <c r="C85" s="19" t="str">
        <f>VLOOKUP(B85,BaseMetodos!$A$2:$E$1177,3,FALSE)&amp;"."&amp;VLOOKUP(B85,BaseMetodos!$A$2:$E$1177,4,FALSE)</f>
        <v>u_xr_bci.registrarCGFFondoMutuo</v>
      </c>
      <c r="D85" s="19" t="str">
        <f>VLOOKUP(B85,BaseMetodos!$A$2:$F$2177,5,FALSE)</f>
        <v>registrarCGFFondoMutuo</v>
      </c>
      <c r="E85" s="19" t="str">
        <f>VLOOKUP(B85,BaseMetodos!$A$2:$F$1177,6,FALSE)</f>
        <v>invertir/cgf/fondo/registro</v>
      </c>
      <c r="F85" s="20" t="s">
        <v>1541</v>
      </c>
      <c r="G85" s="20" t="s">
        <v>1594</v>
      </c>
      <c r="H85" s="20" t="s">
        <v>1550</v>
      </c>
      <c r="I85" s="20">
        <v>1</v>
      </c>
      <c r="J85" s="20"/>
      <c r="K85" s="20"/>
      <c r="L85" s="20"/>
      <c r="M85" s="20"/>
      <c r="N85" s="20"/>
      <c r="O85" s="20"/>
      <c r="P85" s="20"/>
      <c r="Q85" s="20"/>
      <c r="R85" s="20"/>
      <c r="S85" s="19" t="s">
        <v>4694</v>
      </c>
      <c r="T85" s="21" t="str">
        <f>paramGPL(BaseParametros!$C$34:$E$38,F85:I85)</f>
        <v>{"rutCliente":"11813695", "canal":"0", "codigoEjecutivo":"1234567", "estadoCGF":1}</v>
      </c>
      <c r="U85" s="22" t="str">
        <f>paramRPC2(C85,BaseParametros!$C$34:$E$38,F85:I85)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5" s="19" t="s">
        <v>5742</v>
      </c>
      <c r="W85" s="19" t="s">
        <v>5742</v>
      </c>
      <c r="X85" s="19" t="s">
        <v>4369</v>
      </c>
      <c r="Y85" s="19" t="s">
        <v>5748</v>
      </c>
    </row>
    <row r="86" spans="1:25" s="19" customFormat="1" ht="14.5" customHeight="1" x14ac:dyDescent="0.35">
      <c r="A86" t="s">
        <v>1</v>
      </c>
      <c r="B86" s="19">
        <v>15</v>
      </c>
      <c r="C86" s="19" t="str">
        <f>VLOOKUP(B86,BaseMetodos!$A$2:$E$1177,3,FALSE)&amp;"."&amp;VLOOKUP(B86,BaseMetodos!$A$2:$E$1177,4,FALSE)</f>
        <v>u_xr_bci.registrarCGFFondoMutuo</v>
      </c>
      <c r="D86" s="19" t="str">
        <f>VLOOKUP(B86,BaseMetodos!$A$2:$F$2177,5,FALSE)</f>
        <v>registrarCGFFondoMutuo</v>
      </c>
      <c r="E86" s="19" t="str">
        <f>VLOOKUP(B86,BaseMetodos!$A$2:$F$1177,6,FALSE)</f>
        <v>invertir/cgf/fondo/registro</v>
      </c>
      <c r="F86" s="20" t="s">
        <v>1541</v>
      </c>
      <c r="G86" s="20" t="s">
        <v>3</v>
      </c>
      <c r="H86" s="20" t="s">
        <v>1550</v>
      </c>
      <c r="I86" s="20">
        <v>1</v>
      </c>
      <c r="J86" s="20"/>
      <c r="K86" s="20"/>
      <c r="L86" s="20"/>
      <c r="M86" s="20"/>
      <c r="N86" s="20"/>
      <c r="O86" s="20"/>
      <c r="P86" s="20"/>
      <c r="Q86" s="20"/>
      <c r="R86" s="20"/>
      <c r="S86" s="19" t="s">
        <v>270</v>
      </c>
      <c r="T86" s="21" t="str">
        <f>paramGPL(BaseParametros!$C$34:$E$38,F86:I86)</f>
        <v>{"rutCliente":"11813695", "canal":"", "codigoEjecutivo":"1234567", "estadoCGF":1}</v>
      </c>
      <c r="U86" s="22" t="str">
        <f>paramRPC2(C86,BaseParametros!$C$34:$E$38,F86:I86)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6" s="19" t="s">
        <v>5742</v>
      </c>
      <c r="W86" s="19" t="s">
        <v>5742</v>
      </c>
      <c r="X86" s="19" t="s">
        <v>4369</v>
      </c>
      <c r="Y86" s="19" t="s">
        <v>5748</v>
      </c>
    </row>
    <row r="87" spans="1:25" s="19" customFormat="1" ht="14.5" customHeight="1" x14ac:dyDescent="0.35">
      <c r="A87" t="s">
        <v>1</v>
      </c>
      <c r="B87" s="19">
        <v>15</v>
      </c>
      <c r="C87" s="19" t="str">
        <f>VLOOKUP(B87,BaseMetodos!$A$2:$E$1177,3,FALSE)&amp;"."&amp;VLOOKUP(B87,BaseMetodos!$A$2:$E$1177,4,FALSE)</f>
        <v>u_xr_bci.registrarCGFFondoMutuo</v>
      </c>
      <c r="D87" s="19" t="str">
        <f>VLOOKUP(B87,BaseMetodos!$A$2:$F$2177,5,FALSE)</f>
        <v>registrarCGFFondoMutuo</v>
      </c>
      <c r="E87" s="19" t="str">
        <f>VLOOKUP(B87,BaseMetodos!$A$2:$F$1177,6,FALSE)</f>
        <v>invertir/cgf/fondo/registro</v>
      </c>
      <c r="F87" s="20" t="s">
        <v>1541</v>
      </c>
      <c r="G87" s="20" t="s">
        <v>1502</v>
      </c>
      <c r="H87" s="20" t="s">
        <v>3</v>
      </c>
      <c r="I87" s="20">
        <v>1</v>
      </c>
      <c r="J87" s="20"/>
      <c r="K87" s="20"/>
      <c r="L87" s="20"/>
      <c r="M87" s="20"/>
      <c r="N87" s="20"/>
      <c r="O87" s="20"/>
      <c r="P87" s="20"/>
      <c r="Q87" s="20"/>
      <c r="R87" s="20"/>
      <c r="S87" s="19" t="s">
        <v>3522</v>
      </c>
      <c r="T87" s="21" t="str">
        <f>paramGPL(BaseParametros!$C$34:$E$38,F87:I87)</f>
        <v>{"rutCliente":"11813695", "canal":"110", "codigoEjecutivo":"", "estadoCGF":1}</v>
      </c>
      <c r="U87" s="22" t="str">
        <f>paramRPC2(C87,BaseParametros!$C$34:$E$38,F87:I87)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87" s="19" t="s">
        <v>5742</v>
      </c>
      <c r="W87" s="19" t="s">
        <v>5742</v>
      </c>
      <c r="X87" s="19" t="s">
        <v>4369</v>
      </c>
      <c r="Y87" s="19" t="s">
        <v>5748</v>
      </c>
    </row>
    <row r="88" spans="1:25" s="19" customFormat="1" ht="14.5" customHeight="1" x14ac:dyDescent="0.35">
      <c r="A88" t="s">
        <v>1</v>
      </c>
      <c r="B88" s="19">
        <v>15</v>
      </c>
      <c r="C88" s="19" t="str">
        <f>VLOOKUP(B88,BaseMetodos!$A$2:$E$1177,3,FALSE)&amp;"."&amp;VLOOKUP(B88,BaseMetodos!$A$2:$E$1177,4,FALSE)</f>
        <v>u_xr_bci.registrarCGFFondoMutuo</v>
      </c>
      <c r="D88" s="19" t="str">
        <f>VLOOKUP(B88,BaseMetodos!$A$2:$F$2177,5,FALSE)</f>
        <v>registrarCGFFondoMutuo</v>
      </c>
      <c r="E88" s="19" t="str">
        <f>VLOOKUP(B88,BaseMetodos!$A$2:$F$1177,6,FALSE)</f>
        <v>invertir/cgf/fondo/registro</v>
      </c>
      <c r="F88" s="20" t="s">
        <v>1541</v>
      </c>
      <c r="G88" s="20" t="s">
        <v>1502</v>
      </c>
      <c r="H88" s="20" t="s">
        <v>1550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19" t="s">
        <v>3524</v>
      </c>
      <c r="T88" s="21" t="str">
        <f>paramGPL(BaseParametros!$C$34:$E$38,F88:I88)</f>
        <v>{"rutCliente":"11813695", "canal":"110", "codigoEjecutivo":"1234567", "estadoCGF":0}</v>
      </c>
      <c r="U88" s="22" t="str">
        <f>paramRPC2(C88,BaseParametros!$C$34:$E$38,F88:I88)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88" s="19" t="s">
        <v>5742</v>
      </c>
      <c r="W88" s="19" t="s">
        <v>5742</v>
      </c>
      <c r="X88" s="19" t="s">
        <v>4369</v>
      </c>
      <c r="Y88" s="19" t="s">
        <v>5748</v>
      </c>
    </row>
    <row r="89" spans="1:25" s="19" customFormat="1" ht="14.5" customHeight="1" x14ac:dyDescent="0.35">
      <c r="A89" t="s">
        <v>1</v>
      </c>
      <c r="B89" s="19">
        <v>15</v>
      </c>
      <c r="C89" s="19" t="str">
        <f>VLOOKUP(B89,BaseMetodos!$A$2:$E$1177,3,FALSE)&amp;"."&amp;VLOOKUP(B89,BaseMetodos!$A$2:$E$1177,4,FALSE)</f>
        <v>u_xr_bci.registrarCGFFondoMutuo</v>
      </c>
      <c r="D89" s="19" t="str">
        <f>VLOOKUP(B89,BaseMetodos!$A$2:$F$2177,5,FALSE)</f>
        <v>registrarCGFFondoMutuo</v>
      </c>
      <c r="E89" s="19" t="str">
        <f>VLOOKUP(B89,BaseMetodos!$A$2:$F$1177,6,FALSE)</f>
        <v>invertir/cgf/fondo/registro</v>
      </c>
      <c r="F89" s="20" t="s">
        <v>1541</v>
      </c>
      <c r="G89" s="20" t="s">
        <v>1502</v>
      </c>
      <c r="H89" s="20" t="s">
        <v>1594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19" t="s">
        <v>3523</v>
      </c>
      <c r="T89" s="21" t="str">
        <f>paramGPL(BaseParametros!$C$34:$E$38,F89:I89)</f>
        <v>{"rutCliente":"11813695", "canal":"110", "codigoEjecutivo":"0", "estadoCGF":0}</v>
      </c>
      <c r="U89" s="22" t="str">
        <f>paramRPC2(C89,BaseParametros!$C$34:$E$38,F89:I89)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89" s="19" t="s">
        <v>5742</v>
      </c>
      <c r="W89" s="19" t="s">
        <v>5742</v>
      </c>
      <c r="X89" s="19" t="s">
        <v>4369</v>
      </c>
      <c r="Y89" s="19" t="s">
        <v>5748</v>
      </c>
    </row>
    <row r="90" spans="1:25" s="19" customFormat="1" ht="14.5" customHeight="1" x14ac:dyDescent="0.35">
      <c r="A90" t="s">
        <v>1</v>
      </c>
      <c r="B90" s="19">
        <v>15</v>
      </c>
      <c r="C90" s="19" t="str">
        <f>VLOOKUP(B90,BaseMetodos!$A$2:$E$1177,3,FALSE)&amp;"."&amp;VLOOKUP(B90,BaseMetodos!$A$2:$E$1177,4,FALSE)</f>
        <v>u_xr_bci.registrarCGFFondoMutuo</v>
      </c>
      <c r="D90" s="19" t="str">
        <f>VLOOKUP(B90,BaseMetodos!$A$2:$F$2177,5,FALSE)</f>
        <v>registrarCGFFondoMutuo</v>
      </c>
      <c r="E90" s="19" t="str">
        <f>VLOOKUP(B90,BaseMetodos!$A$2:$F$1177,6,FALSE)</f>
        <v>invertir/cgf/fondo/registro</v>
      </c>
      <c r="F90" s="20" t="s">
        <v>1541</v>
      </c>
      <c r="G90" s="20" t="s">
        <v>1502</v>
      </c>
      <c r="H90" s="20" t="s">
        <v>1550</v>
      </c>
      <c r="I90" s="20">
        <v>3</v>
      </c>
      <c r="J90" s="20"/>
      <c r="K90" s="20"/>
      <c r="L90" s="20"/>
      <c r="M90" s="20"/>
      <c r="N90" s="20"/>
      <c r="O90" s="20"/>
      <c r="P90" s="20"/>
      <c r="Q90" s="20"/>
      <c r="R90" s="20"/>
      <c r="S90" s="19" t="s">
        <v>3525</v>
      </c>
      <c r="T90" s="21" t="str">
        <f>paramGPL(BaseParametros!$C$34:$E$38,F90:I90)</f>
        <v>{"rutCliente":"11813695", "canal":"110", "codigoEjecutivo":"1234567", "estadoCGF":3}</v>
      </c>
      <c r="U90" s="22" t="str">
        <f>paramRPC2(C90,BaseParametros!$C$34:$E$38,F90:I90)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90" s="19" t="s">
        <v>5742</v>
      </c>
      <c r="W90" s="19" t="s">
        <v>5742</v>
      </c>
      <c r="X90" s="19" t="s">
        <v>4369</v>
      </c>
      <c r="Y90" s="19" t="s">
        <v>5748</v>
      </c>
    </row>
    <row r="91" spans="1:25" ht="14.5" customHeight="1" x14ac:dyDescent="0.35">
      <c r="A91" t="s">
        <v>1</v>
      </c>
      <c r="B91">
        <v>16</v>
      </c>
      <c r="C91" t="str">
        <f>VLOOKUP(B91,BaseMetodos!$A$2:$E$1177,3,FALSE)&amp;"."&amp;VLOOKUP(B91,BaseMetodos!$A$2:$E$1177,4,FALSE)</f>
        <v>u_xr_bci.resumenTotalCartolaSaldos</v>
      </c>
      <c r="D91" s="19" t="str">
        <f>VLOOKUP(B91,BaseMetodos!$A$2:$F$2177,5,FALSE)</f>
        <v>resumenTotalCartolaSaldos</v>
      </c>
      <c r="E91" s="23" t="str">
        <f>VLOOKUP(B91,BaseMetodos!$A$2:$F$1177,6,FALSE)</f>
        <v>cartola/resumen/cliente/busqueda</v>
      </c>
      <c r="F91" s="10">
        <v>11813695</v>
      </c>
      <c r="G91" s="10" t="s">
        <v>1502</v>
      </c>
      <c r="S91" t="s">
        <v>1647</v>
      </c>
      <c r="T91" s="2" t="str">
        <f>paramGPL(BaseParametros!$C$39:$E$41,F91:G91)</f>
        <v>{"rut":11813695, "canal":"110"}</v>
      </c>
      <c r="U91" s="1" t="str">
        <f>paramRPC2(C91,BaseParametros!$C$39:$E$41,F91:G91)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91" s="19" t="s">
        <v>5742</v>
      </c>
      <c r="W91" s="19" t="s">
        <v>5742</v>
      </c>
      <c r="X91" s="19" t="s">
        <v>4369</v>
      </c>
      <c r="Y91" s="19"/>
    </row>
    <row r="92" spans="1:25" ht="14.5" customHeight="1" x14ac:dyDescent="0.35">
      <c r="A92" t="s">
        <v>1</v>
      </c>
      <c r="B92">
        <v>16</v>
      </c>
      <c r="C92" t="str">
        <f>VLOOKUP(B92,BaseMetodos!$A$2:$E$1177,3,FALSE)&amp;"."&amp;VLOOKUP(B92,BaseMetodos!$A$2:$E$1177,4,FALSE)</f>
        <v>u_xr_bci.resumenTotalCartolaSaldos</v>
      </c>
      <c r="D92" s="19" t="str">
        <f>VLOOKUP(B92,BaseMetodos!$A$2:$F$2177,5,FALSE)</f>
        <v>resumenTotalCartolaSaldos</v>
      </c>
      <c r="E92" s="23" t="str">
        <f>VLOOKUP(B92,BaseMetodos!$A$2:$F$1177,6,FALSE)</f>
        <v>cartola/resumen/cliente/busqueda</v>
      </c>
      <c r="F92" s="10">
        <v>11813695</v>
      </c>
      <c r="G92" s="10" t="s">
        <v>3</v>
      </c>
      <c r="S92" t="s">
        <v>270</v>
      </c>
      <c r="T92" s="2" t="str">
        <f>paramGPL(BaseParametros!$C$39:$E$41,F92:G92)</f>
        <v>{"rut":11813695, "canal":""}</v>
      </c>
      <c r="U92" s="1" t="str">
        <f>paramRPC2(C92,BaseParametros!$C$39:$E$41,F92:G92)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92" s="19" t="s">
        <v>5742</v>
      </c>
      <c r="W92" s="19" t="s">
        <v>5742</v>
      </c>
      <c r="X92" s="19" t="s">
        <v>4369</v>
      </c>
      <c r="Y92" s="19"/>
    </row>
    <row r="93" spans="1:25" ht="14.5" customHeight="1" x14ac:dyDescent="0.35">
      <c r="A93" t="s">
        <v>1</v>
      </c>
      <c r="B93">
        <v>16</v>
      </c>
      <c r="C93" t="str">
        <f>VLOOKUP(B93,BaseMetodos!$A$2:$E$1177,3,FALSE)&amp;"."&amp;VLOOKUP(B93,BaseMetodos!$A$2:$E$1177,4,FALSE)</f>
        <v>u_xr_bci.resumenTotalCartolaSaldos</v>
      </c>
      <c r="D93" s="19" t="str">
        <f>VLOOKUP(B93,BaseMetodos!$A$2:$F$2177,5,FALSE)</f>
        <v>resumenTotalCartolaSaldos</v>
      </c>
      <c r="E93" s="23" t="str">
        <f>VLOOKUP(B93,BaseMetodos!$A$2:$F$1177,6,FALSE)</f>
        <v>cartola/resumen/cliente/busqueda</v>
      </c>
      <c r="F93" s="10">
        <v>11813695</v>
      </c>
      <c r="G93" s="10" t="s">
        <v>1594</v>
      </c>
      <c r="S93" t="s">
        <v>4694</v>
      </c>
      <c r="T93" s="2" t="str">
        <f>paramGPL(BaseParametros!$C$39:$E$41,F93:G93)</f>
        <v>{"rut":11813695, "canal":"0"}</v>
      </c>
      <c r="U93" s="1" t="str">
        <f>paramRPC2(C93,BaseParametros!$C$39:$E$41,F93:G93)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93" s="19" t="s">
        <v>5742</v>
      </c>
      <c r="W93" s="19" t="s">
        <v>5742</v>
      </c>
      <c r="X93" s="19" t="s">
        <v>4369</v>
      </c>
      <c r="Y93" s="19"/>
    </row>
    <row r="94" spans="1:25" ht="14.5" customHeight="1" x14ac:dyDescent="0.35">
      <c r="A94" t="s">
        <v>1</v>
      </c>
      <c r="B94">
        <v>16</v>
      </c>
      <c r="C94" t="str">
        <f>VLOOKUP(B94,BaseMetodos!$A$2:$E$1177,3,FALSE)&amp;"."&amp;VLOOKUP(B94,BaseMetodos!$A$2:$E$1177,4,FALSE)</f>
        <v>u_xr_bci.resumenTotalCartolaSaldos</v>
      </c>
      <c r="D94" s="19" t="str">
        <f>VLOOKUP(B94,BaseMetodos!$A$2:$F$2177,5,FALSE)</f>
        <v>resumenTotalCartolaSaldos</v>
      </c>
      <c r="E94" s="23" t="str">
        <f>VLOOKUP(B94,BaseMetodos!$A$2:$F$1177,6,FALSE)</f>
        <v>cartola/resumen/cliente/busqueda</v>
      </c>
      <c r="F94" s="10">
        <v>11813695</v>
      </c>
      <c r="G94" s="10" t="s">
        <v>4791</v>
      </c>
      <c r="S94" t="s">
        <v>197</v>
      </c>
      <c r="T94" s="2" t="str">
        <f>paramGPL(BaseParametros!$C$39:$E$41,F94:G94)</f>
        <v>{"rut":11813695, "canal":"110ALFHA"}</v>
      </c>
      <c r="U94" s="1" t="str">
        <f>paramRPC2(C94,BaseParametros!$C$39:$E$41,F94:G94)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94" s="19" t="s">
        <v>5742</v>
      </c>
      <c r="W94" s="19" t="s">
        <v>5742</v>
      </c>
      <c r="X94" s="19" t="s">
        <v>4369</v>
      </c>
      <c r="Y94" s="19"/>
    </row>
    <row r="95" spans="1:25" ht="14.5" customHeight="1" x14ac:dyDescent="0.35">
      <c r="A95" t="s">
        <v>1</v>
      </c>
      <c r="B95">
        <v>16</v>
      </c>
      <c r="C95" t="str">
        <f>VLOOKUP(B95,BaseMetodos!$A$2:$E$1177,3,FALSE)&amp;"."&amp;VLOOKUP(B95,BaseMetodos!$A$2:$E$1177,4,FALSE)</f>
        <v>u_xr_bci.resumenTotalCartolaSaldos</v>
      </c>
      <c r="D95" s="19" t="str">
        <f>VLOOKUP(B95,BaseMetodos!$A$2:$F$2177,5,FALSE)</f>
        <v>resumenTotalCartolaSaldos</v>
      </c>
      <c r="E95" s="23" t="str">
        <f>VLOOKUP(B95,BaseMetodos!$A$2:$F$1177,6,FALSE)</f>
        <v>cartola/resumen/cliente/busqueda</v>
      </c>
      <c r="F95" s="10">
        <v>11656615</v>
      </c>
      <c r="G95" s="10" t="s">
        <v>1502</v>
      </c>
      <c r="S95" t="s">
        <v>1567</v>
      </c>
      <c r="T95" s="2" t="str">
        <f>paramGPL(BaseParametros!$C$39:$E$41,F95:G95)</f>
        <v>{"rut":11656615, "canal":"110"}</v>
      </c>
      <c r="U95" s="1" t="str">
        <f>paramRPC2(C95,BaseParametros!$C$39:$E$41,F95:G95)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95" s="19" t="s">
        <v>5742</v>
      </c>
      <c r="W95" s="19" t="s">
        <v>5742</v>
      </c>
      <c r="X95" s="19" t="s">
        <v>4369</v>
      </c>
      <c r="Y95" s="19"/>
    </row>
    <row r="96" spans="1:25" ht="14.5" customHeight="1" x14ac:dyDescent="0.35">
      <c r="A96" t="s">
        <v>1</v>
      </c>
      <c r="B96">
        <v>16</v>
      </c>
      <c r="C96" t="str">
        <f>VLOOKUP(B96,BaseMetodos!$A$2:$E$1177,3,FALSE)&amp;"."&amp;VLOOKUP(B96,BaseMetodos!$A$2:$E$1177,4,FALSE)</f>
        <v>u_xr_bci.resumenTotalCartolaSaldos</v>
      </c>
      <c r="D96" s="19" t="str">
        <f>VLOOKUP(B96,BaseMetodos!$A$2:$F$2177,5,FALSE)</f>
        <v>resumenTotalCartolaSaldos</v>
      </c>
      <c r="E96" s="23" t="str">
        <f>VLOOKUP(B96,BaseMetodos!$A$2:$F$1177,6,FALSE)</f>
        <v>cartola/resumen/cliente/busqueda</v>
      </c>
      <c r="F96" s="10">
        <v>0</v>
      </c>
      <c r="G96" s="10" t="s">
        <v>1502</v>
      </c>
      <c r="S96" t="s">
        <v>1716</v>
      </c>
      <c r="T96" s="2" t="str">
        <f>paramGPL(BaseParametros!$C$39:$E$41,F96:G96)</f>
        <v>{"rut":0, "canal":"110"}</v>
      </c>
      <c r="U96" s="1" t="str">
        <f>paramRPC2(C96,BaseParametros!$C$39:$E$41,F96:G96)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96" s="19" t="s">
        <v>5742</v>
      </c>
      <c r="W96" s="19" t="s">
        <v>5742</v>
      </c>
      <c r="X96" s="19" t="s">
        <v>4369</v>
      </c>
      <c r="Y96" s="19"/>
    </row>
    <row r="97" spans="1:25" s="19" customFormat="1" ht="14.5" customHeight="1" x14ac:dyDescent="0.35">
      <c r="A97" t="s">
        <v>1</v>
      </c>
      <c r="B97" s="19">
        <v>17</v>
      </c>
      <c r="C97" s="19" t="str">
        <f>VLOOKUP(B97,BaseMetodos!$A$2:$E$1177,3,FALSE)&amp;"."&amp;VLOOKUP(B97,BaseMetodos!$A$2:$E$1177,4,FALSE)</f>
        <v>u_xr_bci.obtenerHorariosRescate</v>
      </c>
      <c r="D97" s="19" t="str">
        <f>VLOOKUP(B97,BaseMetodos!$A$2:$F$2177,5,FALSE)</f>
        <v>obtenerHorariosRescate</v>
      </c>
      <c r="E97" s="19" t="str">
        <f>VLOOKUP(B97,BaseMetodos!$A$2:$F$1177,6,FALSE)</f>
        <v>rescate/horario/busqueda</v>
      </c>
      <c r="F97" s="20" t="s">
        <v>2</v>
      </c>
      <c r="G97" s="20" t="s">
        <v>1502</v>
      </c>
      <c r="H97" s="20">
        <v>888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19" t="s">
        <v>196</v>
      </c>
      <c r="T97" s="21" t="str">
        <f>paramGPL(BaseParametros!$C$42:$E$45,F97:H97)</f>
        <v>{"codigoFondo":"3001", "canal":"110", "empresa":888}</v>
      </c>
      <c r="U97" s="22" t="str">
        <f>paramRPC2(C97,BaseParametros!$C$42:$E$45,F97:H97)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7" s="19" t="s">
        <v>5742</v>
      </c>
      <c r="W97" s="19" t="s">
        <v>5742</v>
      </c>
      <c r="X97" s="19" t="s">
        <v>4369</v>
      </c>
    </row>
    <row r="98" spans="1:25" s="19" customFormat="1" ht="14.5" customHeight="1" x14ac:dyDescent="0.35">
      <c r="A98" t="s">
        <v>1</v>
      </c>
      <c r="B98" s="19">
        <v>17</v>
      </c>
      <c r="C98" s="19" t="str">
        <f>VLOOKUP(B98,BaseMetodos!$A$2:$E$1177,3,FALSE)&amp;"."&amp;VLOOKUP(B98,BaseMetodos!$A$2:$E$1177,4,FALSE)</f>
        <v>u_xr_bci.obtenerHorariosRescate</v>
      </c>
      <c r="D98" s="19" t="str">
        <f>VLOOKUP(B98,BaseMetodos!$A$2:$F$2177,5,FALSE)</f>
        <v>obtenerHorariosRescate</v>
      </c>
      <c r="E98" s="19" t="str">
        <f>VLOOKUP(B98,BaseMetodos!$A$2:$F$1177,6,FALSE)</f>
        <v>rescate/horario/busqueda</v>
      </c>
      <c r="F98" s="20" t="s">
        <v>210</v>
      </c>
      <c r="G98" s="20" t="s">
        <v>1502</v>
      </c>
      <c r="H98" s="20">
        <v>888</v>
      </c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19" t="s">
        <v>1842</v>
      </c>
      <c r="T98" s="21" t="str">
        <f>paramGPL(BaseParametros!$C$42:$E$45,F98:H98)</f>
        <v>{"codigoFondo":"3016", "canal":"110", "empresa":888}</v>
      </c>
      <c r="U98" s="22" t="str">
        <f>paramRPC2(C98,BaseParametros!$C$42:$E$45,F98:H98)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8" s="19" t="s">
        <v>5742</v>
      </c>
      <c r="W98" s="19" t="s">
        <v>5742</v>
      </c>
      <c r="X98" s="19" t="s">
        <v>4369</v>
      </c>
    </row>
    <row r="99" spans="1:25" s="19" customFormat="1" ht="14.5" customHeight="1" x14ac:dyDescent="0.35">
      <c r="A99" t="s">
        <v>1</v>
      </c>
      <c r="B99" s="19">
        <v>17</v>
      </c>
      <c r="C99" s="19" t="str">
        <f>VLOOKUP(B99,BaseMetodos!$A$2:$E$1177,3,FALSE)&amp;"."&amp;VLOOKUP(B99,BaseMetodos!$A$2:$E$1177,4,FALSE)</f>
        <v>u_xr_bci.obtenerHorariosRescate</v>
      </c>
      <c r="D99" s="19" t="str">
        <f>VLOOKUP(B99,BaseMetodos!$A$2:$F$2177,5,FALSE)</f>
        <v>obtenerHorariosRescate</v>
      </c>
      <c r="E99" s="19" t="str">
        <f>VLOOKUP(B99,BaseMetodos!$A$2:$F$1177,6,FALSE)</f>
        <v>rescate/horario/busqueda</v>
      </c>
      <c r="F99" s="20" t="s">
        <v>2</v>
      </c>
      <c r="G99" s="20" t="s">
        <v>1594</v>
      </c>
      <c r="H99" s="20">
        <v>888</v>
      </c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19" t="s">
        <v>4694</v>
      </c>
      <c r="T99" s="21" t="str">
        <f>paramGPL(BaseParametros!$C$42:$E$45,F99:H99)</f>
        <v>{"codigoFondo":"3001", "canal":"0", "empresa":888}</v>
      </c>
      <c r="U99" s="22" t="str">
        <f>paramRPC2(C99,BaseParametros!$C$42:$E$45,F99:H99)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99" s="19" t="s">
        <v>5742</v>
      </c>
      <c r="W99" s="19" t="s">
        <v>5742</v>
      </c>
      <c r="X99" s="19" t="s">
        <v>4369</v>
      </c>
    </row>
    <row r="100" spans="1:25" s="19" customFormat="1" ht="14.5" customHeight="1" x14ac:dyDescent="0.35">
      <c r="A100" t="s">
        <v>1</v>
      </c>
      <c r="B100" s="19">
        <v>17</v>
      </c>
      <c r="C100" s="19" t="str">
        <f>VLOOKUP(B100,BaseMetodos!$A$2:$E$1177,3,FALSE)&amp;"."&amp;VLOOKUP(B100,BaseMetodos!$A$2:$E$1177,4,FALSE)</f>
        <v>u_xr_bci.obtenerHorariosRescate</v>
      </c>
      <c r="D100" s="19" t="str">
        <f>VLOOKUP(B100,BaseMetodos!$A$2:$F$2177,5,FALSE)</f>
        <v>obtenerHorariosRescate</v>
      </c>
      <c r="E100" s="19" t="str">
        <f>VLOOKUP(B100,BaseMetodos!$A$2:$F$1177,6,FALSE)</f>
        <v>rescate/horario/busqueda</v>
      </c>
      <c r="F100" s="20" t="s">
        <v>2</v>
      </c>
      <c r="G100" s="20" t="s">
        <v>1845</v>
      </c>
      <c r="H100" s="20">
        <v>888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197</v>
      </c>
      <c r="T100" s="21" t="str">
        <f>paramGPL(BaseParametros!$C$42:$E$45,F100:H100)</f>
        <v>{"codigoFondo":"3001", "canal":"ALPHA110", "empresa":888}</v>
      </c>
      <c r="U100" s="22" t="str">
        <f>paramRPC2(C100,BaseParametros!$C$42:$E$45,F100:H100)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00" s="19" t="s">
        <v>5742</v>
      </c>
      <c r="W100" s="19" t="s">
        <v>5742</v>
      </c>
      <c r="X100" s="19" t="s">
        <v>4369</v>
      </c>
    </row>
    <row r="101" spans="1:25" s="19" customFormat="1" ht="14.5" customHeight="1" x14ac:dyDescent="0.35">
      <c r="A101" t="s">
        <v>1</v>
      </c>
      <c r="B101" s="19">
        <v>17</v>
      </c>
      <c r="C101" s="19" t="str">
        <f>VLOOKUP(B101,BaseMetodos!$A$2:$E$1177,3,FALSE)&amp;"."&amp;VLOOKUP(B101,BaseMetodos!$A$2:$E$1177,4,FALSE)</f>
        <v>u_xr_bci.obtenerHorariosRescate</v>
      </c>
      <c r="D101" s="19" t="str">
        <f>VLOOKUP(B101,BaseMetodos!$A$2:$F$2177,5,FALSE)</f>
        <v>obtenerHorariosRescate</v>
      </c>
      <c r="E101" s="19" t="str">
        <f>VLOOKUP(B101,BaseMetodos!$A$2:$F$1177,6,FALSE)</f>
        <v>rescate/horario/busqueda</v>
      </c>
      <c r="F101" s="20" t="s">
        <v>1594</v>
      </c>
      <c r="G101" s="20" t="s">
        <v>1502</v>
      </c>
      <c r="H101" s="20">
        <v>888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1605</v>
      </c>
      <c r="T101" s="21" t="str">
        <f>paramGPL(BaseParametros!$C$42:$E$45,F101:H101)</f>
        <v>{"codigoFondo":"0", "canal":"110", "empresa":888}</v>
      </c>
      <c r="U101" s="22" t="str">
        <f>paramRPC2(C101,BaseParametros!$C$42:$E$45,F101:H101)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1" s="19" t="s">
        <v>5742</v>
      </c>
      <c r="W101" s="19" t="s">
        <v>5742</v>
      </c>
      <c r="X101" s="19" t="s">
        <v>4369</v>
      </c>
    </row>
    <row r="102" spans="1:25" s="19" customFormat="1" ht="14.5" customHeight="1" x14ac:dyDescent="0.35">
      <c r="A102" t="s">
        <v>1</v>
      </c>
      <c r="B102" s="19">
        <v>17</v>
      </c>
      <c r="C102" s="19" t="str">
        <f>VLOOKUP(B102,BaseMetodos!$A$2:$E$1177,3,FALSE)&amp;"."&amp;VLOOKUP(B102,BaseMetodos!$A$2:$E$1177,4,FALSE)</f>
        <v>u_xr_bci.obtenerHorariosRescate</v>
      </c>
      <c r="D102" s="19" t="str">
        <f>VLOOKUP(B102,BaseMetodos!$A$2:$F$2177,5,FALSE)</f>
        <v>obtenerHorariosRescate</v>
      </c>
      <c r="E102" s="19" t="str">
        <f>VLOOKUP(B102,BaseMetodos!$A$2:$F$1177,6,FALSE)</f>
        <v>rescate/horario/busqueda</v>
      </c>
      <c r="F102" s="20" t="s">
        <v>3</v>
      </c>
      <c r="G102" s="20" t="s">
        <v>1502</v>
      </c>
      <c r="H102" s="20">
        <v>888</v>
      </c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268</v>
      </c>
      <c r="T102" s="21" t="str">
        <f>paramGPL(BaseParametros!$C$42:$E$45,F102:H102)</f>
        <v>{"codigoFondo":"", "canal":"110", "empresa":888}</v>
      </c>
      <c r="U102" s="22" t="str">
        <f>paramRPC2(C102,BaseParametros!$C$42:$E$45,F102:H102)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2" s="19" t="s">
        <v>5742</v>
      </c>
      <c r="W102" s="19" t="s">
        <v>5742</v>
      </c>
      <c r="X102" s="19" t="s">
        <v>4369</v>
      </c>
    </row>
    <row r="103" spans="1:25" s="19" customFormat="1" ht="14.5" customHeight="1" x14ac:dyDescent="0.35">
      <c r="A103" t="s">
        <v>1</v>
      </c>
      <c r="B103" s="19">
        <v>17</v>
      </c>
      <c r="C103" s="19" t="str">
        <f>VLOOKUP(B103,BaseMetodos!$A$2:$E$1177,3,FALSE)&amp;"."&amp;VLOOKUP(B103,BaseMetodos!$A$2:$E$1177,4,FALSE)</f>
        <v>u_xr_bci.obtenerHorariosRescate</v>
      </c>
      <c r="D103" s="19" t="str">
        <f>VLOOKUP(B103,BaseMetodos!$A$2:$F$2177,5,FALSE)</f>
        <v>obtenerHorariosRescate</v>
      </c>
      <c r="E103" s="19" t="str">
        <f>VLOOKUP(B103,BaseMetodos!$A$2:$F$1177,6,FALSE)</f>
        <v>rescate/horario/busqueda</v>
      </c>
      <c r="F103" s="20" t="s">
        <v>2</v>
      </c>
      <c r="G103" s="20" t="s">
        <v>3</v>
      </c>
      <c r="H103" s="20">
        <v>888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270</v>
      </c>
      <c r="T103" s="21" t="str">
        <f>paramGPL(BaseParametros!$C$42:$E$45,F103:H103)</f>
        <v>{"codigoFondo":"3001", "canal":"", "empresa":888}</v>
      </c>
      <c r="U103" s="22" t="str">
        <f>paramRPC2(C103,BaseParametros!$C$42:$E$45,F103:H103)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03" s="19" t="s">
        <v>5742</v>
      </c>
      <c r="W103" s="19" t="s">
        <v>5742</v>
      </c>
      <c r="X103" s="19" t="s">
        <v>4369</v>
      </c>
    </row>
    <row r="104" spans="1:25" s="19" customFormat="1" ht="14.5" customHeight="1" x14ac:dyDescent="0.35">
      <c r="A104" t="s">
        <v>1</v>
      </c>
      <c r="B104" s="19">
        <v>17</v>
      </c>
      <c r="C104" s="19" t="str">
        <f>VLOOKUP(B104,BaseMetodos!$A$2:$E$1177,3,FALSE)&amp;"."&amp;VLOOKUP(B104,BaseMetodos!$A$2:$E$1177,4,FALSE)</f>
        <v>u_xr_bci.obtenerHorariosRescate</v>
      </c>
      <c r="D104" s="19" t="str">
        <f>VLOOKUP(B104,BaseMetodos!$A$2:$F$2177,5,FALSE)</f>
        <v>obtenerHorariosRescate</v>
      </c>
      <c r="E104" s="19" t="str">
        <f>VLOOKUP(B104,BaseMetodos!$A$2:$F$1177,6,FALSE)</f>
        <v>rescate/horario/busqueda</v>
      </c>
      <c r="F104" s="20" t="s">
        <v>4704</v>
      </c>
      <c r="G104" s="20" t="s">
        <v>1502</v>
      </c>
      <c r="H104" s="20">
        <v>888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209</v>
      </c>
      <c r="T104" s="21" t="str">
        <f>paramGPL(BaseParametros!$C$42:$E$45,F104:H104)</f>
        <v>{"codigoFondo":"3016999", "canal":"110", "empresa":888}</v>
      </c>
      <c r="U104" s="22" t="str">
        <f>paramRPC2(C104,BaseParametros!$C$42:$E$45,F104:H104)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4" s="19" t="s">
        <v>5742</v>
      </c>
      <c r="W104" s="19" t="s">
        <v>5742</v>
      </c>
      <c r="X104" s="19" t="s">
        <v>4369</v>
      </c>
    </row>
    <row r="105" spans="1:25" s="19" customFormat="1" ht="14.5" customHeight="1" x14ac:dyDescent="0.35">
      <c r="A105" t="s">
        <v>1</v>
      </c>
      <c r="B105" s="19">
        <v>17</v>
      </c>
      <c r="C105" s="19" t="str">
        <f>VLOOKUP(B105,BaseMetodos!$A$2:$E$1177,3,FALSE)&amp;"."&amp;VLOOKUP(B105,BaseMetodos!$A$2:$E$1177,4,FALSE)</f>
        <v>u_xr_bci.obtenerHorariosRescate</v>
      </c>
      <c r="D105" s="19" t="str">
        <f>VLOOKUP(B105,BaseMetodos!$A$2:$F$2177,5,FALSE)</f>
        <v>obtenerHorariosRescate</v>
      </c>
      <c r="E105" s="19" t="str">
        <f>VLOOKUP(B105,BaseMetodos!$A$2:$F$1177,6,FALSE)</f>
        <v>rescate/horario/busqueda</v>
      </c>
      <c r="F105" s="20" t="s">
        <v>2</v>
      </c>
      <c r="G105" s="20" t="s">
        <v>1502</v>
      </c>
      <c r="H105" s="20">
        <v>0</v>
      </c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1808</v>
      </c>
      <c r="T105" s="21" t="str">
        <f>paramGPL(BaseParametros!$C$42:$E$45,F105:H105)</f>
        <v>{"codigoFondo":"3001", "canal":"110", "empresa":0}</v>
      </c>
      <c r="U105" s="22" t="str">
        <f>paramRPC2(C105,BaseParametros!$C$42:$E$45,F105:H105)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05" s="19" t="s">
        <v>5742</v>
      </c>
      <c r="W105" s="19" t="s">
        <v>5742</v>
      </c>
      <c r="X105" s="19" t="s">
        <v>4369</v>
      </c>
    </row>
    <row r="106" spans="1:25" ht="14.5" customHeight="1" x14ac:dyDescent="0.35">
      <c r="A106" t="s">
        <v>1</v>
      </c>
      <c r="B106">
        <v>20</v>
      </c>
      <c r="C106" t="str">
        <f>VLOOKUP(B106,BaseMetodos!$A$2:$E$1177,3,FALSE)&amp;"."&amp;VLOOKUP(B106,BaseMetodos!$A$2:$E$1177,4,FALSE)</f>
        <v>u_xr_bci.obtieneOperacionesTransito</v>
      </c>
      <c r="D106" s="19" t="str">
        <f>VLOOKUP(B106,BaseMetodos!$A$2:$F$2177,5,FALSE)</f>
        <v>obtieneOperacionesTransito</v>
      </c>
      <c r="E106" s="23" t="str">
        <f>VLOOKUP(B106,BaseMetodos!$A$2:$F$1177,6,FALSE)</f>
        <v>operacion/transito/busqueda</v>
      </c>
      <c r="F106" s="10">
        <v>11813695</v>
      </c>
      <c r="G106" s="10" t="s">
        <v>1502</v>
      </c>
      <c r="H106" s="10" t="s">
        <v>1718</v>
      </c>
      <c r="I106" s="10" t="s">
        <v>1717</v>
      </c>
      <c r="S106" t="s">
        <v>1647</v>
      </c>
      <c r="T106" s="2" t="str">
        <f>paramGPL(BaseParametros!$C$46:$E$50,F106:I106)</f>
        <v>{"rut":11813695, "canal":"110", "fechaDesde":"20241129", "fechaHasta":"20251129"}</v>
      </c>
      <c r="U106" s="1" t="str">
        <f>paramRPC2(C106,BaseParametros!$C$46:$E$50,F106:I106)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6" s="19" t="s">
        <v>5742</v>
      </c>
      <c r="W106" s="19" t="s">
        <v>5742</v>
      </c>
      <c r="X106" s="19" t="s">
        <v>4369</v>
      </c>
      <c r="Y106" s="19"/>
    </row>
    <row r="107" spans="1:25" ht="14.5" customHeight="1" x14ac:dyDescent="0.35">
      <c r="A107" t="s">
        <v>1</v>
      </c>
      <c r="B107">
        <v>20</v>
      </c>
      <c r="C107" t="str">
        <f>VLOOKUP(B107,BaseMetodos!$A$2:$E$1177,3,FALSE)&amp;"."&amp;VLOOKUP(B107,BaseMetodos!$A$2:$E$1177,4,FALSE)</f>
        <v>u_xr_bci.obtieneOperacionesTransito</v>
      </c>
      <c r="D107" s="19" t="str">
        <f>VLOOKUP(B107,BaseMetodos!$A$2:$F$2177,5,FALSE)</f>
        <v>obtieneOperacionesTransito</v>
      </c>
      <c r="E107" s="23" t="str">
        <f>VLOOKUP(B107,BaseMetodos!$A$2:$F$1177,6,FALSE)</f>
        <v>operacion/transito/busqueda</v>
      </c>
      <c r="F107" s="10">
        <v>11813695</v>
      </c>
      <c r="G107" s="10" t="s">
        <v>4791</v>
      </c>
      <c r="H107" s="10" t="s">
        <v>1718</v>
      </c>
      <c r="I107" s="10" t="s">
        <v>1717</v>
      </c>
      <c r="S107" t="s">
        <v>255</v>
      </c>
      <c r="T107" s="2" t="str">
        <f>paramGPL(BaseParametros!$C$46:$E$50,F107:I107)</f>
        <v>{"rut":11813695, "canal":"110ALFHA", "fechaDesde":"20241129", "fechaHasta":"20251129"}</v>
      </c>
      <c r="U107" s="1" t="str">
        <f>paramRPC2(C107,BaseParametros!$C$46:$E$50,F107:I107)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7" s="19" t="s">
        <v>5742</v>
      </c>
      <c r="W107" s="19" t="s">
        <v>5742</v>
      </c>
      <c r="X107" s="19" t="s">
        <v>4369</v>
      </c>
      <c r="Y107" s="19"/>
    </row>
    <row r="108" spans="1:25" ht="14.5" customHeight="1" x14ac:dyDescent="0.35">
      <c r="A108" t="s">
        <v>1</v>
      </c>
      <c r="B108">
        <v>20</v>
      </c>
      <c r="C108" t="str">
        <f>VLOOKUP(B108,BaseMetodos!$A$2:$E$1177,3,FALSE)&amp;"."&amp;VLOOKUP(B108,BaseMetodos!$A$2:$E$1177,4,FALSE)</f>
        <v>u_xr_bci.obtieneOperacionesTransito</v>
      </c>
      <c r="D108" s="19" t="str">
        <f>VLOOKUP(B108,BaseMetodos!$A$2:$F$2177,5,FALSE)</f>
        <v>obtieneOperacionesTransito</v>
      </c>
      <c r="E108" s="23" t="str">
        <f>VLOOKUP(B108,BaseMetodos!$A$2:$F$1177,6,FALSE)</f>
        <v>operacion/transito/busqueda</v>
      </c>
      <c r="F108" s="10">
        <v>11813695</v>
      </c>
      <c r="G108" s="10" t="s">
        <v>1594</v>
      </c>
      <c r="H108" s="10" t="s">
        <v>1718</v>
      </c>
      <c r="I108" s="10" t="s">
        <v>1717</v>
      </c>
      <c r="S108" t="s">
        <v>4694</v>
      </c>
      <c r="T108" s="2" t="str">
        <f>paramGPL(BaseParametros!$C$46:$E$50,F108:I108)</f>
        <v>{"rut":11813695, "canal":"0", "fechaDesde":"20241129", "fechaHasta":"20251129"}</v>
      </c>
      <c r="U108" s="1" t="str">
        <f>paramRPC2(C108,BaseParametros!$C$46:$E$50,F108:I108)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8" s="19" t="s">
        <v>5742</v>
      </c>
      <c r="W108" s="19" t="s">
        <v>5742</v>
      </c>
      <c r="X108" s="19" t="s">
        <v>4369</v>
      </c>
      <c r="Y108" s="19"/>
    </row>
    <row r="109" spans="1:25" ht="14.5" customHeight="1" x14ac:dyDescent="0.35">
      <c r="A109" t="s">
        <v>1</v>
      </c>
      <c r="B109">
        <v>20</v>
      </c>
      <c r="C109" t="str">
        <f>VLOOKUP(B109,BaseMetodos!$A$2:$E$1177,3,FALSE)&amp;"."&amp;VLOOKUP(B109,BaseMetodos!$A$2:$E$1177,4,FALSE)</f>
        <v>u_xr_bci.obtieneOperacionesTransito</v>
      </c>
      <c r="D109" s="19" t="str">
        <f>VLOOKUP(B109,BaseMetodos!$A$2:$F$2177,5,FALSE)</f>
        <v>obtieneOperacionesTransito</v>
      </c>
      <c r="E109" s="23" t="str">
        <f>VLOOKUP(B109,BaseMetodos!$A$2:$F$1177,6,FALSE)</f>
        <v>operacion/transito/busqueda</v>
      </c>
      <c r="F109" s="10">
        <v>11813695</v>
      </c>
      <c r="G109" s="10" t="s">
        <v>3</v>
      </c>
      <c r="H109" s="10" t="s">
        <v>1718</v>
      </c>
      <c r="I109" s="10" t="s">
        <v>1717</v>
      </c>
      <c r="S109" t="s">
        <v>270</v>
      </c>
      <c r="T109" s="2" t="str">
        <f>paramGPL(BaseParametros!$C$46:$E$50,F109:I109)</f>
        <v>{"rut":11813695, "canal":"", "fechaDesde":"20241129", "fechaHasta":"20251129"}</v>
      </c>
      <c r="U109" s="1" t="str">
        <f>paramRPC2(C109,BaseParametros!$C$46:$E$50,F109:I109)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9" s="19" t="s">
        <v>5742</v>
      </c>
      <c r="W109" s="19" t="s">
        <v>5742</v>
      </c>
      <c r="X109" s="19" t="s">
        <v>4369</v>
      </c>
      <c r="Y109" s="19"/>
    </row>
    <row r="110" spans="1:25" ht="14.5" customHeight="1" x14ac:dyDescent="0.35">
      <c r="A110" t="s">
        <v>1</v>
      </c>
      <c r="B110">
        <v>20</v>
      </c>
      <c r="C110" t="str">
        <f>VLOOKUP(B110,BaseMetodos!$A$2:$E$1177,3,FALSE)&amp;"."&amp;VLOOKUP(B110,BaseMetodos!$A$2:$E$1177,4,FALSE)</f>
        <v>u_xr_bci.obtieneOperacionesTransito</v>
      </c>
      <c r="D110" s="19" t="str">
        <f>VLOOKUP(B110,BaseMetodos!$A$2:$F$2177,5,FALSE)</f>
        <v>obtieneOperacionesTransito</v>
      </c>
      <c r="E110" s="23" t="str">
        <f>VLOOKUP(B110,BaseMetodos!$A$2:$F$1177,6,FALSE)</f>
        <v>operacion/transito/busqueda</v>
      </c>
      <c r="F110" s="10">
        <v>11656615</v>
      </c>
      <c r="G110" s="10" t="s">
        <v>1502</v>
      </c>
      <c r="H110" s="10" t="s">
        <v>1718</v>
      </c>
      <c r="I110" s="10" t="s">
        <v>1717</v>
      </c>
      <c r="S110" t="s">
        <v>1649</v>
      </c>
      <c r="T110" s="2" t="str">
        <f>paramGPL(BaseParametros!$C$46:$E$50,F110:I110)</f>
        <v>{"rut":11656615, "canal":"110", "fechaDesde":"20241129", "fechaHasta":"20251129"}</v>
      </c>
      <c r="U110" s="1" t="str">
        <f>paramRPC2(C110,BaseParametros!$C$46:$E$50,F110:I110)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10" s="19" t="s">
        <v>5742</v>
      </c>
      <c r="W110" s="19" t="s">
        <v>5742</v>
      </c>
      <c r="X110" s="19" t="s">
        <v>4369</v>
      </c>
      <c r="Y110" s="19"/>
    </row>
    <row r="111" spans="1:25" ht="14.5" customHeight="1" x14ac:dyDescent="0.35">
      <c r="A111" t="s">
        <v>1</v>
      </c>
      <c r="B111">
        <v>20</v>
      </c>
      <c r="C111" t="str">
        <f>VLOOKUP(B111,BaseMetodos!$A$2:$E$1177,3,FALSE)&amp;"."&amp;VLOOKUP(B111,BaseMetodos!$A$2:$E$1177,4,FALSE)</f>
        <v>u_xr_bci.obtieneOperacionesTransito</v>
      </c>
      <c r="D111" s="19" t="str">
        <f>VLOOKUP(B111,BaseMetodos!$A$2:$F$2177,5,FALSE)</f>
        <v>obtieneOperacionesTransito</v>
      </c>
      <c r="E111" s="23" t="str">
        <f>VLOOKUP(B111,BaseMetodos!$A$2:$F$1177,6,FALSE)</f>
        <v>operacion/transito/busqueda</v>
      </c>
      <c r="F111" s="10">
        <v>11813695</v>
      </c>
      <c r="G111" s="10" t="s">
        <v>1502</v>
      </c>
      <c r="H111" s="10" t="s">
        <v>1718</v>
      </c>
      <c r="I111" s="18" t="s">
        <v>1652</v>
      </c>
      <c r="S111" t="s">
        <v>1651</v>
      </c>
      <c r="T111" s="2" t="str">
        <f>paramGPL(BaseParametros!$C$46:$E$50,F111:I111)</f>
        <v>{"rut":11813695, "canal":"110", "fechaDesde":"20241129", "fechaHasta":"2024051"}</v>
      </c>
      <c r="U111" s="1" t="str">
        <f>paramRPC2(C111,BaseParametros!$C$46:$E$50,F111:I111)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11" s="19" t="s">
        <v>5742</v>
      </c>
      <c r="W111" s="19" t="s">
        <v>5742</v>
      </c>
      <c r="X111" s="19" t="s">
        <v>4369</v>
      </c>
      <c r="Y111" s="19"/>
    </row>
    <row r="112" spans="1:25" ht="14.5" customHeight="1" x14ac:dyDescent="0.35">
      <c r="A112" t="s">
        <v>1</v>
      </c>
      <c r="B112">
        <v>20</v>
      </c>
      <c r="C112" t="str">
        <f>VLOOKUP(B112,BaseMetodos!$A$2:$E$1177,3,FALSE)&amp;"."&amp;VLOOKUP(B112,BaseMetodos!$A$2:$E$1177,4,FALSE)</f>
        <v>u_xr_bci.obtieneOperacionesTransito</v>
      </c>
      <c r="D112" s="19" t="str">
        <f>VLOOKUP(B112,BaseMetodos!$A$2:$F$2177,5,FALSE)</f>
        <v>obtieneOperacionesTransito</v>
      </c>
      <c r="E112" s="23" t="str">
        <f>VLOOKUP(B112,BaseMetodos!$A$2:$F$1177,6,FALSE)</f>
        <v>operacion/transito/busqueda</v>
      </c>
      <c r="F112" s="10">
        <v>11813695</v>
      </c>
      <c r="G112" s="10" t="s">
        <v>1502</v>
      </c>
      <c r="H112" s="10" t="s">
        <v>1717</v>
      </c>
      <c r="I112" s="10" t="s">
        <v>1717</v>
      </c>
      <c r="S112" t="s">
        <v>1650</v>
      </c>
      <c r="T112" s="2" t="str">
        <f>paramGPL(BaseParametros!$C$46:$E$50,F112:I112)</f>
        <v>{"rut":11813695, "canal":"110", "fechaDesde":"20251129", "fechaHasta":"20251129"}</v>
      </c>
      <c r="U112" s="1" t="str">
        <f>paramRPC2(C112,BaseParametros!$C$46:$E$50,F112:I112)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12" s="19" t="s">
        <v>5742</v>
      </c>
      <c r="W112" s="19" t="s">
        <v>5742</v>
      </c>
      <c r="X112" s="19" t="s">
        <v>4369</v>
      </c>
      <c r="Y112" s="19"/>
    </row>
    <row r="113" spans="1:35" s="19" customFormat="1" ht="14.5" customHeight="1" x14ac:dyDescent="0.35">
      <c r="A113" t="s">
        <v>1</v>
      </c>
      <c r="B113" s="19">
        <v>22</v>
      </c>
      <c r="C113" s="19" t="str">
        <f>VLOOKUP(B113,BaseMetodos!$A$2:$E$1177,3,FALSE)&amp;"."&amp;VLOOKUP(B113,BaseMetodos!$A$2:$E$1177,4,FALSE)</f>
        <v>u_xr_bci.detalleMovimientosFondoCliente</v>
      </c>
      <c r="D113" s="19" t="str">
        <f>VLOOKUP(B113,BaseMetodos!$A$2:$F$2177,5,FALSE)</f>
        <v>detalleMovimientoFondoCliente</v>
      </c>
      <c r="E113" s="19" t="str">
        <f>VLOOKUP(B113,BaseMetodos!$A$2:$F$1177,6,FALSE)</f>
        <v>cartola/fondo/cliente/movimientos/busqueda</v>
      </c>
      <c r="F113" s="10">
        <v>11813695</v>
      </c>
      <c r="G113" s="10" t="s">
        <v>1502</v>
      </c>
      <c r="H113" s="10">
        <v>3072</v>
      </c>
      <c r="I113" s="10" t="s">
        <v>3</v>
      </c>
      <c r="J113" s="3" t="s">
        <v>1746</v>
      </c>
      <c r="K113" s="10" t="s">
        <v>1718</v>
      </c>
      <c r="L113" s="20"/>
      <c r="M113" s="20"/>
      <c r="N113" s="20"/>
      <c r="O113" s="20"/>
      <c r="P113" s="20"/>
      <c r="Q113" s="20"/>
      <c r="R113" s="20"/>
      <c r="S113" s="19" t="s">
        <v>1750</v>
      </c>
      <c r="T113" s="2" t="str">
        <f>paramGPL(BaseParametros!$C$181:$E$187,F113:K113)</f>
        <v>{"rut":11813695, "canal":"110", "fondo":3072, "cuenta":"", "fechaInicio":"20201231", "fechaFin":"20241129"}</v>
      </c>
      <c r="U113" s="1" t="str">
        <f>paramRPC2(C113,BaseParametros!$C$181:$E$187,F113:K113)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3" s="19" t="s">
        <v>5742</v>
      </c>
      <c r="W113" s="19" t="s">
        <v>5742</v>
      </c>
      <c r="X113" s="19" t="s">
        <v>4369</v>
      </c>
    </row>
    <row r="114" spans="1:35" s="19" customFormat="1" ht="14.5" customHeight="1" x14ac:dyDescent="0.35">
      <c r="A114" t="s">
        <v>1</v>
      </c>
      <c r="B114" s="19">
        <v>57</v>
      </c>
      <c r="C114" s="24" t="str">
        <f>VLOOKUP(B114,BaseMetodos!$A$2:$E$1177,3,FALSE)&amp;"."&amp;VLOOKUP(B114,BaseMetodos!$A$2:$E$1177,4,FALSE)</f>
        <v>u_xr_bci.obtenerDetalleCuentaFondoMutuo</v>
      </c>
      <c r="D114" s="19" t="str">
        <f>VLOOKUP(B114,BaseMetodos!$A$2:$F$2177,5,FALSE)</f>
        <v>obtenerDetalleCuentaFondoMutuo</v>
      </c>
      <c r="E114" s="19" t="str">
        <f>VLOOKUP(B114,BaseMetodos!$A$2:$F$1177,6,FALSE)</f>
        <v>rescate/fondo/detalle/busqueda</v>
      </c>
      <c r="F114" s="20" t="s">
        <v>1502</v>
      </c>
      <c r="G114" s="20" t="s">
        <v>2</v>
      </c>
      <c r="H114" s="20">
        <v>0</v>
      </c>
      <c r="I114" s="20" t="s">
        <v>1638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1716</v>
      </c>
      <c r="T114" s="21" t="str">
        <f>paramGPL(BaseParametros!$C$165:$E$169,F114:I114)</f>
        <v>{"canal":"110", "fondo":"3001", "rutCliente":0, "cuentaCliente":"3"}</v>
      </c>
      <c r="U114" s="22" t="str">
        <f>paramRPC2(C114,BaseParametros!$C$165:$E$169,F114:I114)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14" s="19" t="s">
        <v>5742</v>
      </c>
      <c r="W114" s="19" t="s">
        <v>5742</v>
      </c>
      <c r="X114" s="19" t="s">
        <v>4369</v>
      </c>
    </row>
    <row r="115" spans="1:35" s="19" customFormat="1" ht="14.5" customHeight="1" x14ac:dyDescent="0.35">
      <c r="A115" t="s">
        <v>1</v>
      </c>
      <c r="B115" s="19">
        <v>57</v>
      </c>
      <c r="C115" s="24" t="str">
        <f>VLOOKUP(B115,BaseMetodos!$A$2:$E$1177,3,FALSE)&amp;"."&amp;VLOOKUP(B115,BaseMetodos!$A$2:$E$1177,4,FALSE)</f>
        <v>u_xr_bci.obtenerDetalleCuentaFondoMutuo</v>
      </c>
      <c r="D115" s="19" t="str">
        <f>VLOOKUP(B115,BaseMetodos!$A$2:$F$2177,5,FALSE)</f>
        <v>obtenerDetalleCuentaFondoMutuo</v>
      </c>
      <c r="E115" s="19" t="str">
        <f>VLOOKUP(B115,BaseMetodos!$A$2:$F$1177,6,FALSE)</f>
        <v>rescate/fondo/detalle/busqueda</v>
      </c>
      <c r="F115" s="20" t="s">
        <v>1502</v>
      </c>
      <c r="G115" s="20" t="s">
        <v>1594</v>
      </c>
      <c r="H115" s="20">
        <v>11813695</v>
      </c>
      <c r="I115" s="20" t="s">
        <v>1638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1605</v>
      </c>
      <c r="T115" s="21" t="str">
        <f>paramGPL(BaseParametros!$C$165:$E$169,F115:I115)</f>
        <v>{"canal":"110", "fondo":"0", "rutCliente":11813695, "cuentaCliente":"3"}</v>
      </c>
      <c r="U115" s="22" t="str">
        <f>paramRPC2(C115,BaseParametros!$C$165:$E$169,F115:I115)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15" s="19" t="s">
        <v>5742</v>
      </c>
      <c r="W115" s="19" t="s">
        <v>5742</v>
      </c>
      <c r="X115" s="19" t="s">
        <v>4369</v>
      </c>
    </row>
    <row r="116" spans="1:35" s="19" customFormat="1" ht="14.5" customHeight="1" x14ac:dyDescent="0.35">
      <c r="A116" t="s">
        <v>1</v>
      </c>
      <c r="B116" s="19">
        <v>22</v>
      </c>
      <c r="C116" s="19" t="str">
        <f>VLOOKUP(B116,BaseMetodos!$A$2:$E$1177,3,FALSE)&amp;"."&amp;VLOOKUP(B116,BaseMetodos!$A$2:$E$1177,4,FALSE)</f>
        <v>u_xr_bci.detalleMovimientosFondoCliente</v>
      </c>
      <c r="D116" s="19" t="str">
        <f>VLOOKUP(B116,BaseMetodos!$A$2:$F$2177,5,FALSE)</f>
        <v>detalleMovimientoFondoCliente</v>
      </c>
      <c r="E116" s="19" t="str">
        <f>VLOOKUP(B116,BaseMetodos!$A$2:$F$1177,6,FALSE)</f>
        <v>cartola/fondo/cliente/movimientos/busqueda</v>
      </c>
      <c r="F116" s="10">
        <v>11813695</v>
      </c>
      <c r="G116" s="10" t="s">
        <v>1502</v>
      </c>
      <c r="H116" s="10">
        <v>3072</v>
      </c>
      <c r="I116" s="10" t="s">
        <v>1745</v>
      </c>
      <c r="J116" s="3" t="s">
        <v>1747</v>
      </c>
      <c r="K116" s="10" t="s">
        <v>1718</v>
      </c>
      <c r="L116" s="20"/>
      <c r="M116" s="20"/>
      <c r="N116" s="20"/>
      <c r="O116" s="20"/>
      <c r="P116" s="20"/>
      <c r="Q116" s="20"/>
      <c r="R116" s="20"/>
      <c r="S116" s="19" t="s">
        <v>1566</v>
      </c>
      <c r="T116" s="2" t="str">
        <f>paramGPL(BaseParametros!$C$181:$E$187,F116:K116)</f>
        <v>{"rut":11813695, "canal":"110", "fondo":3072, "cuenta":"105", "fechaInicio":"20251231", "fechaFin":"20241129"}</v>
      </c>
      <c r="U116" s="1" t="str">
        <f>paramRPC2(C116,BaseParametros!$C$181:$E$187,F116:K116)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16" s="19" t="s">
        <v>5742</v>
      </c>
      <c r="W116" s="19" t="s">
        <v>5742</v>
      </c>
      <c r="X116" s="19" t="s">
        <v>4369</v>
      </c>
    </row>
    <row r="117" spans="1:35" s="19" customFormat="1" ht="14.5" customHeight="1" x14ac:dyDescent="0.35">
      <c r="A117" t="s">
        <v>1</v>
      </c>
      <c r="B117" s="19">
        <v>22</v>
      </c>
      <c r="C117" s="19" t="str">
        <f>VLOOKUP(B117,BaseMetodos!$A$2:$E$1177,3,FALSE)&amp;"."&amp;VLOOKUP(B117,BaseMetodos!$A$2:$E$1177,4,FALSE)</f>
        <v>u_xr_bci.detalleMovimientosFondoCliente</v>
      </c>
      <c r="D117" s="19" t="str">
        <f>VLOOKUP(B117,BaseMetodos!$A$2:$F$2177,5,FALSE)</f>
        <v>detalleMovimientoFondoCliente</v>
      </c>
      <c r="E117" s="19" t="str">
        <f>VLOOKUP(B117,BaseMetodos!$A$2:$F$1177,6,FALSE)</f>
        <v>cartola/fondo/cliente/movimientos/busqueda</v>
      </c>
      <c r="F117" s="10">
        <v>11813695</v>
      </c>
      <c r="G117" s="10" t="s">
        <v>4791</v>
      </c>
      <c r="H117" s="10">
        <v>3072</v>
      </c>
      <c r="I117" s="10" t="s">
        <v>1745</v>
      </c>
      <c r="J117" s="3" t="s">
        <v>1746</v>
      </c>
      <c r="K117" s="10" t="s">
        <v>1718</v>
      </c>
      <c r="L117" s="20"/>
      <c r="M117" s="20"/>
      <c r="N117" s="20"/>
      <c r="O117" s="20"/>
      <c r="P117" s="20"/>
      <c r="Q117" s="20"/>
      <c r="R117" s="20"/>
      <c r="S117" s="19" t="s">
        <v>197</v>
      </c>
      <c r="T117" s="2" t="str">
        <f>paramGPL(BaseParametros!$C$181:$E$187,F117:K117)</f>
        <v>{"rut":11813695, "canal":"110ALFHA", "fondo":3072, "cuenta":"105", "fechaInicio":"20201231", "fechaFin":"20241129"}</v>
      </c>
      <c r="U117" s="1" t="str">
        <f>paramRPC2(C117,BaseParametros!$C$181:$E$187,F117:K117)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7" s="19" t="s">
        <v>5742</v>
      </c>
      <c r="W117" s="19" t="s">
        <v>5742</v>
      </c>
      <c r="X117" s="19" t="s">
        <v>4369</v>
      </c>
    </row>
    <row r="118" spans="1:35" s="19" customFormat="1" ht="14.5" customHeight="1" x14ac:dyDescent="0.35">
      <c r="A118" t="s">
        <v>1</v>
      </c>
      <c r="B118" s="19">
        <v>22</v>
      </c>
      <c r="C118" s="19" t="str">
        <f>VLOOKUP(B118,BaseMetodos!$A$2:$E$1177,3,FALSE)&amp;"."&amp;VLOOKUP(B118,BaseMetodos!$A$2:$E$1177,4,FALSE)</f>
        <v>u_xr_bci.detalleMovimientosFondoCliente</v>
      </c>
      <c r="D118" s="19" t="str">
        <f>VLOOKUP(B118,BaseMetodos!$A$2:$F$2177,5,FALSE)</f>
        <v>detalleMovimientoFondoCliente</v>
      </c>
      <c r="E118" s="19" t="str">
        <f>VLOOKUP(B118,BaseMetodos!$A$2:$F$1177,6,FALSE)</f>
        <v>cartola/fondo/cliente/movimientos/busqueda</v>
      </c>
      <c r="F118" s="10">
        <v>11813695</v>
      </c>
      <c r="G118" s="10" t="s">
        <v>1594</v>
      </c>
      <c r="H118" s="10">
        <v>3072</v>
      </c>
      <c r="I118" s="10" t="s">
        <v>1745</v>
      </c>
      <c r="J118" s="3" t="s">
        <v>1746</v>
      </c>
      <c r="K118" s="10" t="s">
        <v>1718</v>
      </c>
      <c r="L118" s="20"/>
      <c r="M118" s="20"/>
      <c r="N118" s="20"/>
      <c r="O118" s="20"/>
      <c r="P118" s="20"/>
      <c r="Q118" s="20"/>
      <c r="R118" s="20"/>
      <c r="S118" s="19" t="s">
        <v>4694</v>
      </c>
      <c r="T118" s="2" t="str">
        <f>paramGPL(BaseParametros!$C$181:$E$187,F118:K118)</f>
        <v>{"rut":11813695, "canal":"0", "fondo":3072, "cuenta":"105", "fechaInicio":"20201231", "fechaFin":"20241129"}</v>
      </c>
      <c r="U118" s="1" t="str">
        <f>paramRPC2(C118,BaseParametros!$C$181:$E$187,F118:K118)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8" s="19" t="s">
        <v>5742</v>
      </c>
      <c r="W118" s="19" t="s">
        <v>5742</v>
      </c>
      <c r="X118" s="19" t="s">
        <v>4369</v>
      </c>
    </row>
    <row r="119" spans="1:35" s="19" customFormat="1" ht="14.5" customHeight="1" x14ac:dyDescent="0.35">
      <c r="A119" t="s">
        <v>1</v>
      </c>
      <c r="B119" s="19">
        <v>22</v>
      </c>
      <c r="C119" s="19" t="str">
        <f>VLOOKUP(B119,BaseMetodos!$A$2:$E$1177,3,FALSE)&amp;"."&amp;VLOOKUP(B119,BaseMetodos!$A$2:$E$1177,4,FALSE)</f>
        <v>u_xr_bci.detalleMovimientosFondoCliente</v>
      </c>
      <c r="D119" s="19" t="str">
        <f>VLOOKUP(B119,BaseMetodos!$A$2:$F$2177,5,FALSE)</f>
        <v>detalleMovimientoFondoCliente</v>
      </c>
      <c r="E119" s="19" t="str">
        <f>VLOOKUP(B119,BaseMetodos!$A$2:$F$1177,6,FALSE)</f>
        <v>cartola/fondo/cliente/movimientos/busqueda</v>
      </c>
      <c r="F119" s="10">
        <v>11813695</v>
      </c>
      <c r="G119" s="10" t="s">
        <v>3</v>
      </c>
      <c r="H119" s="10">
        <v>3072</v>
      </c>
      <c r="I119" s="10" t="s">
        <v>1745</v>
      </c>
      <c r="J119" s="3" t="s">
        <v>1746</v>
      </c>
      <c r="K119" s="10" t="s">
        <v>1718</v>
      </c>
      <c r="L119" s="20"/>
      <c r="M119" s="20"/>
      <c r="N119" s="20"/>
      <c r="O119" s="20"/>
      <c r="P119" s="20"/>
      <c r="Q119" s="20"/>
      <c r="R119" s="20"/>
      <c r="S119" s="19" t="s">
        <v>270</v>
      </c>
      <c r="T119" s="2" t="str">
        <f>paramGPL(BaseParametros!$C$181:$E$187,F119:K119)</f>
        <v>{"rut":11813695, "canal":"", "fondo":3072, "cuenta":"105", "fechaInicio":"20201231", "fechaFin":"20241129"}</v>
      </c>
      <c r="U119" s="1" t="str">
        <f>paramRPC2(C119,BaseParametros!$C$181:$E$187,F119:K119)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9" s="19" t="s">
        <v>5742</v>
      </c>
      <c r="W119" s="19" t="s">
        <v>5742</v>
      </c>
      <c r="X119" s="19" t="s">
        <v>4369</v>
      </c>
    </row>
    <row r="120" spans="1:35" s="19" customFormat="1" ht="14.5" customHeight="1" x14ac:dyDescent="0.35">
      <c r="A120" t="s">
        <v>1</v>
      </c>
      <c r="B120" s="19">
        <v>22</v>
      </c>
      <c r="C120" s="19" t="str">
        <f>VLOOKUP(B120,BaseMetodos!$A$2:$E$1177,3,FALSE)&amp;"."&amp;VLOOKUP(B120,BaseMetodos!$A$2:$E$1177,4,FALSE)</f>
        <v>u_xr_bci.detalleMovimientosFondoCliente</v>
      </c>
      <c r="D120" s="19" t="str">
        <f>VLOOKUP(B120,BaseMetodos!$A$2:$F$2177,5,FALSE)</f>
        <v>detalleMovimientoFondoCliente</v>
      </c>
      <c r="E120" s="19" t="str">
        <f>VLOOKUP(B120,BaseMetodos!$A$2:$F$1177,6,FALSE)</f>
        <v>cartola/fondo/cliente/movimientos/busqueda</v>
      </c>
      <c r="F120" s="10">
        <v>11813695</v>
      </c>
      <c r="G120" s="10" t="s">
        <v>1502</v>
      </c>
      <c r="H120" s="10">
        <v>3072</v>
      </c>
      <c r="I120" s="10" t="s">
        <v>1745</v>
      </c>
      <c r="J120" s="3" t="s">
        <v>1746</v>
      </c>
      <c r="K120" s="10" t="s">
        <v>1718</v>
      </c>
      <c r="L120" s="20"/>
      <c r="M120" s="20"/>
      <c r="N120" s="20"/>
      <c r="O120" s="20"/>
      <c r="P120" s="20"/>
      <c r="Q120" s="20"/>
      <c r="R120" s="20"/>
      <c r="S120" s="19" t="s">
        <v>1647</v>
      </c>
      <c r="T120" s="2" t="str">
        <f>paramGPL(BaseParametros!$C$181:$E$187,F120:K120)</f>
        <v>{"rut":11813695, "canal":"110", "fondo":3072, "cuenta":"105", "fechaInicio":"20201231", "fechaFin":"20241129"}</v>
      </c>
      <c r="U120" s="1" t="str">
        <f>paramRPC2(C120,BaseParametros!$C$181:$E$187,F120:K120)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0" s="19" t="s">
        <v>5742</v>
      </c>
      <c r="W120" s="19" t="s">
        <v>5742</v>
      </c>
      <c r="X120" s="19" t="s">
        <v>4369</v>
      </c>
    </row>
    <row r="121" spans="1:35" ht="14.5" customHeight="1" x14ac:dyDescent="0.35">
      <c r="A121" t="s">
        <v>1</v>
      </c>
      <c r="B121">
        <v>23</v>
      </c>
      <c r="C121" t="str">
        <f>VLOOKUP(B121,BaseMetodos!$A$2:$E$1177,3,FALSE)&amp;"."&amp;VLOOKUP(B121,BaseMetodos!$A$2:$E$1177,4,FALSE)</f>
        <v>u_xr_bci.obtenerCuentaFondo</v>
      </c>
      <c r="D121" s="19" t="str">
        <f>VLOOKUP(B121,BaseMetodos!$A$2:$F$2177,5,FALSE)</f>
        <v>obtenerCuentaFondo</v>
      </c>
      <c r="E121" t="str">
        <f>VLOOKUP(B121,BaseMetodos!$A$2:$F$1177,6,FALSE)</f>
        <v>invertir/fondo/cuenta/busqueda</v>
      </c>
      <c r="F121" s="10" t="s">
        <v>2</v>
      </c>
      <c r="G121" s="10" t="s">
        <v>1502</v>
      </c>
      <c r="S121" t="s">
        <v>196</v>
      </c>
      <c r="T121" s="2" t="str">
        <f>paramGPL(BaseParametros!$C$51:$E$53,F121:G121)</f>
        <v>{"codigoFondo":"3001", "canal":"110"}</v>
      </c>
      <c r="U121" s="1" t="str">
        <f>paramRPC2(C121,BaseParametros!$C$51:$E$53,F121:G121)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21" s="19" t="s">
        <v>5742</v>
      </c>
      <c r="W121" s="19" t="s">
        <v>5742</v>
      </c>
      <c r="X121" s="19" t="s">
        <v>4369</v>
      </c>
      <c r="Y121" s="19"/>
    </row>
    <row r="122" spans="1:35" ht="14.5" customHeight="1" x14ac:dyDescent="0.35">
      <c r="A122" t="s">
        <v>1</v>
      </c>
      <c r="B122">
        <v>23</v>
      </c>
      <c r="C122" t="str">
        <f>VLOOKUP(B122,BaseMetodos!$A$2:$E$1177,3,FALSE)&amp;"."&amp;VLOOKUP(B122,BaseMetodos!$A$2:$E$1177,4,FALSE)</f>
        <v>u_xr_bci.obtenerCuentaFondo</v>
      </c>
      <c r="D122" s="19" t="str">
        <f>VLOOKUP(B122,BaseMetodos!$A$2:$F$2177,5,FALSE)</f>
        <v>obtenerCuentaFondo</v>
      </c>
      <c r="E122" t="str">
        <f>VLOOKUP(B122,BaseMetodos!$A$2:$F$1177,6,FALSE)</f>
        <v>invertir/fondo/cuenta/busqueda</v>
      </c>
      <c r="F122" s="10" t="s">
        <v>3510</v>
      </c>
      <c r="G122" s="10" t="s">
        <v>1502</v>
      </c>
      <c r="S122" t="s">
        <v>3511</v>
      </c>
      <c r="T122" s="2" t="str">
        <f>paramGPL(BaseParametros!$C$51:$E$53,F122:G122)</f>
        <v>{"codigoFondo":"3072", "canal":"110"}</v>
      </c>
      <c r="U122" s="1" t="str">
        <f>paramRPC2(C122,BaseParametros!$C$51:$E$53,F122:G122)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22" s="19" t="s">
        <v>5742</v>
      </c>
      <c r="W122" s="19" t="s">
        <v>5742</v>
      </c>
      <c r="X122" s="19" t="s">
        <v>4369</v>
      </c>
      <c r="Y122" s="19"/>
    </row>
    <row r="123" spans="1:35" ht="14.5" customHeight="1" x14ac:dyDescent="0.35">
      <c r="A123" t="s">
        <v>1</v>
      </c>
      <c r="B123" s="19">
        <v>57</v>
      </c>
      <c r="C123" s="24" t="str">
        <f>VLOOKUP(B123,BaseMetodos!$A$2:$E$1177,3,FALSE)&amp;"."&amp;VLOOKUP(B123,BaseMetodos!$A$2:$E$1177,4,FALSE)</f>
        <v>u_xr_bci.obtenerDetalleCuentaFondoMutuo</v>
      </c>
      <c r="D123" s="19" t="str">
        <f>VLOOKUP(B123,BaseMetodos!$A$2:$F$2177,5,FALSE)</f>
        <v>obtenerDetalleCuentaFondoMutuo</v>
      </c>
      <c r="E123" s="19" t="str">
        <f>VLOOKUP(B123,BaseMetodos!$A$2:$F$1177,6,FALSE)</f>
        <v>rescate/fondo/detalle/busqueda</v>
      </c>
      <c r="F123" s="20" t="s">
        <v>1502</v>
      </c>
      <c r="G123" s="20" t="s">
        <v>266</v>
      </c>
      <c r="H123" s="20">
        <v>11813695</v>
      </c>
      <c r="I123" s="20" t="s">
        <v>1638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19" t="s">
        <v>209</v>
      </c>
      <c r="T123" s="21" t="str">
        <f>paramGPL(BaseParametros!$C$165:$E$169,F123:I123)</f>
        <v>{"canal":"110", "fondo":"1", "rutCliente":11813695, "cuentaCliente":"3"}</v>
      </c>
      <c r="U123" s="22" t="str">
        <f>paramRPC2(C123,BaseParametros!$C$165:$E$169,F123:I123)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3" s="19" t="s">
        <v>5742</v>
      </c>
      <c r="W123" s="19" t="s">
        <v>5742</v>
      </c>
      <c r="X123" s="19" t="s">
        <v>4369</v>
      </c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</row>
    <row r="124" spans="1:35" ht="14.5" customHeight="1" x14ac:dyDescent="0.35">
      <c r="A124" t="s">
        <v>1</v>
      </c>
      <c r="B124">
        <v>23</v>
      </c>
      <c r="C124" t="str">
        <f>VLOOKUP(B124,BaseMetodos!$A$2:$E$1177,3,FALSE)&amp;"."&amp;VLOOKUP(B124,BaseMetodos!$A$2:$E$1177,4,FALSE)</f>
        <v>u_xr_bci.obtenerCuentaFondo</v>
      </c>
      <c r="D124" s="19" t="str">
        <f>VLOOKUP(B124,BaseMetodos!$A$2:$F$2177,5,FALSE)</f>
        <v>obtenerCuentaFondo</v>
      </c>
      <c r="E124" t="str">
        <f>VLOOKUP(B124,BaseMetodos!$A$2:$F$1177,6,FALSE)</f>
        <v>invertir/fondo/cuenta/busqueda</v>
      </c>
      <c r="F124" s="10" t="s">
        <v>3</v>
      </c>
      <c r="G124" s="10" t="s">
        <v>1502</v>
      </c>
      <c r="S124" t="s">
        <v>268</v>
      </c>
      <c r="T124" s="2" t="str">
        <f>paramGPL(BaseParametros!$C$51:$E$53,F124:G124)</f>
        <v>{"codigoFondo":"", "canal":"110"}</v>
      </c>
      <c r="U124" s="1" t="str">
        <f>paramRPC2(C124,BaseParametros!$C$51:$E$53,F124:G124)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24" s="19" t="s">
        <v>5742</v>
      </c>
      <c r="W124" s="19" t="s">
        <v>5742</v>
      </c>
      <c r="X124" s="19" t="s">
        <v>4369</v>
      </c>
      <c r="Y124" s="19"/>
    </row>
    <row r="125" spans="1:35" ht="14.5" customHeight="1" x14ac:dyDescent="0.35">
      <c r="A125" t="s">
        <v>1</v>
      </c>
      <c r="B125">
        <v>23</v>
      </c>
      <c r="C125" t="str">
        <f>VLOOKUP(B125,BaseMetodos!$A$2:$E$1177,3,FALSE)&amp;"."&amp;VLOOKUP(B125,BaseMetodos!$A$2:$E$1177,4,FALSE)</f>
        <v>u_xr_bci.obtenerCuentaFondo</v>
      </c>
      <c r="D125" s="19" t="str">
        <f>VLOOKUP(B125,BaseMetodos!$A$2:$F$2177,5,FALSE)</f>
        <v>obtenerCuentaFondo</v>
      </c>
      <c r="E125" t="str">
        <f>VLOOKUP(B125,BaseMetodos!$A$2:$F$1177,6,FALSE)</f>
        <v>invertir/fondo/cuenta/busqueda</v>
      </c>
      <c r="F125" s="10" t="s">
        <v>210</v>
      </c>
      <c r="G125" s="10" t="s">
        <v>1502</v>
      </c>
      <c r="S125" t="s">
        <v>1842</v>
      </c>
      <c r="T125" s="2" t="str">
        <f>paramGPL(BaseParametros!$C$51:$E$53,F125:G125)</f>
        <v>{"codigoFondo":"3016", "canal":"110"}</v>
      </c>
      <c r="U125" s="1" t="str">
        <f>paramRPC2(C125,BaseParametros!$C$51:$E$53,F125:G125)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25" s="19" t="s">
        <v>5742</v>
      </c>
      <c r="W125" s="19" t="s">
        <v>5742</v>
      </c>
      <c r="X125" s="19" t="s">
        <v>4369</v>
      </c>
      <c r="Y125" s="19"/>
    </row>
    <row r="126" spans="1:35" ht="14.5" customHeight="1" x14ac:dyDescent="0.35">
      <c r="A126" t="s">
        <v>1</v>
      </c>
      <c r="B126" s="19">
        <v>57</v>
      </c>
      <c r="C126" s="24" t="str">
        <f>VLOOKUP(B126,BaseMetodos!$A$2:$E$1177,3,FALSE)&amp;"."&amp;VLOOKUP(B126,BaseMetodos!$A$2:$E$1177,4,FALSE)</f>
        <v>u_xr_bci.obtenerDetalleCuentaFondoMutuo</v>
      </c>
      <c r="D126" s="19" t="str">
        <f>VLOOKUP(B126,BaseMetodos!$A$2:$F$2177,5,FALSE)</f>
        <v>obtenerDetalleCuentaFondoMutuo</v>
      </c>
      <c r="E126" s="19" t="str">
        <f>VLOOKUP(B126,BaseMetodos!$A$2:$F$1177,6,FALSE)</f>
        <v>rescate/fondo/detalle/busqueda</v>
      </c>
      <c r="F126" s="20" t="s">
        <v>1502</v>
      </c>
      <c r="G126" s="20" t="s">
        <v>1644</v>
      </c>
      <c r="H126" s="20">
        <v>11813695</v>
      </c>
      <c r="I126" s="20" t="s">
        <v>1638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19" t="s">
        <v>1640</v>
      </c>
      <c r="T126" s="21" t="str">
        <f>paramGPL(BaseParametros!$C$165:$E$169,F126:I126)</f>
        <v>{"canal":"110", "fondo":"10507", "rutCliente":11813695, "cuentaCliente":"3"}</v>
      </c>
      <c r="U126" s="22" t="str">
        <f>paramRPC2(C126,BaseParametros!$C$165:$E$169,F126:I126)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6" s="19" t="s">
        <v>5742</v>
      </c>
      <c r="W126" s="19" t="s">
        <v>5742</v>
      </c>
      <c r="X126" s="19" t="s">
        <v>4369</v>
      </c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</row>
    <row r="127" spans="1:35" ht="14.5" customHeight="1" x14ac:dyDescent="0.35">
      <c r="A127" t="s">
        <v>1</v>
      </c>
      <c r="B127">
        <v>23</v>
      </c>
      <c r="C127" t="str">
        <f>VLOOKUP(B127,BaseMetodos!$A$2:$E$1177,3,FALSE)&amp;"."&amp;VLOOKUP(B127,BaseMetodos!$A$2:$E$1177,4,FALSE)</f>
        <v>u_xr_bci.obtenerCuentaFondo</v>
      </c>
      <c r="D127" s="19" t="str">
        <f>VLOOKUP(B127,BaseMetodos!$A$2:$F$2177,5,FALSE)</f>
        <v>obtenerCuentaFondo</v>
      </c>
      <c r="E127" t="str">
        <f>VLOOKUP(B127,BaseMetodos!$A$2:$F$1177,6,FALSE)</f>
        <v>invertir/fondo/cuenta/busqueda</v>
      </c>
      <c r="F127" s="10" t="s">
        <v>2</v>
      </c>
      <c r="G127" s="10" t="s">
        <v>1594</v>
      </c>
      <c r="S127" t="s">
        <v>4694</v>
      </c>
      <c r="T127" s="2" t="str">
        <f>paramGPL(BaseParametros!$C$51:$E$53,F127:G127)</f>
        <v>{"codigoFondo":"3001", "canal":"0"}</v>
      </c>
      <c r="U127" s="1" t="str">
        <f>paramRPC2(C127,BaseParametros!$C$51:$E$53,F127:G127)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27" s="19" t="s">
        <v>5742</v>
      </c>
      <c r="W127" s="19" t="s">
        <v>5742</v>
      </c>
      <c r="X127" s="19" t="s">
        <v>4369</v>
      </c>
      <c r="Y127" s="19"/>
    </row>
    <row r="128" spans="1:35" ht="14.5" customHeight="1" x14ac:dyDescent="0.35">
      <c r="A128" t="s">
        <v>1</v>
      </c>
      <c r="B128">
        <v>23</v>
      </c>
      <c r="C128" t="str">
        <f>VLOOKUP(B128,BaseMetodos!$A$2:$E$1177,3,FALSE)&amp;"."&amp;VLOOKUP(B128,BaseMetodos!$A$2:$E$1177,4,FALSE)</f>
        <v>u_xr_bci.obtenerCuentaFondo</v>
      </c>
      <c r="D128" s="19" t="str">
        <f>VLOOKUP(B128,BaseMetodos!$A$2:$F$2177,5,FALSE)</f>
        <v>obtenerCuentaFondo</v>
      </c>
      <c r="E128" t="str">
        <f>VLOOKUP(B128,BaseMetodos!$A$2:$F$1177,6,FALSE)</f>
        <v>invertir/fondo/cuenta/busqueda</v>
      </c>
      <c r="F128" s="10" t="s">
        <v>2</v>
      </c>
      <c r="G128" s="10" t="s">
        <v>1832</v>
      </c>
      <c r="S128" t="s">
        <v>255</v>
      </c>
      <c r="T128" s="2" t="str">
        <f>paramGPL(BaseParametros!$C$51:$E$53,F128:G128)</f>
        <v>{"codigoFondo":"3001", "canal":"ALFA110"}</v>
      </c>
      <c r="U128" s="1" t="str">
        <f>paramRPC2(C128,BaseParametros!$C$51:$E$53,F128:G128)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28" s="19" t="s">
        <v>5742</v>
      </c>
      <c r="W128" s="19" t="s">
        <v>5742</v>
      </c>
      <c r="X128" s="19" t="s">
        <v>4369</v>
      </c>
      <c r="Y128" s="19"/>
    </row>
    <row r="129" spans="1:25" s="19" customFormat="1" ht="14.5" customHeight="1" x14ac:dyDescent="0.35">
      <c r="A129" t="s">
        <v>1</v>
      </c>
      <c r="B129" s="19">
        <v>25</v>
      </c>
      <c r="C129" s="19" t="str">
        <f>VLOOKUP(B129,BaseMetodos!$A$2:$E$1177,3,FALSE)&amp;"."&amp;VLOOKUP(B129,BaseMetodos!$A$2:$E$1177,4,FALSE)</f>
        <v>u_xr_bci.obtieneEvolucionCuota</v>
      </c>
      <c r="D129" s="19" t="str">
        <f>VLOOKUP(B129,BaseMetodos!$A$2:$F$2177,5,FALSE)</f>
        <v>obtieneEvolucionCuota</v>
      </c>
      <c r="E129" s="19" t="str">
        <f>VLOOKUP(B129,BaseMetodos!$A$2:$F$1177,6,FALSE)</f>
        <v>rentabilidad/cuota/evolucion/busqueda</v>
      </c>
      <c r="F129" s="20" t="s">
        <v>1557</v>
      </c>
      <c r="G129" s="20" t="s">
        <v>1502</v>
      </c>
      <c r="H129" s="20" t="s">
        <v>1530</v>
      </c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1647</v>
      </c>
      <c r="T129" s="21" t="str">
        <f>paramGPL(BaseParametros!$C$54:$E$57,F129:H129)</f>
        <v>{"codigoFondo":"3103", "canal":"110", "fechaActual":"20240516"}</v>
      </c>
      <c r="U129" s="22" t="str">
        <f>paramRPC2(C129,BaseParametros!$C$54:$E$57,F129:H129)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29" s="19" t="s">
        <v>5742</v>
      </c>
      <c r="W129" s="19" t="s">
        <v>5742</v>
      </c>
      <c r="X129" s="19" t="s">
        <v>4369</v>
      </c>
    </row>
    <row r="130" spans="1:25" s="19" customFormat="1" ht="14.5" customHeight="1" x14ac:dyDescent="0.35">
      <c r="A130" t="s">
        <v>1</v>
      </c>
      <c r="B130" s="19">
        <v>25</v>
      </c>
      <c r="C130" s="19" t="str">
        <f>VLOOKUP(B130,BaseMetodos!$A$2:$E$1177,3,FALSE)&amp;"."&amp;VLOOKUP(B130,BaseMetodos!$A$2:$E$1177,4,FALSE)</f>
        <v>u_xr_bci.obtieneEvolucionCuota</v>
      </c>
      <c r="D130" s="19" t="str">
        <f>VLOOKUP(B130,BaseMetodos!$A$2:$F$2177,5,FALSE)</f>
        <v>obtieneEvolucionCuota</v>
      </c>
      <c r="E130" s="19" t="str">
        <f>VLOOKUP(B130,BaseMetodos!$A$2:$F$1177,6,FALSE)</f>
        <v>rentabilidad/cuota/evolucion/busqueda</v>
      </c>
      <c r="F130" s="20" t="s">
        <v>3</v>
      </c>
      <c r="G130" s="20" t="s">
        <v>1502</v>
      </c>
      <c r="H130" s="20" t="s">
        <v>1530</v>
      </c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1600</v>
      </c>
      <c r="T130" s="21" t="str">
        <f>paramGPL(BaseParametros!$C$54:$E$57,F130:H130)</f>
        <v>{"codigoFondo":"", "canal":"110", "fechaActual":"20240516"}</v>
      </c>
      <c r="U130" s="22" t="str">
        <f>paramRPC2(C130,BaseParametros!$C$54:$E$57,F130:H130)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0" s="19" t="s">
        <v>5742</v>
      </c>
      <c r="W130" s="19" t="s">
        <v>5742</v>
      </c>
      <c r="X130" s="19" t="s">
        <v>4369</v>
      </c>
    </row>
    <row r="131" spans="1:25" s="19" customFormat="1" ht="14.5" customHeight="1" x14ac:dyDescent="0.35">
      <c r="A131" t="s">
        <v>1</v>
      </c>
      <c r="B131" s="19">
        <v>25</v>
      </c>
      <c r="C131" s="19" t="str">
        <f>VLOOKUP(B131,BaseMetodos!$A$2:$E$1177,3,FALSE)&amp;"."&amp;VLOOKUP(B131,BaseMetodos!$A$2:$E$1177,4,FALSE)</f>
        <v>u_xr_bci.obtieneEvolucionCuota</v>
      </c>
      <c r="D131" s="19" t="str">
        <f>VLOOKUP(B131,BaseMetodos!$A$2:$F$2177,5,FALSE)</f>
        <v>obtieneEvolucionCuota</v>
      </c>
      <c r="E131" s="19" t="str">
        <f>VLOOKUP(B131,BaseMetodos!$A$2:$F$1177,6,FALSE)</f>
        <v>rentabilidad/cuota/evolucion/busqueda</v>
      </c>
      <c r="F131" s="20" t="s">
        <v>1557</v>
      </c>
      <c r="G131" s="20" t="s">
        <v>3521</v>
      </c>
      <c r="H131" s="20" t="s">
        <v>1530</v>
      </c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19" t="s">
        <v>197</v>
      </c>
      <c r="T131" s="21" t="str">
        <f>paramGPL(BaseParametros!$C$54:$E$57,F131:H131)</f>
        <v>{"codigoFondo":"3103", "canal":"ALFHA110", "fechaActual":"20240516"}</v>
      </c>
      <c r="U131" s="22" t="str">
        <f>paramRPC2(C131,BaseParametros!$C$54:$E$57,F131:H131)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31" s="19" t="s">
        <v>5742</v>
      </c>
      <c r="W131" s="19" t="s">
        <v>5742</v>
      </c>
      <c r="X131" s="19" t="s">
        <v>4369</v>
      </c>
    </row>
    <row r="132" spans="1:25" s="19" customFormat="1" ht="14.5" customHeight="1" x14ac:dyDescent="0.35">
      <c r="A132" t="s">
        <v>1</v>
      </c>
      <c r="B132" s="19">
        <v>25</v>
      </c>
      <c r="C132" s="19" t="str">
        <f>VLOOKUP(B132,BaseMetodos!$A$2:$E$1177,3,FALSE)&amp;"."&amp;VLOOKUP(B132,BaseMetodos!$A$2:$E$1177,4,FALSE)</f>
        <v>u_xr_bci.obtieneEvolucionCuota</v>
      </c>
      <c r="D132" s="19" t="str">
        <f>VLOOKUP(B132,BaseMetodos!$A$2:$F$2177,5,FALSE)</f>
        <v>obtieneEvolucionCuota</v>
      </c>
      <c r="E132" s="19" t="str">
        <f>VLOOKUP(B132,BaseMetodos!$A$2:$F$1177,6,FALSE)</f>
        <v>rentabilidad/cuota/evolucion/busqueda</v>
      </c>
      <c r="F132" s="20" t="s">
        <v>1557</v>
      </c>
      <c r="G132" s="20" t="s">
        <v>1594</v>
      </c>
      <c r="H132" s="20" t="s">
        <v>1530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t="s">
        <v>4694</v>
      </c>
      <c r="T132" s="21" t="str">
        <f>paramGPL(BaseParametros!$C$54:$E$57,F132:H132)</f>
        <v>{"codigoFondo":"3103", "canal":"0", "fechaActual":"20240516"}</v>
      </c>
      <c r="U132" s="22" t="str">
        <f>paramRPC2(C132,BaseParametros!$C$54:$E$57,F132:H132)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32" s="19" t="s">
        <v>5742</v>
      </c>
      <c r="W132" s="19" t="s">
        <v>5742</v>
      </c>
      <c r="X132" s="19" t="s">
        <v>4369</v>
      </c>
    </row>
    <row r="133" spans="1:25" s="19" customFormat="1" ht="14.5" customHeight="1" x14ac:dyDescent="0.35">
      <c r="A133" t="s">
        <v>1</v>
      </c>
      <c r="B133" s="19">
        <v>25</v>
      </c>
      <c r="C133" s="19" t="str">
        <f>VLOOKUP(B133,BaseMetodos!$A$2:$E$1177,3,FALSE)&amp;"."&amp;VLOOKUP(B133,BaseMetodos!$A$2:$E$1177,4,FALSE)</f>
        <v>u_xr_bci.obtieneEvolucionCuota</v>
      </c>
      <c r="D133" s="19" t="str">
        <f>VLOOKUP(B133,BaseMetodos!$A$2:$F$2177,5,FALSE)</f>
        <v>obtieneEvolucionCuota</v>
      </c>
      <c r="E133" s="19" t="str">
        <f>VLOOKUP(B133,BaseMetodos!$A$2:$F$1177,6,FALSE)</f>
        <v>rentabilidad/cuota/evolucion/busqueda</v>
      </c>
      <c r="F133" s="20" t="s">
        <v>1557</v>
      </c>
      <c r="G133" s="20" t="s">
        <v>3</v>
      </c>
      <c r="H133" s="20" t="s">
        <v>1530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19" t="s">
        <v>270</v>
      </c>
      <c r="T133" s="21" t="str">
        <f>paramGPL(BaseParametros!$C$54:$E$57,F133:H133)</f>
        <v>{"codigoFondo":"3103", "canal":"", "fechaActual":"20240516"}</v>
      </c>
      <c r="U133" s="22" t="str">
        <f>paramRPC2(C133,BaseParametros!$C$54:$E$57,F133:H133)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33" s="19" t="s">
        <v>5742</v>
      </c>
      <c r="W133" s="19" t="s">
        <v>5742</v>
      </c>
      <c r="X133" s="19" t="s">
        <v>4369</v>
      </c>
    </row>
    <row r="134" spans="1:25" s="19" customFormat="1" ht="14.5" customHeight="1" x14ac:dyDescent="0.35">
      <c r="A134" t="s">
        <v>1</v>
      </c>
      <c r="B134" s="19">
        <v>25</v>
      </c>
      <c r="C134" s="19" t="str">
        <f>VLOOKUP(B134,BaseMetodos!$A$2:$E$1177,3,FALSE)&amp;"."&amp;VLOOKUP(B134,BaseMetodos!$A$2:$E$1177,4,FALSE)</f>
        <v>u_xr_bci.obtieneEvolucionCuota</v>
      </c>
      <c r="D134" s="19" t="str">
        <f>VLOOKUP(B134,BaseMetodos!$A$2:$F$2177,5,FALSE)</f>
        <v>obtieneEvolucionCuota</v>
      </c>
      <c r="E134" s="19" t="str">
        <f>VLOOKUP(B134,BaseMetodos!$A$2:$F$1177,6,FALSE)</f>
        <v>rentabilidad/cuota/evolucion/busqueda</v>
      </c>
      <c r="F134" s="20" t="s">
        <v>1594</v>
      </c>
      <c r="G134" s="20" t="s">
        <v>1502</v>
      </c>
      <c r="H134" s="20" t="s">
        <v>1530</v>
      </c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19" t="s">
        <v>1605</v>
      </c>
      <c r="T134" s="21" t="str">
        <f>paramGPL(BaseParametros!$C$54:$E$57,F134:H134)</f>
        <v>{"codigoFondo":"0", "canal":"110", "fechaActual":"20240516"}</v>
      </c>
      <c r="U134" s="22" t="str">
        <f>paramRPC2(C134,BaseParametros!$C$54:$E$57,F134:H134)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4" s="19" t="s">
        <v>5742</v>
      </c>
      <c r="W134" s="19" t="s">
        <v>5742</v>
      </c>
      <c r="X134" s="19" t="s">
        <v>4369</v>
      </c>
    </row>
    <row r="135" spans="1:25" s="19" customFormat="1" ht="14.5" customHeight="1" x14ac:dyDescent="0.35">
      <c r="A135" t="s">
        <v>1</v>
      </c>
      <c r="B135" s="19">
        <v>25</v>
      </c>
      <c r="C135" s="19" t="str">
        <f>VLOOKUP(B135,BaseMetodos!$A$2:$E$1177,3,FALSE)&amp;"."&amp;VLOOKUP(B135,BaseMetodos!$A$2:$E$1177,4,FALSE)</f>
        <v>u_xr_bci.obtieneEvolucionCuota</v>
      </c>
      <c r="D135" s="19" t="str">
        <f>VLOOKUP(B135,BaseMetodos!$A$2:$F$2177,5,FALSE)</f>
        <v>obtieneEvolucionCuota</v>
      </c>
      <c r="E135" s="19" t="str">
        <f>VLOOKUP(B135,BaseMetodos!$A$2:$F$1177,6,FALSE)</f>
        <v>rentabilidad/cuota/evolucion/busqueda</v>
      </c>
      <c r="F135" s="20" t="s">
        <v>1550</v>
      </c>
      <c r="G135" s="20" t="s">
        <v>1502</v>
      </c>
      <c r="H135" s="20" t="s">
        <v>1530</v>
      </c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19" t="s">
        <v>209</v>
      </c>
      <c r="T135" s="21" t="str">
        <f>paramGPL(BaseParametros!$C$54:$E$57,F135:H135)</f>
        <v>{"codigoFondo":"1234567", "canal":"110", "fechaActual":"20240516"}</v>
      </c>
      <c r="U135" s="22" t="str">
        <f>paramRPC2(C135,BaseParametros!$C$54:$E$57,F135:H135)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5" s="19" t="s">
        <v>5742</v>
      </c>
      <c r="W135" s="19" t="s">
        <v>5742</v>
      </c>
      <c r="X135" s="19" t="s">
        <v>4369</v>
      </c>
    </row>
    <row r="136" spans="1:25" s="19" customFormat="1" ht="14.5" customHeight="1" x14ac:dyDescent="0.35">
      <c r="A136" t="s">
        <v>1</v>
      </c>
      <c r="B136" s="19">
        <v>25</v>
      </c>
      <c r="C136" s="19" t="str">
        <f>VLOOKUP(B136,BaseMetodos!$A$2:$E$1177,3,FALSE)&amp;"."&amp;VLOOKUP(B136,BaseMetodos!$A$2:$E$1177,4,FALSE)</f>
        <v>u_xr_bci.obtieneEvolucionCuota</v>
      </c>
      <c r="D136" s="19" t="str">
        <f>VLOOKUP(B136,BaseMetodos!$A$2:$F$2177,5,FALSE)</f>
        <v>obtieneEvolucionCuota</v>
      </c>
      <c r="E136" s="19" t="str">
        <f>VLOOKUP(B136,BaseMetodos!$A$2:$F$1177,6,FALSE)</f>
        <v>rentabilidad/cuota/evolucion/busqueda</v>
      </c>
      <c r="F136" s="20" t="s">
        <v>1557</v>
      </c>
      <c r="G136" s="20" t="s">
        <v>1502</v>
      </c>
      <c r="H136" s="20" t="s">
        <v>1652</v>
      </c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19" t="s">
        <v>1651</v>
      </c>
      <c r="T136" s="21" t="str">
        <f>paramGPL(BaseParametros!$C$54:$E$57,F136:H136)</f>
        <v>{"codigoFondo":"3103", "canal":"110", "fechaActual":"2024051"}</v>
      </c>
      <c r="U136" s="22" t="str">
        <f>paramRPC2(C136,BaseParametros!$C$54:$E$57,F136:H136)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36" s="19" t="s">
        <v>5742</v>
      </c>
      <c r="W136" s="19" t="s">
        <v>5742</v>
      </c>
      <c r="X136" s="19" t="s">
        <v>4369</v>
      </c>
    </row>
    <row r="137" spans="1:25" ht="14.5" customHeight="1" x14ac:dyDescent="0.35">
      <c r="A137" t="s">
        <v>1</v>
      </c>
      <c r="B137">
        <v>26</v>
      </c>
      <c r="C137" t="str">
        <f>VLOOKUP(B137,BaseMetodos!$A$2:$E$1177,3,FALSE)&amp;"."&amp;VLOOKUP(B137,BaseMetodos!$A$2:$E$1177,4,FALSE)</f>
        <v>u_xr_bci.obtieneFondosCartolaCliente</v>
      </c>
      <c r="D137" s="19" t="str">
        <f>VLOOKUP(B137,BaseMetodos!$A$2:$F$2177,5,FALSE)</f>
        <v>obtieneFondosCartolaCliente</v>
      </c>
      <c r="E137" s="23" t="str">
        <f>VLOOKUP(B137,BaseMetodos!$A$2:$F$1177,6,FALSE)</f>
        <v>cartola/fondo/cliente/busqueda</v>
      </c>
      <c r="F137" s="10" t="s">
        <v>1715</v>
      </c>
      <c r="G137" s="10">
        <v>11813695</v>
      </c>
      <c r="S137" t="s">
        <v>196</v>
      </c>
      <c r="T137" s="2" t="str">
        <f>paramGPL(BaseParametros!$C$58:$E$60,F137:G137)</f>
        <v>{"canal":"810", "rut":11813695}</v>
      </c>
      <c r="U137" s="1" t="str">
        <f>paramRPC2(C137,BaseParametros!$C$58:$E$60,F137:G137)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37" s="19" t="s">
        <v>5742</v>
      </c>
      <c r="W137" s="19" t="s">
        <v>5742</v>
      </c>
      <c r="X137" s="19" t="s">
        <v>4369</v>
      </c>
      <c r="Y137" s="19"/>
    </row>
    <row r="138" spans="1:25" ht="14.5" customHeight="1" x14ac:dyDescent="0.35">
      <c r="A138" t="s">
        <v>1</v>
      </c>
      <c r="B138">
        <v>26</v>
      </c>
      <c r="C138" t="str">
        <f>VLOOKUP(B138,BaseMetodos!$A$2:$E$1177,3,FALSE)&amp;"."&amp;VLOOKUP(B138,BaseMetodos!$A$2:$E$1177,4,FALSE)</f>
        <v>u_xr_bci.obtieneFondosCartolaCliente</v>
      </c>
      <c r="D138" s="19" t="str">
        <f>VLOOKUP(B138,BaseMetodos!$A$2:$F$2177,5,FALSE)</f>
        <v>obtieneFondosCartolaCliente</v>
      </c>
      <c r="E138" s="23" t="str">
        <f>VLOOKUP(B138,BaseMetodos!$A$2:$F$1177,6,FALSE)</f>
        <v>cartola/fondo/cliente/busqueda</v>
      </c>
      <c r="F138" s="10" t="s">
        <v>1715</v>
      </c>
      <c r="G138" s="10">
        <v>11656615</v>
      </c>
      <c r="S138" t="s">
        <v>1567</v>
      </c>
      <c r="T138" s="2" t="str">
        <f>paramGPL(BaseParametros!$C$58:$E$60,F138:G138)</f>
        <v>{"canal":"810", "rut":11656615}</v>
      </c>
      <c r="U138" s="1" t="str">
        <f>paramRPC2(C138,BaseParametros!$C$58:$E$60,F138:G138)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38" s="19" t="s">
        <v>5742</v>
      </c>
      <c r="W138" s="19" t="s">
        <v>5742</v>
      </c>
      <c r="X138" s="19" t="s">
        <v>4369</v>
      </c>
      <c r="Y138" s="19"/>
    </row>
    <row r="139" spans="1:25" ht="14.5" customHeight="1" x14ac:dyDescent="0.35">
      <c r="A139" t="s">
        <v>1</v>
      </c>
      <c r="B139">
        <v>26</v>
      </c>
      <c r="C139" t="str">
        <f>VLOOKUP(B139,BaseMetodos!$A$2:$E$1177,3,FALSE)&amp;"."&amp;VLOOKUP(B139,BaseMetodos!$A$2:$E$1177,4,FALSE)</f>
        <v>u_xr_bci.obtieneFondosCartolaCliente</v>
      </c>
      <c r="D139" s="19" t="str">
        <f>VLOOKUP(B139,BaseMetodos!$A$2:$F$2177,5,FALSE)</f>
        <v>obtieneFondosCartolaCliente</v>
      </c>
      <c r="E139" s="23" t="str">
        <f>VLOOKUP(B139,BaseMetodos!$A$2:$F$1177,6,FALSE)</f>
        <v>cartola/fondo/cliente/busqueda</v>
      </c>
      <c r="F139" s="10" t="s">
        <v>3</v>
      </c>
      <c r="G139" s="10">
        <v>11813695</v>
      </c>
      <c r="S139" t="s">
        <v>270</v>
      </c>
      <c r="T139" s="2" t="str">
        <f>paramGPL(BaseParametros!$C$58:$E$60,F139:G139)</f>
        <v>{"canal":"", "rut":11813695}</v>
      </c>
      <c r="U139" s="1" t="str">
        <f>paramRPC2(C139,BaseParametros!$C$58:$E$60,F139:G139)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39" s="19" t="s">
        <v>5742</v>
      </c>
      <c r="W139" s="19" t="s">
        <v>5742</v>
      </c>
      <c r="X139" s="19" t="s">
        <v>4369</v>
      </c>
      <c r="Y139" s="19"/>
    </row>
    <row r="140" spans="1:25" ht="14.5" customHeight="1" x14ac:dyDescent="0.35">
      <c r="A140" t="s">
        <v>1</v>
      </c>
      <c r="B140">
        <v>26</v>
      </c>
      <c r="C140" t="str">
        <f>VLOOKUP(B140,BaseMetodos!$A$2:$E$1177,3,FALSE)&amp;"."&amp;VLOOKUP(B140,BaseMetodos!$A$2:$E$1177,4,FALSE)</f>
        <v>u_xr_bci.obtieneFondosCartolaCliente</v>
      </c>
      <c r="D140" s="19" t="str">
        <f>VLOOKUP(B140,BaseMetodos!$A$2:$F$2177,5,FALSE)</f>
        <v>obtieneFondosCartolaCliente</v>
      </c>
      <c r="E140" s="23" t="str">
        <f>VLOOKUP(B140,BaseMetodos!$A$2:$F$1177,6,FALSE)</f>
        <v>cartola/fondo/cliente/busqueda</v>
      </c>
      <c r="F140" s="10" t="s">
        <v>1594</v>
      </c>
      <c r="G140" s="10">
        <v>11813695</v>
      </c>
      <c r="S140" t="s">
        <v>4694</v>
      </c>
      <c r="T140" s="2" t="str">
        <f>paramGPL(BaseParametros!$C$58:$E$60,F140:G140)</f>
        <v>{"canal":"0", "rut":11813695}</v>
      </c>
      <c r="U140" s="1" t="str">
        <f>paramRPC2(C140,BaseParametros!$C$58:$E$60,F140:G140)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40" s="19" t="s">
        <v>5742</v>
      </c>
      <c r="W140" s="19" t="s">
        <v>5742</v>
      </c>
      <c r="X140" s="19" t="s">
        <v>4369</v>
      </c>
      <c r="Y140" s="19"/>
    </row>
    <row r="141" spans="1:25" ht="14.5" customHeight="1" x14ac:dyDescent="0.35">
      <c r="A141" t="s">
        <v>1</v>
      </c>
      <c r="B141">
        <v>26</v>
      </c>
      <c r="C141" t="str">
        <f>VLOOKUP(B141,BaseMetodos!$A$2:$E$1177,3,FALSE)&amp;"."&amp;VLOOKUP(B141,BaseMetodos!$A$2:$E$1177,4,FALSE)</f>
        <v>u_xr_bci.obtieneFondosCartolaCliente</v>
      </c>
      <c r="D141" s="19" t="str">
        <f>VLOOKUP(B141,BaseMetodos!$A$2:$F$2177,5,FALSE)</f>
        <v>obtieneFondosCartolaCliente</v>
      </c>
      <c r="E141" s="23" t="str">
        <f>VLOOKUP(B141,BaseMetodos!$A$2:$F$1177,6,FALSE)</f>
        <v>cartola/fondo/cliente/busqueda</v>
      </c>
      <c r="F141" s="10" t="s">
        <v>4790</v>
      </c>
      <c r="G141" s="10">
        <v>11813695</v>
      </c>
      <c r="S141" t="s">
        <v>197</v>
      </c>
      <c r="T141" s="2" t="str">
        <f>paramGPL(BaseParametros!$C$58:$E$60,F141:G141)</f>
        <v>{"canal":"810ALFHA", "rut":11813695}</v>
      </c>
      <c r="U141" s="1" t="str">
        <f>paramRPC2(C141,BaseParametros!$C$58:$E$60,F141:G141)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41" s="19" t="s">
        <v>5742</v>
      </c>
      <c r="W141" s="19" t="s">
        <v>5742</v>
      </c>
      <c r="X141" s="19" t="s">
        <v>4369</v>
      </c>
      <c r="Y141" s="19"/>
    </row>
    <row r="142" spans="1:25" ht="14.5" customHeight="1" x14ac:dyDescent="0.35">
      <c r="A142" t="s">
        <v>1</v>
      </c>
      <c r="B142">
        <v>26</v>
      </c>
      <c r="C142" t="str">
        <f>VLOOKUP(B142,BaseMetodos!$A$2:$E$1177,3,FALSE)&amp;"."&amp;VLOOKUP(B142,BaseMetodos!$A$2:$E$1177,4,FALSE)</f>
        <v>u_xr_bci.obtieneFondosCartolaCliente</v>
      </c>
      <c r="D142" s="19" t="str">
        <f>VLOOKUP(B142,BaseMetodos!$A$2:$F$2177,5,FALSE)</f>
        <v>obtieneFondosCartolaCliente</v>
      </c>
      <c r="E142" s="23" t="str">
        <f>VLOOKUP(B142,BaseMetodos!$A$2:$F$1177,6,FALSE)</f>
        <v>cartola/fondo/cliente/busqueda</v>
      </c>
      <c r="F142" s="10" t="s">
        <v>1715</v>
      </c>
      <c r="G142" s="10">
        <v>0</v>
      </c>
      <c r="S142" t="s">
        <v>1714</v>
      </c>
      <c r="T142" s="2" t="str">
        <f>paramGPL(BaseParametros!$C$58:$E$60,F142:G142)</f>
        <v>{"canal":"810", "rut":0}</v>
      </c>
      <c r="U142" s="1" t="str">
        <f>paramRPC2(C142,BaseParametros!$C$58:$E$60,F142:G142)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42" s="19" t="s">
        <v>5742</v>
      </c>
      <c r="W142" s="19" t="s">
        <v>5742</v>
      </c>
      <c r="X142" s="19" t="s">
        <v>4369</v>
      </c>
      <c r="Y142" s="19"/>
    </row>
    <row r="143" spans="1:25" s="19" customFormat="1" ht="14.5" customHeight="1" x14ac:dyDescent="0.35">
      <c r="A143" t="s">
        <v>1</v>
      </c>
      <c r="B143" s="19">
        <v>27</v>
      </c>
      <c r="C143" s="19" t="str">
        <f>VLOOKUP(B143,BaseMetodos!$A$2:$E$1177,3,FALSE)&amp;"."&amp;VLOOKUP(B143,BaseMetodos!$A$2:$E$1177,4,FALSE)</f>
        <v>u_xr_bci.obtieneArchivosInformativos</v>
      </c>
      <c r="D143" s="19" t="str">
        <f>VLOOKUP(B143,BaseMetodos!$A$2:$F$2177,5,FALSE)</f>
        <v>obtieneArchivosInformativos</v>
      </c>
      <c r="E143" s="24" t="str">
        <f>VLOOKUP(B143,BaseMetodos!$A$2:$F$1177,6,FALSE)</f>
        <v>archivo/informativo/busqueda</v>
      </c>
      <c r="F143" s="20" t="s">
        <v>1503</v>
      </c>
      <c r="G143" s="20" t="s">
        <v>1502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19" t="s">
        <v>196</v>
      </c>
      <c r="T143" s="21" t="str">
        <f>paramGPL(BaseParametros!$C$61:$E$63,F143:G143)</f>
        <v>{"codigoFondo":"3002", "canal":"110"}</v>
      </c>
      <c r="U143" s="22" t="str">
        <f>paramRPC2(C143,BaseParametros!$C$61:$E$63,F143:G143)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43" s="19" t="s">
        <v>5742</v>
      </c>
      <c r="W143" s="19" t="s">
        <v>5742</v>
      </c>
      <c r="X143" s="19" t="s">
        <v>4369</v>
      </c>
    </row>
    <row r="144" spans="1:25" s="19" customFormat="1" ht="14.5" customHeight="1" x14ac:dyDescent="0.35">
      <c r="A144" t="s">
        <v>1</v>
      </c>
      <c r="B144" s="19">
        <v>27</v>
      </c>
      <c r="C144" s="19" t="str">
        <f>VLOOKUP(B144,BaseMetodos!$A$2:$E$1177,3,FALSE)&amp;"."&amp;VLOOKUP(B144,BaseMetodos!$A$2:$E$1177,4,FALSE)</f>
        <v>u_xr_bci.obtieneArchivosInformativos</v>
      </c>
      <c r="D144" s="19" t="str">
        <f>VLOOKUP(B144,BaseMetodos!$A$2:$F$2177,5,FALSE)</f>
        <v>obtieneArchivosInformativos</v>
      </c>
      <c r="E144" s="24" t="str">
        <f>VLOOKUP(B144,BaseMetodos!$A$2:$F$1177,6,FALSE)</f>
        <v>archivo/informativo/busqueda</v>
      </c>
      <c r="F144" s="20" t="s">
        <v>1503</v>
      </c>
      <c r="G144" s="20" t="s">
        <v>3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270</v>
      </c>
      <c r="T144" s="21" t="str">
        <f>paramGPL(BaseParametros!$C$61:$E$63,F144:G144)</f>
        <v>{"codigoFondo":"3002", "canal":""}</v>
      </c>
      <c r="U144" s="22" t="str">
        <f>paramRPC2(C144,BaseParametros!$C$61:$E$63,F144:G144)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44" s="19" t="s">
        <v>5742</v>
      </c>
      <c r="W144" s="19" t="s">
        <v>5742</v>
      </c>
      <c r="X144" s="19" t="s">
        <v>4369</v>
      </c>
    </row>
    <row r="145" spans="1:32" s="19" customFormat="1" ht="14.5" customHeight="1" x14ac:dyDescent="0.35">
      <c r="A145" t="s">
        <v>1</v>
      </c>
      <c r="B145" s="19">
        <v>27</v>
      </c>
      <c r="C145" s="19" t="str">
        <f>VLOOKUP(B145,BaseMetodos!$A$2:$E$1177,3,FALSE)&amp;"."&amp;VLOOKUP(B145,BaseMetodos!$A$2:$E$1177,4,FALSE)</f>
        <v>u_xr_bci.obtieneArchivosInformativos</v>
      </c>
      <c r="D145" s="19" t="str">
        <f>VLOOKUP(B145,BaseMetodos!$A$2:$F$2177,5,FALSE)</f>
        <v>obtieneArchivosInformativos</v>
      </c>
      <c r="E145" s="24" t="str">
        <f>VLOOKUP(B145,BaseMetodos!$A$2:$F$1177,6,FALSE)</f>
        <v>archivo/informativo/busqueda</v>
      </c>
      <c r="F145" s="20" t="s">
        <v>1503</v>
      </c>
      <c r="G145" s="20" t="s">
        <v>1594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4694</v>
      </c>
      <c r="T145" s="21" t="str">
        <f>paramGPL(BaseParametros!$C$61:$E$63,F145:G145)</f>
        <v>{"codigoFondo":"3002", "canal":"0"}</v>
      </c>
      <c r="U145" s="22" t="str">
        <f>paramRPC2(C145,BaseParametros!$C$61:$E$63,F145:G145)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45" s="19" t="s">
        <v>5742</v>
      </c>
      <c r="W145" s="19" t="s">
        <v>5742</v>
      </c>
      <c r="X145" s="19" t="s">
        <v>4369</v>
      </c>
    </row>
    <row r="146" spans="1:32" s="19" customFormat="1" ht="14.5" customHeight="1" x14ac:dyDescent="0.35">
      <c r="A146" t="s">
        <v>1</v>
      </c>
      <c r="B146" s="19">
        <v>27</v>
      </c>
      <c r="C146" s="19" t="str">
        <f>VLOOKUP(B146,BaseMetodos!$A$2:$E$1177,3,FALSE)&amp;"."&amp;VLOOKUP(B146,BaseMetodos!$A$2:$E$1177,4,FALSE)</f>
        <v>u_xr_bci.obtieneArchivosInformativos</v>
      </c>
      <c r="D146" s="19" t="str">
        <f>VLOOKUP(B146,BaseMetodos!$A$2:$F$2177,5,FALSE)</f>
        <v>obtieneArchivosInformativos</v>
      </c>
      <c r="E146" s="24" t="str">
        <f>VLOOKUP(B146,BaseMetodos!$A$2:$F$1177,6,FALSE)</f>
        <v>archivo/informativo/busqueda</v>
      </c>
      <c r="F146" s="20" t="s">
        <v>1503</v>
      </c>
      <c r="G146" s="20" t="s">
        <v>4791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paramGPL(BaseParametros!$C$61:$E$63,F146:G146)</f>
        <v>{"codigoFondo":"3002", "canal":"110ALFHA"}</v>
      </c>
      <c r="U146" s="22" t="str">
        <f>paramRPC2(C146,BaseParametros!$C$61:$E$63,F146:G146)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46" s="19" t="s">
        <v>5742</v>
      </c>
      <c r="W146" s="19" t="s">
        <v>5742</v>
      </c>
      <c r="X146" s="19" t="s">
        <v>4369</v>
      </c>
    </row>
    <row r="147" spans="1:32" s="19" customFormat="1" ht="14.5" customHeight="1" x14ac:dyDescent="0.35">
      <c r="A147" t="s">
        <v>1</v>
      </c>
      <c r="B147" s="19">
        <v>27</v>
      </c>
      <c r="C147" s="19" t="str">
        <f>VLOOKUP(B147,BaseMetodos!$A$2:$E$1177,3,FALSE)&amp;"."&amp;VLOOKUP(B147,BaseMetodos!$A$2:$E$1177,4,FALSE)</f>
        <v>u_xr_bci.obtieneArchivosInformativos</v>
      </c>
      <c r="D147" s="19" t="str">
        <f>VLOOKUP(B147,BaseMetodos!$A$2:$F$2177,5,FALSE)</f>
        <v>obtieneArchivosInformativos</v>
      </c>
      <c r="E147" s="24" t="str">
        <f>VLOOKUP(B147,BaseMetodos!$A$2:$F$1177,6,FALSE)</f>
        <v>archivo/informativo/busqueda</v>
      </c>
      <c r="F147" s="20" t="s">
        <v>1594</v>
      </c>
      <c r="G147" s="20" t="s">
        <v>1502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19" t="s">
        <v>1721</v>
      </c>
      <c r="T147" s="21" t="str">
        <f>paramGPL(BaseParametros!$C$61:$E$63,F147:G147)</f>
        <v>{"codigoFondo":"0", "canal":"110"}</v>
      </c>
      <c r="U147" s="22" t="str">
        <f>paramRPC2(C147,BaseParametros!$C$61:$E$63,F147:G147)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47" s="19" t="s">
        <v>5742</v>
      </c>
      <c r="W147" s="19" t="s">
        <v>5742</v>
      </c>
      <c r="X147" s="19" t="s">
        <v>4369</v>
      </c>
    </row>
    <row r="148" spans="1:32" s="19" customFormat="1" ht="14.5" customHeight="1" x14ac:dyDescent="0.35">
      <c r="A148" t="s">
        <v>1</v>
      </c>
      <c r="B148" s="19">
        <v>27</v>
      </c>
      <c r="C148" s="19" t="str">
        <f>VLOOKUP(B148,BaseMetodos!$A$2:$E$1177,3,FALSE)&amp;"."&amp;VLOOKUP(B148,BaseMetodos!$A$2:$E$1177,4,FALSE)</f>
        <v>u_xr_bci.obtieneArchivosInformativos</v>
      </c>
      <c r="D148" s="19" t="str">
        <f>VLOOKUP(B148,BaseMetodos!$A$2:$F$2177,5,FALSE)</f>
        <v>obtieneArchivosInformativos</v>
      </c>
      <c r="E148" s="24" t="str">
        <f>VLOOKUP(B148,BaseMetodos!$A$2:$F$1177,6,FALSE)</f>
        <v>archivo/informativo/busqueda</v>
      </c>
      <c r="F148" s="20" t="s">
        <v>3</v>
      </c>
      <c r="G148" s="20" t="s">
        <v>1502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1722</v>
      </c>
      <c r="T148" s="21" t="str">
        <f>paramGPL(BaseParametros!$C$61:$E$63,F148:G148)</f>
        <v>{"codigoFondo":"", "canal":"110"}</v>
      </c>
      <c r="U148" s="22" t="str">
        <f>paramRPC2(C148,BaseParametros!$C$61:$E$63,F148:G148)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48" s="19" t="s">
        <v>5742</v>
      </c>
      <c r="W148" s="19" t="s">
        <v>5742</v>
      </c>
      <c r="X148" s="19" t="s">
        <v>4369</v>
      </c>
    </row>
    <row r="149" spans="1:32" s="19" customFormat="1" ht="14.5" customHeight="1" x14ac:dyDescent="0.35">
      <c r="A149" t="s">
        <v>1</v>
      </c>
      <c r="B149" s="19">
        <v>27</v>
      </c>
      <c r="C149" s="19" t="str">
        <f>VLOOKUP(B149,BaseMetodos!$A$2:$E$1177,3,FALSE)&amp;"."&amp;VLOOKUP(B149,BaseMetodos!$A$2:$E$1177,4,FALSE)</f>
        <v>u_xr_bci.obtieneArchivosInformativos</v>
      </c>
      <c r="D149" s="19" t="str">
        <f>VLOOKUP(B149,BaseMetodos!$A$2:$F$2177,5,FALSE)</f>
        <v>obtieneArchivosInformativos</v>
      </c>
      <c r="E149" s="24" t="str">
        <f>VLOOKUP(B149,BaseMetodos!$A$2:$F$1177,6,FALSE)</f>
        <v>archivo/informativo/busqueda</v>
      </c>
      <c r="F149" s="20" t="s">
        <v>1720</v>
      </c>
      <c r="G149" s="20" t="s">
        <v>1502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209</v>
      </c>
      <c r="T149" s="21" t="str">
        <f>paramGPL(BaseParametros!$C$61:$E$63,F149:G149)</f>
        <v>{"codigoFondo":"1111113002", "canal":"110"}</v>
      </c>
      <c r="U149" s="22" t="str">
        <f>paramRPC2(C149,BaseParametros!$C$61:$E$63,F149:G149)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49" s="19" t="s">
        <v>5742</v>
      </c>
      <c r="W149" s="19" t="s">
        <v>5742</v>
      </c>
      <c r="X149" s="19" t="s">
        <v>4369</v>
      </c>
    </row>
    <row r="150" spans="1:32" ht="14.5" customHeight="1" x14ac:dyDescent="0.35">
      <c r="A150" t="s">
        <v>1</v>
      </c>
      <c r="B150">
        <v>29</v>
      </c>
      <c r="C150" s="23" t="str">
        <f>VLOOKUP(B150,BaseMetodos!$A$2:$E$1177,3,FALSE)&amp;"."&amp;VLOOKUP(B150,BaseMetodos!$A$2:$E$1177,4,FALSE)</f>
        <v>u_xr_bci.ingresarInversionProgramada</v>
      </c>
      <c r="D150" s="19" t="str">
        <f>VLOOKUP(B150,BaseMetodos!$A$2:$F$2177,5,FALSE)</f>
        <v>ingresarInversionProgramada</v>
      </c>
      <c r="E150" s="23" t="str">
        <f>VLOOKUP(B150,BaseMetodos!$A$2:$F$1177,6,FALSE)</f>
        <v>inversion-programada/ingreso</v>
      </c>
      <c r="F150" s="10" t="s">
        <v>1502</v>
      </c>
      <c r="G150" s="10" t="s">
        <v>2</v>
      </c>
      <c r="H150" s="10" t="s">
        <v>1541</v>
      </c>
      <c r="I150" s="10">
        <v>3</v>
      </c>
      <c r="J150" s="10" t="s">
        <v>1753</v>
      </c>
      <c r="K150" s="10" t="s">
        <v>203</v>
      </c>
      <c r="L150" s="10">
        <v>0</v>
      </c>
      <c r="M150" s="10" t="s">
        <v>1754</v>
      </c>
      <c r="N150" s="10">
        <v>888</v>
      </c>
      <c r="O150" s="10" t="s">
        <v>1505</v>
      </c>
      <c r="S150" t="s">
        <v>196</v>
      </c>
      <c r="T150" s="2" t="str">
        <f>paramGPL(BaseParametros!$C$188:$E$198,F150:O150)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50" s="1" t="str">
        <f>paramRPC2(C150,BaseParametros!$C$188:$E$198,F150:O150)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0" s="19" t="s">
        <v>5742</v>
      </c>
      <c r="W150" s="19" t="s">
        <v>5742</v>
      </c>
      <c r="X150" s="19" t="s">
        <v>4369</v>
      </c>
      <c r="Y150" s="19"/>
      <c r="AA150" s="4"/>
      <c r="AC150" s="4"/>
      <c r="AD150" s="4"/>
      <c r="AE150" s="4"/>
      <c r="AF150" s="52"/>
    </row>
    <row r="151" spans="1:32" ht="14.5" customHeight="1" x14ac:dyDescent="0.35">
      <c r="A151" t="s">
        <v>1</v>
      </c>
      <c r="B151">
        <v>29</v>
      </c>
      <c r="C151" s="23" t="str">
        <f>VLOOKUP(B151,BaseMetodos!$A$2:$E$1177,3,FALSE)&amp;"."&amp;VLOOKUP(B151,BaseMetodos!$A$2:$E$1177,4,FALSE)</f>
        <v>u_xr_bci.ingresarInversionProgramada</v>
      </c>
      <c r="D151" s="19" t="str">
        <f>VLOOKUP(B151,BaseMetodos!$A$2:$F$2177,5,FALSE)</f>
        <v>ingresarInversionProgramada</v>
      </c>
      <c r="E151" s="23" t="str">
        <f>VLOOKUP(B151,BaseMetodos!$A$2:$F$1177,6,FALSE)</f>
        <v>inversion-programada/ingreso</v>
      </c>
      <c r="F151" s="10" t="s">
        <v>3</v>
      </c>
      <c r="G151" s="10" t="s">
        <v>2</v>
      </c>
      <c r="H151" s="10" t="s">
        <v>1541</v>
      </c>
      <c r="I151" s="10">
        <v>3</v>
      </c>
      <c r="J151" s="10" t="s">
        <v>1753</v>
      </c>
      <c r="K151" s="10" t="s">
        <v>203</v>
      </c>
      <c r="L151" s="10">
        <v>0</v>
      </c>
      <c r="M151" s="10" t="s">
        <v>1754</v>
      </c>
      <c r="N151" s="10">
        <v>888</v>
      </c>
      <c r="O151" s="10" t="s">
        <v>1505</v>
      </c>
      <c r="S151" t="s">
        <v>270</v>
      </c>
      <c r="T151" s="2" t="str">
        <f>paramGPL(BaseParametros!$C$188:$E$198,F151:O151)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51" s="1" t="str">
        <f>paramRPC2(C151,BaseParametros!$C$188:$E$198,F151:O151)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1" s="19" t="s">
        <v>5742</v>
      </c>
      <c r="W151" s="19" t="s">
        <v>5742</v>
      </c>
      <c r="X151" s="19" t="s">
        <v>4369</v>
      </c>
      <c r="Y151" s="19"/>
    </row>
    <row r="152" spans="1:32" ht="14.5" customHeight="1" x14ac:dyDescent="0.35">
      <c r="A152" t="s">
        <v>1</v>
      </c>
      <c r="B152">
        <v>29</v>
      </c>
      <c r="C152" s="23" t="str">
        <f>VLOOKUP(B152,BaseMetodos!$A$2:$E$1177,3,FALSE)&amp;"."&amp;VLOOKUP(B152,BaseMetodos!$A$2:$E$1177,4,FALSE)</f>
        <v>u_xr_bci.ingresarInversionProgramada</v>
      </c>
      <c r="D152" s="19" t="str">
        <f>VLOOKUP(B152,BaseMetodos!$A$2:$F$2177,5,FALSE)</f>
        <v>ingresarInversionProgramada</v>
      </c>
      <c r="E152" s="23" t="str">
        <f>VLOOKUP(B152,BaseMetodos!$A$2:$F$1177,6,FALSE)</f>
        <v>inversion-programada/ingreso</v>
      </c>
      <c r="F152" s="10" t="s">
        <v>1594</v>
      </c>
      <c r="G152" s="10" t="s">
        <v>2</v>
      </c>
      <c r="H152" s="10" t="s">
        <v>1541</v>
      </c>
      <c r="I152" s="10">
        <v>3</v>
      </c>
      <c r="J152" s="10" t="s">
        <v>1753</v>
      </c>
      <c r="K152" s="10" t="s">
        <v>203</v>
      </c>
      <c r="L152" s="10">
        <v>0</v>
      </c>
      <c r="M152" s="10" t="s">
        <v>1754</v>
      </c>
      <c r="N152" s="10">
        <v>888</v>
      </c>
      <c r="O152" s="10" t="s">
        <v>1505</v>
      </c>
      <c r="S152" t="s">
        <v>4694</v>
      </c>
      <c r="T152" s="2" t="str">
        <f>paramGPL(BaseParametros!$C$188:$E$198,F152:O152)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52" s="1" t="str">
        <f>paramRPC2(C152,BaseParametros!$C$188:$E$198,F152:O152)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2" s="19" t="s">
        <v>5742</v>
      </c>
      <c r="W152" s="19" t="s">
        <v>5742</v>
      </c>
      <c r="X152" s="19" t="s">
        <v>4369</v>
      </c>
      <c r="Y152" s="19"/>
    </row>
    <row r="153" spans="1:32" ht="14.5" customHeight="1" x14ac:dyDescent="0.35">
      <c r="A153" t="s">
        <v>1</v>
      </c>
      <c r="B153">
        <v>29</v>
      </c>
      <c r="C153" s="23" t="str">
        <f>VLOOKUP(B153,BaseMetodos!$A$2:$E$1177,3,FALSE)&amp;"."&amp;VLOOKUP(B153,BaseMetodos!$A$2:$E$1177,4,FALSE)</f>
        <v>u_xr_bci.ingresarInversionProgramada</v>
      </c>
      <c r="D153" s="19" t="str">
        <f>VLOOKUP(B153,BaseMetodos!$A$2:$F$2177,5,FALSE)</f>
        <v>ingresarInversionProgramada</v>
      </c>
      <c r="E153" s="23" t="str">
        <f>VLOOKUP(B153,BaseMetodos!$A$2:$F$1177,6,FALSE)</f>
        <v>inversion-programada/ingreso</v>
      </c>
      <c r="F153" s="10" t="s">
        <v>4791</v>
      </c>
      <c r="G153" s="10" t="s">
        <v>2</v>
      </c>
      <c r="H153" s="10" t="s">
        <v>1541</v>
      </c>
      <c r="I153" s="10">
        <v>3</v>
      </c>
      <c r="J153" s="10" t="s">
        <v>1753</v>
      </c>
      <c r="K153" s="10" t="s">
        <v>203</v>
      </c>
      <c r="L153" s="10">
        <v>0</v>
      </c>
      <c r="M153" s="10" t="s">
        <v>1754</v>
      </c>
      <c r="N153" s="10">
        <v>888</v>
      </c>
      <c r="O153" s="10" t="s">
        <v>1505</v>
      </c>
      <c r="S153" t="s">
        <v>197</v>
      </c>
      <c r="T153" s="2" t="str">
        <f>paramGPL(BaseParametros!$C$188:$E$198,F153:O153)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53" s="1" t="str">
        <f>paramRPC2(C153,BaseParametros!$C$188:$E$198,F153:O153)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3" s="19" t="s">
        <v>5742</v>
      </c>
      <c r="W153" s="19" t="s">
        <v>5742</v>
      </c>
      <c r="X153" s="19" t="s">
        <v>4369</v>
      </c>
      <c r="Y153" s="19"/>
    </row>
    <row r="154" spans="1:32" ht="14.5" customHeight="1" x14ac:dyDescent="0.35">
      <c r="A154" t="s">
        <v>1</v>
      </c>
      <c r="B154">
        <v>29</v>
      </c>
      <c r="C154" s="23" t="str">
        <f>VLOOKUP(B154,BaseMetodos!$A$2:$E$1177,3,FALSE)&amp;"."&amp;VLOOKUP(B154,BaseMetodos!$A$2:$E$1177,4,FALSE)</f>
        <v>u_xr_bci.ingresarInversionProgramada</v>
      </c>
      <c r="D154" s="19" t="str">
        <f>VLOOKUP(B154,BaseMetodos!$A$2:$F$2177,5,FALSE)</f>
        <v>ingresarInversionProgramada</v>
      </c>
      <c r="E154" s="23" t="str">
        <f>VLOOKUP(B154,BaseMetodos!$A$2:$F$1177,6,FALSE)</f>
        <v>inversion-programada/ingreso</v>
      </c>
      <c r="F154" s="10" t="s">
        <v>1502</v>
      </c>
      <c r="G154" s="10" t="s">
        <v>2</v>
      </c>
      <c r="H154" s="10" t="s">
        <v>1541</v>
      </c>
      <c r="I154" s="10">
        <v>3</v>
      </c>
      <c r="J154" s="10" t="s">
        <v>1753</v>
      </c>
      <c r="K154" s="10" t="s">
        <v>203</v>
      </c>
      <c r="L154" s="10">
        <v>0</v>
      </c>
      <c r="M154" s="10" t="s">
        <v>1754</v>
      </c>
      <c r="N154" s="10">
        <v>0</v>
      </c>
      <c r="O154" s="10" t="s">
        <v>1505</v>
      </c>
      <c r="S154" t="s">
        <v>1808</v>
      </c>
      <c r="T154" s="2" t="str">
        <f>paramGPL(BaseParametros!$C$188:$E$198,F154:O154)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54" s="1" t="str">
        <f>paramRPC2(C154,BaseParametros!$C$188:$E$198,F154:O154)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54" s="19" t="s">
        <v>5742</v>
      </c>
      <c r="W154" s="19" t="s">
        <v>5742</v>
      </c>
      <c r="X154" s="19" t="s">
        <v>4369</v>
      </c>
      <c r="Y154" s="19"/>
    </row>
    <row r="155" spans="1:32" ht="14.5" customHeight="1" x14ac:dyDescent="0.35">
      <c r="A155" t="s">
        <v>1</v>
      </c>
      <c r="B155">
        <v>29</v>
      </c>
      <c r="C155" s="23" t="str">
        <f>VLOOKUP(B155,BaseMetodos!$A$2:$E$1177,3,FALSE)&amp;"."&amp;VLOOKUP(B155,BaseMetodos!$A$2:$E$1177,4,FALSE)</f>
        <v>u_xr_bci.ingresarInversionProgramada</v>
      </c>
      <c r="D155" s="19" t="str">
        <f>VLOOKUP(B155,BaseMetodos!$A$2:$F$2177,5,FALSE)</f>
        <v>ingresarInversionProgramada</v>
      </c>
      <c r="E155" s="23" t="str">
        <f>VLOOKUP(B155,BaseMetodos!$A$2:$F$1177,6,FALSE)</f>
        <v>inversion-programada/ingreso</v>
      </c>
      <c r="F155" s="10" t="s">
        <v>1502</v>
      </c>
      <c r="G155" s="10" t="s">
        <v>1755</v>
      </c>
      <c r="H155" s="10" t="s">
        <v>1541</v>
      </c>
      <c r="I155" s="10">
        <v>3</v>
      </c>
      <c r="J155" s="10" t="s">
        <v>1753</v>
      </c>
      <c r="K155" s="10" t="s">
        <v>203</v>
      </c>
      <c r="L155" s="10">
        <v>0</v>
      </c>
      <c r="M155" s="10" t="s">
        <v>1754</v>
      </c>
      <c r="N155" s="10">
        <v>888</v>
      </c>
      <c r="O155" s="10" t="s">
        <v>1505</v>
      </c>
      <c r="S155" t="s">
        <v>209</v>
      </c>
      <c r="T155" s="2" t="str">
        <f>paramGPL(BaseParametros!$C$188:$E$198,F155:O155)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55" s="1" t="str">
        <f>paramRPC2(C155,BaseParametros!$C$188:$E$198,F155:O155)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5" s="19" t="s">
        <v>5742</v>
      </c>
      <c r="W155" s="19" t="s">
        <v>5742</v>
      </c>
      <c r="X155" s="19" t="s">
        <v>4369</v>
      </c>
      <c r="Y155" s="19"/>
    </row>
    <row r="156" spans="1:32" ht="14.5" customHeight="1" x14ac:dyDescent="0.35">
      <c r="A156" t="s">
        <v>1</v>
      </c>
      <c r="B156">
        <v>29</v>
      </c>
      <c r="C156" s="23" t="str">
        <f>VLOOKUP(B156,BaseMetodos!$A$2:$E$1177,3,FALSE)&amp;"."&amp;VLOOKUP(B156,BaseMetodos!$A$2:$E$1177,4,FALSE)</f>
        <v>u_xr_bci.ingresarInversionProgramada</v>
      </c>
      <c r="D156" s="19" t="str">
        <f>VLOOKUP(B156,BaseMetodos!$A$2:$F$2177,5,FALSE)</f>
        <v>ingresarInversionProgramada</v>
      </c>
      <c r="E156" s="23" t="str">
        <f>VLOOKUP(B156,BaseMetodos!$A$2:$F$1177,6,FALSE)</f>
        <v>inversion-programada/ingreso</v>
      </c>
      <c r="F156" s="10" t="s">
        <v>1502</v>
      </c>
      <c r="G156" s="10" t="s">
        <v>2</v>
      </c>
      <c r="H156" s="10" t="s">
        <v>1541</v>
      </c>
      <c r="I156" s="10">
        <v>6</v>
      </c>
      <c r="J156" s="10" t="s">
        <v>1753</v>
      </c>
      <c r="K156" s="10" t="s">
        <v>203</v>
      </c>
      <c r="L156" s="10">
        <v>0</v>
      </c>
      <c r="M156" s="10" t="s">
        <v>1754</v>
      </c>
      <c r="N156" s="10">
        <v>888</v>
      </c>
      <c r="O156" s="10" t="s">
        <v>1505</v>
      </c>
      <c r="S156" t="s">
        <v>1756</v>
      </c>
      <c r="T156" s="2" t="str">
        <f>paramGPL(BaseParametros!$C$188:$E$198,F156:O156)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56" s="1" t="str">
        <f>paramRPC2(C156,BaseParametros!$C$188:$E$198,F156:O156)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6" s="19" t="s">
        <v>5742</v>
      </c>
      <c r="W156" s="19" t="s">
        <v>5742</v>
      </c>
      <c r="X156" s="19" t="s">
        <v>4369</v>
      </c>
      <c r="Y156" s="19"/>
    </row>
    <row r="157" spans="1:32" ht="14.5" customHeight="1" x14ac:dyDescent="0.35">
      <c r="A157" t="s">
        <v>1</v>
      </c>
      <c r="B157">
        <v>29</v>
      </c>
      <c r="C157" s="23" t="str">
        <f>VLOOKUP(B157,BaseMetodos!$A$2:$E$1177,3,FALSE)&amp;"."&amp;VLOOKUP(B157,BaseMetodos!$A$2:$E$1177,4,FALSE)</f>
        <v>u_xr_bci.ingresarInversionProgramada</v>
      </c>
      <c r="D157" s="19" t="str">
        <f>VLOOKUP(B157,BaseMetodos!$A$2:$F$2177,5,FALSE)</f>
        <v>ingresarInversionProgramada</v>
      </c>
      <c r="E157" s="23" t="str">
        <f>VLOOKUP(B157,BaseMetodos!$A$2:$F$1177,6,FALSE)</f>
        <v>inversion-programada/ingreso</v>
      </c>
      <c r="F157" s="10" t="s">
        <v>1502</v>
      </c>
      <c r="G157" s="10" t="s">
        <v>2</v>
      </c>
      <c r="H157" s="10" t="s">
        <v>1541</v>
      </c>
      <c r="I157" s="10">
        <v>106</v>
      </c>
      <c r="J157" s="10" t="s">
        <v>1753</v>
      </c>
      <c r="K157" s="10" t="s">
        <v>203</v>
      </c>
      <c r="L157" s="10">
        <v>0</v>
      </c>
      <c r="M157" s="10" t="s">
        <v>1754</v>
      </c>
      <c r="N157" s="10">
        <v>888</v>
      </c>
      <c r="O157" s="10" t="s">
        <v>1505</v>
      </c>
      <c r="S157" t="s">
        <v>1815</v>
      </c>
      <c r="T157" s="2" t="str">
        <f>paramGPL(BaseParametros!$C$188:$E$198,F157:O157)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57" s="1" t="str">
        <f>paramRPC2(C157,BaseParametros!$C$188:$E$198,F157:O157)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7" s="19" t="s">
        <v>5742</v>
      </c>
      <c r="W157" s="19" t="s">
        <v>5742</v>
      </c>
      <c r="X157" s="19" t="s">
        <v>4369</v>
      </c>
      <c r="Y157" s="19"/>
    </row>
    <row r="158" spans="1:32" ht="14.5" customHeight="1" x14ac:dyDescent="0.35">
      <c r="A158" t="s">
        <v>1</v>
      </c>
      <c r="B158">
        <v>57</v>
      </c>
      <c r="C158" s="23" t="str">
        <f>VLOOKUP(B158,BaseMetodos!$A$2:$E$1177,3,FALSE)&amp;"."&amp;VLOOKUP(B158,BaseMetodos!$A$2:$E$1177,4,FALSE)</f>
        <v>u_xr_bci.obtenerDetalleCuentaFondoMutuo</v>
      </c>
      <c r="D158" s="19" t="str">
        <f>VLOOKUP(B158,BaseMetodos!$A$2:$F$2177,5,FALSE)</f>
        <v>obtenerDetalleCuentaFondoMutuo</v>
      </c>
      <c r="E158" t="str">
        <f>VLOOKUP(B158,BaseMetodos!$A$2:$F$1177,6,FALSE)</f>
        <v>rescate/fondo/detalle/busqueda</v>
      </c>
      <c r="F158" s="11" t="s">
        <v>1502</v>
      </c>
      <c r="G158" s="11" t="s">
        <v>2</v>
      </c>
      <c r="H158" s="11">
        <v>11813695</v>
      </c>
      <c r="I158" s="11" t="s">
        <v>1645</v>
      </c>
      <c r="S158" t="s">
        <v>1641</v>
      </c>
      <c r="T158" s="2" t="str">
        <f>paramGPL(BaseParametros!$C$165:$E$169,F158:I158)</f>
        <v>{"canal":"110", "fondo":"3001", "rutCliente":11813695, "cuentaCliente":"99"}</v>
      </c>
      <c r="U158" s="1" t="str">
        <f>paramRPC2(C158,BaseParametros!$C$165:$E$169,F158:I158)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58" s="19" t="s">
        <v>5742</v>
      </c>
      <c r="W158" s="19" t="s">
        <v>5742</v>
      </c>
      <c r="X158" s="19" t="s">
        <v>4369</v>
      </c>
      <c r="Y158" s="19"/>
    </row>
    <row r="159" spans="1:32" ht="13.5" customHeight="1" x14ac:dyDescent="0.35">
      <c r="A159" t="s">
        <v>1</v>
      </c>
      <c r="B159">
        <v>57</v>
      </c>
      <c r="C159" s="23" t="str">
        <f>VLOOKUP(B159,BaseMetodos!$A$2:$E$1177,3,FALSE)&amp;"."&amp;VLOOKUP(B159,BaseMetodos!$A$2:$E$1177,4,FALSE)</f>
        <v>u_xr_bci.obtenerDetalleCuentaFondoMutuo</v>
      </c>
      <c r="D159" s="19" t="str">
        <f>VLOOKUP(B159,BaseMetodos!$A$2:$F$2177,5,FALSE)</f>
        <v>obtenerDetalleCuentaFondoMutuo</v>
      </c>
      <c r="E159" t="str">
        <f>VLOOKUP(B159,BaseMetodos!$A$2:$F$1177,6,FALSE)</f>
        <v>rescate/fondo/detalle/busqueda</v>
      </c>
      <c r="F159" s="11" t="s">
        <v>1502</v>
      </c>
      <c r="G159" s="11" t="s">
        <v>2</v>
      </c>
      <c r="H159" s="11">
        <v>11656615</v>
      </c>
      <c r="I159" s="11" t="s">
        <v>1638</v>
      </c>
      <c r="S159" t="s">
        <v>1646</v>
      </c>
      <c r="T159" s="2" t="str">
        <f>paramGPL(BaseParametros!$C$165:$E$169,F159:I159)</f>
        <v>{"canal":"110", "fondo":"3001", "rutCliente":11656615, "cuentaCliente":"3"}</v>
      </c>
      <c r="U159" s="1" t="str">
        <f>paramRPC2(C159,BaseParametros!$C$165:$E$169,F159:I159)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59" s="19" t="s">
        <v>5742</v>
      </c>
      <c r="W159" s="19" t="s">
        <v>5742</v>
      </c>
      <c r="X159" s="19" t="s">
        <v>4369</v>
      </c>
      <c r="Y159" s="19"/>
    </row>
    <row r="160" spans="1:32" s="19" customFormat="1" ht="14.5" customHeight="1" x14ac:dyDescent="0.35">
      <c r="A160" t="s">
        <v>1</v>
      </c>
      <c r="B160" s="19">
        <v>30</v>
      </c>
      <c r="C160" s="19" t="str">
        <f>VLOOKUP(B160,BaseMetodos!$A$2:$E$1177,3,FALSE)&amp;"."&amp;VLOOKUP(B160,BaseMetodos!$A$2:$E$1177,4,FALSE)</f>
        <v>u_xr_bci.ingresarParticipe</v>
      </c>
      <c r="D160" s="19" t="str">
        <f>VLOOKUP(B160,BaseMetodos!$A$2:$F$2177,5,FALSE)</f>
        <v>ingresaParticipe</v>
      </c>
      <c r="E160" s="19" t="str">
        <f>VLOOKUP(B160,BaseMetodos!$A$2:$F$1177,6,FALSE)</f>
        <v>invertir/participe/ingreso</v>
      </c>
      <c r="F160" s="28" t="s">
        <v>4686</v>
      </c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tr">
        <f>'Casos Mas Parametros'!C14</f>
        <v>Camino Feliz Ver solo GPL</v>
      </c>
      <c r="T160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0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0" s="19" t="s">
        <v>5742</v>
      </c>
      <c r="W160" s="19" t="s">
        <v>5742</v>
      </c>
      <c r="X160" s="19" t="s">
        <v>4369</v>
      </c>
    </row>
    <row r="161" spans="1:24" s="19" customFormat="1" ht="14.5" customHeight="1" x14ac:dyDescent="0.35">
      <c r="A161" t="s">
        <v>1</v>
      </c>
      <c r="B161" s="19">
        <v>30</v>
      </c>
      <c r="C161" s="19" t="str">
        <f>VLOOKUP(B161,BaseMetodos!$A$2:$E$1177,3,FALSE)&amp;"."&amp;VLOOKUP(B161,BaseMetodos!$A$2:$E$1177,4,FALSE)</f>
        <v>u_xr_bci.ingresarParticipe</v>
      </c>
      <c r="D161" s="19" t="str">
        <f>VLOOKUP(B161,BaseMetodos!$A$2:$F$2177,5,FALSE)</f>
        <v>ingresaParticipe</v>
      </c>
      <c r="E161" s="19" t="str">
        <f>VLOOKUP(B161,BaseMetodos!$A$2:$F$1177,6,FALSE)</f>
        <v>invertir/participe/ingreso</v>
      </c>
      <c r="F161" s="28" t="s">
        <v>4686</v>
      </c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tr">
        <f>'Casos Mas Parametros'!C15</f>
        <v>Camino Feliz ver solo RPC</v>
      </c>
      <c r="T161" s="21">
        <f>'Casos Mas Parametros'!D15</f>
        <v>0</v>
      </c>
      <c r="U161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1" s="19" t="s">
        <v>5742</v>
      </c>
      <c r="W161" s="19" t="s">
        <v>5742</v>
      </c>
      <c r="X161" s="19" t="s">
        <v>4369</v>
      </c>
    </row>
    <row r="162" spans="1:24" s="19" customFormat="1" ht="14.5" customHeight="1" x14ac:dyDescent="0.35">
      <c r="A162" t="s">
        <v>1</v>
      </c>
      <c r="B162" s="19">
        <v>30</v>
      </c>
      <c r="C162" s="19" t="str">
        <f>VLOOKUP(B162,BaseMetodos!$A$2:$E$1177,3,FALSE)&amp;"."&amp;VLOOKUP(B162,BaseMetodos!$A$2:$E$1177,4,FALSE)</f>
        <v>u_xr_bci.ingresarParticipe</v>
      </c>
      <c r="D162" s="19" t="str">
        <f>VLOOKUP(B162,BaseMetodos!$A$2:$F$2177,5,FALSE)</f>
        <v>ingresaParticipe</v>
      </c>
      <c r="E162" s="19" t="str">
        <f>VLOOKUP(B162,BaseMetodos!$A$2:$F$1177,6,FALSE)</f>
        <v>invertir/participe/ingreso</v>
      </c>
      <c r="F162" s="28" t="s">
        <v>4686</v>
      </c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tr">
        <f>'Casos Mas Parametros'!C16</f>
        <v>Repite Camino Feliz Ver solo GPL</v>
      </c>
      <c r="T162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2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2" s="19" t="s">
        <v>5742</v>
      </c>
      <c r="W162" s="19" t="s">
        <v>5742</v>
      </c>
      <c r="X162" s="19" t="s">
        <v>4369</v>
      </c>
    </row>
    <row r="163" spans="1:24" s="19" customFormat="1" ht="14.5" customHeight="1" x14ac:dyDescent="0.35">
      <c r="A163" t="s">
        <v>1</v>
      </c>
      <c r="B163" s="19">
        <v>30</v>
      </c>
      <c r="C163" s="19" t="str">
        <f>VLOOKUP(B163,BaseMetodos!$A$2:$E$1177,3,FALSE)&amp;"."&amp;VLOOKUP(B163,BaseMetodos!$A$2:$E$1177,4,FALSE)</f>
        <v>u_xr_bci.ingresarParticipe</v>
      </c>
      <c r="D163" s="19" t="str">
        <f>VLOOKUP(B163,BaseMetodos!$A$2:$F$2177,5,FALSE)</f>
        <v>ingresaParticipe</v>
      </c>
      <c r="E163" s="19" t="str">
        <f>VLOOKUP(B163,BaseMetodos!$A$2:$F$1177,6,FALSE)</f>
        <v>invertir/participe/ingreso</v>
      </c>
      <c r="F163" s="28" t="s">
        <v>4686</v>
      </c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tr">
        <f>'Casos Mas Parametros'!C17</f>
        <v>Repite Camino Feliz ver solo RPC</v>
      </c>
      <c r="T163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3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3" s="19" t="s">
        <v>5742</v>
      </c>
      <c r="W163" s="19" t="s">
        <v>5742</v>
      </c>
      <c r="X163" s="19" t="s">
        <v>4369</v>
      </c>
    </row>
    <row r="164" spans="1:24" s="19" customFormat="1" ht="14.5" customHeight="1" x14ac:dyDescent="0.35">
      <c r="A164" t="s">
        <v>1</v>
      </c>
      <c r="B164" s="19">
        <v>30</v>
      </c>
      <c r="C164" s="19" t="str">
        <f>VLOOKUP(B164,BaseMetodos!$A$2:$E$1177,3,FALSE)&amp;"."&amp;VLOOKUP(B164,BaseMetodos!$A$2:$E$1177,4,FALSE)</f>
        <v>u_xr_bci.ingresarParticipe</v>
      </c>
      <c r="D164" s="19" t="str">
        <f>VLOOKUP(B164,BaseMetodos!$A$2:$F$2177,5,FALSE)</f>
        <v>ingresaParticipe</v>
      </c>
      <c r="E164" s="19" t="str">
        <f>VLOOKUP(B164,BaseMetodos!$A$2:$F$1177,6,FALSE)</f>
        <v>invertir/participe/ingreso</v>
      </c>
      <c r="F164" s="28" t="s">
        <v>4686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tr">
        <f>'Casos Mas Parametros'!C18</f>
        <v>Digito no es correcto</v>
      </c>
      <c r="T164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4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4" s="19" t="s">
        <v>5742</v>
      </c>
      <c r="W164" s="19" t="s">
        <v>5742</v>
      </c>
      <c r="X164" s="19" t="s">
        <v>4369</v>
      </c>
    </row>
    <row r="165" spans="1:24" s="19" customFormat="1" ht="14.5" customHeight="1" x14ac:dyDescent="0.35">
      <c r="A165" t="s">
        <v>1</v>
      </c>
      <c r="B165" s="19">
        <v>30</v>
      </c>
      <c r="C165" s="19" t="str">
        <f>VLOOKUP(B165,BaseMetodos!$A$2:$E$1177,3,FALSE)&amp;"."&amp;VLOOKUP(B165,BaseMetodos!$A$2:$E$1177,4,FALSE)</f>
        <v>u_xr_bci.ingresarParticipe</v>
      </c>
      <c r="D165" s="19" t="str">
        <f>VLOOKUP(B165,BaseMetodos!$A$2:$F$2177,5,FALSE)</f>
        <v>ingresaParticipe</v>
      </c>
      <c r="E165" s="19" t="str">
        <f>VLOOKUP(B165,BaseMetodos!$A$2:$F$1177,6,FALSE)</f>
        <v>invertir/participe/ingreso</v>
      </c>
      <c r="F165" s="28" t="s">
        <v>4686</v>
      </c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19" t="str">
        <f>'Casos Mas Parametros'!C19</f>
        <v>Canal Vacío</v>
      </c>
      <c r="T165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5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5" s="19" t="s">
        <v>5742</v>
      </c>
      <c r="W165" s="19" t="s">
        <v>5742</v>
      </c>
      <c r="X165" s="19" t="s">
        <v>4369</v>
      </c>
    </row>
    <row r="166" spans="1:24" s="19" customFormat="1" ht="14.5" customHeight="1" x14ac:dyDescent="0.35">
      <c r="A166" t="s">
        <v>1</v>
      </c>
      <c r="B166" s="19">
        <v>30</v>
      </c>
      <c r="C166" s="19" t="str">
        <f>VLOOKUP(B166,BaseMetodos!$A$2:$E$1177,3,FALSE)&amp;"."&amp;VLOOKUP(B166,BaseMetodos!$A$2:$E$1177,4,FALSE)</f>
        <v>u_xr_bci.ingresarParticipe</v>
      </c>
      <c r="D166" s="19" t="str">
        <f>VLOOKUP(B166,BaseMetodos!$A$2:$F$2177,5,FALSE)</f>
        <v>ingresaParticipe</v>
      </c>
      <c r="E166" s="19" t="str">
        <f>VLOOKUP(B166,BaseMetodos!$A$2:$F$1177,6,FALSE)</f>
        <v>invertir/participe/ingreso</v>
      </c>
      <c r="F166" s="28" t="s">
        <v>4686</v>
      </c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19" t="str">
        <f>'Casos Mas Parametros'!C20</f>
        <v>Canal 0 Ver solo GPL</v>
      </c>
      <c r="T166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6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6" s="19" t="s">
        <v>5742</v>
      </c>
      <c r="W166" s="19" t="s">
        <v>5742</v>
      </c>
      <c r="X166" s="19" t="s">
        <v>4369</v>
      </c>
    </row>
    <row r="167" spans="1:24" s="19" customFormat="1" ht="14.5" customHeight="1" x14ac:dyDescent="0.35">
      <c r="A167" t="s">
        <v>1</v>
      </c>
      <c r="B167" s="19">
        <v>30</v>
      </c>
      <c r="C167" s="19" t="str">
        <f>VLOOKUP(B167,BaseMetodos!$A$2:$E$1177,3,FALSE)&amp;"."&amp;VLOOKUP(B167,BaseMetodos!$A$2:$E$1177,4,FALSE)</f>
        <v>u_xr_bci.ingresarParticipe</v>
      </c>
      <c r="D167" s="19" t="str">
        <f>VLOOKUP(B167,BaseMetodos!$A$2:$F$2177,5,FALSE)</f>
        <v>ingresaParticipe</v>
      </c>
      <c r="E167" s="19" t="str">
        <f>VLOOKUP(B167,BaseMetodos!$A$2:$F$1177,6,FALSE)</f>
        <v>invertir/participe/ingreso</v>
      </c>
      <c r="F167" s="28" t="s">
        <v>4686</v>
      </c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19" t="str">
        <f>'Casos Mas Parametros'!C21</f>
        <v>Canal 0 Ver solo RPC</v>
      </c>
      <c r="T167" s="21">
        <f>'Casos Mas Parametros'!D21</f>
        <v>0</v>
      </c>
      <c r="U167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7" s="19" t="s">
        <v>5742</v>
      </c>
      <c r="W167" s="19" t="s">
        <v>5742</v>
      </c>
      <c r="X167" s="19" t="s">
        <v>4369</v>
      </c>
    </row>
    <row r="168" spans="1:24" s="19" customFormat="1" ht="14.5" customHeight="1" x14ac:dyDescent="0.35">
      <c r="A168" t="s">
        <v>1</v>
      </c>
      <c r="B168" s="19">
        <v>30</v>
      </c>
      <c r="C168" s="19" t="str">
        <f>VLOOKUP(B168,BaseMetodos!$A$2:$E$1177,3,FALSE)&amp;"."&amp;VLOOKUP(B168,BaseMetodos!$A$2:$E$1177,4,FALSE)</f>
        <v>u_xr_bci.ingresarParticipe</v>
      </c>
      <c r="D168" s="19" t="str">
        <f>VLOOKUP(B168,BaseMetodos!$A$2:$F$2177,5,FALSE)</f>
        <v>ingresaParticipe</v>
      </c>
      <c r="E168" s="19" t="str">
        <f>VLOOKUP(B168,BaseMetodos!$A$2:$F$1177,6,FALSE)</f>
        <v>invertir/participe/ingreso</v>
      </c>
      <c r="F168" s="28" t="s">
        <v>4686</v>
      </c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19" t="str">
        <f>'Casos Mas Parametros'!C22</f>
        <v>Canal Alfanumerico</v>
      </c>
      <c r="T168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8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8" s="19" t="s">
        <v>5742</v>
      </c>
      <c r="W168" s="19" t="s">
        <v>5742</v>
      </c>
      <c r="X168" s="19" t="s">
        <v>4369</v>
      </c>
    </row>
    <row r="169" spans="1:24" s="19" customFormat="1" ht="14.5" customHeight="1" x14ac:dyDescent="0.35">
      <c r="A169" t="s">
        <v>1</v>
      </c>
      <c r="B169" s="19">
        <v>30</v>
      </c>
      <c r="C169" s="19" t="str">
        <f>VLOOKUP(B169,BaseMetodos!$A$2:$E$1177,3,FALSE)&amp;"."&amp;VLOOKUP(B169,BaseMetodos!$A$2:$E$1177,4,FALSE)</f>
        <v>u_xr_bci.ingresarParticipe</v>
      </c>
      <c r="D169" s="19" t="str">
        <f>VLOOKUP(B169,BaseMetodos!$A$2:$F$2177,5,FALSE)</f>
        <v>ingresaParticipe</v>
      </c>
      <c r="E169" s="19" t="str">
        <f>VLOOKUP(B169,BaseMetodos!$A$2:$F$1177,6,FALSE)</f>
        <v>invertir/participe/ingreso</v>
      </c>
      <c r="F169" s="28" t="s">
        <v>4686</v>
      </c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19" t="str">
        <f>'Casos Mas Parametros'!C23</f>
        <v>Estado civil y digito incorrecto</v>
      </c>
      <c r="T169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9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9" s="19" t="s">
        <v>5742</v>
      </c>
      <c r="W169" s="19" t="s">
        <v>5742</v>
      </c>
      <c r="X169" s="19" t="s">
        <v>4369</v>
      </c>
    </row>
    <row r="170" spans="1:24" s="19" customFormat="1" ht="14.5" customHeight="1" x14ac:dyDescent="0.35">
      <c r="A170" t="s">
        <v>1</v>
      </c>
      <c r="B170" s="19">
        <v>30</v>
      </c>
      <c r="C170" s="19" t="str">
        <f>VLOOKUP(B170,BaseMetodos!$A$2:$E$1177,3,FALSE)&amp;"."&amp;VLOOKUP(B170,BaseMetodos!$A$2:$E$1177,4,FALSE)</f>
        <v>u_xr_bci.ingresarParticipe</v>
      </c>
      <c r="D170" s="19" t="str">
        <f>VLOOKUP(B170,BaseMetodos!$A$2:$F$2177,5,FALSE)</f>
        <v>ingresaParticipe</v>
      </c>
      <c r="E170" s="19" t="str">
        <f>VLOOKUP(B170,BaseMetodos!$A$2:$F$1177,6,FALSE)</f>
        <v>invertir/participe/ingreso</v>
      </c>
      <c r="F170" s="28" t="s">
        <v>4686</v>
      </c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19" t="str">
        <f>'Casos Mas Parametros'!C24</f>
        <v>Tipo Persona incorrecto</v>
      </c>
      <c r="T170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0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0" s="19" t="s">
        <v>5742</v>
      </c>
      <c r="W170" s="19" t="s">
        <v>5742</v>
      </c>
      <c r="X170" s="19" t="s">
        <v>4369</v>
      </c>
    </row>
    <row r="171" spans="1:24" s="19" customFormat="1" ht="14.5" customHeight="1" x14ac:dyDescent="0.35">
      <c r="A171" t="s">
        <v>1</v>
      </c>
      <c r="B171" s="19">
        <v>30</v>
      </c>
      <c r="C171" s="19" t="str">
        <f>VLOOKUP(B171,BaseMetodos!$A$2:$E$1177,3,FALSE)&amp;"."&amp;VLOOKUP(B171,BaseMetodos!$A$2:$E$1177,4,FALSE)</f>
        <v>u_xr_bci.ingresarParticipe</v>
      </c>
      <c r="D171" s="19" t="str">
        <f>VLOOKUP(B171,BaseMetodos!$A$2:$F$2177,5,FALSE)</f>
        <v>ingresaParticipe</v>
      </c>
      <c r="E171" s="19" t="str">
        <f>VLOOKUP(B171,BaseMetodos!$A$2:$F$1177,6,FALSE)</f>
        <v>invertir/participe/ingreso</v>
      </c>
      <c r="F171" s="28" t="s">
        <v>4686</v>
      </c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19" t="str">
        <f>'Casos Mas Parametros'!C25</f>
        <v>Camino Feliz requiere cambiar rut  2</v>
      </c>
      <c r="T171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1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1" s="19" t="s">
        <v>5742</v>
      </c>
      <c r="W171" s="19" t="s">
        <v>5742</v>
      </c>
      <c r="X171" s="19" t="s">
        <v>4369</v>
      </c>
    </row>
    <row r="172" spans="1:24" s="19" customFormat="1" ht="14.5" customHeight="1" x14ac:dyDescent="0.35">
      <c r="A172" t="s">
        <v>1</v>
      </c>
      <c r="B172" s="19">
        <v>30</v>
      </c>
      <c r="C172" s="19" t="str">
        <f>VLOOKUP(B172,BaseMetodos!$A$2:$E$1177,3,FALSE)&amp;"."&amp;VLOOKUP(B172,BaseMetodos!$A$2:$E$1177,4,FALSE)</f>
        <v>u_xr_bci.ingresarParticipe</v>
      </c>
      <c r="D172" s="19" t="str">
        <f>VLOOKUP(B172,BaseMetodos!$A$2:$F$2177,5,FALSE)</f>
        <v>ingresaParticipe</v>
      </c>
      <c r="E172" s="19" t="str">
        <f>VLOOKUP(B172,BaseMetodos!$A$2:$F$1177,6,FALSE)</f>
        <v>invertir/participe/ingreso</v>
      </c>
      <c r="F172" s="28" t="s">
        <v>4686</v>
      </c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19" t="str">
        <f>'Casos Mas Parametros'!C26</f>
        <v>Persona Natural y Razon Social en blanco</v>
      </c>
      <c r="T172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2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2" s="19" t="s">
        <v>5742</v>
      </c>
      <c r="W172" s="19" t="s">
        <v>5742</v>
      </c>
      <c r="X172" s="19" t="s">
        <v>4369</v>
      </c>
    </row>
    <row r="173" spans="1:24" s="19" customFormat="1" ht="14.5" customHeight="1" x14ac:dyDescent="0.35">
      <c r="A173" t="s">
        <v>1</v>
      </c>
      <c r="B173" s="19">
        <v>30</v>
      </c>
      <c r="C173" s="19" t="str">
        <f>VLOOKUP(B173,BaseMetodos!$A$2:$E$1177,3,FALSE)&amp;"."&amp;VLOOKUP(B173,BaseMetodos!$A$2:$E$1177,4,FALSE)</f>
        <v>u_xr_bci.ingresarParticipe</v>
      </c>
      <c r="D173" s="19" t="str">
        <f>VLOOKUP(B173,BaseMetodos!$A$2:$F$2177,5,FALSE)</f>
        <v>ingresaParticipe</v>
      </c>
      <c r="E173" s="19" t="str">
        <f>VLOOKUP(B173,BaseMetodos!$A$2:$F$1177,6,FALSE)</f>
        <v>invertir/participe/ingreso</v>
      </c>
      <c r="F173" s="28" t="s">
        <v>4686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19" t="str">
        <f>'Casos Mas Parametros'!C27</f>
        <v>Persona Natural y Direccion en blanco</v>
      </c>
      <c r="T173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3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3" s="19" t="s">
        <v>5742</v>
      </c>
      <c r="W173" s="19" t="s">
        <v>5742</v>
      </c>
      <c r="X173" s="19" t="s">
        <v>4369</v>
      </c>
    </row>
    <row r="174" spans="1:24" s="19" customFormat="1" ht="14.5" customHeight="1" x14ac:dyDescent="0.35">
      <c r="A174" t="s">
        <v>1</v>
      </c>
      <c r="B174" s="19">
        <v>30</v>
      </c>
      <c r="C174" s="19" t="str">
        <f>VLOOKUP(B174,BaseMetodos!$A$2:$E$1177,3,FALSE)&amp;"."&amp;VLOOKUP(B174,BaseMetodos!$A$2:$E$1177,4,FALSE)</f>
        <v>u_xr_bci.ingresarParticipe</v>
      </c>
      <c r="D174" s="19" t="str">
        <f>VLOOKUP(B174,BaseMetodos!$A$2:$F$2177,5,FALSE)</f>
        <v>ingresaParticipe</v>
      </c>
      <c r="E174" s="19" t="str">
        <f>VLOOKUP(B174,BaseMetodos!$A$2:$F$1177,6,FALSE)</f>
        <v>invertir/participe/ingreso</v>
      </c>
      <c r="F174" s="28" t="s">
        <v>4686</v>
      </c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19" t="str">
        <f>'Casos Mas Parametros'!C28</f>
        <v>Persona Natural y Telefono en blanco</v>
      </c>
      <c r="T174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4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4" s="19" t="s">
        <v>5742</v>
      </c>
      <c r="W174" s="19" t="s">
        <v>5742</v>
      </c>
      <c r="X174" s="19" t="s">
        <v>4369</v>
      </c>
    </row>
    <row r="175" spans="1:24" s="19" customFormat="1" ht="14.5" customHeight="1" x14ac:dyDescent="0.35">
      <c r="A175" t="s">
        <v>1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ingresaParticipe</v>
      </c>
      <c r="E175" s="19" t="str">
        <f>VLOOKUP(B175,BaseMetodos!$A$2:$F$1177,6,FALSE)</f>
        <v>invertir/participe/ingreso</v>
      </c>
      <c r="F175" s="28" t="s">
        <v>4686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Parametros'!C29</f>
        <v>Persona Natural y Telefono con valor 0</v>
      </c>
      <c r="T175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5742</v>
      </c>
      <c r="W175" s="19" t="s">
        <v>5742</v>
      </c>
      <c r="X175" s="19" t="s">
        <v>4369</v>
      </c>
    </row>
    <row r="176" spans="1:24" s="19" customFormat="1" ht="14.5" customHeight="1" x14ac:dyDescent="0.35">
      <c r="A176" t="s">
        <v>1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ingresaParticipe</v>
      </c>
      <c r="E176" s="19" t="str">
        <f>VLOOKUP(B176,BaseMetodos!$A$2:$F$1177,6,FALSE)</f>
        <v>invertir/participe/ingreso</v>
      </c>
      <c r="F176" s="28" t="s">
        <v>4686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Parametros'!C30</f>
        <v>Persona Natural y email en blanco</v>
      </c>
      <c r="T176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6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5742</v>
      </c>
      <c r="W176" s="19" t="s">
        <v>5742</v>
      </c>
      <c r="X176" s="19" t="s">
        <v>4369</v>
      </c>
    </row>
    <row r="177" spans="1:24" s="19" customFormat="1" ht="14.5" customHeight="1" x14ac:dyDescent="0.35">
      <c r="A177" t="s">
        <v>1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ingresaParticipe</v>
      </c>
      <c r="E177" s="19" t="str">
        <f>VLOOKUP(B177,BaseMetodos!$A$2:$F$1177,6,FALSE)</f>
        <v>invertir/participe/ingreso</v>
      </c>
      <c r="F177" s="28" t="s">
        <v>4686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Parametros'!C31</f>
        <v>Persona Natural y email no cumple formato (sin @)</v>
      </c>
      <c r="T177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5742</v>
      </c>
      <c r="W177" s="19" t="s">
        <v>5742</v>
      </c>
      <c r="X177" s="19" t="s">
        <v>4369</v>
      </c>
    </row>
    <row r="178" spans="1:24" s="19" customFormat="1" ht="14.5" customHeight="1" x14ac:dyDescent="0.35">
      <c r="A178" t="s">
        <v>1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ingresaParticipe</v>
      </c>
      <c r="E178" s="19" t="str">
        <f>VLOOKUP(B178,BaseMetodos!$A$2:$F$1177,6,FALSE)</f>
        <v>invertir/participe/ingreso</v>
      </c>
      <c r="F178" s="28" t="s">
        <v>4686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Parametros'!C32</f>
        <v>Persona Natural y email no cumple formato2 (varios @)</v>
      </c>
      <c r="T178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5742</v>
      </c>
      <c r="W178" s="19" t="s">
        <v>5742</v>
      </c>
      <c r="X178" s="19" t="s">
        <v>4369</v>
      </c>
    </row>
    <row r="179" spans="1:24" s="19" customFormat="1" ht="14.5" customHeight="1" x14ac:dyDescent="0.35">
      <c r="A179" t="s">
        <v>1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ingresaParticipe</v>
      </c>
      <c r="E179" s="19" t="str">
        <f>VLOOKUP(B179,BaseMetodos!$A$2:$F$1177,6,FALSE)</f>
        <v>invertir/participe/ingreso</v>
      </c>
      <c r="F179" s="28" t="s">
        <v>4686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Parametros'!C33</f>
        <v>Persona Natural y email no cumple formato3(sin dominio)</v>
      </c>
      <c r="T179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5742</v>
      </c>
      <c r="W179" s="19" t="s">
        <v>5742</v>
      </c>
      <c r="X179" s="19" t="s">
        <v>4369</v>
      </c>
    </row>
    <row r="180" spans="1:24" s="19" customFormat="1" ht="14.5" customHeight="1" x14ac:dyDescent="0.35">
      <c r="A180" t="s">
        <v>1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ingresaParticipe</v>
      </c>
      <c r="E180" s="19" t="str">
        <f>VLOOKUP(B180,BaseMetodos!$A$2:$F$1177,6,FALSE)</f>
        <v>invertir/participe/ingreso</v>
      </c>
      <c r="F180" s="28" t="s">
        <v>4686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Parametros'!C34</f>
        <v>Persona Natural dependiente vacío</v>
      </c>
      <c r="T180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5742</v>
      </c>
      <c r="W180" s="19" t="s">
        <v>5742</v>
      </c>
      <c r="X180" s="19" t="s">
        <v>4369</v>
      </c>
    </row>
    <row r="181" spans="1:24" s="19" customFormat="1" ht="14.5" customHeight="1" x14ac:dyDescent="0.35">
      <c r="A181" t="s">
        <v>1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ingresaParticipe</v>
      </c>
      <c r="E181" s="19" t="str">
        <f>VLOOKUP(B181,BaseMetodos!$A$2:$F$1177,6,FALSE)</f>
        <v>invertir/participe/ingreso</v>
      </c>
      <c r="F181" s="28" t="s">
        <v>4686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Parametros'!C35</f>
        <v>Persona Natural dependiente valor 0</v>
      </c>
      <c r="T181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5742</v>
      </c>
      <c r="W181" s="19" t="s">
        <v>5742</v>
      </c>
      <c r="X181" s="19" t="s">
        <v>4369</v>
      </c>
    </row>
    <row r="182" spans="1:24" s="19" customFormat="1" ht="14.5" customHeight="1" x14ac:dyDescent="0.35">
      <c r="A182" t="s">
        <v>1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ingresaParticipe</v>
      </c>
      <c r="E182" s="19" t="str">
        <f>VLOOKUP(B182,BaseMetodos!$A$2:$F$1177,6,FALSE)</f>
        <v>invertir/participe/ingreso</v>
      </c>
      <c r="F182" s="28" t="s">
        <v>4686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Parametros'!C36</f>
        <v>Persona Natural dependiente Alfanumerico</v>
      </c>
      <c r="T182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2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5742</v>
      </c>
      <c r="W182" s="19" t="s">
        <v>5742</v>
      </c>
      <c r="X182" s="19" t="s">
        <v>4369</v>
      </c>
    </row>
    <row r="183" spans="1:24" s="19" customFormat="1" ht="14.5" customHeight="1" x14ac:dyDescent="0.35">
      <c r="A183" t="s">
        <v>1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ingresaParticipe</v>
      </c>
      <c r="E183" s="19" t="str">
        <f>VLOOKUP(B183,BaseMetodos!$A$2:$F$1177,6,FALSE)</f>
        <v>invertir/participe/ingreso</v>
      </c>
      <c r="F183" s="28" t="s">
        <v>4686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Parametros'!C37</f>
        <v>Persona Natural Indicador indPatrimonioNoFinanciero vacío</v>
      </c>
      <c r="T183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5742</v>
      </c>
      <c r="W183" s="19" t="s">
        <v>5742</v>
      </c>
      <c r="X183" s="19" t="s">
        <v>4369</v>
      </c>
    </row>
    <row r="184" spans="1:24" s="19" customFormat="1" ht="14.5" customHeight="1" x14ac:dyDescent="0.35">
      <c r="A184" t="s">
        <v>1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ingresaParticipe</v>
      </c>
      <c r="E184" s="19" t="str">
        <f>VLOOKUP(B184,BaseMetodos!$A$2:$F$1177,6,FALSE)</f>
        <v>invertir/participe/ingreso</v>
      </c>
      <c r="F184" s="28" t="s">
        <v>4686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Parametros'!C38</f>
        <v>Persona Natural Indicador indPatrimonioNoFinanciero Alfanumerico</v>
      </c>
      <c r="T184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5742</v>
      </c>
      <c r="W184" s="19" t="s">
        <v>5742</v>
      </c>
      <c r="X184" s="19" t="s">
        <v>4369</v>
      </c>
    </row>
    <row r="185" spans="1:24" s="19" customFormat="1" ht="14.5" customHeight="1" x14ac:dyDescent="0.35">
      <c r="A185" t="s">
        <v>1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ingresaParticipe</v>
      </c>
      <c r="E185" s="19" t="str">
        <f>VLOOKUP(B185,BaseMetodos!$A$2:$F$1177,6,FALSE)</f>
        <v>invertir/participe/ingreso</v>
      </c>
      <c r="F185" s="28" t="s">
        <v>4686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Parametros'!C39</f>
        <v>Persona Natural Indicador indRegimenConyugal  Vacío</v>
      </c>
      <c r="T185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5742</v>
      </c>
      <c r="W185" s="19" t="s">
        <v>5742</v>
      </c>
      <c r="X185" s="19" t="s">
        <v>4369</v>
      </c>
    </row>
    <row r="186" spans="1:24" s="19" customFormat="1" ht="14.5" customHeight="1" x14ac:dyDescent="0.35">
      <c r="A186" t="s">
        <v>1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ingresaParticipe</v>
      </c>
      <c r="E186" s="19" t="str">
        <f>VLOOKUP(B186,BaseMetodos!$A$2:$F$1177,6,FALSE)</f>
        <v>invertir/participe/ingreso</v>
      </c>
      <c r="F186" s="28" t="s">
        <v>4686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Parametros'!C40</f>
        <v>Persona Natural Indicador indRegimenConyugal  Alfanumerico</v>
      </c>
      <c r="T186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5742</v>
      </c>
      <c r="W186" s="19" t="s">
        <v>5742</v>
      </c>
      <c r="X186" s="19" t="s">
        <v>4369</v>
      </c>
    </row>
    <row r="187" spans="1:24" s="19" customFormat="1" ht="14.5" customHeight="1" x14ac:dyDescent="0.35">
      <c r="A187" t="s">
        <v>1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ingresaParticipe</v>
      </c>
      <c r="E187" s="19" t="str">
        <f>VLOOKUP(B187,BaseMetodos!$A$2:$F$1177,6,FALSE)</f>
        <v>invertir/participe/ingreso</v>
      </c>
      <c r="F187" s="28" t="s">
        <v>4686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Parametros'!C41</f>
        <v>Persona Natural Indicador idPaisResidencia   Vacío</v>
      </c>
      <c r="T187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187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5742</v>
      </c>
      <c r="W187" s="19" t="s">
        <v>5742</v>
      </c>
      <c r="X187" s="19" t="s">
        <v>4369</v>
      </c>
    </row>
    <row r="188" spans="1:24" s="19" customFormat="1" ht="14.5" customHeight="1" x14ac:dyDescent="0.35">
      <c r="A188" t="s">
        <v>1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ingresaParticipe</v>
      </c>
      <c r="E188" s="19" t="str">
        <f>VLOOKUP(B188,BaseMetodos!$A$2:$F$1177,6,FALSE)</f>
        <v>invertir/participe/ingreso</v>
      </c>
      <c r="F188" s="28" t="s">
        <v>4686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Parametros'!C42</f>
        <v>Persona Natural Indicador idPaisResidencia   Alfanumerico cualquiera</v>
      </c>
      <c r="T188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188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5742</v>
      </c>
      <c r="W188" s="19" t="s">
        <v>5742</v>
      </c>
      <c r="X188" s="19" t="s">
        <v>4369</v>
      </c>
    </row>
    <row r="189" spans="1:24" s="19" customFormat="1" ht="14.5" customHeight="1" x14ac:dyDescent="0.35">
      <c r="A189" t="s">
        <v>1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ingresaParticipe</v>
      </c>
      <c r="E189" s="19" t="str">
        <f>VLOOKUP(B189,BaseMetodos!$A$2:$F$1177,6,FALSE)</f>
        <v>invertir/participe/ingreso</v>
      </c>
      <c r="F189" s="28" t="s">
        <v>4686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Parametros'!C43</f>
        <v>Persona Natural codigoRegion   vacío</v>
      </c>
      <c r="T189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189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5742</v>
      </c>
      <c r="W189" s="19" t="s">
        <v>5742</v>
      </c>
      <c r="X189" s="19" t="s">
        <v>4369</v>
      </c>
    </row>
    <row r="190" spans="1:24" s="19" customFormat="1" ht="14.5" customHeight="1" x14ac:dyDescent="0.35">
      <c r="A190" t="s">
        <v>1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ingresaParticipe</v>
      </c>
      <c r="E190" s="19" t="str">
        <f>VLOOKUP(B190,BaseMetodos!$A$2:$F$1177,6,FALSE)</f>
        <v>invertir/participe/ingreso</v>
      </c>
      <c r="F190" s="28" t="s">
        <v>4686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Parametros'!C44</f>
        <v>Persona Natural codigoRegion  Alfanumerico libre</v>
      </c>
      <c r="T190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190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5742</v>
      </c>
      <c r="W190" s="19" t="s">
        <v>5742</v>
      </c>
      <c r="X190" s="19" t="s">
        <v>4369</v>
      </c>
    </row>
    <row r="191" spans="1:24" s="19" customFormat="1" ht="14.5" customHeight="1" x14ac:dyDescent="0.35">
      <c r="A191" t="s">
        <v>1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ingresaParticipe</v>
      </c>
      <c r="E191" s="19" t="str">
        <f>VLOOKUP(B191,BaseMetodos!$A$2:$F$1177,6,FALSE)</f>
        <v>invertir/participe/ingreso</v>
      </c>
      <c r="F191" s="28" t="s">
        <v>4686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Parametros'!C45</f>
        <v>Persona Natural  expuesto vacío</v>
      </c>
      <c r="T191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191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5742</v>
      </c>
      <c r="W191" s="19" t="s">
        <v>5742</v>
      </c>
      <c r="X191" s="19" t="s">
        <v>4369</v>
      </c>
    </row>
    <row r="192" spans="1:24" s="19" customFormat="1" ht="14.5" customHeight="1" x14ac:dyDescent="0.35">
      <c r="A192" t="s">
        <v>1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ingresaParticipe</v>
      </c>
      <c r="E192" s="19" t="str">
        <f>VLOOKUP(B192,BaseMetodos!$A$2:$F$1177,6,FALSE)</f>
        <v>invertir/participe/ingreso</v>
      </c>
      <c r="F192" s="28" t="s">
        <v>4686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Parametros'!C46</f>
        <v>Persona Natural expuesto Alfanumerico cualquiera</v>
      </c>
      <c r="T192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192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5742</v>
      </c>
      <c r="W192" s="19" t="s">
        <v>5742</v>
      </c>
      <c r="X192" s="19" t="s">
        <v>4369</v>
      </c>
    </row>
    <row r="193" spans="1:24" s="19" customFormat="1" ht="14.5" customHeight="1" x14ac:dyDescent="0.35">
      <c r="A193" t="s">
        <v>1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ingresaParticipe</v>
      </c>
      <c r="E193" s="19" t="str">
        <f>VLOOKUP(B193,BaseMetodos!$A$2:$F$1177,6,FALSE)</f>
        <v>invertir/participe/ingreso</v>
      </c>
      <c r="F193" s="28" t="s">
        <v>4686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Parametros'!C47</f>
        <v>Persona Jurídica Feliz</v>
      </c>
      <c r="T193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5742</v>
      </c>
      <c r="W193" s="19" t="s">
        <v>5742</v>
      </c>
      <c r="X193" s="19" t="s">
        <v>4369</v>
      </c>
    </row>
    <row r="194" spans="1:24" s="19" customFormat="1" ht="14.5" customHeight="1" x14ac:dyDescent="0.35">
      <c r="A194" t="s">
        <v>1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ingresaParticipe</v>
      </c>
      <c r="E194" s="19" t="str">
        <f>VLOOKUP(B194,BaseMetodos!$A$2:$F$1177,6,FALSE)</f>
        <v>invertir/participe/ingreso</v>
      </c>
      <c r="F194" s="28" t="s">
        <v>4686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Parametros'!C48</f>
        <v>Persona Jurídica y Razon Social en blanco</v>
      </c>
      <c r="T194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5742</v>
      </c>
      <c r="W194" s="19" t="s">
        <v>5742</v>
      </c>
      <c r="X194" s="19" t="s">
        <v>4369</v>
      </c>
    </row>
    <row r="195" spans="1:24" s="19" customFormat="1" ht="14.5" customHeight="1" x14ac:dyDescent="0.35">
      <c r="A195" t="s">
        <v>1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ingresaParticipe</v>
      </c>
      <c r="E195" s="19" t="str">
        <f>VLOOKUP(B195,BaseMetodos!$A$2:$F$1177,6,FALSE)</f>
        <v>invertir/participe/ingreso</v>
      </c>
      <c r="F195" s="28" t="s">
        <v>4686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Parametros'!C49</f>
        <v>Persona Jurídica y Direccion en blanco</v>
      </c>
      <c r="T195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5742</v>
      </c>
      <c r="W195" s="19" t="s">
        <v>5742</v>
      </c>
      <c r="X195" s="19" t="s">
        <v>4369</v>
      </c>
    </row>
    <row r="196" spans="1:24" s="19" customFormat="1" ht="14.5" customHeight="1" x14ac:dyDescent="0.35">
      <c r="A196" t="s">
        <v>1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ingresaParticipe</v>
      </c>
      <c r="E196" s="19" t="str">
        <f>VLOOKUP(B196,BaseMetodos!$A$2:$F$1177,6,FALSE)</f>
        <v>invertir/participe/ingreso</v>
      </c>
      <c r="F196" s="28" t="s">
        <v>4686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Parametros'!C50</f>
        <v>Persona Jurídica y Telefono en blanco</v>
      </c>
      <c r="T196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5742</v>
      </c>
      <c r="W196" s="19" t="s">
        <v>5742</v>
      </c>
      <c r="X196" s="19" t="s">
        <v>4369</v>
      </c>
    </row>
    <row r="197" spans="1:24" s="19" customFormat="1" ht="14.5" customHeight="1" x14ac:dyDescent="0.35">
      <c r="A197" t="s">
        <v>1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ingresaParticipe</v>
      </c>
      <c r="E197" s="19" t="str">
        <f>VLOOKUP(B197,BaseMetodos!$A$2:$F$1177,6,FALSE)</f>
        <v>invertir/participe/ingreso</v>
      </c>
      <c r="F197" s="28" t="s">
        <v>4686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Parametros'!C51</f>
        <v>Persona Jurídica y Telefono con valor 0</v>
      </c>
      <c r="T197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5742</v>
      </c>
      <c r="W197" s="19" t="s">
        <v>5742</v>
      </c>
      <c r="X197" s="19" t="s">
        <v>4369</v>
      </c>
    </row>
    <row r="198" spans="1:24" s="19" customFormat="1" ht="14.5" customHeight="1" x14ac:dyDescent="0.35">
      <c r="A198" t="s">
        <v>1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ingresaParticipe</v>
      </c>
      <c r="E198" s="19" t="str">
        <f>VLOOKUP(B198,BaseMetodos!$A$2:$F$1177,6,FALSE)</f>
        <v>invertir/participe/ingreso</v>
      </c>
      <c r="F198" s="28" t="s">
        <v>4686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Parametros'!C52</f>
        <v>Persona Jurídica y email en blanco</v>
      </c>
      <c r="T198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5742</v>
      </c>
      <c r="W198" s="19" t="s">
        <v>5742</v>
      </c>
      <c r="X198" s="19" t="s">
        <v>4369</v>
      </c>
    </row>
    <row r="199" spans="1:24" s="19" customFormat="1" ht="14.5" customHeight="1" x14ac:dyDescent="0.35">
      <c r="A199" t="s">
        <v>1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ingresaParticipe</v>
      </c>
      <c r="E199" s="19" t="str">
        <f>VLOOKUP(B199,BaseMetodos!$A$2:$F$1177,6,FALSE)</f>
        <v>invertir/participe/ingreso</v>
      </c>
      <c r="F199" s="28" t="s">
        <v>4686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Parametros'!C53</f>
        <v>Persona Jurídica y email no cumple formato (sin @)</v>
      </c>
      <c r="T199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5742</v>
      </c>
      <c r="W199" s="19" t="s">
        <v>5742</v>
      </c>
      <c r="X199" s="19" t="s">
        <v>4369</v>
      </c>
    </row>
    <row r="200" spans="1:24" s="19" customFormat="1" ht="14.5" customHeight="1" x14ac:dyDescent="0.35">
      <c r="A200" t="s">
        <v>1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ingresaParticipe</v>
      </c>
      <c r="E200" s="19" t="str">
        <f>VLOOKUP(B200,BaseMetodos!$A$2:$F$1177,6,FALSE)</f>
        <v>invertir/participe/ingreso</v>
      </c>
      <c r="F200" s="28" t="s">
        <v>4686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Parametros'!C54</f>
        <v>Persona Jurídica y email no cumple formato2 (varios @)</v>
      </c>
      <c r="T200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5742</v>
      </c>
      <c r="W200" s="19" t="s">
        <v>5742</v>
      </c>
      <c r="X200" s="19" t="s">
        <v>4369</v>
      </c>
    </row>
    <row r="201" spans="1:24" s="19" customFormat="1" ht="14.5" customHeight="1" x14ac:dyDescent="0.35">
      <c r="A201" t="s">
        <v>1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ingresaParticipe</v>
      </c>
      <c r="E201" s="19" t="str">
        <f>VLOOKUP(B201,BaseMetodos!$A$2:$F$1177,6,FALSE)</f>
        <v>invertir/participe/ingreso</v>
      </c>
      <c r="F201" s="28" t="s">
        <v>4686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Parametros'!C55</f>
        <v>Persona Jurídica y email no cumple formato3(sin dominio)</v>
      </c>
      <c r="T201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5742</v>
      </c>
      <c r="W201" s="19" t="s">
        <v>5742</v>
      </c>
      <c r="X201" s="19" t="s">
        <v>4369</v>
      </c>
    </row>
    <row r="202" spans="1:24" s="19" customFormat="1" ht="14.5" customHeight="1" x14ac:dyDescent="0.35">
      <c r="A202" t="s">
        <v>1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ingresaParticipe</v>
      </c>
      <c r="E202" s="19" t="str">
        <f>VLOOKUP(B202,BaseMetodos!$A$2:$F$1177,6,FALSE)</f>
        <v>invertir/participe/ingreso</v>
      </c>
      <c r="F202" s="28" t="s">
        <v>4686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Parametros'!C56</f>
        <v>Persona Jurídica dependiente vacío</v>
      </c>
      <c r="T202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2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5742</v>
      </c>
      <c r="W202" s="19" t="s">
        <v>5742</v>
      </c>
      <c r="X202" s="19" t="s">
        <v>4369</v>
      </c>
    </row>
    <row r="203" spans="1:24" s="19" customFormat="1" ht="14.5" customHeight="1" x14ac:dyDescent="0.35">
      <c r="A203" t="s">
        <v>1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ingresaParticipe</v>
      </c>
      <c r="E203" s="19" t="str">
        <f>VLOOKUP(B203,BaseMetodos!$A$2:$F$1177,6,FALSE)</f>
        <v>invertir/participe/ingreso</v>
      </c>
      <c r="F203" s="28" t="s">
        <v>4686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Parametros'!C57</f>
        <v>Persona Jurídica dependiente valor 0</v>
      </c>
      <c r="T203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3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5742</v>
      </c>
      <c r="W203" s="19" t="s">
        <v>5742</v>
      </c>
      <c r="X203" s="19" t="s">
        <v>4369</v>
      </c>
    </row>
    <row r="204" spans="1:24" s="19" customFormat="1" ht="14.5" customHeight="1" x14ac:dyDescent="0.35">
      <c r="A204" t="s">
        <v>1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ingresaParticipe</v>
      </c>
      <c r="E204" s="19" t="str">
        <f>VLOOKUP(B204,BaseMetodos!$A$2:$F$1177,6,FALSE)</f>
        <v>invertir/participe/ingreso</v>
      </c>
      <c r="F204" s="28" t="s">
        <v>4686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Parametros'!C58</f>
        <v>Persona Jurídica dependiente Alfanumerico</v>
      </c>
      <c r="T204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4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5742</v>
      </c>
      <c r="W204" s="19" t="s">
        <v>5742</v>
      </c>
      <c r="X204" s="19" t="s">
        <v>4369</v>
      </c>
    </row>
    <row r="205" spans="1:24" s="19" customFormat="1" ht="14.5" customHeight="1" x14ac:dyDescent="0.35">
      <c r="A205" t="s">
        <v>1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ingresaParticipe</v>
      </c>
      <c r="E205" s="19" t="str">
        <f>VLOOKUP(B205,BaseMetodos!$A$2:$F$1177,6,FALSE)</f>
        <v>invertir/participe/ingreso</v>
      </c>
      <c r="F205" s="28" t="s">
        <v>4686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Parametros'!C59</f>
        <v>Persona Jurídica Indicador indPatrimonioNoFinanciero vacío</v>
      </c>
      <c r="T205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5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5742</v>
      </c>
      <c r="W205" s="19" t="s">
        <v>5742</v>
      </c>
      <c r="X205" s="19" t="s">
        <v>4369</v>
      </c>
    </row>
    <row r="206" spans="1:24" s="19" customFormat="1" ht="14.5" customHeight="1" x14ac:dyDescent="0.35">
      <c r="A206" t="s">
        <v>1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ingresaParticipe</v>
      </c>
      <c r="E206" s="19" t="str">
        <f>VLOOKUP(B206,BaseMetodos!$A$2:$F$1177,6,FALSE)</f>
        <v>invertir/participe/ingreso</v>
      </c>
      <c r="F206" s="28" t="s">
        <v>4686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Parametros'!C60</f>
        <v>Persona Jurídica Indicador indPatrimonioNoFinanciero Alfanumerico</v>
      </c>
      <c r="T206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6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5742</v>
      </c>
      <c r="W206" s="19" t="s">
        <v>5742</v>
      </c>
      <c r="X206" s="19" t="s">
        <v>4369</v>
      </c>
    </row>
    <row r="207" spans="1:24" s="19" customFormat="1" ht="14.5" customHeight="1" x14ac:dyDescent="0.35">
      <c r="A207" t="s">
        <v>1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ingresaParticipe</v>
      </c>
      <c r="E207" s="19" t="str">
        <f>VLOOKUP(B207,BaseMetodos!$A$2:$F$1177,6,FALSE)</f>
        <v>invertir/participe/ingreso</v>
      </c>
      <c r="F207" s="28" t="s">
        <v>4686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Parametros'!C61</f>
        <v>Persona Jurídica Indicador idPaisResidencia   Vacío</v>
      </c>
      <c r="T207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7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5742</v>
      </c>
      <c r="W207" s="19" t="s">
        <v>5742</v>
      </c>
      <c r="X207" s="19" t="s">
        <v>4369</v>
      </c>
    </row>
    <row r="208" spans="1:24" s="19" customFormat="1" ht="14.5" customHeight="1" x14ac:dyDescent="0.35">
      <c r="A208" t="s">
        <v>1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ingresaParticipe</v>
      </c>
      <c r="E208" s="19" t="str">
        <f>VLOOKUP(B208,BaseMetodos!$A$2:$F$1177,6,FALSE)</f>
        <v>invertir/participe/ingreso</v>
      </c>
      <c r="F208" s="28" t="s">
        <v>4686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Parametros'!C62</f>
        <v>Persona Jurídica Indicador idPaisResidencia   Alfanumerico cualquiera</v>
      </c>
      <c r="T208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8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5742</v>
      </c>
      <c r="W208" s="19" t="s">
        <v>5742</v>
      </c>
      <c r="X208" s="19" t="s">
        <v>4369</v>
      </c>
    </row>
    <row r="209" spans="1:25" s="19" customFormat="1" ht="14.5" customHeight="1" x14ac:dyDescent="0.35">
      <c r="A209" t="s">
        <v>1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ingresaParticipe</v>
      </c>
      <c r="E209" s="19" t="str">
        <f>VLOOKUP(B209,BaseMetodos!$A$2:$F$1177,6,FALSE)</f>
        <v>invertir/participe/ingreso</v>
      </c>
      <c r="F209" s="28" t="s">
        <v>4686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Parametros'!C63</f>
        <v>Persona Jurídica codigoRegion   vacío</v>
      </c>
      <c r="T209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9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5742</v>
      </c>
      <c r="W209" s="19" t="s">
        <v>5742</v>
      </c>
      <c r="X209" s="19" t="s">
        <v>4369</v>
      </c>
    </row>
    <row r="210" spans="1:25" s="19" customFormat="1" ht="14.5" customHeight="1" x14ac:dyDescent="0.35">
      <c r="A210" t="s">
        <v>1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ingresaParticipe</v>
      </c>
      <c r="E210" s="19" t="str">
        <f>VLOOKUP(B210,BaseMetodos!$A$2:$F$1177,6,FALSE)</f>
        <v>invertir/participe/ingreso</v>
      </c>
      <c r="F210" s="28" t="s">
        <v>4686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Parametros'!C64</f>
        <v>Persona Jurídica codigoRegion  Alfanumerico libre</v>
      </c>
      <c r="T210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10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5742</v>
      </c>
      <c r="W210" s="19" t="s">
        <v>5742</v>
      </c>
      <c r="X210" s="19" t="s">
        <v>4369</v>
      </c>
    </row>
    <row r="211" spans="1:25" s="19" customFormat="1" ht="14.5" customHeight="1" x14ac:dyDescent="0.35">
      <c r="A211" t="s">
        <v>1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ingresaParticipe</v>
      </c>
      <c r="E211" s="19" t="str">
        <f>VLOOKUP(B211,BaseMetodos!$A$2:$F$1177,6,FALSE)</f>
        <v>invertir/participe/ingreso</v>
      </c>
      <c r="F211" s="28" t="s">
        <v>4686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Parametros'!C65</f>
        <v>Persona Jurídica  expuesto vacío</v>
      </c>
      <c r="T211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11" s="22"/>
      <c r="V211" s="19" t="s">
        <v>5742</v>
      </c>
      <c r="W211" s="19" t="s">
        <v>5742</v>
      </c>
      <c r="X211" s="19" t="s">
        <v>4369</v>
      </c>
    </row>
    <row r="212" spans="1:25" s="19" customFormat="1" ht="14.5" customHeight="1" x14ac:dyDescent="0.35">
      <c r="A212" t="s">
        <v>1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ingresaParticipe</v>
      </c>
      <c r="E212" s="19" t="str">
        <f>VLOOKUP(B212,BaseMetodos!$A$2:$F$1177,6,FALSE)</f>
        <v>invertir/participe/ingreso</v>
      </c>
      <c r="F212" s="28" t="s">
        <v>4686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Parametros'!C66</f>
        <v>Persona Jurídica  expuesto Alfanumerico cualquiera</v>
      </c>
      <c r="T212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12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5742</v>
      </c>
      <c r="W212" s="19" t="s">
        <v>5742</v>
      </c>
      <c r="X212" s="19" t="s">
        <v>4369</v>
      </c>
    </row>
    <row r="213" spans="1:25" x14ac:dyDescent="0.35">
      <c r="A213" t="s">
        <v>1</v>
      </c>
      <c r="B213">
        <v>32</v>
      </c>
      <c r="C213" s="23" t="str">
        <f>VLOOKUP(B213,BaseMetodos!$A$2:$E$1177,3,FALSE)&amp;"."&amp;VLOOKUP(B213,BaseMetodos!$A$2:$E$1177,4,FALSE)</f>
        <v>u_xr_bci.invertirFondoMutuo</v>
      </c>
      <c r="D213" s="19" t="str">
        <f>VLOOKUP(B213,BaseMetodos!$A$2:$F$2177,5,FALSE)</f>
        <v>invertirFondoMutuo</v>
      </c>
      <c r="E213" t="str">
        <f>VLOOKUP(B213,BaseMetodos!$A$2:$F$1177,6,FALSE)</f>
        <v>invertir/fondo</v>
      </c>
      <c r="F213" s="10" t="s">
        <v>1502</v>
      </c>
      <c r="G213" s="10" t="s">
        <v>1503</v>
      </c>
      <c r="H213" s="10" t="s">
        <v>1541</v>
      </c>
      <c r="I213" s="10">
        <v>0</v>
      </c>
      <c r="J213" s="10" t="s">
        <v>1809</v>
      </c>
      <c r="K213" s="10" t="s">
        <v>1505</v>
      </c>
      <c r="L213" s="10" t="s">
        <v>203</v>
      </c>
      <c r="M213" s="10" t="s">
        <v>265</v>
      </c>
      <c r="S213" t="s">
        <v>196</v>
      </c>
      <c r="T213" s="2" t="str">
        <f>paramGPL(BaseParametros!$C$208:$E$216,F213:M213)</f>
        <v>{"canal":"110", "codigoFondo":"3002", "rutParticipe":"11813695", "cuentaFondo":0, "montoInversion":70060.00, "regimenTributario":"A", "cuentaCorrienteCliente":"52897257", "inversionPagada":"S"}</v>
      </c>
      <c r="U213" s="1" t="str">
        <f>paramRPC2(C213,BaseParametros!$C$208:$E$216,F213:O213)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3" s="19" t="s">
        <v>5742</v>
      </c>
      <c r="W213" s="19" t="s">
        <v>5742</v>
      </c>
      <c r="X213" s="19" t="s">
        <v>4369</v>
      </c>
      <c r="Y213" s="19"/>
    </row>
    <row r="214" spans="1:25" x14ac:dyDescent="0.35">
      <c r="A214" t="s">
        <v>1</v>
      </c>
      <c r="B214">
        <v>32</v>
      </c>
      <c r="C214" s="23" t="str">
        <f>VLOOKUP(B214,BaseMetodos!$A$2:$E$1177,3,FALSE)&amp;"."&amp;VLOOKUP(B214,BaseMetodos!$A$2:$E$1177,4,FALSE)</f>
        <v>u_xr_bci.invertirFondoMutuo</v>
      </c>
      <c r="D214" s="19" t="str">
        <f>VLOOKUP(B214,BaseMetodos!$A$2:$F$2177,5,FALSE)</f>
        <v>invertirFondoMutuo</v>
      </c>
      <c r="E214" t="str">
        <f>VLOOKUP(B214,BaseMetodos!$A$2:$F$1177,6,FALSE)</f>
        <v>invertir/fondo</v>
      </c>
      <c r="F214" s="10" t="s">
        <v>3</v>
      </c>
      <c r="G214" s="10" t="s">
        <v>1503</v>
      </c>
      <c r="H214" s="10" t="s">
        <v>1541</v>
      </c>
      <c r="I214" s="10">
        <v>0</v>
      </c>
      <c r="J214" s="10" t="s">
        <v>1809</v>
      </c>
      <c r="K214" s="10" t="s">
        <v>1505</v>
      </c>
      <c r="L214" s="10" t="s">
        <v>203</v>
      </c>
      <c r="M214" s="10" t="s">
        <v>265</v>
      </c>
      <c r="S214" t="s">
        <v>270</v>
      </c>
      <c r="T214" s="2" t="str">
        <f>paramGPL(BaseParametros!$C$208:$E$216,F214:M214)</f>
        <v>{"canal":"", "codigoFondo":"3002", "rutParticipe":"11813695", "cuentaFondo":0, "montoInversion":70060.00, "regimenTributario":"A", "cuentaCorrienteCliente":"52897257", "inversionPagada":"S"}</v>
      </c>
      <c r="U214" s="1" t="str">
        <f>paramRPC2(C214,BaseParametros!$C$208:$E$216,F214:O214)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4" s="19" t="s">
        <v>5742</v>
      </c>
      <c r="W214" s="19" t="s">
        <v>5742</v>
      </c>
      <c r="X214" s="19" t="s">
        <v>4369</v>
      </c>
      <c r="Y214" s="19"/>
    </row>
    <row r="215" spans="1:25" x14ac:dyDescent="0.35">
      <c r="A215" t="s">
        <v>1</v>
      </c>
      <c r="B215">
        <v>32</v>
      </c>
      <c r="C215" s="23" t="str">
        <f>VLOOKUP(B215,BaseMetodos!$A$2:$E$1177,3,FALSE)&amp;"."&amp;VLOOKUP(B215,BaseMetodos!$A$2:$E$1177,4,FALSE)</f>
        <v>u_xr_bci.invertirFondoMutuo</v>
      </c>
      <c r="D215" s="19" t="str">
        <f>VLOOKUP(B215,BaseMetodos!$A$2:$F$2177,5,FALSE)</f>
        <v>invertirFondoMutuo</v>
      </c>
      <c r="E215" t="str">
        <f>VLOOKUP(B215,BaseMetodos!$A$2:$F$1177,6,FALSE)</f>
        <v>invertir/fondo</v>
      </c>
      <c r="F215" s="10" t="s">
        <v>1594</v>
      </c>
      <c r="G215" s="10" t="s">
        <v>1503</v>
      </c>
      <c r="H215" s="10" t="s">
        <v>1541</v>
      </c>
      <c r="I215" s="10">
        <v>0</v>
      </c>
      <c r="J215" s="10" t="s">
        <v>1809</v>
      </c>
      <c r="K215" s="10" t="s">
        <v>1505</v>
      </c>
      <c r="L215" s="10" t="s">
        <v>203</v>
      </c>
      <c r="M215" s="10" t="s">
        <v>265</v>
      </c>
      <c r="S215" t="s">
        <v>4694</v>
      </c>
      <c r="T215" s="2" t="str">
        <f>paramGPL(BaseParametros!$C$208:$E$216,F215:M215)</f>
        <v>{"canal":"0", "codigoFondo":"3002", "rutParticipe":"11813695", "cuentaFondo":0, "montoInversion":70060.00, "regimenTributario":"A", "cuentaCorrienteCliente":"52897257", "inversionPagada":"S"}</v>
      </c>
      <c r="U215" s="1" t="str">
        <f>paramRPC2(C215,BaseParametros!$C$208:$E$216,F215:O215)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5" s="19" t="s">
        <v>5742</v>
      </c>
      <c r="W215" s="19" t="s">
        <v>5742</v>
      </c>
      <c r="X215" s="19" t="s">
        <v>4369</v>
      </c>
      <c r="Y215" s="19"/>
    </row>
    <row r="216" spans="1:25" x14ac:dyDescent="0.35">
      <c r="A216" t="s">
        <v>1</v>
      </c>
      <c r="B216">
        <v>32</v>
      </c>
      <c r="C216" s="23" t="str">
        <f>VLOOKUP(B216,BaseMetodos!$A$2:$E$1177,3,FALSE)&amp;"."&amp;VLOOKUP(B216,BaseMetodos!$A$2:$E$1177,4,FALSE)</f>
        <v>u_xr_bci.invertirFondoMutuo</v>
      </c>
      <c r="D216" s="19" t="str">
        <f>VLOOKUP(B216,BaseMetodos!$A$2:$F$2177,5,FALSE)</f>
        <v>invertirFondoMutuo</v>
      </c>
      <c r="E216" t="str">
        <f>VLOOKUP(B216,BaseMetodos!$A$2:$F$1177,6,FALSE)</f>
        <v>invertir/fondo</v>
      </c>
      <c r="F216" s="10" t="s">
        <v>4791</v>
      </c>
      <c r="G216" s="10" t="s">
        <v>1503</v>
      </c>
      <c r="H216" s="10" t="s">
        <v>1541</v>
      </c>
      <c r="I216" s="10">
        <v>0</v>
      </c>
      <c r="J216" s="10" t="s">
        <v>1809</v>
      </c>
      <c r="K216" s="10" t="s">
        <v>1505</v>
      </c>
      <c r="L216" s="10" t="s">
        <v>203</v>
      </c>
      <c r="M216" s="10" t="s">
        <v>265</v>
      </c>
      <c r="S216" t="s">
        <v>197</v>
      </c>
      <c r="T216" s="2" t="str">
        <f>paramGPL(BaseParametros!$C$208:$E$216,F216:M216)</f>
        <v>{"canal":"110ALFHA", "codigoFondo":"3002", "rutParticipe":"11813695", "cuentaFondo":0, "montoInversion":70060.00, "regimenTributario":"A", "cuentaCorrienteCliente":"52897257", "inversionPagada":"S"}</v>
      </c>
      <c r="U216" s="1" t="str">
        <f>paramRPC2(C216,BaseParametros!$C$208:$E$216,F216:O216)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6" s="19" t="s">
        <v>5742</v>
      </c>
      <c r="W216" s="19" t="s">
        <v>5742</v>
      </c>
      <c r="X216" s="19" t="s">
        <v>4369</v>
      </c>
      <c r="Y216" s="19"/>
    </row>
    <row r="217" spans="1:25" x14ac:dyDescent="0.35">
      <c r="A217" t="s">
        <v>1</v>
      </c>
      <c r="B217">
        <v>32</v>
      </c>
      <c r="C217" s="23" t="str">
        <f>VLOOKUP(B217,BaseMetodos!$A$2:$E$1177,3,FALSE)&amp;"."&amp;VLOOKUP(B217,BaseMetodos!$A$2:$E$1177,4,FALSE)</f>
        <v>u_xr_bci.invertirFondoMutuo</v>
      </c>
      <c r="D217" s="19" t="str">
        <f>VLOOKUP(B217,BaseMetodos!$A$2:$F$2177,5,FALSE)</f>
        <v>invertirFondoMutuo</v>
      </c>
      <c r="E217" t="str">
        <f>VLOOKUP(B217,BaseMetodos!$A$2:$F$1177,6,FALSE)</f>
        <v>invertir/fondo</v>
      </c>
      <c r="F217" s="10" t="s">
        <v>1502</v>
      </c>
      <c r="G217" s="10" t="s">
        <v>1503</v>
      </c>
      <c r="H217" s="10" t="s">
        <v>1541</v>
      </c>
      <c r="I217" s="10">
        <v>0</v>
      </c>
      <c r="J217" s="10" t="s">
        <v>1823</v>
      </c>
      <c r="K217" s="10" t="s">
        <v>1505</v>
      </c>
      <c r="L217" s="10" t="s">
        <v>203</v>
      </c>
      <c r="M217" s="10" t="s">
        <v>1810</v>
      </c>
      <c r="S217" t="s">
        <v>196</v>
      </c>
      <c r="T217" s="2" t="str">
        <f>paramGPL(BaseParametros!$C$208:$E$216,F217:M217)</f>
        <v>{"canal":"110", "codigoFondo":"3002", "rutParticipe":"11813695", "cuentaFondo":0, "montoInversion":70080.00, "regimenTributario":"A", "cuentaCorrienteCliente":"52897257", "inversionPagada":"N"}</v>
      </c>
      <c r="U217" s="1" t="str">
        <f>paramRPC2(C217,BaseParametros!$C$208:$E$216,F217:O217)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17" s="19" t="s">
        <v>5742</v>
      </c>
      <c r="W217" s="19" t="s">
        <v>5742</v>
      </c>
      <c r="X217" s="19" t="s">
        <v>4369</v>
      </c>
      <c r="Y217" s="19"/>
    </row>
    <row r="218" spans="1:25" x14ac:dyDescent="0.35">
      <c r="A218" t="s">
        <v>1</v>
      </c>
      <c r="B218">
        <v>32</v>
      </c>
      <c r="C218" s="23" t="str">
        <f>VLOOKUP(B218,BaseMetodos!$A$2:$E$1177,3,FALSE)&amp;"."&amp;VLOOKUP(B218,BaseMetodos!$A$2:$E$1177,4,FALSE)</f>
        <v>u_xr_bci.invertirFondoMutuo</v>
      </c>
      <c r="D218" s="19" t="str">
        <f>VLOOKUP(B218,BaseMetodos!$A$2:$F$2177,5,FALSE)</f>
        <v>invertirFondoMutuo</v>
      </c>
      <c r="E218" t="str">
        <f>VLOOKUP(B218,BaseMetodos!$A$2:$F$1177,6,FALSE)</f>
        <v>invertir/fondo</v>
      </c>
      <c r="F218" s="10" t="s">
        <v>1502</v>
      </c>
      <c r="G218" s="10" t="s">
        <v>1503</v>
      </c>
      <c r="H218" s="10" t="s">
        <v>1541</v>
      </c>
      <c r="I218" s="10">
        <v>0</v>
      </c>
      <c r="J218" s="10" t="s">
        <v>1809</v>
      </c>
      <c r="K218" s="10" t="s">
        <v>1709</v>
      </c>
      <c r="L218" s="10" t="s">
        <v>203</v>
      </c>
      <c r="M218" s="10" t="s">
        <v>265</v>
      </c>
      <c r="S218" t="s">
        <v>5550</v>
      </c>
      <c r="T218" s="2" t="str">
        <f>paramGPL(BaseParametros!$C$208:$E$216,F218:M218)</f>
        <v>{"canal":"110", "codigoFondo":"3002", "rutParticipe":"11813695", "cuentaFondo":0, "montoInversion":70060.00, "regimenTributario":"Z", "cuentaCorrienteCliente":"52897257", "inversionPagada":"S"}</v>
      </c>
      <c r="U218" s="1" t="str">
        <f>paramRPC2(C218,BaseParametros!$C$208:$E$216,F218:O218)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8" s="19" t="s">
        <v>5742</v>
      </c>
      <c r="W218" s="19" t="s">
        <v>5742</v>
      </c>
      <c r="X218" s="19" t="s">
        <v>4369</v>
      </c>
      <c r="Y218" s="19"/>
    </row>
    <row r="219" spans="1:25" x14ac:dyDescent="0.35">
      <c r="A219" t="s">
        <v>1</v>
      </c>
      <c r="B219">
        <v>32</v>
      </c>
      <c r="C219" s="23" t="str">
        <f>VLOOKUP(B219,BaseMetodos!$A$2:$E$1177,3,FALSE)&amp;"."&amp;VLOOKUP(B219,BaseMetodos!$A$2:$E$1177,4,FALSE)</f>
        <v>u_xr_bci.invertirFondoMutuo</v>
      </c>
      <c r="D219" s="19" t="str">
        <f>VLOOKUP(B219,BaseMetodos!$A$2:$F$2177,5,FALSE)</f>
        <v>invertirFondoMutuo</v>
      </c>
      <c r="E219" t="str">
        <f>VLOOKUP(B219,BaseMetodos!$A$2:$F$1177,6,FALSE)</f>
        <v>invertir/fondo</v>
      </c>
      <c r="F219" s="10" t="s">
        <v>1502</v>
      </c>
      <c r="G219" s="10" t="s">
        <v>1503</v>
      </c>
      <c r="H219" s="10" t="s">
        <v>1541</v>
      </c>
      <c r="I219" s="10">
        <v>0</v>
      </c>
      <c r="J219" s="10" t="s">
        <v>1809</v>
      </c>
      <c r="K219" s="10" t="s">
        <v>3</v>
      </c>
      <c r="L219" s="10" t="s">
        <v>203</v>
      </c>
      <c r="M219" s="10" t="s">
        <v>265</v>
      </c>
      <c r="S219" t="s">
        <v>5548</v>
      </c>
      <c r="T219" s="2" t="str">
        <f>paramGPL(BaseParametros!$C$208:$E$216,F219:M219)</f>
        <v>{"canal":"110", "codigoFondo":"3002", "rutParticipe":"11813695", "cuentaFondo":0, "montoInversion":70060.00, "regimenTributario":"", "cuentaCorrienteCliente":"52897257", "inversionPagada":"S"}</v>
      </c>
      <c r="U219" s="1" t="str">
        <f>paramRPC2(C219,BaseParametros!$C$208:$E$216,F219:O219)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9" s="19" t="s">
        <v>5742</v>
      </c>
      <c r="W219" s="19" t="s">
        <v>5742</v>
      </c>
      <c r="X219" s="19" t="s">
        <v>4369</v>
      </c>
      <c r="Y219" s="19"/>
    </row>
    <row r="220" spans="1:25" x14ac:dyDescent="0.35">
      <c r="A220" t="s">
        <v>1</v>
      </c>
      <c r="B220">
        <v>32</v>
      </c>
      <c r="C220" s="23" t="str">
        <f>VLOOKUP(B220,BaseMetodos!$A$2:$E$1177,3,FALSE)&amp;"."&amp;VLOOKUP(B220,BaseMetodos!$A$2:$E$1177,4,FALSE)</f>
        <v>u_xr_bci.invertirFondoMutuo</v>
      </c>
      <c r="D220" s="19" t="str">
        <f>VLOOKUP(B220,BaseMetodos!$A$2:$F$2177,5,FALSE)</f>
        <v>invertirFondoMutuo</v>
      </c>
      <c r="E220" t="str">
        <f>VLOOKUP(B220,BaseMetodos!$A$2:$F$1177,6,FALSE)</f>
        <v>invertir/fondo</v>
      </c>
      <c r="F220" s="10" t="s">
        <v>1502</v>
      </c>
      <c r="G220" s="10" t="s">
        <v>1503</v>
      </c>
      <c r="H220" s="10" t="s">
        <v>1541</v>
      </c>
      <c r="I220" s="10">
        <v>106</v>
      </c>
      <c r="J220" s="10" t="s">
        <v>1809</v>
      </c>
      <c r="K220" s="10" t="s">
        <v>1505</v>
      </c>
      <c r="L220" s="10" t="s">
        <v>203</v>
      </c>
      <c r="M220" s="10" t="s">
        <v>265</v>
      </c>
      <c r="S220" t="s">
        <v>1815</v>
      </c>
      <c r="T220" s="2" t="str">
        <f>paramGPL(BaseParametros!$C$208:$E$216,F220:M220)</f>
        <v>{"canal":"110", "codigoFondo":"3002", "rutParticipe":"11813695", "cuentaFondo":106, "montoInversion":70060.00, "regimenTributario":"A", "cuentaCorrienteCliente":"52897257", "inversionPagada":"S"}</v>
      </c>
      <c r="U220" s="1" t="str">
        <f>paramRPC2(C220,BaseParametros!$C$208:$E$216,F220:O220)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0" s="19" t="s">
        <v>5742</v>
      </c>
      <c r="W220" s="19" t="s">
        <v>5742</v>
      </c>
      <c r="X220" s="19" t="s">
        <v>4369</v>
      </c>
      <c r="Y220" s="19"/>
    </row>
    <row r="221" spans="1:25" x14ac:dyDescent="0.35">
      <c r="A221" t="s">
        <v>1</v>
      </c>
      <c r="B221">
        <v>32</v>
      </c>
      <c r="C221" s="23" t="str">
        <f>VLOOKUP(B221,BaseMetodos!$A$2:$E$1177,3,FALSE)&amp;"."&amp;VLOOKUP(B221,BaseMetodos!$A$2:$E$1177,4,FALSE)</f>
        <v>u_xr_bci.invertirFondoMutuo</v>
      </c>
      <c r="D221" s="19" t="str">
        <f>VLOOKUP(B221,BaseMetodos!$A$2:$F$2177,5,FALSE)</f>
        <v>invertirFondoMutuo</v>
      </c>
      <c r="E221" t="str">
        <f>VLOOKUP(B221,BaseMetodos!$A$2:$F$1177,6,FALSE)</f>
        <v>invertir/fondo</v>
      </c>
      <c r="F221" s="10" t="s">
        <v>1502</v>
      </c>
      <c r="G221" s="10" t="s">
        <v>1503</v>
      </c>
      <c r="H221" s="10" t="s">
        <v>1541</v>
      </c>
      <c r="I221" s="10">
        <v>5</v>
      </c>
      <c r="J221" s="10" t="s">
        <v>1809</v>
      </c>
      <c r="K221" s="10" t="s">
        <v>1505</v>
      </c>
      <c r="L221" s="10" t="s">
        <v>203</v>
      </c>
      <c r="M221" s="10" t="s">
        <v>265</v>
      </c>
      <c r="S221" t="s">
        <v>1820</v>
      </c>
      <c r="T221" s="2" t="str">
        <f>paramGPL(BaseParametros!$C$208:$E$216,F221:M221)</f>
        <v>{"canal":"110", "codigoFondo":"3002", "rutParticipe":"11813695", "cuentaFondo":5, "montoInversion":70060.00, "regimenTributario":"A", "cuentaCorrienteCliente":"52897257", "inversionPagada":"S"}</v>
      </c>
      <c r="U221" s="1" t="str">
        <f>paramRPC2(C221,BaseParametros!$C$208:$E$216,F221:O221)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1" s="19" t="s">
        <v>5742</v>
      </c>
      <c r="W221" s="19" t="s">
        <v>5742</v>
      </c>
      <c r="X221" s="19" t="s">
        <v>4369</v>
      </c>
      <c r="Y221" s="19"/>
    </row>
    <row r="222" spans="1:25" x14ac:dyDescent="0.35">
      <c r="A222" t="s">
        <v>1</v>
      </c>
      <c r="B222">
        <v>32</v>
      </c>
      <c r="C222" s="23" t="str">
        <f>VLOOKUP(B222,BaseMetodos!$A$2:$E$1177,3,FALSE)&amp;"."&amp;VLOOKUP(B222,BaseMetodos!$A$2:$E$1177,4,FALSE)</f>
        <v>u_xr_bci.invertirFondoMutuo</v>
      </c>
      <c r="D222" s="19" t="str">
        <f>VLOOKUP(B222,BaseMetodos!$A$2:$F$2177,5,FALSE)</f>
        <v>invertirFondoMutuo</v>
      </c>
      <c r="E222" t="str">
        <f>VLOOKUP(B222,BaseMetodos!$A$2:$F$1177,6,FALSE)</f>
        <v>invertir/fondo</v>
      </c>
      <c r="F222" s="10" t="s">
        <v>1502</v>
      </c>
      <c r="G222" s="10" t="s">
        <v>1503</v>
      </c>
      <c r="H222" s="10" t="s">
        <v>1592</v>
      </c>
      <c r="I222" s="10">
        <v>0</v>
      </c>
      <c r="J222" s="10" t="s">
        <v>1809</v>
      </c>
      <c r="K222" s="10" t="s">
        <v>1505</v>
      </c>
      <c r="L222" s="10" t="s">
        <v>203</v>
      </c>
      <c r="M222" s="10" t="s">
        <v>265</v>
      </c>
      <c r="S222" t="s">
        <v>1567</v>
      </c>
      <c r="T222" s="2" t="str">
        <f>paramGPL(BaseParametros!$C$208:$E$216,F222:M222)</f>
        <v>{"canal":"110", "codigoFondo":"3002", "rutParticipe":"11656615", "cuentaFondo":0, "montoInversion":70060.00, "regimenTributario":"A", "cuentaCorrienteCliente":"52897257", "inversionPagada":"S"}</v>
      </c>
      <c r="U222" s="1" t="str">
        <f>paramRPC2(C222,BaseParametros!$C$208:$E$216,F222:O222)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2" s="19" t="s">
        <v>5742</v>
      </c>
      <c r="W222" s="19" t="s">
        <v>5742</v>
      </c>
      <c r="X222" s="19" t="s">
        <v>4369</v>
      </c>
      <c r="Y222" s="19"/>
    </row>
    <row r="223" spans="1:25" x14ac:dyDescent="0.35">
      <c r="A223" t="s">
        <v>1</v>
      </c>
      <c r="B223">
        <v>32</v>
      </c>
      <c r="C223" s="23" t="str">
        <f>VLOOKUP(B223,BaseMetodos!$A$2:$E$1177,3,FALSE)&amp;"."&amp;VLOOKUP(B223,BaseMetodos!$A$2:$E$1177,4,FALSE)</f>
        <v>u_xr_bci.invertirFondoMutuo</v>
      </c>
      <c r="D223" s="19" t="str">
        <f>VLOOKUP(B223,BaseMetodos!$A$2:$F$2177,5,FALSE)</f>
        <v>invertirFondoMutuo</v>
      </c>
      <c r="E223" t="str">
        <f>VLOOKUP(B223,BaseMetodos!$A$2:$F$1177,6,FALSE)</f>
        <v>invertir/fondo</v>
      </c>
      <c r="F223" s="10" t="s">
        <v>1502</v>
      </c>
      <c r="G223" s="10" t="s">
        <v>1503</v>
      </c>
      <c r="H223" s="10" t="s">
        <v>1594</v>
      </c>
      <c r="I223" s="10">
        <v>0</v>
      </c>
      <c r="J223" s="10" t="s">
        <v>1809</v>
      </c>
      <c r="K223" s="10" t="s">
        <v>1505</v>
      </c>
      <c r="L223" s="10" t="s">
        <v>203</v>
      </c>
      <c r="M223" s="10" t="s">
        <v>265</v>
      </c>
      <c r="S223" t="s">
        <v>1751</v>
      </c>
      <c r="T223" s="2" t="str">
        <f>paramGPL(BaseParametros!$C$208:$E$216,F223:M223)</f>
        <v>{"canal":"110", "codigoFondo":"3002", "rutParticipe":"0", "cuentaFondo":0, "montoInversion":70060.00, "regimenTributario":"A", "cuentaCorrienteCliente":"52897257", "inversionPagada":"S"}</v>
      </c>
      <c r="U223" s="1" t="str">
        <f>paramRPC2(C223,BaseParametros!$C$208:$E$216,F223:O223)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3" s="19" t="s">
        <v>5742</v>
      </c>
      <c r="W223" s="19" t="s">
        <v>5742</v>
      </c>
      <c r="X223" s="19" t="s">
        <v>4369</v>
      </c>
      <c r="Y223" s="19"/>
    </row>
    <row r="224" spans="1:25" x14ac:dyDescent="0.35">
      <c r="A224" t="s">
        <v>1</v>
      </c>
      <c r="B224">
        <v>32</v>
      </c>
      <c r="C224" s="23" t="str">
        <f>VLOOKUP(B224,BaseMetodos!$A$2:$E$1177,3,FALSE)&amp;"."&amp;VLOOKUP(B224,BaseMetodos!$A$2:$E$1177,4,FALSE)</f>
        <v>u_xr_bci.invertirFondoMutuo</v>
      </c>
      <c r="D224" s="19" t="str">
        <f>VLOOKUP(B224,BaseMetodos!$A$2:$F$2177,5,FALSE)</f>
        <v>invertirFondoMutuo</v>
      </c>
      <c r="E224" t="str">
        <f>VLOOKUP(B224,BaseMetodos!$A$2:$F$1177,6,FALSE)</f>
        <v>invertir/fondo</v>
      </c>
      <c r="F224" s="10" t="s">
        <v>1502</v>
      </c>
      <c r="G224" s="10" t="s">
        <v>1503</v>
      </c>
      <c r="H224" s="10" t="s">
        <v>3</v>
      </c>
      <c r="I224" s="10">
        <v>0</v>
      </c>
      <c r="J224" s="10" t="s">
        <v>1809</v>
      </c>
      <c r="K224" s="10" t="s">
        <v>1505</v>
      </c>
      <c r="L224" s="10" t="s">
        <v>203</v>
      </c>
      <c r="M224" s="10" t="s">
        <v>265</v>
      </c>
      <c r="S224" t="s">
        <v>1819</v>
      </c>
      <c r="T224" s="2" t="str">
        <f>paramGPL(BaseParametros!$C$208:$E$216,F224:M224)</f>
        <v>{"canal":"110", "codigoFondo":"3002", "rutParticipe":"", "cuentaFondo":0, "montoInversion":70060.00, "regimenTributario":"A", "cuentaCorrienteCliente":"52897257", "inversionPagada":"S"}</v>
      </c>
      <c r="U224" s="1" t="str">
        <f>paramRPC2(C224,BaseParametros!$C$208:$E$216,F224:O224)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4" s="19" t="s">
        <v>5742</v>
      </c>
      <c r="W224" s="19" t="s">
        <v>5742</v>
      </c>
      <c r="X224" s="19" t="s">
        <v>4369</v>
      </c>
      <c r="Y224" s="19"/>
    </row>
    <row r="225" spans="1:25" x14ac:dyDescent="0.35">
      <c r="A225" t="s">
        <v>1</v>
      </c>
      <c r="B225">
        <v>32</v>
      </c>
      <c r="C225" s="23" t="str">
        <f>VLOOKUP(B225,BaseMetodos!$A$2:$E$1177,3,FALSE)&amp;"."&amp;VLOOKUP(B225,BaseMetodos!$A$2:$E$1177,4,FALSE)</f>
        <v>u_xr_bci.invertirFondoMutuo</v>
      </c>
      <c r="D225" s="19" t="str">
        <f>VLOOKUP(B225,BaseMetodos!$A$2:$F$2177,5,FALSE)</f>
        <v>invertirFondoMutuo</v>
      </c>
      <c r="E225" t="str">
        <f>VLOOKUP(B225,BaseMetodos!$A$2:$F$1177,6,FALSE)</f>
        <v>invertir/fondo</v>
      </c>
      <c r="F225" s="10" t="s">
        <v>1502</v>
      </c>
      <c r="G225" s="10" t="s">
        <v>210</v>
      </c>
      <c r="H225" s="10" t="s">
        <v>1541</v>
      </c>
      <c r="I225" s="10">
        <v>0</v>
      </c>
      <c r="J225" s="10" t="s">
        <v>1809</v>
      </c>
      <c r="K225" s="10" t="s">
        <v>1505</v>
      </c>
      <c r="L225" s="10" t="s">
        <v>203</v>
      </c>
      <c r="M225" s="10" t="s">
        <v>265</v>
      </c>
      <c r="S225" t="s">
        <v>1814</v>
      </c>
      <c r="T225" s="2" t="str">
        <f>paramGPL(BaseParametros!$C$208:$E$216,F225:M225)</f>
        <v>{"canal":"110", "codigoFondo":"3016", "rutParticipe":"11813695", "cuentaFondo":0, "montoInversion":70060.00, "regimenTributario":"A", "cuentaCorrienteCliente":"52897257", "inversionPagada":"S"}</v>
      </c>
      <c r="U225" s="1" t="str">
        <f>paramRPC2(C225,BaseParametros!$C$208:$E$216,F225:O225)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5" s="19" t="s">
        <v>5742</v>
      </c>
      <c r="W225" s="19" t="s">
        <v>5742</v>
      </c>
      <c r="X225" s="19" t="s">
        <v>4369</v>
      </c>
      <c r="Y225" s="19"/>
    </row>
    <row r="226" spans="1:25" x14ac:dyDescent="0.35">
      <c r="A226" t="s">
        <v>1</v>
      </c>
      <c r="B226">
        <v>32</v>
      </c>
      <c r="C226" s="23" t="str">
        <f>VLOOKUP(B226,BaseMetodos!$A$2:$E$1177,3,FALSE)&amp;"."&amp;VLOOKUP(B226,BaseMetodos!$A$2:$E$1177,4,FALSE)</f>
        <v>u_xr_bci.invertirFondoMutuo</v>
      </c>
      <c r="D226" s="19" t="str">
        <f>VLOOKUP(B226,BaseMetodos!$A$2:$F$2177,5,FALSE)</f>
        <v>invertirFondoMutuo</v>
      </c>
      <c r="E226" t="str">
        <f>VLOOKUP(B226,BaseMetodos!$A$2:$F$1177,6,FALSE)</f>
        <v>invertir/fondo</v>
      </c>
      <c r="F226" s="10" t="s">
        <v>1502</v>
      </c>
      <c r="G226" s="10" t="s">
        <v>1821</v>
      </c>
      <c r="H226" s="10" t="s">
        <v>1541</v>
      </c>
      <c r="I226" s="10">
        <v>0</v>
      </c>
      <c r="J226" s="10" t="s">
        <v>1809</v>
      </c>
      <c r="K226" s="10" t="s">
        <v>1505</v>
      </c>
      <c r="L226" s="10" t="s">
        <v>203</v>
      </c>
      <c r="M226" s="10" t="s">
        <v>265</v>
      </c>
      <c r="S226" t="s">
        <v>1822</v>
      </c>
      <c r="T226" s="2" t="str">
        <f>paramGPL(BaseParametros!$C$208:$E$216,F226:M226)</f>
        <v>{"canal":"110", "codigoFondo":"30169999", "rutParticipe":"11813695", "cuentaFondo":0, "montoInversion":70060.00, "regimenTributario":"A", "cuentaCorrienteCliente":"52897257", "inversionPagada":"S"}</v>
      </c>
      <c r="U226" s="1" t="str">
        <f>paramRPC2(C226,BaseParametros!$C$208:$E$216,F226:O226)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6" s="19" t="s">
        <v>5742</v>
      </c>
      <c r="W226" s="19" t="s">
        <v>5742</v>
      </c>
      <c r="X226" s="19" t="s">
        <v>4369</v>
      </c>
      <c r="Y226" s="19"/>
    </row>
    <row r="227" spans="1:25" x14ac:dyDescent="0.35">
      <c r="A227" t="s">
        <v>1</v>
      </c>
      <c r="B227">
        <v>32</v>
      </c>
      <c r="C227" s="23" t="str">
        <f>VLOOKUP(B227,BaseMetodos!$A$2:$E$1177,3,FALSE)&amp;"."&amp;VLOOKUP(B227,BaseMetodos!$A$2:$E$1177,4,FALSE)</f>
        <v>u_xr_bci.invertirFondoMutuo</v>
      </c>
      <c r="D227" s="19" t="str">
        <f>VLOOKUP(B227,BaseMetodos!$A$2:$F$2177,5,FALSE)</f>
        <v>invertirFondoMutuo</v>
      </c>
      <c r="E227" t="str">
        <f>VLOOKUP(B227,BaseMetodos!$A$2:$F$1177,6,FALSE)</f>
        <v>invertir/fondo</v>
      </c>
      <c r="F227" s="10" t="s">
        <v>1502</v>
      </c>
      <c r="G227" s="10" t="s">
        <v>3</v>
      </c>
      <c r="H227" s="10" t="s">
        <v>1541</v>
      </c>
      <c r="I227" s="10">
        <v>0</v>
      </c>
      <c r="J227" s="10" t="s">
        <v>1809</v>
      </c>
      <c r="K227" s="10" t="s">
        <v>1505</v>
      </c>
      <c r="L227" s="10" t="s">
        <v>203</v>
      </c>
      <c r="M227" s="10" t="s">
        <v>265</v>
      </c>
      <c r="S227" t="s">
        <v>1600</v>
      </c>
      <c r="T227" s="2" t="str">
        <f>paramGPL(BaseParametros!$C$208:$E$216,F227:M227)</f>
        <v>{"canal":"110", "codigoFondo":"", "rutParticipe":"11813695", "cuentaFondo":0, "montoInversion":70060.00, "regimenTributario":"A", "cuentaCorrienteCliente":"52897257", "inversionPagada":"S"}</v>
      </c>
      <c r="U227" s="1" t="str">
        <f>paramRPC2(C227,BaseParametros!$C$208:$E$216,F227:O227)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7" s="19" t="s">
        <v>5742</v>
      </c>
      <c r="W227" s="19" t="s">
        <v>5742</v>
      </c>
      <c r="X227" s="19" t="s">
        <v>4369</v>
      </c>
      <c r="Y227" s="19"/>
    </row>
    <row r="228" spans="1:25" x14ac:dyDescent="0.35">
      <c r="A228" t="s">
        <v>1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invertirFondoMutuo</v>
      </c>
      <c r="E228" t="str">
        <f>VLOOKUP(B228,BaseMetodos!$A$2:$F$1177,6,FALSE)</f>
        <v>invertir/fondo</v>
      </c>
      <c r="F228" s="10" t="s">
        <v>1502</v>
      </c>
      <c r="G228" s="10" t="s">
        <v>1503</v>
      </c>
      <c r="H228" s="10" t="s">
        <v>1541</v>
      </c>
      <c r="I228" s="10">
        <v>0</v>
      </c>
      <c r="J228" s="10" t="s">
        <v>1809</v>
      </c>
      <c r="K228" s="10" t="s">
        <v>1505</v>
      </c>
      <c r="L228" s="10" t="s">
        <v>3</v>
      </c>
      <c r="M228" s="10" t="s">
        <v>259</v>
      </c>
      <c r="S228" t="s">
        <v>1817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"cuentaCorrienteCliente":"", "inversionPagada":"K"}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28" s="19" t="s">
        <v>5742</v>
      </c>
      <c r="W228" s="19" t="s">
        <v>5742</v>
      </c>
      <c r="X228" s="19" t="s">
        <v>4369</v>
      </c>
      <c r="Y228" s="19"/>
    </row>
    <row r="229" spans="1:25" x14ac:dyDescent="0.35">
      <c r="A229" t="s">
        <v>1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invertirFondoMutuo</v>
      </c>
      <c r="E229" t="str">
        <f>VLOOKUP(B229,BaseMetodos!$A$2:$F$1177,6,FALSE)</f>
        <v>invertir/fondo</v>
      </c>
      <c r="F229" s="10" t="s">
        <v>1502</v>
      </c>
      <c r="G229" s="10" t="s">
        <v>1503</v>
      </c>
      <c r="H229" s="10" t="s">
        <v>1541</v>
      </c>
      <c r="I229" s="10">
        <v>0</v>
      </c>
      <c r="J229" s="10" t="s">
        <v>1809</v>
      </c>
      <c r="K229" s="10" t="s">
        <v>1505</v>
      </c>
      <c r="L229" s="10" t="s">
        <v>203</v>
      </c>
      <c r="M229" s="10" t="s">
        <v>3</v>
      </c>
      <c r="S229" t="s">
        <v>1818</v>
      </c>
      <c r="T229" s="2" t="str">
        <f>paramGPL(BaseParametros!$C$208:$E$216,F229:M229)</f>
        <v>{"canal":"110", "codigoFondo":"3002", "rutParticipe":"11813695", "cuentaFondo":0, "montoInversion":70060.00, "regimenTributario":"A", "cuentaCorrienteCliente":"52897257", "inversionPagada":""}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29" s="19" t="s">
        <v>5742</v>
      </c>
      <c r="W229" s="19" t="s">
        <v>5742</v>
      </c>
      <c r="X229" s="19" t="s">
        <v>4369</v>
      </c>
      <c r="Y229" s="19"/>
    </row>
    <row r="230" spans="1:25" x14ac:dyDescent="0.35">
      <c r="A230" t="s">
        <v>1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invertirFondoMutuo</v>
      </c>
      <c r="E230" t="str">
        <f>VLOOKUP(B230,BaseMetodos!$A$2:$F$1177,6,FALSE)</f>
        <v>invertir/fondo</v>
      </c>
      <c r="F230" s="10" t="s">
        <v>1502</v>
      </c>
      <c r="G230" s="10" t="s">
        <v>1503</v>
      </c>
      <c r="H230" s="10" t="s">
        <v>1541</v>
      </c>
      <c r="I230" s="10">
        <v>0</v>
      </c>
      <c r="J230" s="10">
        <v>70060000000000</v>
      </c>
      <c r="K230" s="10" t="s">
        <v>1505</v>
      </c>
      <c r="L230" s="10" t="s">
        <v>203</v>
      </c>
      <c r="M230" s="10" t="s">
        <v>265</v>
      </c>
      <c r="S230" t="s">
        <v>5549</v>
      </c>
      <c r="T230" s="2" t="str">
        <f>paramGPL(BaseParametros!$C$208:$E$216,F230:M230)</f>
        <v>{"canal":"110", "codigoFondo":"3002", "rutParticipe":"11813695", "cuentaFondo":0, "montoInversion":70060000000000.00,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5742</v>
      </c>
      <c r="W230" s="19" t="s">
        <v>5742</v>
      </c>
      <c r="X230" s="19" t="s">
        <v>4369</v>
      </c>
      <c r="Y230" s="19"/>
    </row>
    <row r="231" spans="1:25" x14ac:dyDescent="0.35">
      <c r="A231" t="s">
        <v>1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invertirFondoMutuo</v>
      </c>
      <c r="E231" t="str">
        <f>VLOOKUP(B231,BaseMetodos!$A$2:$F$1177,6,FALSE)</f>
        <v>invertir/fondo</v>
      </c>
      <c r="F231" s="10" t="s">
        <v>1502</v>
      </c>
      <c r="G231" s="10" t="s">
        <v>1503</v>
      </c>
      <c r="H231" s="10" t="s">
        <v>1541</v>
      </c>
      <c r="I231" s="10">
        <v>0</v>
      </c>
      <c r="J231" s="10" t="s">
        <v>1809</v>
      </c>
      <c r="K231" s="10" t="s">
        <v>1505</v>
      </c>
      <c r="L231" s="10" t="s">
        <v>203</v>
      </c>
      <c r="M231" s="10" t="s">
        <v>259</v>
      </c>
      <c r="S231" t="s">
        <v>1816</v>
      </c>
      <c r="T231" s="2" t="str">
        <f>paramGPL(BaseParametros!$C$208:$E$216,F231:M231)</f>
        <v>{"canal":"110", "codigoFondo":"3002", "rutParticipe":"11813695", "cuentaFondo":0, "montoInversion":70060.00, "regimenTributario":"A", "cuentaCorrienteCliente":"52897257", "inversionPagada":"K"}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31" s="19" t="s">
        <v>5742</v>
      </c>
      <c r="W231" s="19" t="s">
        <v>5742</v>
      </c>
      <c r="X231" s="19" t="s">
        <v>4369</v>
      </c>
      <c r="Y231" s="19"/>
    </row>
    <row r="232" spans="1:25" s="19" customFormat="1" ht="14.5" customHeight="1" x14ac:dyDescent="0.35">
      <c r="A232" t="s">
        <v>1</v>
      </c>
      <c r="B232" s="19">
        <v>34</v>
      </c>
      <c r="C232" s="19" t="str">
        <f>VLOOKUP(B232,BaseMetodos!$A$2:$E$1177,3,FALSE)&amp;"."&amp;VLOOKUP(B232,BaseMetodos!$A$2:$E$1177,4,FALSE)</f>
        <v>u_xr_bci.obtenerMontosMaximosRescate</v>
      </c>
      <c r="D232" s="19" t="str">
        <f>VLOOKUP(B232,BaseMetodos!$A$2:$F$2177,5,FALSE)</f>
        <v>obtenerMontosMaximosRescate</v>
      </c>
      <c r="E232" s="19" t="str">
        <f>VLOOKUP(B232,BaseMetodos!$A$2:$F$1177,6,FALSE)</f>
        <v>rescate/monto-maximo/busqueda</v>
      </c>
      <c r="F232" s="20">
        <v>11813695</v>
      </c>
      <c r="G232" s="20" t="s">
        <v>2</v>
      </c>
      <c r="H232" s="20">
        <v>0</v>
      </c>
      <c r="I232" s="20" t="s">
        <v>1502</v>
      </c>
      <c r="J232" s="20">
        <v>888</v>
      </c>
      <c r="K232" s="20"/>
      <c r="L232" s="20"/>
      <c r="M232" s="20"/>
      <c r="N232" s="20"/>
      <c r="O232" s="20"/>
      <c r="P232" s="20"/>
      <c r="Q232" s="20"/>
      <c r="R232" s="20"/>
      <c r="S232" s="19" t="s">
        <v>196</v>
      </c>
      <c r="T232" s="21" t="str">
        <f>paramGPL(BaseParametros!$C$64:$E$69,F232:J232)</f>
        <v>{"rutCliente":11813695, "codigoFondo":"3001", "numeroCuenta":0, "canal":"110", "empresa":888}</v>
      </c>
      <c r="U232" s="22" t="str">
        <f>paramRPC2(C232,BaseParametros!$C$64:$E$69,F232:J232)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2" s="19" t="s">
        <v>5742</v>
      </c>
      <c r="W232" s="19" t="s">
        <v>5742</v>
      </c>
      <c r="X232" s="19" t="s">
        <v>4369</v>
      </c>
    </row>
    <row r="233" spans="1:25" s="19" customFormat="1" ht="14.5" customHeight="1" x14ac:dyDescent="0.35">
      <c r="A233" t="s">
        <v>1</v>
      </c>
      <c r="B233" s="19">
        <v>34</v>
      </c>
      <c r="C233" s="19" t="str">
        <f>VLOOKUP(B233,BaseMetodos!$A$2:$E$1177,3,FALSE)&amp;"."&amp;VLOOKUP(B233,BaseMetodos!$A$2:$E$1177,4,FALSE)</f>
        <v>u_xr_bci.obtenerMontosMaximosRescate</v>
      </c>
      <c r="D233" s="19" t="str">
        <f>VLOOKUP(B233,BaseMetodos!$A$2:$F$2177,5,FALSE)</f>
        <v>obtenerMontosMaximosRescate</v>
      </c>
      <c r="E233" s="19" t="str">
        <f>VLOOKUP(B233,BaseMetodos!$A$2:$F$1177,6,FALSE)</f>
        <v>rescate/monto-maximo/busqueda</v>
      </c>
      <c r="F233" s="20">
        <v>11813695</v>
      </c>
      <c r="G233" s="20" t="s">
        <v>2</v>
      </c>
      <c r="H233" s="20">
        <v>0</v>
      </c>
      <c r="I233" s="20" t="s">
        <v>3</v>
      </c>
      <c r="J233" s="20">
        <v>888</v>
      </c>
      <c r="K233" s="20"/>
      <c r="L233" s="20"/>
      <c r="M233" s="20"/>
      <c r="N233" s="20"/>
      <c r="O233" s="20"/>
      <c r="P233" s="20"/>
      <c r="Q233" s="20"/>
      <c r="R233" s="20"/>
      <c r="S233" s="19" t="s">
        <v>270</v>
      </c>
      <c r="T233" s="21" t="str">
        <f>paramGPL(BaseParametros!$C$64:$E$69,F233:J233)</f>
        <v>{"rutCliente":11813695, "codigoFondo":"3001", "numeroCuenta":0, "canal":"", "empresa":888}</v>
      </c>
      <c r="U233" s="22" t="str">
        <f>paramRPC2(C233,BaseParametros!$C$64:$E$69,F233:J233)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33" s="19" t="s">
        <v>5742</v>
      </c>
      <c r="W233" s="19" t="s">
        <v>5742</v>
      </c>
      <c r="X233" s="19" t="s">
        <v>4369</v>
      </c>
    </row>
    <row r="234" spans="1:25" s="19" customFormat="1" ht="14.5" customHeight="1" x14ac:dyDescent="0.35">
      <c r="A234" t="s">
        <v>1</v>
      </c>
      <c r="B234" s="19">
        <v>34</v>
      </c>
      <c r="C234" s="19" t="str">
        <f>VLOOKUP(B234,BaseMetodos!$A$2:$E$1177,3,FALSE)&amp;"."&amp;VLOOKUP(B234,BaseMetodos!$A$2:$E$1177,4,FALSE)</f>
        <v>u_xr_bci.obtenerMontosMaximosRescate</v>
      </c>
      <c r="D234" s="19" t="str">
        <f>VLOOKUP(B234,BaseMetodos!$A$2:$F$2177,5,FALSE)</f>
        <v>obtenerMontosMaximosRescate</v>
      </c>
      <c r="E234" s="19" t="str">
        <f>VLOOKUP(B234,BaseMetodos!$A$2:$F$1177,6,FALSE)</f>
        <v>rescate/monto-maximo/busqueda</v>
      </c>
      <c r="F234" s="20">
        <v>11813695</v>
      </c>
      <c r="G234" s="20" t="s">
        <v>2</v>
      </c>
      <c r="H234" s="20">
        <v>0</v>
      </c>
      <c r="I234" s="20" t="s">
        <v>1594</v>
      </c>
      <c r="J234" s="20">
        <v>888</v>
      </c>
      <c r="K234" s="20"/>
      <c r="L234" s="20"/>
      <c r="M234" s="20"/>
      <c r="N234" s="20"/>
      <c r="O234" s="20"/>
      <c r="P234" s="20"/>
      <c r="Q234" s="20"/>
      <c r="R234" s="20"/>
      <c r="S234" s="19" t="s">
        <v>4694</v>
      </c>
      <c r="T234" s="21" t="str">
        <f>paramGPL(BaseParametros!$C$64:$E$69,F234:J234)</f>
        <v>{"rutCliente":11813695, "codigoFondo":"3001", "numeroCuenta":0, "canal":"0", "empresa":888}</v>
      </c>
      <c r="U234" s="22" t="str">
        <f>paramRPC2(C234,BaseParametros!$C$64:$E$69,F234:J234)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34" s="19" t="s">
        <v>5742</v>
      </c>
      <c r="W234" s="19" t="s">
        <v>5742</v>
      </c>
      <c r="X234" s="19" t="s">
        <v>4369</v>
      </c>
    </row>
    <row r="235" spans="1:25" s="19" customFormat="1" ht="14.5" customHeight="1" x14ac:dyDescent="0.35">
      <c r="A235" t="s">
        <v>1</v>
      </c>
      <c r="B235" s="19">
        <v>34</v>
      </c>
      <c r="C235" s="19" t="str">
        <f>VLOOKUP(B235,BaseMetodos!$A$2:$E$1177,3,FALSE)&amp;"."&amp;VLOOKUP(B235,BaseMetodos!$A$2:$E$1177,4,FALSE)</f>
        <v>u_xr_bci.obtenerMontosMaximosRescate</v>
      </c>
      <c r="D235" s="19" t="str">
        <f>VLOOKUP(B235,BaseMetodos!$A$2:$F$2177,5,FALSE)</f>
        <v>obtenerMontosMaximosRescate</v>
      </c>
      <c r="E235" s="19" t="str">
        <f>VLOOKUP(B235,BaseMetodos!$A$2:$F$1177,6,FALSE)</f>
        <v>rescate/monto-maximo/busqueda</v>
      </c>
      <c r="F235" s="20">
        <v>11813695</v>
      </c>
      <c r="G235" s="20" t="s">
        <v>2</v>
      </c>
      <c r="H235" s="20">
        <v>0</v>
      </c>
      <c r="I235" s="20" t="s">
        <v>1845</v>
      </c>
      <c r="J235" s="20">
        <v>888</v>
      </c>
      <c r="K235" s="20"/>
      <c r="L235" s="20"/>
      <c r="M235" s="20"/>
      <c r="N235" s="20"/>
      <c r="O235" s="20"/>
      <c r="P235" s="20"/>
      <c r="Q235" s="20"/>
      <c r="R235" s="20"/>
      <c r="S235" s="19" t="s">
        <v>197</v>
      </c>
      <c r="T235" s="21" t="str">
        <f>paramGPL(BaseParametros!$C$64:$E$69,F235:J235)</f>
        <v>{"rutCliente":11813695, "codigoFondo":"3001", "numeroCuenta":0, "canal":"ALPHA110", "empresa":888}</v>
      </c>
      <c r="U235" s="22" t="str">
        <f>paramRPC2(C235,BaseParametros!$C$64:$E$69,F235:J235)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35" s="19" t="s">
        <v>5742</v>
      </c>
      <c r="W235" s="19" t="s">
        <v>5742</v>
      </c>
      <c r="X235" s="19" t="s">
        <v>4369</v>
      </c>
    </row>
    <row r="236" spans="1:25" s="19" customFormat="1" ht="14.5" customHeight="1" x14ac:dyDescent="0.35">
      <c r="A236" t="s">
        <v>1</v>
      </c>
      <c r="B236" s="19">
        <v>34</v>
      </c>
      <c r="C236" s="19" t="str">
        <f>VLOOKUP(B236,BaseMetodos!$A$2:$E$1177,3,FALSE)&amp;"."&amp;VLOOKUP(B236,BaseMetodos!$A$2:$E$1177,4,FALSE)</f>
        <v>u_xr_bci.obtenerMontosMaximosRescate</v>
      </c>
      <c r="D236" s="19" t="str">
        <f>VLOOKUP(B236,BaseMetodos!$A$2:$F$2177,5,FALSE)</f>
        <v>obtenerMontosMaximosRescate</v>
      </c>
      <c r="E236" s="19" t="str">
        <f>VLOOKUP(B236,BaseMetodos!$A$2:$F$1177,6,FALSE)</f>
        <v>rescate/monto-maximo/busqueda</v>
      </c>
      <c r="F236" s="20">
        <v>11813695</v>
      </c>
      <c r="G236" s="20" t="s">
        <v>1594</v>
      </c>
      <c r="H236" s="20">
        <v>0</v>
      </c>
      <c r="I236" s="20" t="s">
        <v>1502</v>
      </c>
      <c r="J236" s="20">
        <v>888</v>
      </c>
      <c r="K236" s="20"/>
      <c r="L236" s="20"/>
      <c r="M236" s="20"/>
      <c r="N236" s="20"/>
      <c r="O236" s="20"/>
      <c r="P236" s="20"/>
      <c r="Q236" s="20"/>
      <c r="R236" s="20"/>
      <c r="S236" s="19" t="s">
        <v>1605</v>
      </c>
      <c r="T236" s="21" t="str">
        <f>paramGPL(BaseParametros!$C$64:$E$69,F236:J236)</f>
        <v>{"rutCliente":11813695, "codigoFondo":"0", "numeroCuenta":0, "canal":"110", "empresa":888}</v>
      </c>
      <c r="U236" s="22" t="str">
        <f>paramRPC2(C236,BaseParametros!$C$64:$E$69,F236:J236)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6" s="19" t="s">
        <v>5742</v>
      </c>
      <c r="W236" s="19" t="s">
        <v>5742</v>
      </c>
      <c r="X236" s="19" t="s">
        <v>4369</v>
      </c>
    </row>
    <row r="237" spans="1:25" s="19" customFormat="1" ht="14.5" customHeight="1" x14ac:dyDescent="0.35">
      <c r="A237" t="s">
        <v>1</v>
      </c>
      <c r="B237" s="19">
        <v>34</v>
      </c>
      <c r="C237" s="19" t="str">
        <f>VLOOKUP(B237,BaseMetodos!$A$2:$E$1177,3,FALSE)&amp;"."&amp;VLOOKUP(B237,BaseMetodos!$A$2:$E$1177,4,FALSE)</f>
        <v>u_xr_bci.obtenerMontosMaximosRescate</v>
      </c>
      <c r="D237" s="19" t="str">
        <f>VLOOKUP(B237,BaseMetodos!$A$2:$F$2177,5,FALSE)</f>
        <v>obtenerMontosMaximosRescate</v>
      </c>
      <c r="E237" s="19" t="str">
        <f>VLOOKUP(B237,BaseMetodos!$A$2:$F$1177,6,FALSE)</f>
        <v>rescate/monto-maximo/busqueda</v>
      </c>
      <c r="F237" s="20">
        <v>11813695</v>
      </c>
      <c r="G237" s="20" t="s">
        <v>210</v>
      </c>
      <c r="H237" s="20">
        <v>0</v>
      </c>
      <c r="I237" s="20" t="s">
        <v>1502</v>
      </c>
      <c r="J237" s="20">
        <v>888</v>
      </c>
      <c r="K237" s="20"/>
      <c r="L237" s="20"/>
      <c r="M237" s="20"/>
      <c r="N237" s="20"/>
      <c r="O237" s="20"/>
      <c r="P237" s="20"/>
      <c r="Q237" s="20"/>
      <c r="R237" s="20"/>
      <c r="S237" s="19" t="s">
        <v>1842</v>
      </c>
      <c r="T237" s="21" t="str">
        <f>paramGPL(BaseParametros!$C$64:$E$69,F237:J237)</f>
        <v>{"rutCliente":11813695, "codigoFondo":"3016", "numeroCuenta":0, "canal":"110", "empresa":888}</v>
      </c>
      <c r="U237" s="22" t="str">
        <f>paramRPC2(C237,BaseParametros!$C$64:$E$69,F237:J237)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7" s="19" t="s">
        <v>5742</v>
      </c>
      <c r="W237" s="19" t="s">
        <v>5742</v>
      </c>
      <c r="X237" s="19" t="s">
        <v>4369</v>
      </c>
    </row>
    <row r="238" spans="1:25" s="19" customFormat="1" ht="14.5" customHeight="1" x14ac:dyDescent="0.35">
      <c r="A238" t="s">
        <v>1</v>
      </c>
      <c r="B238" s="19">
        <v>34</v>
      </c>
      <c r="C238" s="19" t="str">
        <f>VLOOKUP(B238,BaseMetodos!$A$2:$E$1177,3,FALSE)&amp;"."&amp;VLOOKUP(B238,BaseMetodos!$A$2:$E$1177,4,FALSE)</f>
        <v>u_xr_bci.obtenerMontosMaximosRescate</v>
      </c>
      <c r="D238" s="19" t="str">
        <f>VLOOKUP(B238,BaseMetodos!$A$2:$F$2177,5,FALSE)</f>
        <v>obtenerMontosMaximosRescate</v>
      </c>
      <c r="E238" s="19" t="str">
        <f>VLOOKUP(B238,BaseMetodos!$A$2:$F$1177,6,FALSE)</f>
        <v>rescate/monto-maximo/busqueda</v>
      </c>
      <c r="F238" s="20">
        <v>11813695</v>
      </c>
      <c r="G238" s="20" t="s">
        <v>1648</v>
      </c>
      <c r="H238" s="20">
        <v>0</v>
      </c>
      <c r="I238" s="20" t="s">
        <v>1502</v>
      </c>
      <c r="J238" s="20">
        <v>888</v>
      </c>
      <c r="K238" s="20"/>
      <c r="L238" s="20"/>
      <c r="M238" s="20"/>
      <c r="N238" s="20"/>
      <c r="O238" s="20"/>
      <c r="P238" s="20"/>
      <c r="Q238" s="20"/>
      <c r="R238" s="20"/>
      <c r="S238" s="19" t="s">
        <v>1822</v>
      </c>
      <c r="T238" s="21" t="str">
        <f>paramGPL(BaseParametros!$C$64:$E$69,F238:J238)</f>
        <v>{"rutCliente":11813695, "codigoFondo":"30019999", "numeroCuenta":0, "canal":"110", "empresa":888}</v>
      </c>
      <c r="U238" s="22" t="str">
        <f>paramRPC2(C238,BaseParametros!$C$64:$E$69,F238:J238)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8" s="19" t="s">
        <v>5742</v>
      </c>
      <c r="W238" s="19" t="s">
        <v>5742</v>
      </c>
      <c r="X238" s="19" t="s">
        <v>4369</v>
      </c>
    </row>
    <row r="239" spans="1:25" s="19" customFormat="1" ht="14.5" customHeight="1" x14ac:dyDescent="0.35">
      <c r="A239" t="s">
        <v>1</v>
      </c>
      <c r="B239" s="19">
        <v>34</v>
      </c>
      <c r="C239" s="19" t="str">
        <f>VLOOKUP(B239,BaseMetodos!$A$2:$E$1177,3,FALSE)&amp;"."&amp;VLOOKUP(B239,BaseMetodos!$A$2:$E$1177,4,FALSE)</f>
        <v>u_xr_bci.obtenerMontosMaximosRescate</v>
      </c>
      <c r="D239" s="19" t="str">
        <f>VLOOKUP(B239,BaseMetodos!$A$2:$F$2177,5,FALSE)</f>
        <v>obtenerMontosMaximosRescate</v>
      </c>
      <c r="E239" s="19" t="str">
        <f>VLOOKUP(B239,BaseMetodos!$A$2:$F$1177,6,FALSE)</f>
        <v>rescate/monto-maximo/busqueda</v>
      </c>
      <c r="F239" s="20">
        <v>11813695</v>
      </c>
      <c r="G239" s="20" t="s">
        <v>3</v>
      </c>
      <c r="H239" s="20">
        <v>0</v>
      </c>
      <c r="I239" s="20" t="s">
        <v>1502</v>
      </c>
      <c r="J239" s="20">
        <v>888</v>
      </c>
      <c r="K239" s="20"/>
      <c r="L239" s="20"/>
      <c r="M239" s="20"/>
      <c r="N239" s="20"/>
      <c r="O239" s="20"/>
      <c r="P239" s="20"/>
      <c r="Q239" s="20"/>
      <c r="R239" s="20"/>
      <c r="S239" s="19" t="s">
        <v>268</v>
      </c>
      <c r="T239" s="21" t="str">
        <f>paramGPL(BaseParametros!$C$64:$E$69,F239:J239)</f>
        <v>{"rutCliente":11813695, "codigoFondo":"", "numeroCuenta":0, "canal":"110", "empresa":888}</v>
      </c>
      <c r="U239" s="22" t="str">
        <f>paramRPC2(C239,BaseParametros!$C$64:$E$69,F239:J239)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9" s="19" t="s">
        <v>5742</v>
      </c>
      <c r="W239" s="19" t="s">
        <v>5742</v>
      </c>
      <c r="X239" s="19" t="s">
        <v>4369</v>
      </c>
    </row>
    <row r="240" spans="1:25" s="19" customFormat="1" ht="14.5" customHeight="1" x14ac:dyDescent="0.35">
      <c r="A240" t="s">
        <v>1</v>
      </c>
      <c r="B240" s="19">
        <v>34</v>
      </c>
      <c r="C240" s="19" t="str">
        <f>VLOOKUP(B240,BaseMetodos!$A$2:$E$1177,3,FALSE)&amp;"."&amp;VLOOKUP(B240,BaseMetodos!$A$2:$E$1177,4,FALSE)</f>
        <v>u_xr_bci.obtenerMontosMaximosRescate</v>
      </c>
      <c r="D240" s="19" t="str">
        <f>VLOOKUP(B240,BaseMetodos!$A$2:$F$2177,5,FALSE)</f>
        <v>obtenerMontosMaximosRescate</v>
      </c>
      <c r="E240" s="19" t="str">
        <f>VLOOKUP(B240,BaseMetodos!$A$2:$F$1177,6,FALSE)</f>
        <v>rescate/monto-maximo/busqueda</v>
      </c>
      <c r="F240" s="20">
        <v>11813695</v>
      </c>
      <c r="G240" s="20" t="s">
        <v>2</v>
      </c>
      <c r="H240" s="20">
        <v>0</v>
      </c>
      <c r="I240" s="20" t="s">
        <v>1502</v>
      </c>
      <c r="J240" s="20">
        <v>0</v>
      </c>
      <c r="K240" s="20"/>
      <c r="L240" s="20"/>
      <c r="M240" s="20"/>
      <c r="N240" s="20"/>
      <c r="O240" s="20"/>
      <c r="P240" s="20"/>
      <c r="Q240" s="20"/>
      <c r="R240" s="20"/>
      <c r="S240" s="19" t="s">
        <v>1808</v>
      </c>
      <c r="T240" s="21" t="str">
        <f>paramGPL(BaseParametros!$C$64:$E$69,F240:J240)</f>
        <v>{"rutCliente":11813695, "codigoFondo":"3001", "numeroCuenta":0, "canal":"110", "empresa":0}</v>
      </c>
      <c r="U240" s="22" t="str">
        <f>paramRPC2(C240,BaseParametros!$C$64:$E$69,F240:J240)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40" s="19" t="s">
        <v>5742</v>
      </c>
      <c r="W240" s="19" t="s">
        <v>5742</v>
      </c>
      <c r="X240" s="19" t="s">
        <v>4369</v>
      </c>
    </row>
    <row r="241" spans="1:25" s="19" customFormat="1" ht="14.5" customHeight="1" x14ac:dyDescent="0.35">
      <c r="A241" t="s">
        <v>1</v>
      </c>
      <c r="B241" s="19">
        <v>34</v>
      </c>
      <c r="C241" s="19" t="str">
        <f>VLOOKUP(B241,BaseMetodos!$A$2:$E$1177,3,FALSE)&amp;"."&amp;VLOOKUP(B241,BaseMetodos!$A$2:$E$1177,4,FALSE)</f>
        <v>u_xr_bci.obtenerMontosMaximosRescate</v>
      </c>
      <c r="D241" s="19" t="str">
        <f>VLOOKUP(B241,BaseMetodos!$A$2:$F$2177,5,FALSE)</f>
        <v>obtenerMontosMaximosRescate</v>
      </c>
      <c r="E241" s="19" t="str">
        <f>VLOOKUP(B241,BaseMetodos!$A$2:$F$1177,6,FALSE)</f>
        <v>rescate/monto-maximo/busqueda</v>
      </c>
      <c r="F241" s="20">
        <v>11656615</v>
      </c>
      <c r="G241" s="20" t="s">
        <v>2</v>
      </c>
      <c r="H241" s="20">
        <v>0</v>
      </c>
      <c r="I241" s="20" t="s">
        <v>1502</v>
      </c>
      <c r="J241" s="20">
        <v>888</v>
      </c>
      <c r="K241" s="20"/>
      <c r="L241" s="20"/>
      <c r="M241" s="20"/>
      <c r="N241" s="20"/>
      <c r="O241" s="20"/>
      <c r="P241" s="20"/>
      <c r="Q241" s="20"/>
      <c r="R241" s="20"/>
      <c r="S241" s="19" t="s">
        <v>1567</v>
      </c>
      <c r="T241" s="21" t="str">
        <f>paramGPL(BaseParametros!$C$64:$E$69,F241:J241)</f>
        <v>{"rutCliente":11656615, "codigoFondo":"3001", "numeroCuenta":0, "canal":"110", "empresa":888}</v>
      </c>
      <c r="U241" s="22" t="str">
        <f>paramRPC2(C241,BaseParametros!$C$64:$E$69,F241:J241)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1" s="19" t="s">
        <v>5742</v>
      </c>
      <c r="W241" s="19" t="s">
        <v>5742</v>
      </c>
      <c r="X241" s="19" t="s">
        <v>4369</v>
      </c>
    </row>
    <row r="242" spans="1:25" ht="14.5" customHeight="1" x14ac:dyDescent="0.35">
      <c r="A242" t="s">
        <v>1</v>
      </c>
      <c r="B242">
        <v>35</v>
      </c>
      <c r="C242" t="str">
        <f>VLOOKUP(B242,BaseMetodos!$A$2:$E$1177,3,FALSE)&amp;"."&amp;VLOOKUP(B242,BaseMetodos!$A$2:$E$1177,4,FALSE)</f>
        <v>u_xr_bci.validarOperacionWebFondo</v>
      </c>
      <c r="D242" s="19" t="str">
        <f>VLOOKUP(B242,BaseMetodos!$A$2:$F$2177,5,FALSE)</f>
        <v>validarOperacionWebFondo</v>
      </c>
      <c r="E242" t="str">
        <f>VLOOKUP(B242,BaseMetodos!$A$2:$F$1177,6,FALSE)</f>
        <v>invertir/operacion-web-fondo/validacion</v>
      </c>
      <c r="F242" s="10" t="s">
        <v>2</v>
      </c>
      <c r="G242" s="10" t="s">
        <v>1502</v>
      </c>
      <c r="S242" t="s">
        <v>196</v>
      </c>
      <c r="T242" s="2" t="str">
        <f>paramGPL(BaseParametros!$C$70:$E$72,F242:G242)</f>
        <v>{"codigoFondo":"3001", "canal":"110"}</v>
      </c>
      <c r="U242" s="1" t="str">
        <f>paramRPC2(C242,BaseParametros!$C$70:$E$72,F242:G242)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42" s="19" t="s">
        <v>5742</v>
      </c>
      <c r="W242" s="19" t="s">
        <v>5742</v>
      </c>
      <c r="X242" s="19" t="s">
        <v>4369</v>
      </c>
      <c r="Y242" s="19"/>
    </row>
    <row r="243" spans="1:25" ht="14.5" customHeight="1" x14ac:dyDescent="0.35">
      <c r="A243" t="s">
        <v>1</v>
      </c>
      <c r="B243">
        <v>35</v>
      </c>
      <c r="C243" t="str">
        <f>VLOOKUP(B243,BaseMetodos!$A$2:$E$1177,3,FALSE)&amp;"."&amp;VLOOKUP(B243,BaseMetodos!$A$2:$E$1177,4,FALSE)</f>
        <v>u_xr_bci.validarOperacionWebFondo</v>
      </c>
      <c r="D243" s="19" t="str">
        <f>VLOOKUP(B243,BaseMetodos!$A$2:$F$2177,5,FALSE)</f>
        <v>validarOperacionWebFondo</v>
      </c>
      <c r="E243" t="str">
        <f>VLOOKUP(B243,BaseMetodos!$A$2:$F$1177,6,FALSE)</f>
        <v>invertir/operacion-web-fondo/validacion</v>
      </c>
      <c r="F243" s="10" t="s">
        <v>210</v>
      </c>
      <c r="G243" s="10" t="s">
        <v>3</v>
      </c>
      <c r="S243" t="s">
        <v>270</v>
      </c>
      <c r="T243" s="2" t="str">
        <f>paramGPL(BaseParametros!$C$70:$E$72,F243:G243)</f>
        <v>{"codigoFondo":"3016", "canal":""}</v>
      </c>
      <c r="U243" s="1" t="str">
        <f>paramRPC2(C243,BaseParametros!$C$70:$E$72,F243:G243)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43" s="19" t="s">
        <v>5742</v>
      </c>
      <c r="W243" s="19" t="s">
        <v>5742</v>
      </c>
      <c r="X243" s="19" t="s">
        <v>4369</v>
      </c>
      <c r="Y243" s="19"/>
    </row>
    <row r="244" spans="1:25" ht="14.5" customHeight="1" x14ac:dyDescent="0.35">
      <c r="A244" t="s">
        <v>1</v>
      </c>
      <c r="B244">
        <v>35</v>
      </c>
      <c r="C244" t="str">
        <f>VLOOKUP(B244,BaseMetodos!$A$2:$E$1177,3,FALSE)&amp;"."&amp;VLOOKUP(B244,BaseMetodos!$A$2:$E$1177,4,FALSE)</f>
        <v>u_xr_bci.validarOperacionWebFondo</v>
      </c>
      <c r="D244" s="19" t="str">
        <f>VLOOKUP(B244,BaseMetodos!$A$2:$F$2177,5,FALSE)</f>
        <v>validarOperacionWebFondo</v>
      </c>
      <c r="E244" t="str">
        <f>VLOOKUP(B244,BaseMetodos!$A$2:$F$1177,6,FALSE)</f>
        <v>invertir/operacion-web-fondo/validacion</v>
      </c>
      <c r="F244" s="10" t="s">
        <v>210</v>
      </c>
      <c r="G244" s="10" t="s">
        <v>1594</v>
      </c>
      <c r="S244" t="s">
        <v>4694</v>
      </c>
      <c r="T244" s="2" t="str">
        <f>paramGPL(BaseParametros!$C$70:$E$72,F244:G244)</f>
        <v>{"codigoFondo":"3016", "canal":"0"}</v>
      </c>
      <c r="U244" s="1" t="str">
        <f>paramRPC2(C244,BaseParametros!$C$70:$E$72,F244:G244)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44" s="19" t="s">
        <v>5742</v>
      </c>
      <c r="W244" s="19" t="s">
        <v>5742</v>
      </c>
      <c r="X244" s="19" t="s">
        <v>4369</v>
      </c>
      <c r="Y244" s="19"/>
    </row>
    <row r="245" spans="1:25" ht="14.5" customHeight="1" x14ac:dyDescent="0.35">
      <c r="A245" t="s">
        <v>1</v>
      </c>
      <c r="B245">
        <v>35</v>
      </c>
      <c r="C245" t="str">
        <f>VLOOKUP(B245,BaseMetodos!$A$2:$E$1177,3,FALSE)&amp;"."&amp;VLOOKUP(B245,BaseMetodos!$A$2:$E$1177,4,FALSE)</f>
        <v>u_xr_bci.validarOperacionWebFondo</v>
      </c>
      <c r="D245" s="19" t="str">
        <f>VLOOKUP(B245,BaseMetodos!$A$2:$F$2177,5,FALSE)</f>
        <v>validarOperacionWebFondo</v>
      </c>
      <c r="E245" t="str">
        <f>VLOOKUP(B245,BaseMetodos!$A$2:$F$1177,6,FALSE)</f>
        <v>invertir/operacion-web-fondo/validacion</v>
      </c>
      <c r="F245" s="10" t="s">
        <v>210</v>
      </c>
      <c r="G245" s="10" t="s">
        <v>1845</v>
      </c>
      <c r="S245" t="s">
        <v>255</v>
      </c>
      <c r="T245" s="2" t="str">
        <f>paramGPL(BaseParametros!$C$70:$E$72,F245:G245)</f>
        <v>{"codigoFondo":"3016", "canal":"ALPHA110"}</v>
      </c>
      <c r="U245" s="1" t="str">
        <f>paramRPC2(C245,BaseParametros!$C$70:$E$72,F245:G245)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45" s="19" t="s">
        <v>5742</v>
      </c>
      <c r="W245" s="19" t="s">
        <v>5742</v>
      </c>
      <c r="X245" s="19" t="s">
        <v>4369</v>
      </c>
      <c r="Y245" s="19"/>
    </row>
    <row r="246" spans="1:25" ht="14.5" customHeight="1" x14ac:dyDescent="0.35">
      <c r="A246" t="s">
        <v>1</v>
      </c>
      <c r="B246">
        <v>35</v>
      </c>
      <c r="C246" t="str">
        <f>VLOOKUP(B246,BaseMetodos!$A$2:$E$1177,3,FALSE)&amp;"."&amp;VLOOKUP(B246,BaseMetodos!$A$2:$E$1177,4,FALSE)</f>
        <v>u_xr_bci.validarOperacionWebFondo</v>
      </c>
      <c r="D246" s="19" t="str">
        <f>VLOOKUP(B246,BaseMetodos!$A$2:$F$2177,5,FALSE)</f>
        <v>validarOperacionWebFondo</v>
      </c>
      <c r="E246" t="str">
        <f>VLOOKUP(B246,BaseMetodos!$A$2:$F$1177,6,FALSE)</f>
        <v>invertir/operacion-web-fondo/validacion</v>
      </c>
      <c r="F246" s="10" t="s">
        <v>3</v>
      </c>
      <c r="G246" s="10" t="s">
        <v>1502</v>
      </c>
      <c r="S246" t="s">
        <v>1600</v>
      </c>
      <c r="T246" s="2" t="str">
        <f>paramGPL(BaseParametros!$C$70:$E$72,F246:G246)</f>
        <v>{"codigoFondo":"", "canal":"110"}</v>
      </c>
      <c r="U246" s="1" t="str">
        <f>paramRPC2(C246,BaseParametros!$C$70:$E$72,F246:G246)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46" s="19" t="s">
        <v>5742</v>
      </c>
      <c r="W246" s="19" t="s">
        <v>5742</v>
      </c>
      <c r="X246" s="19" t="s">
        <v>4369</v>
      </c>
      <c r="Y246" s="19"/>
    </row>
    <row r="247" spans="1:25" ht="14.5" customHeight="1" x14ac:dyDescent="0.35">
      <c r="A247" t="s">
        <v>1</v>
      </c>
      <c r="B247">
        <v>70</v>
      </c>
      <c r="C247" t="str">
        <f>VLOOKUP(B247,BaseMetodos!$A$2:$E$1177,3,FALSE)&amp;"."&amp;VLOOKUP(B247,BaseMetodos!$A$2:$E$1177,4,FALSE)</f>
        <v>u_xr_bci.obtieneRentabilidadFondo</v>
      </c>
      <c r="D247" s="19" t="str">
        <f>VLOOKUP(B247,BaseMetodos!$A$2:$F$2177,5,FALSE)</f>
        <v>obtieneRentabilidadFondo</v>
      </c>
      <c r="E247" t="str">
        <f>VLOOKUP(B247,BaseMetodos!$A$2:$F$1177,6,FALSE)</f>
        <v>rentabilidad/fondo/busqueda</v>
      </c>
      <c r="F247" s="10" t="s">
        <v>210</v>
      </c>
      <c r="G247" s="10" t="s">
        <v>1502</v>
      </c>
      <c r="H247" s="10" t="s">
        <v>4689</v>
      </c>
      <c r="I247" s="10">
        <v>0</v>
      </c>
      <c r="J247" s="10" t="s">
        <v>3</v>
      </c>
      <c r="S247" t="s">
        <v>1842</v>
      </c>
      <c r="T247" s="2" t="str">
        <f>paramGPL(BaseParametros!$C$273:$E$278,F247:J247)</f>
        <v>{"codigoFondo":"3016", "canal":"110", "fechaActual":"20241130", "horizonte":0, "riesgo":""}</v>
      </c>
      <c r="U247" s="1" t="str">
        <f>paramRPC2(C247,BaseParametros!$C$273:$E$278,F247:J247)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47" s="19" t="s">
        <v>5742</v>
      </c>
      <c r="W247" s="19" t="s">
        <v>5742</v>
      </c>
      <c r="X247" s="19" t="s">
        <v>4369</v>
      </c>
      <c r="Y247" s="19" t="s">
        <v>5747</v>
      </c>
    </row>
    <row r="248" spans="1:25" ht="14.5" customHeight="1" x14ac:dyDescent="0.35">
      <c r="A248" t="s">
        <v>1</v>
      </c>
      <c r="B248">
        <v>44</v>
      </c>
      <c r="C248" t="str">
        <f>VLOOKUP(B248,BaseMetodos!$A$2:$E$1177,3,FALSE)&amp;"."&amp;VLOOKUP(B248,BaseMetodos!$A$2:$E$1177,4,FALSE)</f>
        <v>u_xr_bci.consultarRentabilidad</v>
      </c>
      <c r="D248" s="19" t="str">
        <f>VLOOKUP(B248,BaseMetodos!$A$2:$F$2177,5,FALSE)</f>
        <v>consultarRentabilidad</v>
      </c>
      <c r="E248" t="str">
        <f>VLOOKUP(B248,BaseMetodos!$A$2:$F$1177,6,FALSE)</f>
        <v>rentabilidad/busqueda</v>
      </c>
      <c r="F248" s="10" t="s">
        <v>266</v>
      </c>
      <c r="G248" s="10" t="s">
        <v>1502</v>
      </c>
      <c r="H248" s="10" t="s">
        <v>1602</v>
      </c>
      <c r="I248" s="3" t="s">
        <v>1581</v>
      </c>
      <c r="S248" t="s">
        <v>209</v>
      </c>
      <c r="T248" s="2" t="str">
        <f>paramGPL(BaseParametros!$C$110:$E$114,F248:I248)</f>
        <v>{"codigoFondo":"1", "canal":"110", "fechaDesde":"20240502", "fechaHasta":"20240515"}</v>
      </c>
      <c r="U248" s="1" t="str">
        <f>paramRPC2(C248,BaseParametros!$C$110:$E$114,F248:I248)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48" s="19" t="s">
        <v>5742</v>
      </c>
      <c r="W248" s="19" t="s">
        <v>5742</v>
      </c>
      <c r="X248" s="19" t="s">
        <v>4369</v>
      </c>
      <c r="Y248" s="19"/>
    </row>
    <row r="249" spans="1:25" ht="14.5" customHeight="1" x14ac:dyDescent="0.35">
      <c r="A249" t="s">
        <v>1</v>
      </c>
      <c r="B249">
        <v>35</v>
      </c>
      <c r="C249" t="str">
        <f>VLOOKUP(B249,BaseMetodos!$A$2:$E$1177,3,FALSE)&amp;"."&amp;VLOOKUP(B249,BaseMetodos!$A$2:$E$1177,4,FALSE)</f>
        <v>u_xr_bci.validarOperacionWebFondo</v>
      </c>
      <c r="D249" s="19" t="str">
        <f>VLOOKUP(B249,BaseMetodos!$A$2:$F$2177,5,FALSE)</f>
        <v>validarOperacionWebFondo</v>
      </c>
      <c r="E249" t="str">
        <f>VLOOKUP(B249,BaseMetodos!$A$2:$F$1177,6,FALSE)</f>
        <v>invertir/operacion-web-fondo/validacion</v>
      </c>
      <c r="F249" s="10" t="s">
        <v>3510</v>
      </c>
      <c r="G249" s="10" t="s">
        <v>1502</v>
      </c>
      <c r="S249" t="s">
        <v>3514</v>
      </c>
      <c r="T249" s="2" t="str">
        <f>paramGPL(BaseParametros!$C$70:$E$72,F249:G249)</f>
        <v>{"codigoFondo":"3072", "canal":"110"}</v>
      </c>
      <c r="U249" s="1" t="str">
        <f>paramRPC2(C249,BaseParametros!$C$70:$E$72,F249:G249)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49" s="19" t="s">
        <v>5742</v>
      </c>
      <c r="W249" s="19" t="s">
        <v>5742</v>
      </c>
      <c r="X249" s="19" t="s">
        <v>4369</v>
      </c>
      <c r="Y249" s="19"/>
    </row>
    <row r="250" spans="1:25" ht="14.5" customHeight="1" x14ac:dyDescent="0.35">
      <c r="A250" t="s">
        <v>1</v>
      </c>
      <c r="B250">
        <v>36</v>
      </c>
      <c r="C250" t="str">
        <f>VLOOKUP(B250,BaseMetodos!$A$2:$E$1177,3,FALSE)&amp;"."&amp;VLOOKUP(B250,BaseMetodos!$A$2:$E$1177,4,FALSE)</f>
        <v>u_xr_bci.obtieneFondosCartolaHistorica</v>
      </c>
      <c r="D250" s="19" t="str">
        <f>VLOOKUP(B250,BaseMetodos!$A$2:$F$2177,5,FALSE)</f>
        <v>obtieneFondosCartolaHistorica</v>
      </c>
      <c r="E250" t="str">
        <f>VLOOKUP(B250,BaseMetodos!$A$2:$F$1177,6,FALSE)</f>
        <v>cartola/historica/fondo/cliente/busqueda</v>
      </c>
      <c r="F250" s="10" t="s">
        <v>1502</v>
      </c>
      <c r="G250" s="3">
        <v>11813695</v>
      </c>
      <c r="H250" s="3" t="s">
        <v>1571</v>
      </c>
      <c r="I250" s="3" t="s">
        <v>1573</v>
      </c>
      <c r="S250" t="s">
        <v>196</v>
      </c>
      <c r="T250" s="2" t="str">
        <f>paramGPL(BaseParametros!$C$73:$E$77,F250:I250)</f>
        <v>{"canal":"110", "rut":11813695, "fechaDesde":"20240501", "fechaHasta":"20240531"}</v>
      </c>
      <c r="U250" s="1" t="str">
        <f>paramRPC2(C250,BaseParametros!$C$73:$E$77,F250:I250)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0" s="19" t="s">
        <v>5742</v>
      </c>
      <c r="W250" s="19" t="s">
        <v>5742</v>
      </c>
      <c r="X250" s="19" t="s">
        <v>4369</v>
      </c>
      <c r="Y250" s="19"/>
    </row>
    <row r="251" spans="1:25" ht="14.5" customHeight="1" x14ac:dyDescent="0.35">
      <c r="A251" t="s">
        <v>1</v>
      </c>
      <c r="B251">
        <v>36</v>
      </c>
      <c r="C251" t="str">
        <f>VLOOKUP(B251,BaseMetodos!$A$2:$E$1177,3,FALSE)&amp;"."&amp;VLOOKUP(B251,BaseMetodos!$A$2:$E$1177,4,FALSE)</f>
        <v>u_xr_bci.obtieneFondosCartolaHistorica</v>
      </c>
      <c r="D251" s="19" t="str">
        <f>VLOOKUP(B251,BaseMetodos!$A$2:$F$2177,5,FALSE)</f>
        <v>obtieneFondosCartolaHistorica</v>
      </c>
      <c r="E251" t="str">
        <f>VLOOKUP(B251,BaseMetodos!$A$2:$F$1177,6,FALSE)</f>
        <v>cartola/historica/fondo/cliente/busqueda</v>
      </c>
      <c r="F251" s="10" t="s">
        <v>3</v>
      </c>
      <c r="G251" s="3">
        <v>11813695</v>
      </c>
      <c r="H251" s="3" t="s">
        <v>1571</v>
      </c>
      <c r="I251" s="3" t="s">
        <v>1573</v>
      </c>
      <c r="S251" t="s">
        <v>4707</v>
      </c>
      <c r="T251" s="2" t="str">
        <f>paramGPL(BaseParametros!$C$73:$E$77,F251:I251)</f>
        <v>{"canal":"", "rut":11813695, "fechaDesde":"20240501", "fechaHasta":"20240531"}</v>
      </c>
      <c r="U251" s="1" t="str">
        <f>paramRPC2(C251,BaseParametros!$C$73:$E$77,F251:I251)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1" s="19" t="s">
        <v>5742</v>
      </c>
      <c r="W251" s="19" t="s">
        <v>5742</v>
      </c>
      <c r="X251" s="19" t="s">
        <v>4369</v>
      </c>
      <c r="Y251" s="19"/>
    </row>
    <row r="252" spans="1:25" ht="14.5" customHeight="1" x14ac:dyDescent="0.35">
      <c r="A252" t="s">
        <v>1</v>
      </c>
      <c r="B252">
        <v>36</v>
      </c>
      <c r="C252" t="str">
        <f>VLOOKUP(B252,BaseMetodos!$A$2:$E$1177,3,FALSE)&amp;"."&amp;VLOOKUP(B252,BaseMetodos!$A$2:$E$1177,4,FALSE)</f>
        <v>u_xr_bci.obtieneFondosCartolaHistorica</v>
      </c>
      <c r="D252" s="19" t="str">
        <f>VLOOKUP(B252,BaseMetodos!$A$2:$F$2177,5,FALSE)</f>
        <v>obtieneFondosCartolaHistorica</v>
      </c>
      <c r="E252" t="str">
        <f>VLOOKUP(B252,BaseMetodos!$A$2:$F$1177,6,FALSE)</f>
        <v>cartola/historica/fondo/cliente/busqueda</v>
      </c>
      <c r="F252" s="10" t="s">
        <v>1594</v>
      </c>
      <c r="G252" s="3">
        <v>11813695</v>
      </c>
      <c r="H252" s="3" t="s">
        <v>1571</v>
      </c>
      <c r="I252" s="3" t="s">
        <v>1573</v>
      </c>
      <c r="S252" t="s">
        <v>4694</v>
      </c>
      <c r="T252" s="2" t="str">
        <f>paramGPL(BaseParametros!$C$73:$E$77,F252:I252)</f>
        <v>{"canal":"0", "rut":11813695, "fechaDesde":"20240501", "fechaHasta":"20240531"}</v>
      </c>
      <c r="U252" s="1" t="str">
        <f>paramRPC2(C252,BaseParametros!$C$73:$E$77,F252:I252)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2" s="19" t="s">
        <v>5742</v>
      </c>
      <c r="W252" s="19" t="s">
        <v>5742</v>
      </c>
      <c r="X252" s="19" t="s">
        <v>4369</v>
      </c>
      <c r="Y252" s="19"/>
    </row>
    <row r="253" spans="1:25" ht="14.5" customHeight="1" x14ac:dyDescent="0.35">
      <c r="A253" t="s">
        <v>1</v>
      </c>
      <c r="B253">
        <v>36</v>
      </c>
      <c r="C253" t="str">
        <f>VLOOKUP(B253,BaseMetodos!$A$2:$E$1177,3,FALSE)&amp;"."&amp;VLOOKUP(B253,BaseMetodos!$A$2:$E$1177,4,FALSE)</f>
        <v>u_xr_bci.obtieneFondosCartolaHistorica</v>
      </c>
      <c r="D253" s="19" t="str">
        <f>VLOOKUP(B253,BaseMetodos!$A$2:$F$2177,5,FALSE)</f>
        <v>obtieneFondosCartolaHistorica</v>
      </c>
      <c r="E253" t="str">
        <f>VLOOKUP(B253,BaseMetodos!$A$2:$F$1177,6,FALSE)</f>
        <v>cartola/historica/fondo/cliente/busqueda</v>
      </c>
      <c r="F253" s="10" t="s">
        <v>4791</v>
      </c>
      <c r="G253" s="3">
        <v>11813695</v>
      </c>
      <c r="H253" s="3" t="s">
        <v>1571</v>
      </c>
      <c r="I253" s="3" t="s">
        <v>1573</v>
      </c>
      <c r="S253" t="s">
        <v>197</v>
      </c>
      <c r="T253" s="2" t="str">
        <f>paramGPL(BaseParametros!$C$73:$E$77,F253:I253)</f>
        <v>{"canal":"110ALFHA", "rut":11813695, "fechaDesde":"20240501", "fechaHasta":"20240531"}</v>
      </c>
      <c r="U253" s="1" t="str">
        <f>paramRPC2(C253,BaseParametros!$C$73:$E$77,F253:I253)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3" s="19" t="s">
        <v>5742</v>
      </c>
      <c r="W253" s="19" t="s">
        <v>5742</v>
      </c>
      <c r="X253" s="19" t="s">
        <v>4369</v>
      </c>
      <c r="Y253" s="19"/>
    </row>
    <row r="254" spans="1:25" ht="14.5" customHeight="1" x14ac:dyDescent="0.35">
      <c r="A254" t="s">
        <v>1</v>
      </c>
      <c r="B254">
        <v>36</v>
      </c>
      <c r="C254" t="str">
        <f>VLOOKUP(B254,BaseMetodos!$A$2:$E$1177,3,FALSE)&amp;"."&amp;VLOOKUP(B254,BaseMetodos!$A$2:$E$1177,4,FALSE)</f>
        <v>u_xr_bci.obtieneFondosCartolaHistorica</v>
      </c>
      <c r="D254" s="19" t="str">
        <f>VLOOKUP(B254,BaseMetodos!$A$2:$F$2177,5,FALSE)</f>
        <v>obtieneFondosCartolaHistorica</v>
      </c>
      <c r="E254" t="str">
        <f>VLOOKUP(B254,BaseMetodos!$A$2:$F$1177,6,FALSE)</f>
        <v>cartola/historica/fondo/cliente/busqueda</v>
      </c>
      <c r="F254" s="10" t="s">
        <v>1502</v>
      </c>
      <c r="G254" s="3">
        <v>11813695</v>
      </c>
      <c r="H254" s="3" t="s">
        <v>1572</v>
      </c>
      <c r="I254" s="3" t="s">
        <v>1574</v>
      </c>
      <c r="S254" t="s">
        <v>1566</v>
      </c>
      <c r="T254" s="2" t="str">
        <f>paramGPL(BaseParametros!$C$73:$E$77,F254:I254)</f>
        <v>{"canal":"110", "rut":11813695, "fechaDesde":"20240101", "fechaHasta":"20230101"}</v>
      </c>
      <c r="U254" s="1" t="str">
        <f>paramRPC2(C254,BaseParametros!$C$73:$E$77,F254:I254)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54" s="19" t="s">
        <v>5742</v>
      </c>
      <c r="W254" s="19" t="s">
        <v>5742</v>
      </c>
      <c r="X254" s="19" t="s">
        <v>4369</v>
      </c>
      <c r="Y254" s="19"/>
    </row>
    <row r="255" spans="1:25" ht="14.5" customHeight="1" x14ac:dyDescent="0.35">
      <c r="A255" t="s">
        <v>1</v>
      </c>
      <c r="B255">
        <v>36</v>
      </c>
      <c r="C255" t="str">
        <f>VLOOKUP(B255,BaseMetodos!$A$2:$E$1177,3,FALSE)&amp;"."&amp;VLOOKUP(B255,BaseMetodos!$A$2:$E$1177,4,FALSE)</f>
        <v>u_xr_bci.obtieneFondosCartolaHistorica</v>
      </c>
      <c r="D255" s="19" t="str">
        <f>VLOOKUP(B255,BaseMetodos!$A$2:$F$2177,5,FALSE)</f>
        <v>obtieneFondosCartolaHistorica</v>
      </c>
      <c r="E255" t="str">
        <f>VLOOKUP(B255,BaseMetodos!$A$2:$F$1177,6,FALSE)</f>
        <v>cartola/historica/fondo/cliente/busqueda</v>
      </c>
      <c r="F255" s="10" t="s">
        <v>1502</v>
      </c>
      <c r="G255" s="3">
        <v>0</v>
      </c>
      <c r="H255" s="3" t="s">
        <v>1574</v>
      </c>
      <c r="I255" s="3" t="s">
        <v>1572</v>
      </c>
      <c r="S255" t="s">
        <v>1751</v>
      </c>
      <c r="T255" s="2" t="str">
        <f>paramGPL(BaseParametros!$C$73:$E$77,F255:I255)</f>
        <v>{"canal":"110", "rut":0, "fechaDesde":"20230101", "fechaHasta":"20240101"}</v>
      </c>
      <c r="U255" s="1" t="str">
        <f>paramRPC2(C255,BaseParametros!$C$73:$E$77,F255:I255)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5" s="19" t="s">
        <v>5742</v>
      </c>
      <c r="W255" s="19" t="s">
        <v>5742</v>
      </c>
      <c r="X255" s="19" t="s">
        <v>4369</v>
      </c>
      <c r="Y255" s="19"/>
    </row>
    <row r="256" spans="1:25" ht="14.5" customHeight="1" x14ac:dyDescent="0.35">
      <c r="A256" t="s">
        <v>1</v>
      </c>
      <c r="B256">
        <v>36</v>
      </c>
      <c r="C256" t="str">
        <f>VLOOKUP(B256,BaseMetodos!$A$2:$E$1177,3,FALSE)&amp;"."&amp;VLOOKUP(B256,BaseMetodos!$A$2:$E$1177,4,FALSE)</f>
        <v>u_xr_bci.obtieneFondosCartolaHistorica</v>
      </c>
      <c r="D256" s="19" t="str">
        <f>VLOOKUP(B256,BaseMetodos!$A$2:$F$2177,5,FALSE)</f>
        <v>obtieneFondosCartolaHistorica</v>
      </c>
      <c r="E256" t="str">
        <f>VLOOKUP(B256,BaseMetodos!$A$2:$F$1177,6,FALSE)</f>
        <v>cartola/historica/fondo/cliente/busqueda</v>
      </c>
      <c r="F256" s="10" t="s">
        <v>1502</v>
      </c>
      <c r="G256" s="3">
        <v>11656615</v>
      </c>
      <c r="H256" s="3" t="s">
        <v>1574</v>
      </c>
      <c r="I256" s="3" t="s">
        <v>1572</v>
      </c>
      <c r="S256" t="s">
        <v>1567</v>
      </c>
      <c r="T256" s="2" t="str">
        <f>paramGPL(BaseParametros!$C$73:$E$77,F256:I256)</f>
        <v>{"canal":"110", "rut":11656615, "fechaDesde":"20230101", "fechaHasta":"20240101"}</v>
      </c>
      <c r="U256" s="1" t="str">
        <f>paramRPC2(C256,BaseParametros!$C$73:$E$77,F256:I256)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6" s="19" t="s">
        <v>5742</v>
      </c>
      <c r="W256" s="19" t="s">
        <v>5742</v>
      </c>
      <c r="X256" s="19" t="s">
        <v>4369</v>
      </c>
      <c r="Y256" s="19"/>
    </row>
    <row r="257" spans="1:25" x14ac:dyDescent="0.35">
      <c r="A257" t="s">
        <v>1</v>
      </c>
      <c r="B257">
        <v>37</v>
      </c>
      <c r="C257" t="str">
        <f>VLOOKUP(B257,BaseMetodos!$A$2:$E$1177,3,FALSE)&amp;"."&amp;VLOOKUP(B257,BaseMetodos!$A$2:$E$1177,4,FALSE)</f>
        <v>u_xr_bci.rescatarFondosMutuos</v>
      </c>
      <c r="D257" s="19" t="str">
        <f>VLOOKUP(B257,BaseMetodos!$A$2:$F$2177,5,FALSE)</f>
        <v>rescatarFondoMutuo</v>
      </c>
      <c r="E257" t="str">
        <f>VLOOKUP(B257,BaseMetodos!$A$2:$F$1177,6,FALSE)</f>
        <v>rescate/fondo</v>
      </c>
      <c r="F257" s="12">
        <v>7513800</v>
      </c>
      <c r="G257" s="10" t="s">
        <v>5648</v>
      </c>
      <c r="H257" s="54" t="str">
        <f ca="1">DateTimeString(TEXT(TODAY()+1,"YYYYMMDD"))</f>
        <v>"20260606T01:00:00"</v>
      </c>
      <c r="I257" s="3">
        <v>10000</v>
      </c>
      <c r="J257" s="10" t="s">
        <v>1502</v>
      </c>
      <c r="K257" s="10" t="s">
        <v>4705</v>
      </c>
      <c r="L257" s="10" t="s">
        <v>1594</v>
      </c>
      <c r="M257" s="10" t="s">
        <v>4706</v>
      </c>
      <c r="N257" s="10" t="s">
        <v>203</v>
      </c>
      <c r="O257" s="10">
        <v>888</v>
      </c>
      <c r="P257" s="10"/>
      <c r="Q257" s="10"/>
      <c r="R257" s="10"/>
      <c r="S257" t="s">
        <v>196</v>
      </c>
      <c r="T257" s="2" t="str">
        <f ca="1">paramGPL(BaseParametros!$C$78:$E$88,F257:O257)</f>
        <v>{"rutCliente":7513800, "codigoFondo":"3456", "fechaPago":"20260606T01:00:00", "montoRescate":10000.00, "canal":"110", "observacion":"COMENTARIO OP GEN x QA Automatización", "numeroCuenta":"0", "tipoRescate":"P", "cuentaAbono":"52897257", "empresa":888}</v>
      </c>
      <c r="U257" s="1" t="str">
        <f ca="1">paramRPC2(C257,BaseParametros!$C$78:$E$88,F257:O257)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7" s="19" t="s">
        <v>5742</v>
      </c>
      <c r="W257" s="19" t="s">
        <v>5742</v>
      </c>
      <c r="X257" s="19" t="s">
        <v>4369</v>
      </c>
      <c r="Y257" s="19"/>
    </row>
    <row r="258" spans="1:25" x14ac:dyDescent="0.35">
      <c r="A258" t="s">
        <v>1</v>
      </c>
      <c r="B258">
        <v>37</v>
      </c>
      <c r="C258" t="str">
        <f>VLOOKUP(B258,BaseMetodos!$A$2:$E$1177,3,FALSE)&amp;"."&amp;VLOOKUP(B258,BaseMetodos!$A$2:$E$1177,4,FALSE)</f>
        <v>u_xr_bci.rescatarFondosMutuos</v>
      </c>
      <c r="D258" s="19" t="str">
        <f>VLOOKUP(B258,BaseMetodos!$A$2:$F$2177,5,FALSE)</f>
        <v>rescatarFondoMutuo</v>
      </c>
      <c r="E258" t="str">
        <f>VLOOKUP(B258,BaseMetodos!$A$2:$F$1177,6,FALSE)</f>
        <v>rescate/fondo</v>
      </c>
      <c r="F258" s="12">
        <v>7513800</v>
      </c>
      <c r="G258" s="10" t="s">
        <v>5648</v>
      </c>
      <c r="H258" s="3" t="str">
        <f ca="1">$H$257</f>
        <v>"20260606T01:00:00"</v>
      </c>
      <c r="I258" s="3">
        <v>10000</v>
      </c>
      <c r="J258" s="10" t="s">
        <v>1502</v>
      </c>
      <c r="K258" s="10" t="s">
        <v>4705</v>
      </c>
      <c r="L258" s="10" t="s">
        <v>1594</v>
      </c>
      <c r="M258" s="10" t="s">
        <v>4706</v>
      </c>
      <c r="N258" s="10" t="s">
        <v>203</v>
      </c>
      <c r="O258" s="10">
        <v>888</v>
      </c>
      <c r="P258" s="10"/>
      <c r="Q258" s="10"/>
      <c r="R258" s="10"/>
      <c r="S258" t="s">
        <v>5386</v>
      </c>
      <c r="T258" s="2" t="str">
        <f ca="1">paramGPL(BaseParametros!$C$78:$E$88,F258:O258)</f>
        <v>{"rutCliente":7513800, "codigoFondo":"3456", "fechaPago":"20260606T01:00:00", "montoRescate":10000.00, "canal":"110", "observacion":"COMENTARIO OP GEN x QA Automatización", "numeroCuenta":"0", "tipoRescate":"P", "cuentaAbono":"52897257", "empresa":888}</v>
      </c>
      <c r="U258" s="1" t="str">
        <f ca="1">paramRPC2(C258,BaseParametros!$C$78:$E$88,F258:O258)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8" s="19" t="s">
        <v>5742</v>
      </c>
      <c r="W258" s="19" t="s">
        <v>5742</v>
      </c>
      <c r="X258" s="19" t="s">
        <v>4369</v>
      </c>
      <c r="Y258" s="19"/>
    </row>
    <row r="259" spans="1:25" x14ac:dyDescent="0.35">
      <c r="A259" t="s">
        <v>1</v>
      </c>
      <c r="B259">
        <v>37</v>
      </c>
      <c r="C259" t="str">
        <f>VLOOKUP(B259,BaseMetodos!$A$2:$E$1177,3,FALSE)&amp;"."&amp;VLOOKUP(B259,BaseMetodos!$A$2:$E$1177,4,FALSE)</f>
        <v>u_xr_bci.rescatarFondosMutuos</v>
      </c>
      <c r="D259" s="19" t="str">
        <f>VLOOKUP(B259,BaseMetodos!$A$2:$F$2177,5,FALSE)</f>
        <v>rescatarFondoMutuo</v>
      </c>
      <c r="E259" t="str">
        <f>VLOOKUP(B259,BaseMetodos!$A$2:$F$1177,6,FALSE)</f>
        <v>rescate/fondo</v>
      </c>
      <c r="F259" s="12">
        <v>7513800</v>
      </c>
      <c r="G259" s="10" t="s">
        <v>5648</v>
      </c>
      <c r="H259" s="3" t="str">
        <f ca="1">$H$257</f>
        <v>"20260606T01:00:00"</v>
      </c>
      <c r="I259" s="3">
        <v>500</v>
      </c>
      <c r="J259" s="10" t="s">
        <v>1502</v>
      </c>
      <c r="K259" s="10" t="s">
        <v>4705</v>
      </c>
      <c r="L259" s="10" t="s">
        <v>1594</v>
      </c>
      <c r="M259" s="10" t="s">
        <v>4706</v>
      </c>
      <c r="N259" s="10" t="s">
        <v>203</v>
      </c>
      <c r="O259" s="10">
        <v>888</v>
      </c>
      <c r="P259" s="10"/>
      <c r="Q259" s="10"/>
      <c r="R259" s="10"/>
      <c r="S259" t="s">
        <v>5386</v>
      </c>
      <c r="T259" s="2" t="str">
        <f ca="1">paramGPL(BaseParametros!$C$78:$E$88,F259:O259)</f>
        <v>{"rutCliente":7513800, "codigoFondo":"3456", "fechaPago":"20260606T01:00:00", "montoRescate":500.00, "canal":"110", "observacion":"COMENTARIO OP GEN x QA Automatización", "numeroCuenta":"0", "tipoRescate":"P", "cuentaAbono":"52897257", "empresa":888}</v>
      </c>
      <c r="U259" s="1" t="str">
        <f ca="1">paramRPC2(C259,BaseParametros!$C$78:$E$88,F259:O259)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9" s="19" t="s">
        <v>5742</v>
      </c>
      <c r="W259" s="19" t="s">
        <v>5742</v>
      </c>
      <c r="X259" s="19" t="s">
        <v>4369</v>
      </c>
      <c r="Y259" s="19"/>
    </row>
    <row r="260" spans="1:25" x14ac:dyDescent="0.35">
      <c r="A260" t="s">
        <v>1</v>
      </c>
      <c r="B260">
        <v>37</v>
      </c>
      <c r="C260" t="str">
        <f>VLOOKUP(B260,BaseMetodos!$A$2:$E$1177,3,FALSE)&amp;"."&amp;VLOOKUP(B260,BaseMetodos!$A$2:$E$1177,4,FALSE)</f>
        <v>u_xr_bci.rescatarFondosMutuos</v>
      </c>
      <c r="D260" s="19" t="str">
        <f>VLOOKUP(B260,BaseMetodos!$A$2:$F$2177,5,FALSE)</f>
        <v>rescatarFondoMutuo</v>
      </c>
      <c r="E260" t="str">
        <f>VLOOKUP(B260,BaseMetodos!$A$2:$F$1177,6,FALSE)</f>
        <v>rescate/fondo</v>
      </c>
      <c r="F260" s="12">
        <v>7513800</v>
      </c>
      <c r="G260" s="10" t="s">
        <v>5648</v>
      </c>
      <c r="H260" s="3" t="str">
        <f ca="1">$H$257</f>
        <v>"20260606T01:00:00"</v>
      </c>
      <c r="I260" s="3">
        <v>5000000000</v>
      </c>
      <c r="J260" s="10" t="s">
        <v>1502</v>
      </c>
      <c r="K260" s="10" t="s">
        <v>4705</v>
      </c>
      <c r="L260" s="10" t="s">
        <v>1594</v>
      </c>
      <c r="M260" s="10" t="s">
        <v>4706</v>
      </c>
      <c r="N260" s="10" t="s">
        <v>203</v>
      </c>
      <c r="O260" s="10">
        <v>888</v>
      </c>
      <c r="P260" s="10"/>
      <c r="Q260" s="10"/>
      <c r="R260" s="10"/>
      <c r="S260" t="s">
        <v>4715</v>
      </c>
      <c r="T260" s="2" t="str">
        <f ca="1">paramGPL(BaseParametros!$C$78:$E$88,F260:O260)</f>
        <v>{"rutCliente":7513800, "codigoFondo":"3456", "fechaPago":"20260606T01:00:00", "montoRescate":5000000000.00, "canal":"110", "observacion":"COMENTARIO OP GEN x QA Automatización", "numeroCuenta":"0", "tipoRescate":"P", "cuentaAbono":"52897257", "empresa":888}</v>
      </c>
      <c r="U260" s="1" t="str">
        <f ca="1">paramRPC2(C260,BaseParametros!$C$78:$E$88,F260:O260)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0" s="19" t="s">
        <v>5742</v>
      </c>
      <c r="W260" s="19" t="s">
        <v>5742</v>
      </c>
      <c r="X260" s="19" t="s">
        <v>4369</v>
      </c>
      <c r="Y260" s="19"/>
    </row>
    <row r="261" spans="1:25" x14ac:dyDescent="0.35">
      <c r="A261" t="s">
        <v>1</v>
      </c>
      <c r="B261">
        <v>37</v>
      </c>
      <c r="C261" t="str">
        <f>VLOOKUP(B261,BaseMetodos!$A$2:$E$1177,3,FALSE)&amp;"."&amp;VLOOKUP(B261,BaseMetodos!$A$2:$E$1177,4,FALSE)</f>
        <v>u_xr_bci.rescatarFondosMutuos</v>
      </c>
      <c r="D261" s="19" t="str">
        <f>VLOOKUP(B261,BaseMetodos!$A$2:$F$2177,5,FALSE)</f>
        <v>rescatarFondoMutuo</v>
      </c>
      <c r="E261" t="str">
        <f>VLOOKUP(B261,BaseMetodos!$A$2:$F$1177,6,FALSE)</f>
        <v>rescate/fondo</v>
      </c>
      <c r="F261" s="12">
        <v>7513800</v>
      </c>
      <c r="G261" s="10" t="s">
        <v>5648</v>
      </c>
      <c r="H261" s="3" t="s">
        <v>5384</v>
      </c>
      <c r="I261" s="3">
        <v>10000</v>
      </c>
      <c r="J261" s="10" t="s">
        <v>1502</v>
      </c>
      <c r="K261" s="10" t="s">
        <v>4705</v>
      </c>
      <c r="L261" s="10" t="s">
        <v>1594</v>
      </c>
      <c r="M261" s="10" t="s">
        <v>4706</v>
      </c>
      <c r="N261" s="10" t="s">
        <v>203</v>
      </c>
      <c r="O261" s="10">
        <v>888</v>
      </c>
      <c r="P261" s="10"/>
      <c r="Q261" s="10"/>
      <c r="R261" s="10"/>
      <c r="S261" t="s">
        <v>5641</v>
      </c>
      <c r="T261" s="2" t="str">
        <f>paramGPL(BaseParametros!$C$78:$E$88,F261:O261)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61" s="1" t="str">
        <f>paramRPC2(C261,BaseParametros!$C$78:$E$88,F261:O261)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1" s="19" t="s">
        <v>5742</v>
      </c>
      <c r="W261" s="19" t="s">
        <v>5742</v>
      </c>
      <c r="X261" s="19" t="s">
        <v>4369</v>
      </c>
      <c r="Y261" s="19"/>
    </row>
    <row r="262" spans="1:25" x14ac:dyDescent="0.35">
      <c r="A262" t="s">
        <v>1</v>
      </c>
      <c r="B262">
        <v>37</v>
      </c>
      <c r="C262" t="str">
        <f>VLOOKUP(B262,BaseMetodos!$A$2:$E$1177,3,FALSE)&amp;"."&amp;VLOOKUP(B262,BaseMetodos!$A$2:$E$1177,4,FALSE)</f>
        <v>u_xr_bci.rescatarFondosMutuos</v>
      </c>
      <c r="D262" s="19" t="str">
        <f>VLOOKUP(B262,BaseMetodos!$A$2:$F$2177,5,FALSE)</f>
        <v>rescatarFondoMutuo</v>
      </c>
      <c r="E262" t="str">
        <f>VLOOKUP(B262,BaseMetodos!$A$2:$F$1177,6,FALSE)</f>
        <v>rescate/fondo</v>
      </c>
      <c r="F262" s="12">
        <v>7513800</v>
      </c>
      <c r="G262" s="10" t="s">
        <v>5383</v>
      </c>
      <c r="H262" s="3" t="s">
        <v>5668</v>
      </c>
      <c r="I262" s="3">
        <v>10000</v>
      </c>
      <c r="J262" s="10" t="s">
        <v>1502</v>
      </c>
      <c r="K262" s="10" t="s">
        <v>4705</v>
      </c>
      <c r="L262" s="10" t="s">
        <v>1594</v>
      </c>
      <c r="M262" s="10" t="s">
        <v>4706</v>
      </c>
      <c r="N262" s="10" t="s">
        <v>203</v>
      </c>
      <c r="O262" s="10">
        <v>888</v>
      </c>
      <c r="P262" s="10"/>
      <c r="Q262" s="10"/>
      <c r="R262" s="10"/>
      <c r="S262" t="s">
        <v>5645</v>
      </c>
      <c r="T262" s="2" t="str">
        <f>paramGPL(BaseParametros!$C$78:$E$88,F262:O262)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62" s="1" t="str">
        <f>paramRPC2(C262,BaseParametros!$C$78:$E$88,F262:O262)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2" s="19" t="s">
        <v>5742</v>
      </c>
      <c r="W262" s="19" t="s">
        <v>5742</v>
      </c>
      <c r="X262" s="19" t="s">
        <v>4369</v>
      </c>
      <c r="Y262" s="19"/>
    </row>
    <row r="263" spans="1:25" x14ac:dyDescent="0.35">
      <c r="A263" t="s">
        <v>1</v>
      </c>
      <c r="B263">
        <v>37</v>
      </c>
      <c r="C263" t="str">
        <f>VLOOKUP(B263,BaseMetodos!$A$2:$E$1177,3,FALSE)&amp;"."&amp;VLOOKUP(B263,BaseMetodos!$A$2:$E$1177,4,FALSE)</f>
        <v>u_xr_bci.rescatarFondosMutuos</v>
      </c>
      <c r="D263" s="19" t="str">
        <f>VLOOKUP(B263,BaseMetodos!$A$2:$F$2177,5,FALSE)</f>
        <v>rescatarFondoMutuo</v>
      </c>
      <c r="E263" t="str">
        <f>VLOOKUP(B263,BaseMetodos!$A$2:$F$1177,6,FALSE)</f>
        <v>rescate/fondo</v>
      </c>
      <c r="F263" s="12">
        <v>0</v>
      </c>
      <c r="G263" s="10" t="s">
        <v>5383</v>
      </c>
      <c r="H263" s="3" t="str">
        <f t="shared" ref="H263:H276" ca="1" si="0">$H$257</f>
        <v>"20260606T01:00:00"</v>
      </c>
      <c r="I263" s="3">
        <v>10000</v>
      </c>
      <c r="J263" s="10" t="s">
        <v>1502</v>
      </c>
      <c r="K263" s="10" t="s">
        <v>4705</v>
      </c>
      <c r="L263" s="10" t="s">
        <v>1594</v>
      </c>
      <c r="M263" s="10" t="s">
        <v>4706</v>
      </c>
      <c r="N263" s="10" t="s">
        <v>203</v>
      </c>
      <c r="O263" s="10">
        <v>888</v>
      </c>
      <c r="P263" s="10"/>
      <c r="Q263" s="10"/>
      <c r="R263" s="10"/>
      <c r="S263" t="s">
        <v>1744</v>
      </c>
      <c r="T263" s="2" t="str">
        <f ca="1">paramGPL(BaseParametros!$C$78:$E$88,F263:O263)</f>
        <v>{"rutCliente":0, "codigoFondo":"3460", "fechaPago":"20260606T01:00:00", "montoRescate":10000.00, "canal":"110", "observacion":"COMENTARIO OP GEN x QA Automatización", "numeroCuenta":"0", "tipoRescate":"P", "cuentaAbono":"52897257", "empresa":888}</v>
      </c>
      <c r="U263" s="1" t="str">
        <f ca="1">paramRPC2(C263,BaseParametros!$C$78:$E$88,F263:O263)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3" s="19" t="s">
        <v>5742</v>
      </c>
      <c r="W263" s="19" t="s">
        <v>5742</v>
      </c>
      <c r="X263" s="19" t="s">
        <v>4369</v>
      </c>
      <c r="Y263" s="19"/>
    </row>
    <row r="264" spans="1:25" x14ac:dyDescent="0.35">
      <c r="A264" t="s">
        <v>1</v>
      </c>
      <c r="B264">
        <v>37</v>
      </c>
      <c r="C264" t="str">
        <f>VLOOKUP(B264,BaseMetodos!$A$2:$E$1177,3,FALSE)&amp;"."&amp;VLOOKUP(B264,BaseMetodos!$A$2:$E$1177,4,FALSE)</f>
        <v>u_xr_bci.rescatarFondosMutuos</v>
      </c>
      <c r="D264" s="19" t="str">
        <f>VLOOKUP(B264,BaseMetodos!$A$2:$F$2177,5,FALSE)</f>
        <v>rescatarFondoMutuo</v>
      </c>
      <c r="E264" t="str">
        <f>VLOOKUP(B264,BaseMetodos!$A$2:$F$1177,6,FALSE)</f>
        <v>rescate/fondo</v>
      </c>
      <c r="F264" s="12">
        <v>7513800</v>
      </c>
      <c r="G264" s="10" t="s">
        <v>1755</v>
      </c>
      <c r="H264" s="3" t="str">
        <f t="shared" ca="1" si="0"/>
        <v>"20260606T01:00:00"</v>
      </c>
      <c r="I264" s="3">
        <v>10000</v>
      </c>
      <c r="J264" s="10" t="s">
        <v>1502</v>
      </c>
      <c r="K264" s="10" t="s">
        <v>4705</v>
      </c>
      <c r="L264" s="10" t="s">
        <v>1594</v>
      </c>
      <c r="M264" s="10" t="s">
        <v>4706</v>
      </c>
      <c r="N264" s="10" t="s">
        <v>203</v>
      </c>
      <c r="O264" s="10">
        <v>888</v>
      </c>
      <c r="P264" s="10"/>
      <c r="Q264" s="10"/>
      <c r="R264" s="10"/>
      <c r="S264" t="s">
        <v>209</v>
      </c>
      <c r="T264" s="2" t="str">
        <f ca="1">paramGPL(BaseParametros!$C$78:$E$88,F264:O264)</f>
        <v>{"rutCliente":7513800, "codigoFondo":"3001999", "fechaPago":"20260606T01:00:00", "montoRescate":10000.00, "canal":"110", "observacion":"COMENTARIO OP GEN x QA Automatización", "numeroCuenta":"0", "tipoRescate":"P", "cuentaAbono":"52897257", "empresa":888}</v>
      </c>
      <c r="U264" s="1" t="str">
        <f ca="1">paramRPC2(C264,BaseParametros!$C$78:$E$88,F264:O264)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4" s="19" t="s">
        <v>5742</v>
      </c>
      <c r="W264" s="19" t="s">
        <v>5742</v>
      </c>
      <c r="X264" s="19" t="s">
        <v>4369</v>
      </c>
      <c r="Y264" s="19"/>
    </row>
    <row r="265" spans="1:25" x14ac:dyDescent="0.35">
      <c r="A265" t="s">
        <v>1</v>
      </c>
      <c r="B265">
        <v>37</v>
      </c>
      <c r="C265" t="str">
        <f>VLOOKUP(B265,BaseMetodos!$A$2:$E$1177,3,FALSE)&amp;"."&amp;VLOOKUP(B265,BaseMetodos!$A$2:$E$1177,4,FALSE)</f>
        <v>u_xr_bci.rescatarFondosMutuos</v>
      </c>
      <c r="D265" s="19" t="str">
        <f>VLOOKUP(B265,BaseMetodos!$A$2:$F$2177,5,FALSE)</f>
        <v>rescatarFondoMutuo</v>
      </c>
      <c r="E265" t="str">
        <f>VLOOKUP(B265,BaseMetodos!$A$2:$F$1177,6,FALSE)</f>
        <v>rescate/fondo</v>
      </c>
      <c r="F265" s="12">
        <v>7513800</v>
      </c>
      <c r="G265" s="10" t="s">
        <v>1594</v>
      </c>
      <c r="H265" s="3" t="str">
        <f t="shared" ca="1" si="0"/>
        <v>"20260606T01:00:00"</v>
      </c>
      <c r="I265" s="3">
        <v>10000</v>
      </c>
      <c r="J265" s="10" t="s">
        <v>1502</v>
      </c>
      <c r="K265" s="10" t="s">
        <v>4705</v>
      </c>
      <c r="L265" s="10" t="s">
        <v>1594</v>
      </c>
      <c r="M265" s="10" t="s">
        <v>4706</v>
      </c>
      <c r="N265" s="10" t="s">
        <v>203</v>
      </c>
      <c r="O265" s="10">
        <v>888</v>
      </c>
      <c r="P265" s="10"/>
      <c r="Q265" s="10"/>
      <c r="R265" s="10"/>
      <c r="S265" t="s">
        <v>1605</v>
      </c>
      <c r="T265" s="2" t="str">
        <f ca="1">paramGPL(BaseParametros!$C$78:$E$88,F265:O265)</f>
        <v>{"rutCliente":7513800, "codigoFondo":"0", "fechaPago":"20260606T01:00:00", "montoRescate":10000.00, "canal":"110", "observacion":"COMENTARIO OP GEN x QA Automatización", "numeroCuenta":"0", "tipoRescate":"P", "cuentaAbono":"52897257", "empresa":888}</v>
      </c>
      <c r="U265" s="1" t="str">
        <f ca="1">paramRPC2(C265,BaseParametros!$C$78:$E$88,F265:O265)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5" s="19" t="s">
        <v>5742</v>
      </c>
      <c r="W265" s="19" t="s">
        <v>5742</v>
      </c>
      <c r="X265" s="19" t="s">
        <v>4369</v>
      </c>
      <c r="Y265" s="19"/>
    </row>
    <row r="266" spans="1:25" x14ac:dyDescent="0.35">
      <c r="A266" t="s">
        <v>1</v>
      </c>
      <c r="B266">
        <v>37</v>
      </c>
      <c r="C266" t="str">
        <f>VLOOKUP(B266,BaseMetodos!$A$2:$E$1177,3,FALSE)&amp;"."&amp;VLOOKUP(B266,BaseMetodos!$A$2:$E$1177,4,FALSE)</f>
        <v>u_xr_bci.rescatarFondosMutuos</v>
      </c>
      <c r="D266" s="19" t="str">
        <f>VLOOKUP(B266,BaseMetodos!$A$2:$F$2177,5,FALSE)</f>
        <v>rescatarFondoMutuo</v>
      </c>
      <c r="E266" t="str">
        <f>VLOOKUP(B266,BaseMetodos!$A$2:$F$1177,6,FALSE)</f>
        <v>rescate/fondo</v>
      </c>
      <c r="F266" s="12">
        <v>7513800</v>
      </c>
      <c r="G266" s="10" t="s">
        <v>3</v>
      </c>
      <c r="H266" s="3" t="str">
        <f t="shared" ca="1" si="0"/>
        <v>"20260606T01:00:00"</v>
      </c>
      <c r="I266" s="3">
        <v>10000</v>
      </c>
      <c r="J266" s="10" t="s">
        <v>1502</v>
      </c>
      <c r="K266" s="10" t="s">
        <v>4705</v>
      </c>
      <c r="L266" s="10" t="s">
        <v>1594</v>
      </c>
      <c r="M266" s="10" t="s">
        <v>4706</v>
      </c>
      <c r="N266" s="10" t="s">
        <v>203</v>
      </c>
      <c r="O266" s="10">
        <v>888</v>
      </c>
      <c r="P266" s="10"/>
      <c r="Q266" s="10"/>
      <c r="R266" s="10"/>
      <c r="S266" t="s">
        <v>1600</v>
      </c>
      <c r="T266" s="2" t="str">
        <f ca="1">paramGPL(BaseParametros!$C$78:$E$88,F266:O266)</f>
        <v>{"rutCliente":7513800, "codigoFondo":"", "fechaPago":"20260606T01:00:00", "montoRescate":10000.00, "canal":"110", "observacion":"COMENTARIO OP GEN x QA Automatización", "numeroCuenta":"0", "tipoRescate":"P", "cuentaAbono":"52897257", "empresa":888}</v>
      </c>
      <c r="U266" s="1" t="str">
        <f ca="1">paramRPC2(C266,BaseParametros!$C$78:$E$88,F266:O266)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6" s="19" t="s">
        <v>5742</v>
      </c>
      <c r="W266" s="19" t="s">
        <v>5742</v>
      </c>
      <c r="X266" s="19" t="s">
        <v>4369</v>
      </c>
      <c r="Y266" s="19"/>
    </row>
    <row r="267" spans="1:25" x14ac:dyDescent="0.35">
      <c r="A267" t="s">
        <v>1</v>
      </c>
      <c r="B267">
        <v>37</v>
      </c>
      <c r="C267" t="str">
        <f>VLOOKUP(B267,BaseMetodos!$A$2:$E$1177,3,FALSE)&amp;"."&amp;VLOOKUP(B267,BaseMetodos!$A$2:$E$1177,4,FALSE)</f>
        <v>u_xr_bci.rescatarFondosMutuos</v>
      </c>
      <c r="D267" s="19" t="str">
        <f>VLOOKUP(B267,BaseMetodos!$A$2:$F$2177,5,FALSE)</f>
        <v>rescatarFondoMutuo</v>
      </c>
      <c r="E267" t="str">
        <f>VLOOKUP(B267,BaseMetodos!$A$2:$F$1177,6,FALSE)</f>
        <v>rescate/fondo</v>
      </c>
      <c r="F267" s="12">
        <v>7513800</v>
      </c>
      <c r="G267" s="10" t="s">
        <v>5648</v>
      </c>
      <c r="H267" s="3" t="str">
        <f t="shared" ca="1" si="0"/>
        <v>"20260606T01:00:00"</v>
      </c>
      <c r="I267" s="3">
        <v>0</v>
      </c>
      <c r="J267" s="10" t="s">
        <v>1502</v>
      </c>
      <c r="K267" s="10" t="s">
        <v>4705</v>
      </c>
      <c r="L267" s="10" t="s">
        <v>1594</v>
      </c>
      <c r="M267" s="10" t="s">
        <v>4706</v>
      </c>
      <c r="N267" s="10" t="s">
        <v>203</v>
      </c>
      <c r="O267" s="10">
        <v>888</v>
      </c>
      <c r="P267" s="10"/>
      <c r="Q267" s="10"/>
      <c r="R267" s="10"/>
      <c r="S267" t="s">
        <v>1843</v>
      </c>
      <c r="T267" s="2" t="str">
        <f ca="1">paramGPL(BaseParametros!$C$78:$E$88,F267:O267)</f>
        <v>{"rutCliente":7513800, "codigoFondo":"3456", "fechaPago":"20260606T01:00:00", "montoRescate":0.00, "canal":"110", "observacion":"COMENTARIO OP GEN x QA Automatización", "numeroCuenta":"0", "tipoRescate":"P", "cuentaAbono":"52897257", "empresa":888}</v>
      </c>
      <c r="U267" s="1" t="str">
        <f ca="1">paramRPC2(C267,BaseParametros!$C$78:$E$88,F267:O267)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7" s="19" t="s">
        <v>5742</v>
      </c>
      <c r="W267" s="19" t="s">
        <v>5742</v>
      </c>
      <c r="X267" s="19" t="s">
        <v>4369</v>
      </c>
      <c r="Y267" s="19"/>
    </row>
    <row r="268" spans="1:25" x14ac:dyDescent="0.35">
      <c r="A268" t="s">
        <v>1</v>
      </c>
      <c r="B268">
        <v>37</v>
      </c>
      <c r="C268" t="str">
        <f>VLOOKUP(B268,BaseMetodos!$A$2:$E$1177,3,FALSE)&amp;"."&amp;VLOOKUP(B268,BaseMetodos!$A$2:$E$1177,4,FALSE)</f>
        <v>u_xr_bci.rescatarFondosMutuos</v>
      </c>
      <c r="D268" s="19" t="str">
        <f>VLOOKUP(B268,BaseMetodos!$A$2:$F$2177,5,FALSE)</f>
        <v>rescatarFondoMutuo</v>
      </c>
      <c r="E268" t="str">
        <f>VLOOKUP(B268,BaseMetodos!$A$2:$F$1177,6,FALSE)</f>
        <v>rescate/fondo</v>
      </c>
      <c r="F268" s="12">
        <v>7513800</v>
      </c>
      <c r="G268" s="10" t="s">
        <v>5648</v>
      </c>
      <c r="H268" s="3" t="str">
        <f t="shared" ca="1" si="0"/>
        <v>"20260606T01:00:00"</v>
      </c>
      <c r="I268" s="3">
        <v>10000</v>
      </c>
      <c r="J268" s="10" t="s">
        <v>1845</v>
      </c>
      <c r="K268" s="10" t="s">
        <v>4705</v>
      </c>
      <c r="L268" s="10" t="s">
        <v>1594</v>
      </c>
      <c r="M268" s="10" t="s">
        <v>4706</v>
      </c>
      <c r="N268" s="10" t="s">
        <v>203</v>
      </c>
      <c r="O268" s="10">
        <v>888</v>
      </c>
      <c r="P268" s="10"/>
      <c r="Q268" s="10"/>
      <c r="R268" s="10"/>
      <c r="S268" t="s">
        <v>197</v>
      </c>
      <c r="T268" s="2" t="str">
        <f ca="1">paramGPL(BaseParametros!$C$78:$E$88,F268:O268)</f>
        <v>{"rutCliente":7513800, "codigoFondo":"3456", "fechaPago":"20260606T01:00:00", "montoRescate":10000.00, "canal":"ALPHA110", "observacion":"COMENTARIO OP GEN x QA Automatización", "numeroCuenta":"0", "tipoRescate":"P", "cuentaAbono":"52897257", "empresa":888}</v>
      </c>
      <c r="U268" s="1" t="str">
        <f ca="1">paramRPC2(C268,BaseParametros!$C$78:$E$88,F268:O268)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8" s="19" t="s">
        <v>5742</v>
      </c>
      <c r="W268" s="19" t="s">
        <v>5742</v>
      </c>
      <c r="X268" s="19" t="s">
        <v>4369</v>
      </c>
      <c r="Y268" s="19"/>
    </row>
    <row r="269" spans="1:25" x14ac:dyDescent="0.35">
      <c r="A269" t="s">
        <v>1</v>
      </c>
      <c r="B269">
        <v>37</v>
      </c>
      <c r="C269" t="str">
        <f>VLOOKUP(B269,BaseMetodos!$A$2:$E$1177,3,FALSE)&amp;"."&amp;VLOOKUP(B269,BaseMetodos!$A$2:$E$1177,4,FALSE)</f>
        <v>u_xr_bci.rescatarFondosMutuos</v>
      </c>
      <c r="D269" s="19" t="str">
        <f>VLOOKUP(B269,BaseMetodos!$A$2:$F$2177,5,FALSE)</f>
        <v>rescatarFondoMutuo</v>
      </c>
      <c r="E269" t="str">
        <f>VLOOKUP(B269,BaseMetodos!$A$2:$F$1177,6,FALSE)</f>
        <v>rescate/fondo</v>
      </c>
      <c r="F269" s="12">
        <v>7513800</v>
      </c>
      <c r="G269" s="10" t="s">
        <v>5648</v>
      </c>
      <c r="H269" s="3" t="str">
        <f t="shared" ca="1" si="0"/>
        <v>"20260606T01:00:00"</v>
      </c>
      <c r="I269" s="3">
        <v>10000</v>
      </c>
      <c r="J269" s="10" t="s">
        <v>3</v>
      </c>
      <c r="K269" s="10" t="s">
        <v>4705</v>
      </c>
      <c r="L269" s="10" t="s">
        <v>1594</v>
      </c>
      <c r="M269" s="10" t="s">
        <v>4706</v>
      </c>
      <c r="N269" s="10" t="s">
        <v>203</v>
      </c>
      <c r="O269" s="10">
        <v>888</v>
      </c>
      <c r="P269" s="10"/>
      <c r="Q269" s="10"/>
      <c r="R269" s="10"/>
      <c r="S269" t="s">
        <v>4707</v>
      </c>
      <c r="T269" s="2" t="str">
        <f ca="1">paramGPL(BaseParametros!$C$78:$E$88,F269:O269)</f>
        <v>{"rutCliente":7513800, "codigoFondo":"3456", "fechaPago":"20260606T01:00:00", "montoRescate":10000.00, "canal":"", "observacion":"COMENTARIO OP GEN x QA Automatización", "numeroCuenta":"0", "tipoRescate":"P", "cuentaAbono":"52897257", "empresa":888}</v>
      </c>
      <c r="U269" s="1" t="str">
        <f ca="1">paramRPC2(C269,BaseParametros!$C$78:$E$88,F269:O269)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9" s="19" t="s">
        <v>5742</v>
      </c>
      <c r="W269" s="19" t="s">
        <v>5742</v>
      </c>
      <c r="X269" s="19" t="s">
        <v>4369</v>
      </c>
      <c r="Y269" s="19"/>
    </row>
    <row r="270" spans="1:25" x14ac:dyDescent="0.35">
      <c r="A270" t="s">
        <v>1</v>
      </c>
      <c r="B270">
        <v>37</v>
      </c>
      <c r="C270" t="str">
        <f>VLOOKUP(B270,BaseMetodos!$A$2:$E$1177,3,FALSE)&amp;"."&amp;VLOOKUP(B270,BaseMetodos!$A$2:$E$1177,4,FALSE)</f>
        <v>u_xr_bci.rescatarFondosMutuos</v>
      </c>
      <c r="D270" s="19" t="str">
        <f>VLOOKUP(B270,BaseMetodos!$A$2:$F$2177,5,FALSE)</f>
        <v>rescatarFondoMutuo</v>
      </c>
      <c r="E270" t="str">
        <f>VLOOKUP(B270,BaseMetodos!$A$2:$F$1177,6,FALSE)</f>
        <v>rescate/fondo</v>
      </c>
      <c r="F270" s="12">
        <v>7513800</v>
      </c>
      <c r="G270" s="10" t="s">
        <v>5648</v>
      </c>
      <c r="H270" s="3" t="str">
        <f t="shared" ca="1" si="0"/>
        <v>"20260606T01:00:00"</v>
      </c>
      <c r="I270" s="3">
        <v>10000</v>
      </c>
      <c r="J270" s="10" t="s">
        <v>1594</v>
      </c>
      <c r="K270" s="10" t="s">
        <v>4705</v>
      </c>
      <c r="L270" s="10" t="s">
        <v>1594</v>
      </c>
      <c r="M270" s="10" t="s">
        <v>4706</v>
      </c>
      <c r="N270" s="10" t="s">
        <v>203</v>
      </c>
      <c r="O270" s="10">
        <v>888</v>
      </c>
      <c r="P270" s="10"/>
      <c r="Q270" s="10"/>
      <c r="R270" s="10"/>
      <c r="S270" t="s">
        <v>4694</v>
      </c>
      <c r="T270" s="2" t="str">
        <f ca="1">paramGPL(BaseParametros!$C$78:$E$88,F270:O270)</f>
        <v>{"rutCliente":7513800, "codigoFondo":"3456", "fechaPago":"20260606T01:00:00", "montoRescate":10000.00, "canal":"0", "observacion":"COMENTARIO OP GEN x QA Automatización", "numeroCuenta":"0", "tipoRescate":"P", "cuentaAbono":"52897257", "empresa":888}</v>
      </c>
      <c r="U270" s="1" t="str">
        <f ca="1">paramRPC2(C270,BaseParametros!$C$78:$E$88,F270:O270)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0" s="19" t="s">
        <v>5742</v>
      </c>
      <c r="W270" s="19" t="s">
        <v>5742</v>
      </c>
      <c r="X270" s="19" t="s">
        <v>4369</v>
      </c>
      <c r="Y270" s="19"/>
    </row>
    <row r="271" spans="1:25" x14ac:dyDescent="0.35">
      <c r="A271" t="s">
        <v>1</v>
      </c>
      <c r="B271">
        <v>37</v>
      </c>
      <c r="C271" t="str">
        <f>VLOOKUP(B271,BaseMetodos!$A$2:$E$1177,3,FALSE)&amp;"."&amp;VLOOKUP(B271,BaseMetodos!$A$2:$E$1177,4,FALSE)</f>
        <v>u_xr_bci.rescatarFondosMutuos</v>
      </c>
      <c r="D271" s="19" t="str">
        <f>VLOOKUP(B271,BaseMetodos!$A$2:$F$2177,5,FALSE)</f>
        <v>rescatarFondoMutuo</v>
      </c>
      <c r="E271" t="str">
        <f>VLOOKUP(B271,BaseMetodos!$A$2:$F$1177,6,FALSE)</f>
        <v>rescate/fondo</v>
      </c>
      <c r="F271" s="12">
        <v>7513800</v>
      </c>
      <c r="G271" s="10" t="s">
        <v>5648</v>
      </c>
      <c r="H271" s="3" t="str">
        <f t="shared" ca="1" si="0"/>
        <v>"20260606T01:00:00"</v>
      </c>
      <c r="I271" s="3">
        <v>10000</v>
      </c>
      <c r="J271" s="10" t="s">
        <v>1502</v>
      </c>
      <c r="K271" s="10" t="s">
        <v>4705</v>
      </c>
      <c r="L271" s="10" t="s">
        <v>1594</v>
      </c>
      <c r="M271" s="10" t="s">
        <v>1725</v>
      </c>
      <c r="N271" s="10" t="s">
        <v>203</v>
      </c>
      <c r="O271" s="10">
        <v>888</v>
      </c>
      <c r="P271" s="10"/>
      <c r="Q271" s="10"/>
      <c r="R271" s="10"/>
      <c r="S271" t="s">
        <v>4708</v>
      </c>
      <c r="T271" s="2" t="str">
        <f ca="1">paramGPL(BaseParametros!$C$78:$E$88,F271:O271)</f>
        <v>{"rutCliente":7513800, "codigoFondo":"3456", "fechaPago":"20260606T01:00:00", "montoRescate":10000.00, "canal":"110", "observacion":"COMENTARIO OP GEN x QA Automatización", "numeroCuenta":"0", "tipoRescate":"T", "cuentaAbono":"52897257", "empresa":888}</v>
      </c>
      <c r="U271" s="1" t="str">
        <f ca="1">paramRPC2(C271,BaseParametros!$C$78:$E$88,F271:O271)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1" s="19" t="s">
        <v>5742</v>
      </c>
      <c r="W271" s="19" t="s">
        <v>5742</v>
      </c>
      <c r="X271" s="19" t="s">
        <v>4369</v>
      </c>
      <c r="Y271" s="19"/>
    </row>
    <row r="272" spans="1:25" x14ac:dyDescent="0.35">
      <c r="A272" t="s">
        <v>1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rescatarFondoMutuo</v>
      </c>
      <c r="E272" t="str">
        <f>VLOOKUP(B272,BaseMetodos!$A$2:$F$1177,6,FALSE)</f>
        <v>rescate/fondo</v>
      </c>
      <c r="F272" s="12">
        <v>7513800</v>
      </c>
      <c r="G272" s="10" t="s">
        <v>5648</v>
      </c>
      <c r="H272" s="3" t="str">
        <f t="shared" ca="1" si="0"/>
        <v>"20260606T01:00:00"</v>
      </c>
      <c r="I272" s="3">
        <v>10000</v>
      </c>
      <c r="J272" s="10" t="s">
        <v>1502</v>
      </c>
      <c r="K272" s="10" t="s">
        <v>4705</v>
      </c>
      <c r="L272" s="10" t="s">
        <v>1594</v>
      </c>
      <c r="M272" s="10" t="s">
        <v>3</v>
      </c>
      <c r="N272" s="10" t="s">
        <v>203</v>
      </c>
      <c r="O272" s="10">
        <v>888</v>
      </c>
      <c r="P272" s="10"/>
      <c r="Q272" s="10"/>
      <c r="R272" s="10"/>
      <c r="S272" t="s">
        <v>4709</v>
      </c>
      <c r="T272" s="2" t="str">
        <f ca="1">paramGPL(BaseParametros!$C$78:$E$88,F272:O272)</f>
        <v>{"rutCliente":7513800, "codigoFondo":"3456", "fechaPago":"20260606T01:00:00", "montoRescate":10000.00, "canal":"110", "observacion":"COMENTARIO OP GEN x QA Automatización", "numeroCuenta":"0", "tipoRescate":"",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5742</v>
      </c>
      <c r="W272" s="19" t="s">
        <v>5742</v>
      </c>
      <c r="X272" s="19" t="s">
        <v>4369</v>
      </c>
      <c r="Y272" s="19"/>
    </row>
    <row r="273" spans="1:25" x14ac:dyDescent="0.35">
      <c r="A273" t="s">
        <v>1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rescatarFondoMutuo</v>
      </c>
      <c r="E273" t="str">
        <f>VLOOKUP(B273,BaseMetodos!$A$2:$F$1177,6,FALSE)</f>
        <v>rescate/fondo</v>
      </c>
      <c r="F273" s="12">
        <v>7513800</v>
      </c>
      <c r="G273" s="10" t="s">
        <v>5648</v>
      </c>
      <c r="H273" s="3" t="str">
        <f t="shared" ca="1" si="0"/>
        <v>"20260606T01:00:00"</v>
      </c>
      <c r="I273" s="3">
        <v>10000</v>
      </c>
      <c r="J273" s="10" t="s">
        <v>1502</v>
      </c>
      <c r="K273" s="10" t="s">
        <v>4705</v>
      </c>
      <c r="L273" s="10" t="s">
        <v>1594</v>
      </c>
      <c r="M273" s="10" t="s">
        <v>259</v>
      </c>
      <c r="N273" s="10" t="s">
        <v>203</v>
      </c>
      <c r="O273" s="10">
        <v>888</v>
      </c>
      <c r="P273" s="10"/>
      <c r="Q273" s="10"/>
      <c r="R273" s="10"/>
      <c r="S273" t="s">
        <v>4710</v>
      </c>
      <c r="T273" s="2" t="str">
        <f ca="1">paramGPL(BaseParametros!$C$78:$E$88,F273:O273)</f>
        <v>{"rutCliente":7513800, "codigoFondo":"3456", "fechaPago":"20260606T01:00:00", "montoRescate":10000.00, "canal":"110", "observacion":"COMENTARIO OP GEN x QA Automatización", "numeroCuenta":"0", "tipoRescate":"K",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5742</v>
      </c>
      <c r="W273" s="19" t="s">
        <v>5742</v>
      </c>
      <c r="X273" s="19" t="s">
        <v>4369</v>
      </c>
      <c r="Y273" s="19"/>
    </row>
    <row r="274" spans="1:25" x14ac:dyDescent="0.35">
      <c r="A274" t="s">
        <v>1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rescatarFondoMutuo</v>
      </c>
      <c r="E274" t="str">
        <f>VLOOKUP(B274,BaseMetodos!$A$2:$F$1177,6,FALSE)</f>
        <v>rescate/fondo</v>
      </c>
      <c r="F274" s="12">
        <v>7513800</v>
      </c>
      <c r="G274" s="10" t="s">
        <v>5648</v>
      </c>
      <c r="H274" s="3" t="str">
        <f t="shared" ca="1" si="0"/>
        <v>"20260606T01:00:00"</v>
      </c>
      <c r="I274" s="3">
        <v>10000</v>
      </c>
      <c r="J274" s="10" t="s">
        <v>1502</v>
      </c>
      <c r="K274" s="10" t="s">
        <v>4705</v>
      </c>
      <c r="L274" s="10" t="s">
        <v>1594</v>
      </c>
      <c r="M274" s="10" t="s">
        <v>4706</v>
      </c>
      <c r="N274" s="10" t="s">
        <v>203</v>
      </c>
      <c r="O274" s="10">
        <v>0</v>
      </c>
      <c r="P274" s="10"/>
      <c r="Q274" s="10"/>
      <c r="R274" s="10"/>
      <c r="S274" t="s">
        <v>1808</v>
      </c>
      <c r="T274" s="2" t="str">
        <f ca="1">paramGPL(BaseParametros!$C$78:$E$88,F274:O274)</f>
        <v>{"rutCliente":7513800, "codigoFondo":"3456", "fechaPago":"20260606T01:00:00", "montoRescate":10000.00, "canal":"110", "observacion":"COMENTARIO OP GEN x QA Automatización", "numeroCuenta":"0", "tipoRescate":"P", "cuentaAbono":"52897257", "empresa":0}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74" s="19" t="s">
        <v>5742</v>
      </c>
      <c r="W274" s="19" t="s">
        <v>5742</v>
      </c>
      <c r="X274" s="19" t="s">
        <v>4369</v>
      </c>
      <c r="Y274" s="19"/>
    </row>
    <row r="275" spans="1:25" x14ac:dyDescent="0.35">
      <c r="A275" t="s">
        <v>1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rescatarFondoMutuo</v>
      </c>
      <c r="E275" t="str">
        <f>VLOOKUP(B275,BaseMetodos!$A$2:$F$1177,6,FALSE)</f>
        <v>rescate/fondo</v>
      </c>
      <c r="F275" s="12">
        <v>7513800</v>
      </c>
      <c r="G275" s="10" t="s">
        <v>5648</v>
      </c>
      <c r="H275" s="3" t="str">
        <f t="shared" ca="1" si="0"/>
        <v>"20260606T01:00:00"</v>
      </c>
      <c r="I275" s="3">
        <v>10000</v>
      </c>
      <c r="J275" s="10" t="s">
        <v>1502</v>
      </c>
      <c r="K275" s="10" t="s">
        <v>4705</v>
      </c>
      <c r="L275" s="10" t="s">
        <v>1594</v>
      </c>
      <c r="M275" s="10" t="s">
        <v>4706</v>
      </c>
      <c r="N275" s="10" t="s">
        <v>3</v>
      </c>
      <c r="O275" s="10">
        <v>888</v>
      </c>
      <c r="P275" s="10"/>
      <c r="Q275" s="10"/>
      <c r="R275" s="10"/>
      <c r="S275" t="s">
        <v>1817</v>
      </c>
      <c r="T275" s="2" t="str">
        <f ca="1">paramGPL(BaseParametros!$C$78:$E$88,F275:O275)</f>
        <v>{"rutCliente":7513800, "codigoFondo":"3456", "fechaPago":"20260606T01:00:00", "montoRescate":10000.00, "canal":"110", "observacion":"COMENTARIO OP GEN x QA Automatización", "numeroCuenta":"0", "tipoRescate":"P", "cuentaAbono":"",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5742</v>
      </c>
      <c r="W275" s="19" t="s">
        <v>5742</v>
      </c>
      <c r="X275" s="19" t="s">
        <v>4369</v>
      </c>
      <c r="Y275" s="19"/>
    </row>
    <row r="276" spans="1:25" x14ac:dyDescent="0.35">
      <c r="A276" t="s">
        <v>1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rescatarFondoMutuo</v>
      </c>
      <c r="E276" t="str">
        <f>VLOOKUP(B276,BaseMetodos!$A$2:$F$1177,6,FALSE)</f>
        <v>rescate/fondo</v>
      </c>
      <c r="F276" s="12">
        <v>7513800</v>
      </c>
      <c r="G276" s="10" t="s">
        <v>5648</v>
      </c>
      <c r="H276" s="3" t="str">
        <f t="shared" ca="1" si="0"/>
        <v>"20260606T01:00:00"</v>
      </c>
      <c r="I276" s="3">
        <v>10000</v>
      </c>
      <c r="J276" s="10" t="s">
        <v>1502</v>
      </c>
      <c r="K276" s="10" t="s">
        <v>4705</v>
      </c>
      <c r="L276" s="10" t="s">
        <v>1594</v>
      </c>
      <c r="M276" s="10" t="s">
        <v>4706</v>
      </c>
      <c r="N276" s="10" t="s">
        <v>203</v>
      </c>
      <c r="O276" s="10">
        <v>888</v>
      </c>
      <c r="P276" s="10"/>
      <c r="Q276" s="10"/>
      <c r="R276" s="10"/>
      <c r="S276" t="s">
        <v>4711</v>
      </c>
      <c r="T276" s="2" t="str">
        <f ca="1">paramGPL(BaseParametros!$C$78:$E$88,F276:O276)</f>
        <v>{"rutCliente":7513800, "codigoFondo":"3456", "fechaPago":"20260606T01:00:00", "montoRescate":10000.00, "canal":"110", "observacion":"COMENTARIO OP GEN x QA Automatización", "numeroCuenta":"0", "tipoRescate":"P", "cuentaAbono":"52897257", "empresa":888}</v>
      </c>
      <c r="U276" s="1" t="str">
        <f ca="1"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5742</v>
      </c>
      <c r="W276" s="19" t="s">
        <v>5742</v>
      </c>
      <c r="X276" s="19" t="s">
        <v>4369</v>
      </c>
      <c r="Y276" s="19"/>
    </row>
    <row r="277" spans="1:25" x14ac:dyDescent="0.35">
      <c r="A277" t="s">
        <v>1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rescatarFondoMutuo</v>
      </c>
      <c r="E277" t="str">
        <f>VLOOKUP(B277,BaseMetodos!$A$2:$F$1177,6,FALSE)</f>
        <v>rescate/fondo</v>
      </c>
      <c r="F277" s="12">
        <v>7513800</v>
      </c>
      <c r="G277" s="10" t="s">
        <v>5648</v>
      </c>
      <c r="H277" s="3" t="s">
        <v>4713</v>
      </c>
      <c r="I277" s="3">
        <v>10000</v>
      </c>
      <c r="J277" s="10" t="s">
        <v>1502</v>
      </c>
      <c r="K277" s="10" t="s">
        <v>4705</v>
      </c>
      <c r="L277" s="10" t="s">
        <v>1594</v>
      </c>
      <c r="M277" s="10" t="s">
        <v>4706</v>
      </c>
      <c r="N277" s="10" t="s">
        <v>203</v>
      </c>
      <c r="O277" s="10">
        <v>888</v>
      </c>
      <c r="P277" s="10"/>
      <c r="Q277" s="10"/>
      <c r="R277" s="10"/>
      <c r="S277" t="s">
        <v>257</v>
      </c>
      <c r="T277" s="2" t="str">
        <f>paramGPL(BaseParametros!$C$78:$E$88,F277:O277)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5742</v>
      </c>
      <c r="W277" s="19" t="s">
        <v>5742</v>
      </c>
      <c r="X277" s="19" t="s">
        <v>4369</v>
      </c>
      <c r="Y277" s="19"/>
    </row>
    <row r="278" spans="1:25" ht="14.5" customHeight="1" x14ac:dyDescent="0.35">
      <c r="A278" t="s">
        <v>1</v>
      </c>
      <c r="B278">
        <v>39</v>
      </c>
      <c r="C278" t="str">
        <f>VLOOKUP(B278,BaseMetodos!$A$2:$E$1177,3,FALSE)&amp;"."&amp;VLOOKUP(B278,BaseMetodos!$A$2:$E$1177,4,FALSE)</f>
        <v>u_xr_bci.obtieneCuentasCartolaHistorica</v>
      </c>
      <c r="D278" s="19" t="str">
        <f>VLOOKUP(B278,BaseMetodos!$A$2:$F$2177,5,FALSE)</f>
        <v>obtieneCuentasCartolaHistorica</v>
      </c>
      <c r="E278" t="str">
        <f>VLOOKUP(B278,BaseMetodos!$A$2:$F$1177,6,FALSE)</f>
        <v>cartola/historica/cuenta/cliente/busqueda</v>
      </c>
      <c r="F278" s="10" t="s">
        <v>1502</v>
      </c>
      <c r="G278" s="10">
        <v>3001</v>
      </c>
      <c r="H278" s="3">
        <v>11813695</v>
      </c>
      <c r="I278" s="3" t="s">
        <v>1752</v>
      </c>
      <c r="J278" s="10" t="s">
        <v>1573</v>
      </c>
      <c r="S278" t="s">
        <v>196</v>
      </c>
      <c r="T278" s="2" t="str">
        <f>paramGPL(BaseParametros!$C$89:$E$94,F278:J278)</f>
        <v>{"canal":"110", "codigoFondo":3001, "rut":11813695, "fechaDesde":"20200515", "fechaHasta":"20240531"}</v>
      </c>
      <c r="U278" s="1" t="str">
        <f>paramRPC2(C278,BaseParametros!$C$89:$E$94,F278:J278)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8" s="19" t="s">
        <v>5742</v>
      </c>
      <c r="W278" s="19" t="s">
        <v>5742</v>
      </c>
      <c r="X278" s="19" t="s">
        <v>4369</v>
      </c>
      <c r="Y278" s="19"/>
    </row>
    <row r="279" spans="1:25" ht="14.5" customHeight="1" x14ac:dyDescent="0.35">
      <c r="A279" t="s">
        <v>1</v>
      </c>
      <c r="B279">
        <v>39</v>
      </c>
      <c r="C279" t="str">
        <f>VLOOKUP(B279,BaseMetodos!$A$2:$E$1177,3,FALSE)&amp;"."&amp;VLOOKUP(B279,BaseMetodos!$A$2:$E$1177,4,FALSE)</f>
        <v>u_xr_bci.obtieneCuentasCartolaHistorica</v>
      </c>
      <c r="D279" s="19" t="str">
        <f>VLOOKUP(B279,BaseMetodos!$A$2:$F$2177,5,FALSE)</f>
        <v>obtieneCuentasCartolaHistorica</v>
      </c>
      <c r="E279" t="str">
        <f>VLOOKUP(B279,BaseMetodos!$A$2:$F$1177,6,FALSE)</f>
        <v>cartola/historica/cuenta/cliente/busqueda</v>
      </c>
      <c r="F279" s="10" t="s">
        <v>4791</v>
      </c>
      <c r="G279" s="10">
        <v>3001</v>
      </c>
      <c r="H279" s="3">
        <v>11813695</v>
      </c>
      <c r="I279" s="3" t="s">
        <v>1752</v>
      </c>
      <c r="J279" s="10" t="s">
        <v>1573</v>
      </c>
      <c r="S279" t="s">
        <v>197</v>
      </c>
      <c r="T279" s="2" t="str">
        <f>paramGPL(BaseParametros!$C$89:$E$94,F279:J279)</f>
        <v>{"canal":"110ALFHA", "codigoFondo":3001, "rut":11813695, "fechaDesde":"20200515", "fechaHasta":"20240531"}</v>
      </c>
      <c r="U279" s="1" t="str">
        <f>paramRPC2(C279,BaseParametros!$C$89:$E$94,F279:J279)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9" s="19" t="s">
        <v>5742</v>
      </c>
      <c r="W279" s="19" t="s">
        <v>5742</v>
      </c>
      <c r="X279" s="19" t="s">
        <v>4369</v>
      </c>
      <c r="Y279" s="19"/>
    </row>
    <row r="280" spans="1:25" ht="14.5" customHeight="1" x14ac:dyDescent="0.35">
      <c r="A280" t="s">
        <v>1</v>
      </c>
      <c r="B280">
        <v>39</v>
      </c>
      <c r="C280" t="str">
        <f>VLOOKUP(B280,BaseMetodos!$A$2:$E$1177,3,FALSE)&amp;"."&amp;VLOOKUP(B280,BaseMetodos!$A$2:$E$1177,4,FALSE)</f>
        <v>u_xr_bci.obtieneCuentasCartolaHistorica</v>
      </c>
      <c r="D280" s="19" t="str">
        <f>VLOOKUP(B280,BaseMetodos!$A$2:$F$2177,5,FALSE)</f>
        <v>obtieneCuentasCartolaHistorica</v>
      </c>
      <c r="E280" t="str">
        <f>VLOOKUP(B280,BaseMetodos!$A$2:$F$1177,6,FALSE)</f>
        <v>cartola/historica/cuenta/cliente/busqueda</v>
      </c>
      <c r="F280" s="10" t="s">
        <v>1594</v>
      </c>
      <c r="G280" s="10">
        <v>3001</v>
      </c>
      <c r="H280" s="3">
        <v>11813695</v>
      </c>
      <c r="I280" s="3" t="s">
        <v>1752</v>
      </c>
      <c r="J280" s="10" t="s">
        <v>1573</v>
      </c>
      <c r="S280" t="s">
        <v>4694</v>
      </c>
      <c r="T280" s="2" t="str">
        <f>paramGPL(BaseParametros!$C$89:$E$94,F280:J280)</f>
        <v>{"canal":"0", "codigoFondo":3001, "rut":11813695, "fechaDesde":"20200515", "fechaHasta":"20240531"}</v>
      </c>
      <c r="U280" s="1" t="str">
        <f>paramRPC2(C280,BaseParametros!$C$89:$E$94,F280:J280)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0" s="19" t="s">
        <v>5742</v>
      </c>
      <c r="W280" s="19" t="s">
        <v>5742</v>
      </c>
      <c r="X280" s="19" t="s">
        <v>4369</v>
      </c>
      <c r="Y280" s="19"/>
    </row>
    <row r="281" spans="1:25" ht="14.5" customHeight="1" x14ac:dyDescent="0.35">
      <c r="A281" t="s">
        <v>1</v>
      </c>
      <c r="B281">
        <v>39</v>
      </c>
      <c r="C281" t="str">
        <f>VLOOKUP(B281,BaseMetodos!$A$2:$E$1177,3,FALSE)&amp;"."&amp;VLOOKUP(B281,BaseMetodos!$A$2:$E$1177,4,FALSE)</f>
        <v>u_xr_bci.obtieneCuentasCartolaHistorica</v>
      </c>
      <c r="D281" s="19" t="str">
        <f>VLOOKUP(B281,BaseMetodos!$A$2:$F$2177,5,FALSE)</f>
        <v>obtieneCuentasCartolaHistorica</v>
      </c>
      <c r="E281" t="str">
        <f>VLOOKUP(B281,BaseMetodos!$A$2:$F$1177,6,FALSE)</f>
        <v>cartola/historica/cuenta/cliente/busqueda</v>
      </c>
      <c r="F281" s="10" t="s">
        <v>3</v>
      </c>
      <c r="G281" s="10">
        <v>3001</v>
      </c>
      <c r="H281" s="3">
        <v>11813695</v>
      </c>
      <c r="I281" s="3" t="s">
        <v>1752</v>
      </c>
      <c r="J281" s="10" t="s">
        <v>1573</v>
      </c>
      <c r="S281" t="s">
        <v>270</v>
      </c>
      <c r="T281" s="2" t="str">
        <f>paramGPL(BaseParametros!$C$89:$E$94,F281:J281)</f>
        <v>{"canal":"", "codigoFondo":3001, "rut":11813695, "fechaDesde":"20200515", "fechaHasta":"20240531"}</v>
      </c>
      <c r="U281" s="1" t="str">
        <f>paramRPC2(C281,BaseParametros!$C$89:$E$94,F281:J281)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1" s="19" t="s">
        <v>5742</v>
      </c>
      <c r="W281" s="19" t="s">
        <v>5742</v>
      </c>
      <c r="X281" s="19" t="s">
        <v>4369</v>
      </c>
      <c r="Y281" s="19"/>
    </row>
    <row r="282" spans="1:25" ht="14.5" customHeight="1" x14ac:dyDescent="0.35">
      <c r="A282" t="s">
        <v>1</v>
      </c>
      <c r="B282">
        <v>41</v>
      </c>
      <c r="C282" t="str">
        <f>VLOOKUP(B282,BaseMetodos!$A$2:$E$1177,3,FALSE)&amp;"."&amp;VLOOKUP(B282,BaseMetodos!$A$2:$E$1177,4,FALSE)</f>
        <v>u_xr_bci.cambiarEstadoInversionProgramada</v>
      </c>
      <c r="D282" s="19" t="str">
        <f>VLOOKUP(B282,BaseMetodos!$A$2:$F$2177,5,FALSE)</f>
        <v>cambiarEstadoInversionProgramada</v>
      </c>
      <c r="E282" t="str">
        <f>VLOOKUP(B282,BaseMetodos!$A$2:$F$1177,6,FALSE)</f>
        <v>inversion-programada/cambio</v>
      </c>
      <c r="F282" s="10" t="s">
        <v>1502</v>
      </c>
      <c r="G282" s="10" t="s">
        <v>1505</v>
      </c>
      <c r="H282" s="3" t="s">
        <v>1585</v>
      </c>
      <c r="I282" s="3">
        <v>888</v>
      </c>
      <c r="S282" t="s">
        <v>196</v>
      </c>
      <c r="T282" s="2" t="str">
        <f>paramGPL(BaseParametros!$C$95:$E$99,F282:I282)</f>
        <v>{"canal":"110", "estadoProgramacion":"A", "numeroOperacion":"4482", "empresa":888}</v>
      </c>
      <c r="U282" s="1" t="str">
        <f>paramRPC2(C282,BaseParametros!$C$95:$E$99,F282:I282)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2" s="19" t="s">
        <v>5742</v>
      </c>
      <c r="W282" s="19" t="s">
        <v>5742</v>
      </c>
      <c r="X282" s="19" t="s">
        <v>4369</v>
      </c>
      <c r="Y282" s="19"/>
    </row>
    <row r="283" spans="1:25" ht="14.5" customHeight="1" x14ac:dyDescent="0.35">
      <c r="A283" t="s">
        <v>1</v>
      </c>
      <c r="B283">
        <v>41</v>
      </c>
      <c r="C283" t="str">
        <f>VLOOKUP(B283,BaseMetodos!$A$2:$E$1177,3,FALSE)&amp;"."&amp;VLOOKUP(B283,BaseMetodos!$A$2:$E$1177,4,FALSE)</f>
        <v>u_xr_bci.cambiarEstadoInversionProgramada</v>
      </c>
      <c r="D283" s="19" t="str">
        <f>VLOOKUP(B283,BaseMetodos!$A$2:$F$2177,5,FALSE)</f>
        <v>cambiarEstadoInversionProgramada</v>
      </c>
      <c r="E283" t="str">
        <f>VLOOKUP(B283,BaseMetodos!$A$2:$F$1177,6,FALSE)</f>
        <v>inversion-programada/cambio</v>
      </c>
      <c r="F283" s="10" t="s">
        <v>3</v>
      </c>
      <c r="G283" s="10" t="s">
        <v>1505</v>
      </c>
      <c r="H283" s="3" t="s">
        <v>1585</v>
      </c>
      <c r="I283" s="3">
        <v>888</v>
      </c>
      <c r="S283" t="s">
        <v>270</v>
      </c>
      <c r="T283" s="2" t="str">
        <f>paramGPL(BaseParametros!$C$95:$E$99,F283:I283)</f>
        <v>{"canal":"", "estadoProgramacion":"A", "numeroOperacion":"4482", "empresa":888}</v>
      </c>
      <c r="U283" s="1" t="str">
        <f>paramRPC2(C283,BaseParametros!$C$95:$E$99,F283:I283)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3" s="19" t="s">
        <v>5742</v>
      </c>
      <c r="W283" s="19" t="s">
        <v>5742</v>
      </c>
      <c r="X283" s="19" t="s">
        <v>4369</v>
      </c>
      <c r="Y283" s="19"/>
    </row>
    <row r="284" spans="1:25" ht="14.5" customHeight="1" x14ac:dyDescent="0.35">
      <c r="A284" t="s">
        <v>1</v>
      </c>
      <c r="B284">
        <v>41</v>
      </c>
      <c r="C284" t="str">
        <f>VLOOKUP(B284,BaseMetodos!$A$2:$E$1177,3,FALSE)&amp;"."&amp;VLOOKUP(B284,BaseMetodos!$A$2:$E$1177,4,FALSE)</f>
        <v>u_xr_bci.cambiarEstadoInversionProgramada</v>
      </c>
      <c r="D284" s="19" t="str">
        <f>VLOOKUP(B284,BaseMetodos!$A$2:$F$2177,5,FALSE)</f>
        <v>cambiarEstadoInversionProgramada</v>
      </c>
      <c r="E284" t="str">
        <f>VLOOKUP(B284,BaseMetodos!$A$2:$F$1177,6,FALSE)</f>
        <v>inversion-programada/cambio</v>
      </c>
      <c r="F284" s="10" t="s">
        <v>1594</v>
      </c>
      <c r="G284" s="10" t="s">
        <v>1505</v>
      </c>
      <c r="H284" s="3" t="s">
        <v>1585</v>
      </c>
      <c r="I284" s="3">
        <v>888</v>
      </c>
      <c r="S284" t="s">
        <v>4694</v>
      </c>
      <c r="T284" s="2" t="str">
        <f>paramGPL(BaseParametros!$C$95:$E$99,F284:I284)</f>
        <v>{"canal":"0", "estadoProgramacion":"A", "numeroOperacion":"4482", "empresa":888}</v>
      </c>
      <c r="U284" s="1" t="str">
        <f>paramRPC2(C284,BaseParametros!$C$95:$E$99,F284:I284)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4" s="19" t="s">
        <v>5742</v>
      </c>
      <c r="W284" s="19" t="s">
        <v>5742</v>
      </c>
      <c r="X284" s="19" t="s">
        <v>4369</v>
      </c>
      <c r="Y284" s="19"/>
    </row>
    <row r="285" spans="1:25" ht="14.5" customHeight="1" x14ac:dyDescent="0.35">
      <c r="A285" t="s">
        <v>1</v>
      </c>
      <c r="B285">
        <v>41</v>
      </c>
      <c r="C285" t="str">
        <f>VLOOKUP(B285,BaseMetodos!$A$2:$E$1177,3,FALSE)&amp;"."&amp;VLOOKUP(B285,BaseMetodos!$A$2:$E$1177,4,FALSE)</f>
        <v>u_xr_bci.cambiarEstadoInversionProgramada</v>
      </c>
      <c r="D285" s="19" t="str">
        <f>VLOOKUP(B285,BaseMetodos!$A$2:$F$2177,5,FALSE)</f>
        <v>cambiarEstadoInversionProgramada</v>
      </c>
      <c r="E285" t="str">
        <f>VLOOKUP(B285,BaseMetodos!$A$2:$F$1177,6,FALSE)</f>
        <v>inversion-programada/cambio</v>
      </c>
      <c r="F285" s="10" t="s">
        <v>4791</v>
      </c>
      <c r="G285" s="10" t="s">
        <v>1505</v>
      </c>
      <c r="H285" s="3" t="s">
        <v>1585</v>
      </c>
      <c r="I285" s="3">
        <v>888</v>
      </c>
      <c r="S285" t="s">
        <v>197</v>
      </c>
      <c r="T285" s="2" t="str">
        <f>paramGPL(BaseParametros!$C$95:$E$99,F285:I285)</f>
        <v>{"canal":"110ALFHA", "estadoProgramacion":"A", "numeroOperacion":"4482", "empresa":888}</v>
      </c>
      <c r="U285" s="1" t="str">
        <f>paramRPC2(C285,BaseParametros!$C$95:$E$99,F285:I285)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5" s="19" t="s">
        <v>5742</v>
      </c>
      <c r="W285" s="19" t="s">
        <v>5742</v>
      </c>
      <c r="X285" s="19" t="s">
        <v>4369</v>
      </c>
      <c r="Y285" s="19"/>
    </row>
    <row r="286" spans="1:25" ht="14.5" customHeight="1" x14ac:dyDescent="0.35">
      <c r="A286" t="s">
        <v>1</v>
      </c>
      <c r="B286">
        <v>41</v>
      </c>
      <c r="C286" t="str">
        <f>VLOOKUP(B286,BaseMetodos!$A$2:$E$1177,3,FALSE)&amp;"."&amp;VLOOKUP(B286,BaseMetodos!$A$2:$E$1177,4,FALSE)</f>
        <v>u_xr_bci.cambiarEstadoInversionProgramada</v>
      </c>
      <c r="D286" s="19" t="str">
        <f>VLOOKUP(B286,BaseMetodos!$A$2:$F$2177,5,FALSE)</f>
        <v>cambiarEstadoInversionProgramada</v>
      </c>
      <c r="E286" t="str">
        <f>VLOOKUP(B286,BaseMetodos!$A$2:$F$1177,6,FALSE)</f>
        <v>inversion-programada/cambio</v>
      </c>
      <c r="F286" s="10" t="s">
        <v>1502</v>
      </c>
      <c r="G286" s="10" t="s">
        <v>1505</v>
      </c>
      <c r="H286" s="3" t="s">
        <v>1585</v>
      </c>
      <c r="I286" s="3">
        <v>0</v>
      </c>
      <c r="S286" t="s">
        <v>199</v>
      </c>
      <c r="T286" s="2" t="str">
        <f>paramGPL(BaseParametros!$C$95:$E$99,F286:I286)</f>
        <v>{"canal":"110", "estadoProgramacion":"A", "numeroOperacion":"4482", "empresa":0}</v>
      </c>
      <c r="U286" s="1" t="str">
        <f>paramRPC2(C286,BaseParametros!$C$95:$E$99,F286:I286)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286" s="19" t="s">
        <v>5742</v>
      </c>
      <c r="W286" s="19" t="s">
        <v>5742</v>
      </c>
      <c r="X286" s="19" t="s">
        <v>4369</v>
      </c>
      <c r="Y286" s="19"/>
    </row>
    <row r="287" spans="1:25" ht="14.5" customHeight="1" x14ac:dyDescent="0.35">
      <c r="A287" t="s">
        <v>1</v>
      </c>
      <c r="B287">
        <v>41</v>
      </c>
      <c r="C287" t="str">
        <f>VLOOKUP(B287,BaseMetodos!$A$2:$E$1177,3,FALSE)&amp;"."&amp;VLOOKUP(B287,BaseMetodos!$A$2:$E$1177,4,FALSE)</f>
        <v>u_xr_bci.cambiarEstadoInversionProgramada</v>
      </c>
      <c r="D287" s="19" t="str">
        <f>VLOOKUP(B287,BaseMetodos!$A$2:$F$2177,5,FALSE)</f>
        <v>cambiarEstadoInversionProgramada</v>
      </c>
      <c r="E287" t="str">
        <f>VLOOKUP(B287,BaseMetodos!$A$2:$F$1177,6,FALSE)</f>
        <v>inversion-programada/cambio</v>
      </c>
      <c r="F287" s="10" t="s">
        <v>1502</v>
      </c>
      <c r="G287" s="10" t="s">
        <v>259</v>
      </c>
      <c r="H287" s="3" t="s">
        <v>1585</v>
      </c>
      <c r="I287" s="3">
        <v>888</v>
      </c>
      <c r="S287" t="s">
        <v>1586</v>
      </c>
      <c r="T287" s="2" t="str">
        <f>paramGPL(BaseParametros!$C$95:$E$99,F287:I287)</f>
        <v>{"canal":"110", "estadoProgramacion":"K", "numeroOperacion":"4482", "empresa":888}</v>
      </c>
      <c r="U287" s="1" t="str">
        <f>paramRPC2(C287,BaseParametros!$C$95:$E$99,F287:I287)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7" s="19" t="s">
        <v>5742</v>
      </c>
      <c r="W287" s="19" t="s">
        <v>5742</v>
      </c>
      <c r="X287" s="19" t="s">
        <v>4369</v>
      </c>
      <c r="Y287" s="19"/>
    </row>
    <row r="288" spans="1:25" ht="14.5" customHeight="1" x14ac:dyDescent="0.35">
      <c r="A288" t="s">
        <v>1</v>
      </c>
      <c r="B288">
        <v>35</v>
      </c>
      <c r="C288" t="str">
        <f>VLOOKUP(B288,BaseMetodos!$A$2:$E$1177,3,FALSE)&amp;"."&amp;VLOOKUP(B288,BaseMetodos!$A$2:$E$1177,4,FALSE)</f>
        <v>u_xr_bci.validarOperacionWebFondo</v>
      </c>
      <c r="D288" s="19" t="str">
        <f>VLOOKUP(B288,BaseMetodos!$A$2:$F$2177,5,FALSE)</f>
        <v>validarOperacionWebFondo</v>
      </c>
      <c r="E288" t="str">
        <f>VLOOKUP(B288,BaseMetodos!$A$2:$F$1177,6,FALSE)</f>
        <v>invertir/operacion-web-fondo/validacion</v>
      </c>
      <c r="F288" s="10" t="s">
        <v>1594</v>
      </c>
      <c r="G288" s="10" t="s">
        <v>1502</v>
      </c>
      <c r="S288" t="s">
        <v>1605</v>
      </c>
      <c r="T288" s="2" t="str">
        <f>paramGPL(BaseParametros!$C$70:$E$72,F288:G288)</f>
        <v>{"codigoFondo":"0", "canal":"110"}</v>
      </c>
      <c r="U288" s="1" t="str">
        <f>paramRPC2(C288,BaseParametros!$C$70:$E$72,F288:G288)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288" s="19" t="s">
        <v>5742</v>
      </c>
      <c r="W288" s="19" t="s">
        <v>5742</v>
      </c>
      <c r="X288" s="19" t="s">
        <v>4369</v>
      </c>
      <c r="Y288" s="19"/>
    </row>
    <row r="289" spans="1:25" ht="14.5" customHeight="1" x14ac:dyDescent="0.35">
      <c r="A289" t="s">
        <v>1</v>
      </c>
      <c r="B289">
        <v>41</v>
      </c>
      <c r="C289" t="str">
        <f>VLOOKUP(B289,BaseMetodos!$A$2:$E$1177,3,FALSE)&amp;"."&amp;VLOOKUP(B289,BaseMetodos!$A$2:$E$1177,4,FALSE)</f>
        <v>u_xr_bci.cambiarEstadoInversionProgramada</v>
      </c>
      <c r="D289" s="19" t="str">
        <f>VLOOKUP(B289,BaseMetodos!$A$2:$F$2177,5,FALSE)</f>
        <v>cambiarEstadoInversionProgramada</v>
      </c>
      <c r="E289" t="str">
        <f>VLOOKUP(B289,BaseMetodos!$A$2:$F$1177,6,FALSE)</f>
        <v>inversion-programada/cambio</v>
      </c>
      <c r="F289" s="10" t="s">
        <v>1502</v>
      </c>
      <c r="G289" s="10" t="s">
        <v>1505</v>
      </c>
      <c r="H289" s="3" t="s">
        <v>3</v>
      </c>
      <c r="I289" s="3">
        <v>888</v>
      </c>
      <c r="S289" t="s">
        <v>1587</v>
      </c>
      <c r="T289" s="2" t="str">
        <f>paramGPL(BaseParametros!$C$95:$E$99,F289:I289)</f>
        <v>{"canal":"110", "estadoProgramacion":"A", "numeroOperacion":"", "empresa":888}</v>
      </c>
      <c r="U289" s="1" t="str">
        <f>paramRPC2(C289,BaseParametros!$C$95:$E$99,F289:I289)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289" s="19" t="s">
        <v>5742</v>
      </c>
      <c r="W289" s="19" t="s">
        <v>5742</v>
      </c>
      <c r="X289" s="19" t="s">
        <v>4369</v>
      </c>
      <c r="Y289" s="19"/>
    </row>
    <row r="290" spans="1:25" ht="14.5" customHeight="1" x14ac:dyDescent="0.35">
      <c r="A290" t="s">
        <v>1</v>
      </c>
      <c r="B290">
        <v>42</v>
      </c>
      <c r="C290" t="str">
        <f>VLOOKUP(B290,BaseMetodos!$A$2:$E$1177,3,FALSE)&amp;"."&amp;VLOOKUP(B290,BaseMetodos!$A$2:$E$1177,4,FALSE)</f>
        <v>u_xr_bci.registrarCorreoElectronico</v>
      </c>
      <c r="D290" s="19" t="str">
        <f>VLOOKUP(B290,BaseMetodos!$A$2:$F$2177,5,FALSE)</f>
        <v>registrarCorreoElectronico</v>
      </c>
      <c r="E290" t="str">
        <f>VLOOKUP(B290,BaseMetodos!$A$2:$F$1177,6,FALSE)</f>
        <v>invertir/correo/registro</v>
      </c>
      <c r="F290" s="10" t="s">
        <v>1541</v>
      </c>
      <c r="G290" s="10" t="s">
        <v>1588</v>
      </c>
      <c r="H290" s="10" t="s">
        <v>1502</v>
      </c>
      <c r="I290" s="3" t="s">
        <v>1553</v>
      </c>
      <c r="S290" t="s">
        <v>196</v>
      </c>
      <c r="T290" s="2" t="str">
        <f>paramGPL(BaseParametros!$C$100:$E$104,F290:I290)</f>
        <v>{"rut":"11813695", "correoElectronico":"pruebaXXX@gather.cl", "canal":"110", "usuario":"72339"}</v>
      </c>
      <c r="U290" s="1" t="str">
        <f>paramRPC2(C290,BaseParametros!$C$100:$E$104,F290:I290)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0" s="19" t="s">
        <v>5742</v>
      </c>
      <c r="W290" s="19" t="s">
        <v>5742</v>
      </c>
      <c r="X290" s="19" t="s">
        <v>4369</v>
      </c>
      <c r="Y290" s="19"/>
    </row>
    <row r="291" spans="1:25" ht="14.5" customHeight="1" x14ac:dyDescent="0.35">
      <c r="A291" t="s">
        <v>1</v>
      </c>
      <c r="B291">
        <v>42</v>
      </c>
      <c r="C291" t="str">
        <f>VLOOKUP(B291,BaseMetodos!$A$2:$E$1177,3,FALSE)&amp;"."&amp;VLOOKUP(B291,BaseMetodos!$A$2:$E$1177,4,FALSE)</f>
        <v>u_xr_bci.registrarCorreoElectronico</v>
      </c>
      <c r="D291" s="19" t="str">
        <f>VLOOKUP(B291,BaseMetodos!$A$2:$F$2177,5,FALSE)</f>
        <v>registrarCorreoElectronico</v>
      </c>
      <c r="E291" t="str">
        <f>VLOOKUP(B291,BaseMetodos!$A$2:$F$1177,6,FALSE)</f>
        <v>invertir/correo/registro</v>
      </c>
      <c r="F291" s="10" t="s">
        <v>1541</v>
      </c>
      <c r="G291" s="10" t="s">
        <v>1588</v>
      </c>
      <c r="H291" s="10" t="s">
        <v>1594</v>
      </c>
      <c r="I291" s="3" t="s">
        <v>1553</v>
      </c>
      <c r="S291" t="s">
        <v>4694</v>
      </c>
      <c r="T291" s="2" t="str">
        <f>paramGPL(BaseParametros!$C$100:$E$104,F291:I291)</f>
        <v>{"rut":"11813695", "correoElectronico":"pruebaXXX@gather.cl", "canal":"0", "usuario":"72339"}</v>
      </c>
      <c r="U291" s="1" t="str">
        <f>paramRPC2(C291,BaseParametros!$C$100:$E$104,F291:I291)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291" s="19" t="s">
        <v>5742</v>
      </c>
      <c r="W291" s="19" t="s">
        <v>5742</v>
      </c>
      <c r="X291" s="19" t="s">
        <v>4369</v>
      </c>
      <c r="Y291" s="19"/>
    </row>
    <row r="292" spans="1:25" ht="14.5" customHeight="1" x14ac:dyDescent="0.35">
      <c r="A292" t="s">
        <v>1</v>
      </c>
      <c r="B292">
        <v>42</v>
      </c>
      <c r="C292" t="str">
        <f>VLOOKUP(B292,BaseMetodos!$A$2:$E$1177,3,FALSE)&amp;"."&amp;VLOOKUP(B292,BaseMetodos!$A$2:$E$1177,4,FALSE)</f>
        <v>u_xr_bci.registrarCorreoElectronico</v>
      </c>
      <c r="D292" s="19" t="str">
        <f>VLOOKUP(B292,BaseMetodos!$A$2:$F$2177,5,FALSE)</f>
        <v>registrarCorreoElectronico</v>
      </c>
      <c r="E292" t="str">
        <f>VLOOKUP(B292,BaseMetodos!$A$2:$F$1177,6,FALSE)</f>
        <v>invertir/correo/registro</v>
      </c>
      <c r="F292" s="10" t="s">
        <v>1541</v>
      </c>
      <c r="G292" s="10" t="s">
        <v>1588</v>
      </c>
      <c r="H292" s="10" t="s">
        <v>3</v>
      </c>
      <c r="I292" s="3" t="s">
        <v>1553</v>
      </c>
      <c r="S292" t="s">
        <v>270</v>
      </c>
      <c r="T292" s="2" t="str">
        <f>paramGPL(BaseParametros!$C$100:$E$104,F292:I292)</f>
        <v>{"rut":"11813695", "correoElectronico":"pruebaXXX@gather.cl", "canal":"", "usuario":"72339"}</v>
      </c>
      <c r="U292" s="1" t="str">
        <f>paramRPC2(C292,BaseParametros!$C$100:$E$104,F292:I292)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292" s="19" t="s">
        <v>5742</v>
      </c>
      <c r="W292" s="19" t="s">
        <v>5742</v>
      </c>
      <c r="X292" s="19" t="s">
        <v>4369</v>
      </c>
      <c r="Y292" s="19"/>
    </row>
    <row r="293" spans="1:25" ht="14.5" customHeight="1" x14ac:dyDescent="0.35">
      <c r="A293" t="s">
        <v>1</v>
      </c>
      <c r="B293">
        <v>42</v>
      </c>
      <c r="C293" t="str">
        <f>VLOOKUP(B293,BaseMetodos!$A$2:$E$1177,3,FALSE)&amp;"."&amp;VLOOKUP(B293,BaseMetodos!$A$2:$E$1177,4,FALSE)</f>
        <v>u_xr_bci.registrarCorreoElectronico</v>
      </c>
      <c r="D293" s="19" t="str">
        <f>VLOOKUP(B293,BaseMetodos!$A$2:$F$2177,5,FALSE)</f>
        <v>registrarCorreoElectronico</v>
      </c>
      <c r="E293" t="str">
        <f>VLOOKUP(B293,BaseMetodos!$A$2:$F$1177,6,FALSE)</f>
        <v>invertir/correo/registro</v>
      </c>
      <c r="F293" s="10" t="s">
        <v>1541</v>
      </c>
      <c r="G293" s="10" t="s">
        <v>1588</v>
      </c>
      <c r="H293" s="10" t="s">
        <v>4791</v>
      </c>
      <c r="I293" s="3" t="s">
        <v>1553</v>
      </c>
      <c r="S293" t="s">
        <v>255</v>
      </c>
      <c r="T293" s="2" t="str">
        <f>paramGPL(BaseParametros!$C$100:$E$104,F293:I293)</f>
        <v>{"rut":"11813695", "correoElectronico":"pruebaXXX@gather.cl", "canal":"110ALFHA", "usuario":"72339"}</v>
      </c>
      <c r="U293" s="1" t="str">
        <f>paramRPC2(C293,BaseParametros!$C$100:$E$104,F293:I293)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293" s="19" t="s">
        <v>5742</v>
      </c>
      <c r="W293" s="19" t="s">
        <v>5742</v>
      </c>
      <c r="X293" s="19" t="s">
        <v>4369</v>
      </c>
      <c r="Y293" s="19"/>
    </row>
    <row r="294" spans="1:25" ht="14.5" customHeight="1" x14ac:dyDescent="0.35">
      <c r="A294" t="s">
        <v>1</v>
      </c>
      <c r="B294">
        <v>35</v>
      </c>
      <c r="C294" t="str">
        <f>VLOOKUP(B294,BaseMetodos!$A$2:$E$1177,3,FALSE)&amp;"."&amp;VLOOKUP(B294,BaseMetodos!$A$2:$E$1177,4,FALSE)</f>
        <v>u_xr_bci.validarOperacionWebFondo</v>
      </c>
      <c r="D294" s="19" t="str">
        <f>VLOOKUP(B294,BaseMetodos!$A$2:$F$2177,5,FALSE)</f>
        <v>validarOperacionWebFondo</v>
      </c>
      <c r="E294" t="str">
        <f>VLOOKUP(B294,BaseMetodos!$A$2:$F$1177,6,FALSE)</f>
        <v>invertir/operacion-web-fondo/validacion</v>
      </c>
      <c r="F294" s="10" t="s">
        <v>1821</v>
      </c>
      <c r="G294" s="10" t="s">
        <v>1502</v>
      </c>
      <c r="S294" t="s">
        <v>209</v>
      </c>
      <c r="T294" s="2" t="str">
        <f>paramGPL(BaseParametros!$C$70:$E$72,F294:G294)</f>
        <v>{"codigoFondo":"30169999", "canal":"110"}</v>
      </c>
      <c r="U294" s="1" t="str">
        <f>paramRPC2(C294,BaseParametros!$C$70:$E$72,F294:G294)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294" s="19" t="s">
        <v>5742</v>
      </c>
      <c r="W294" s="19" t="s">
        <v>5742</v>
      </c>
      <c r="X294" s="19" t="s">
        <v>4369</v>
      </c>
      <c r="Y294" s="19"/>
    </row>
    <row r="295" spans="1:25" ht="14.5" customHeight="1" x14ac:dyDescent="0.35">
      <c r="A295" t="s">
        <v>1</v>
      </c>
      <c r="B295">
        <v>42</v>
      </c>
      <c r="C295" t="str">
        <f>VLOOKUP(B295,BaseMetodos!$A$2:$E$1177,3,FALSE)&amp;"."&amp;VLOOKUP(B295,BaseMetodos!$A$2:$E$1177,4,FALSE)</f>
        <v>u_xr_bci.registrarCorreoElectronico</v>
      </c>
      <c r="D295" s="19" t="str">
        <f>VLOOKUP(B295,BaseMetodos!$A$2:$F$2177,5,FALSE)</f>
        <v>registrarCorreoElectronico</v>
      </c>
      <c r="E295" t="str">
        <f>VLOOKUP(B295,BaseMetodos!$A$2:$F$1177,6,FALSE)</f>
        <v>invertir/correo/registro</v>
      </c>
      <c r="F295" s="10" t="s">
        <v>1541</v>
      </c>
      <c r="G295" s="10" t="s">
        <v>3</v>
      </c>
      <c r="H295" s="10" t="s">
        <v>1502</v>
      </c>
      <c r="I295" s="3" t="s">
        <v>1553</v>
      </c>
      <c r="S295" t="s">
        <v>1593</v>
      </c>
      <c r="T295" s="2" t="str">
        <f>paramGPL(BaseParametros!$C$100:$E$104,F295:I295)</f>
        <v>{"rut":"11813695", "correoElectronico":"", "canal":"110", "usuario":"72339"}</v>
      </c>
      <c r="U295" s="1" t="str">
        <f>paramRPC2(C295,BaseParametros!$C$100:$E$104,F295:I295)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5" s="19" t="s">
        <v>5742</v>
      </c>
      <c r="W295" s="19" t="s">
        <v>5742</v>
      </c>
      <c r="X295" s="19" t="s">
        <v>4369</v>
      </c>
      <c r="Y295" s="19"/>
    </row>
    <row r="296" spans="1:25" ht="14.5" customHeight="1" x14ac:dyDescent="0.35">
      <c r="A296" t="s">
        <v>1</v>
      </c>
      <c r="B296">
        <v>42</v>
      </c>
      <c r="C296" t="str">
        <f>VLOOKUP(B296,BaseMetodos!$A$2:$E$1177,3,FALSE)&amp;"."&amp;VLOOKUP(B296,BaseMetodos!$A$2:$E$1177,4,FALSE)</f>
        <v>u_xr_bci.registrarCorreoElectronico</v>
      </c>
      <c r="D296" s="19" t="str">
        <f>VLOOKUP(B296,BaseMetodos!$A$2:$F$2177,5,FALSE)</f>
        <v>registrarCorreoElectronico</v>
      </c>
      <c r="E296" t="str">
        <f>VLOOKUP(B296,BaseMetodos!$A$2:$F$1177,6,FALSE)</f>
        <v>invertir/correo/registro</v>
      </c>
      <c r="F296" s="10" t="s">
        <v>1541</v>
      </c>
      <c r="G296" s="10" t="s">
        <v>5387</v>
      </c>
      <c r="H296" s="10" t="s">
        <v>1502</v>
      </c>
      <c r="I296" s="3" t="s">
        <v>1553</v>
      </c>
      <c r="S296" t="s">
        <v>5388</v>
      </c>
      <c r="T296" s="2" t="str">
        <f>paramGPL(BaseParametros!$C$100:$E$104,F296:I296)</f>
        <v>{"rut":"11813695", "correoElectronico":"correopruebasinarroa.gt", "canal":"110", "usuario":"72339"}</v>
      </c>
      <c r="U296" s="1" t="str">
        <f>paramRPC2(C296,BaseParametros!$C$100:$E$104,F296:I296)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6" s="19" t="s">
        <v>5742</v>
      </c>
      <c r="W296" s="19" t="s">
        <v>5742</v>
      </c>
      <c r="X296" s="19" t="s">
        <v>4369</v>
      </c>
      <c r="Y296" s="19"/>
    </row>
    <row r="297" spans="1:25" ht="14.5" customHeight="1" x14ac:dyDescent="0.35">
      <c r="A297" t="s">
        <v>1</v>
      </c>
      <c r="B297">
        <v>42</v>
      </c>
      <c r="C297" t="str">
        <f>VLOOKUP(B297,BaseMetodos!$A$2:$E$1177,3,FALSE)&amp;"."&amp;VLOOKUP(B297,BaseMetodos!$A$2:$E$1177,4,FALSE)</f>
        <v>u_xr_bci.registrarCorreoElectronico</v>
      </c>
      <c r="D297" s="19" t="str">
        <f>VLOOKUP(B297,BaseMetodos!$A$2:$F$2177,5,FALSE)</f>
        <v>registrarCorreoElectronico</v>
      </c>
      <c r="E297" t="str">
        <f>VLOOKUP(B297,BaseMetodos!$A$2:$F$1177,6,FALSE)</f>
        <v>invertir/correo/registro</v>
      </c>
      <c r="F297" s="10" t="s">
        <v>1541</v>
      </c>
      <c r="G297" s="10" t="s">
        <v>5389</v>
      </c>
      <c r="H297" s="10" t="s">
        <v>1502</v>
      </c>
      <c r="I297" s="3" t="s">
        <v>1553</v>
      </c>
      <c r="S297" t="s">
        <v>5390</v>
      </c>
      <c r="T297" s="2" t="str">
        <f>paramGPL(BaseParametros!$C$100:$E$104,F297:I297)</f>
        <v>{"rut":"11813695", "correoElectronico":"correo@prueba@arroa.gt", "canal":"110", "usuario":"72339"}</v>
      </c>
      <c r="U297" s="1" t="str">
        <f>paramRPC2(C297,BaseParametros!$C$100:$E$104,F297:I297)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7" s="19" t="s">
        <v>5742</v>
      </c>
      <c r="W297" s="19" t="s">
        <v>5742</v>
      </c>
      <c r="X297" s="19" t="s">
        <v>4369</v>
      </c>
      <c r="Y297" s="19"/>
    </row>
    <row r="298" spans="1:25" ht="14.5" customHeight="1" x14ac:dyDescent="0.35">
      <c r="A298" t="s">
        <v>1</v>
      </c>
      <c r="B298">
        <v>42</v>
      </c>
      <c r="C298" t="str">
        <f>VLOOKUP(B298,BaseMetodos!$A$2:$E$1177,3,FALSE)&amp;"."&amp;VLOOKUP(B298,BaseMetodos!$A$2:$E$1177,4,FALSE)</f>
        <v>u_xr_bci.registrarCorreoElectronico</v>
      </c>
      <c r="D298" s="19" t="str">
        <f>VLOOKUP(B298,BaseMetodos!$A$2:$F$2177,5,FALSE)</f>
        <v>registrarCorreoElectronico</v>
      </c>
      <c r="E298" t="str">
        <f>VLOOKUP(B298,BaseMetodos!$A$2:$F$1177,6,FALSE)</f>
        <v>invertir/correo/registro</v>
      </c>
      <c r="F298" s="10" t="s">
        <v>1541</v>
      </c>
      <c r="G298" s="10" t="s">
        <v>1588</v>
      </c>
      <c r="H298" s="10" t="s">
        <v>1502</v>
      </c>
      <c r="I298" s="3" t="s">
        <v>1594</v>
      </c>
      <c r="S298" t="s">
        <v>1595</v>
      </c>
      <c r="T298" s="2" t="str">
        <f>paramGPL(BaseParametros!$C$100:$E$104,F298:I298)</f>
        <v>{"rut":"11813695", "correoElectronico":"pruebaXXX@gather.cl", "canal":"110", "usuario":"0"}</v>
      </c>
      <c r="U298" s="1" t="str">
        <f>paramRPC2(C298,BaseParametros!$C$100:$E$104,F298:I298)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298" s="19" t="s">
        <v>5742</v>
      </c>
      <c r="W298" s="19" t="s">
        <v>5742</v>
      </c>
      <c r="X298" s="19" t="s">
        <v>4369</v>
      </c>
      <c r="Y298" s="19"/>
    </row>
    <row r="299" spans="1:25" ht="14.5" customHeight="1" x14ac:dyDescent="0.35">
      <c r="A299" t="s">
        <v>1</v>
      </c>
      <c r="B299">
        <v>43</v>
      </c>
      <c r="C299" t="str">
        <f>VLOOKUP(B299,BaseMetodos!$A$2:$E$1177,3,FALSE)&amp;"."&amp;VLOOKUP(B299,BaseMetodos!$A$2:$E$1177,4,FALSE)</f>
        <v>u_xr_bci.obtenerFechaPagoRescate</v>
      </c>
      <c r="D299" s="19" t="str">
        <f>VLOOKUP(B299,BaseMetodos!$A$2:$F$2177,5,FALSE)</f>
        <v>obtenerFechaPagoRescate</v>
      </c>
      <c r="E299" t="str">
        <f>VLOOKUP(B299,BaseMetodos!$A$2:$F$1177,6,FALSE)</f>
        <v>rescate/fecha-pago/busqueda</v>
      </c>
      <c r="F299" s="10" t="s">
        <v>2</v>
      </c>
      <c r="G299" s="10" t="s">
        <v>1597</v>
      </c>
      <c r="H299" s="10" t="s">
        <v>1502</v>
      </c>
      <c r="I299" s="3">
        <v>888</v>
      </c>
      <c r="S299" t="s">
        <v>196</v>
      </c>
      <c r="T299" s="2" t="str">
        <f>paramGPL(BaseParametros!$C$105:$E$109,F299:I299)</f>
        <v>{"codigoFondo":"3001", "fechaActual":"20240502T01:00:00", "canal":"110", "empresa":888}</v>
      </c>
      <c r="U299" s="1" t="str">
        <f>paramRPC2(C299,BaseParametros!$C$105:$E$109,F299:I299)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99" s="19" t="s">
        <v>5742</v>
      </c>
      <c r="W299" s="19" t="s">
        <v>5742</v>
      </c>
      <c r="X299" s="19" t="s">
        <v>4369</v>
      </c>
      <c r="Y299" s="19"/>
    </row>
    <row r="300" spans="1:25" ht="14.5" customHeight="1" x14ac:dyDescent="0.35">
      <c r="A300" t="s">
        <v>1</v>
      </c>
      <c r="B300">
        <v>43</v>
      </c>
      <c r="C300" t="str">
        <f>VLOOKUP(B300,BaseMetodos!$A$2:$E$1177,3,FALSE)&amp;"."&amp;VLOOKUP(B300,BaseMetodos!$A$2:$E$1177,4,FALSE)</f>
        <v>u_xr_bci.obtenerFechaPagoRescate</v>
      </c>
      <c r="D300" s="19" t="str">
        <f>VLOOKUP(B300,BaseMetodos!$A$2:$F$2177,5,FALSE)</f>
        <v>obtenerFechaPagoRescate</v>
      </c>
      <c r="E300" t="str">
        <f>VLOOKUP(B300,BaseMetodos!$A$2:$F$1177,6,FALSE)</f>
        <v>rescate/fecha-pago/busqueda</v>
      </c>
      <c r="F300" s="10" t="s">
        <v>210</v>
      </c>
      <c r="G300" s="10" t="s">
        <v>1597</v>
      </c>
      <c r="H300" s="10" t="s">
        <v>1502</v>
      </c>
      <c r="I300" s="3">
        <v>888</v>
      </c>
      <c r="S300" t="s">
        <v>1842</v>
      </c>
      <c r="T300" s="2" t="str">
        <f>paramGPL(BaseParametros!$C$105:$E$109,F300:I300)</f>
        <v>{"codigoFondo":"3016", "fechaActual":"20240502T01:00:00", "canal":"110", "empresa":888}</v>
      </c>
      <c r="U300" s="1" t="str">
        <f>paramRPC2(C300,BaseParametros!$C$105:$E$109,F300:I300)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0" s="19" t="s">
        <v>5742</v>
      </c>
      <c r="W300" s="19" t="s">
        <v>5742</v>
      </c>
      <c r="X300" s="19" t="s">
        <v>4369</v>
      </c>
      <c r="Y300" s="19"/>
    </row>
    <row r="301" spans="1:25" ht="14.5" customHeight="1" x14ac:dyDescent="0.35">
      <c r="A301" t="s">
        <v>1</v>
      </c>
      <c r="B301">
        <v>43</v>
      </c>
      <c r="C301" t="str">
        <f>VLOOKUP(B301,BaseMetodos!$A$2:$E$1177,3,FALSE)&amp;"."&amp;VLOOKUP(B301,BaseMetodos!$A$2:$E$1177,4,FALSE)</f>
        <v>u_xr_bci.obtenerFechaPagoRescate</v>
      </c>
      <c r="D301" s="19" t="str">
        <f>VLOOKUP(B301,BaseMetodos!$A$2:$F$2177,5,FALSE)</f>
        <v>obtenerFechaPagoRescate</v>
      </c>
      <c r="E301" t="str">
        <f>VLOOKUP(B301,BaseMetodos!$A$2:$F$1177,6,FALSE)</f>
        <v>rescate/fecha-pago/busqueda</v>
      </c>
      <c r="F301" s="10" t="s">
        <v>1755</v>
      </c>
      <c r="G301" s="10" t="s">
        <v>1597</v>
      </c>
      <c r="H301" s="10" t="s">
        <v>1502</v>
      </c>
      <c r="I301" s="3">
        <v>888</v>
      </c>
      <c r="S301" t="s">
        <v>209</v>
      </c>
      <c r="T301" s="2" t="str">
        <f>paramGPL(BaseParametros!$C$105:$E$109,F301:I301)</f>
        <v>{"codigoFondo":"3001999", "fechaActual":"20240502T01:00:00", "canal":"110", "empresa":888}</v>
      </c>
      <c r="U301" s="1" t="str">
        <f>paramRPC2(C301,BaseParametros!$C$105:$E$109,F301:I301)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1" s="19" t="s">
        <v>5742</v>
      </c>
      <c r="W301" s="19" t="s">
        <v>5742</v>
      </c>
      <c r="X301" s="19" t="s">
        <v>4369</v>
      </c>
      <c r="Y301" s="19"/>
    </row>
    <row r="302" spans="1:25" ht="14.5" customHeight="1" x14ac:dyDescent="0.35">
      <c r="A302" t="s">
        <v>1</v>
      </c>
      <c r="B302">
        <v>43</v>
      </c>
      <c r="C302" t="str">
        <f>VLOOKUP(B302,BaseMetodos!$A$2:$E$1177,3,FALSE)&amp;"."&amp;VLOOKUP(B302,BaseMetodos!$A$2:$E$1177,4,FALSE)</f>
        <v>u_xr_bci.obtenerFechaPagoRescate</v>
      </c>
      <c r="D302" s="19" t="str">
        <f>VLOOKUP(B302,BaseMetodos!$A$2:$F$2177,5,FALSE)</f>
        <v>obtenerFechaPagoRescate</v>
      </c>
      <c r="E302" t="str">
        <f>VLOOKUP(B302,BaseMetodos!$A$2:$F$1177,6,FALSE)</f>
        <v>rescate/fecha-pago/busqueda</v>
      </c>
      <c r="F302" s="10" t="s">
        <v>2</v>
      </c>
      <c r="G302" s="10" t="s">
        <v>1597</v>
      </c>
      <c r="H302" s="10" t="s">
        <v>1502</v>
      </c>
      <c r="I302" s="3">
        <v>0</v>
      </c>
      <c r="S302" t="s">
        <v>199</v>
      </c>
      <c r="T302" s="2" t="str">
        <f>paramGPL(BaseParametros!$C$105:$E$109,F302:I302)</f>
        <v>{"codigoFondo":"3001", "fechaActual":"20240502T01:00:00", "canal":"110", "empresa":0}</v>
      </c>
      <c r="U302" s="1" t="str">
        <f>paramRPC2(C302,BaseParametros!$C$105:$E$109,F302:I302)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02" s="19" t="s">
        <v>5742</v>
      </c>
      <c r="W302" s="19" t="s">
        <v>5742</v>
      </c>
      <c r="X302" s="19" t="s">
        <v>4369</v>
      </c>
      <c r="Y302" s="19"/>
    </row>
    <row r="303" spans="1:25" ht="14.5" customHeight="1" x14ac:dyDescent="0.35">
      <c r="A303" t="s">
        <v>1</v>
      </c>
      <c r="B303">
        <v>43</v>
      </c>
      <c r="C303" t="str">
        <f>VLOOKUP(B303,BaseMetodos!$A$2:$E$1177,3,FALSE)&amp;"."&amp;VLOOKUP(B303,BaseMetodos!$A$2:$E$1177,4,FALSE)</f>
        <v>u_xr_bci.obtenerFechaPagoRescate</v>
      </c>
      <c r="D303" s="19" t="str">
        <f>VLOOKUP(B303,BaseMetodos!$A$2:$F$2177,5,FALSE)</f>
        <v>obtenerFechaPagoRescate</v>
      </c>
      <c r="E303" t="str">
        <f>VLOOKUP(B303,BaseMetodos!$A$2:$F$1177,6,FALSE)</f>
        <v>rescate/fecha-pago/busqueda</v>
      </c>
      <c r="F303" s="10" t="s">
        <v>2</v>
      </c>
      <c r="G303" s="10" t="s">
        <v>1597</v>
      </c>
      <c r="H303" s="10" t="s">
        <v>1594</v>
      </c>
      <c r="I303" s="3">
        <v>0</v>
      </c>
      <c r="S303" t="s">
        <v>4694</v>
      </c>
      <c r="T303" s="2" t="str">
        <f>paramGPL(BaseParametros!$C$105:$E$109,F303:I303)</f>
        <v>{"codigoFondo":"3001", "fechaActual":"20240502T01:00:00", "canal":"0", "empresa":0}</v>
      </c>
      <c r="U303" s="1" t="str">
        <f>paramRPC2(C303,BaseParametros!$C$105:$E$109,F303:I303)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03" s="19" t="s">
        <v>5742</v>
      </c>
      <c r="W303" s="19" t="s">
        <v>5742</v>
      </c>
      <c r="X303" s="19" t="s">
        <v>4369</v>
      </c>
      <c r="Y303" s="19"/>
    </row>
    <row r="304" spans="1:25" ht="14.5" customHeight="1" x14ac:dyDescent="0.35">
      <c r="A304" t="s">
        <v>1</v>
      </c>
      <c r="B304">
        <v>43</v>
      </c>
      <c r="C304" t="str">
        <f>VLOOKUP(B304,BaseMetodos!$A$2:$E$1177,3,FALSE)&amp;"."&amp;VLOOKUP(B304,BaseMetodos!$A$2:$E$1177,4,FALSE)</f>
        <v>u_xr_bci.obtenerFechaPagoRescate</v>
      </c>
      <c r="D304" s="19" t="str">
        <f>VLOOKUP(B304,BaseMetodos!$A$2:$F$2177,5,FALSE)</f>
        <v>obtenerFechaPagoRescate</v>
      </c>
      <c r="E304" t="str">
        <f>VLOOKUP(B304,BaseMetodos!$A$2:$F$1177,6,FALSE)</f>
        <v>rescate/fecha-pago/busqueda</v>
      </c>
      <c r="F304" s="10" t="s">
        <v>2</v>
      </c>
      <c r="G304" s="10" t="s">
        <v>1597</v>
      </c>
      <c r="H304" s="10" t="s">
        <v>1845</v>
      </c>
      <c r="I304" s="3">
        <v>888</v>
      </c>
      <c r="S304" t="s">
        <v>197</v>
      </c>
      <c r="T304" s="2" t="str">
        <f>paramGPL(BaseParametros!$C$105:$E$109,F304:I304)</f>
        <v>{"codigoFondo":"3001", "fechaActual":"20240502T01:00:00", "canal":"ALPHA110", "empresa":888}</v>
      </c>
      <c r="U304" s="1" t="str">
        <f>paramRPC2(C304,BaseParametros!$C$105:$E$109,F304:I304)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04" s="19" t="s">
        <v>5742</v>
      </c>
      <c r="W304" s="19" t="s">
        <v>5742</v>
      </c>
      <c r="X304" s="19" t="s">
        <v>4369</v>
      </c>
      <c r="Y304" s="19"/>
    </row>
    <row r="305" spans="1:25" ht="14.5" customHeight="1" x14ac:dyDescent="0.35">
      <c r="A305" t="s">
        <v>1</v>
      </c>
      <c r="B305">
        <v>43</v>
      </c>
      <c r="C305" t="str">
        <f>VLOOKUP(B305,BaseMetodos!$A$2:$E$1177,3,FALSE)&amp;"."&amp;VLOOKUP(B305,BaseMetodos!$A$2:$E$1177,4,FALSE)</f>
        <v>u_xr_bci.obtenerFechaPagoRescate</v>
      </c>
      <c r="D305" s="19" t="str">
        <f>VLOOKUP(B305,BaseMetodos!$A$2:$F$2177,5,FALSE)</f>
        <v>obtenerFechaPagoRescate</v>
      </c>
      <c r="E305" t="str">
        <f>VLOOKUP(B305,BaseMetodos!$A$2:$F$1177,6,FALSE)</f>
        <v>rescate/fecha-pago/busqueda</v>
      </c>
      <c r="F305" s="10" t="s">
        <v>2</v>
      </c>
      <c r="G305" s="10" t="s">
        <v>1597</v>
      </c>
      <c r="H305" s="10" t="s">
        <v>3</v>
      </c>
      <c r="I305" s="3">
        <v>888</v>
      </c>
      <c r="S305" t="s">
        <v>270</v>
      </c>
      <c r="T305" s="2" t="str">
        <f>paramGPL(BaseParametros!$C$105:$E$109,F305:I305)</f>
        <v>{"codigoFondo":"3001", "fechaActual":"20240502T01:00:00", "canal":"", "empresa":888}</v>
      </c>
      <c r="U305" s="1" t="str">
        <f>paramRPC2(C305,BaseParametros!$C$105:$E$109,F305:I305)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05" s="19" t="s">
        <v>5742</v>
      </c>
      <c r="W305" s="19" t="s">
        <v>5742</v>
      </c>
      <c r="X305" s="19" t="s">
        <v>4369</v>
      </c>
      <c r="Y305" s="19"/>
    </row>
    <row r="306" spans="1:25" ht="14.5" customHeight="1" x14ac:dyDescent="0.35">
      <c r="A306" t="s">
        <v>1</v>
      </c>
      <c r="B306">
        <v>43</v>
      </c>
      <c r="C306" t="str">
        <f>VLOOKUP(B306,BaseMetodos!$A$2:$E$1177,3,FALSE)&amp;"."&amp;VLOOKUP(B306,BaseMetodos!$A$2:$E$1177,4,FALSE)</f>
        <v>u_xr_bci.obtenerFechaPagoRescate</v>
      </c>
      <c r="D306" s="19" t="str">
        <f>VLOOKUP(B306,BaseMetodos!$A$2:$F$2177,5,FALSE)</f>
        <v>obtenerFechaPagoRescate</v>
      </c>
      <c r="E306" t="str">
        <f>VLOOKUP(B306,BaseMetodos!$A$2:$F$1177,6,FALSE)</f>
        <v>rescate/fecha-pago/busqueda</v>
      </c>
      <c r="F306" s="10" t="s">
        <v>3</v>
      </c>
      <c r="G306" s="10" t="s">
        <v>1597</v>
      </c>
      <c r="H306" s="10" t="s">
        <v>1502</v>
      </c>
      <c r="I306" s="3">
        <v>888</v>
      </c>
      <c r="S306" t="s">
        <v>1600</v>
      </c>
      <c r="T306" s="2" t="str">
        <f>paramGPL(BaseParametros!$C$105:$E$109,F306:I306)</f>
        <v>{"codigoFondo":"", "fechaActual":"20240502T01:00:00", "canal":"110", "empresa":888}</v>
      </c>
      <c r="U306" s="1" t="str">
        <f>paramRPC2(C306,BaseParametros!$C$105:$E$109,F306:I306)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6" s="19" t="s">
        <v>5742</v>
      </c>
      <c r="W306" s="19" t="s">
        <v>5742</v>
      </c>
      <c r="X306" s="19" t="s">
        <v>4369</v>
      </c>
      <c r="Y306" s="19"/>
    </row>
    <row r="307" spans="1:25" ht="14.5" customHeight="1" x14ac:dyDescent="0.35">
      <c r="A307" t="s">
        <v>1</v>
      </c>
      <c r="B307">
        <v>44</v>
      </c>
      <c r="C307" t="str">
        <f>VLOOKUP(B307,BaseMetodos!$A$2:$E$1177,3,FALSE)&amp;"."&amp;VLOOKUP(B307,BaseMetodos!$A$2:$E$1177,4,FALSE)</f>
        <v>u_xr_bci.consultarRentabilidad</v>
      </c>
      <c r="D307" s="19" t="str">
        <f>VLOOKUP(B307,BaseMetodos!$A$2:$F$2177,5,FALSE)</f>
        <v>consultarRentabilidad</v>
      </c>
      <c r="E307" t="str">
        <f>VLOOKUP(B307,BaseMetodos!$A$2:$F$1177,6,FALSE)</f>
        <v>rentabilidad/busqueda</v>
      </c>
      <c r="F307" s="10" t="s">
        <v>2</v>
      </c>
      <c r="G307" s="10" t="s">
        <v>1502</v>
      </c>
      <c r="H307" s="10" t="s">
        <v>1602</v>
      </c>
      <c r="I307" s="3" t="s">
        <v>1581</v>
      </c>
      <c r="S307" t="s">
        <v>196</v>
      </c>
      <c r="T307" s="2" t="str">
        <f>paramGPL(BaseParametros!$C$110:$E$114,F307:I307)</f>
        <v>{"codigoFondo":"3001", "canal":"110", "fechaDesde":"20240502", "fechaHasta":"20240515"}</v>
      </c>
      <c r="U307" s="1" t="str">
        <f>paramRPC2(C307,BaseParametros!$C$110:$E$114,F307:I307)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7" s="19" t="s">
        <v>5742</v>
      </c>
      <c r="W307" s="19" t="s">
        <v>5742</v>
      </c>
      <c r="X307" s="19" t="s">
        <v>4369</v>
      </c>
      <c r="Y307" s="19"/>
    </row>
    <row r="308" spans="1:25" ht="14.5" customHeight="1" x14ac:dyDescent="0.35">
      <c r="A308" t="s">
        <v>1</v>
      </c>
      <c r="B308">
        <v>44</v>
      </c>
      <c r="C308" t="str">
        <f>VLOOKUP(B308,BaseMetodos!$A$2:$E$1177,3,FALSE)&amp;"."&amp;VLOOKUP(B308,BaseMetodos!$A$2:$E$1177,4,FALSE)</f>
        <v>u_xr_bci.consultarRentabilidad</v>
      </c>
      <c r="D308" s="19" t="str">
        <f>VLOOKUP(B308,BaseMetodos!$A$2:$F$2177,5,FALSE)</f>
        <v>consultarRentabilidad</v>
      </c>
      <c r="E308" t="str">
        <f>VLOOKUP(B308,BaseMetodos!$A$2:$F$1177,6,FALSE)</f>
        <v>rentabilidad/busqueda</v>
      </c>
      <c r="F308" s="10" t="s">
        <v>2</v>
      </c>
      <c r="G308" s="10" t="s">
        <v>3</v>
      </c>
      <c r="H308" s="10" t="s">
        <v>1602</v>
      </c>
      <c r="I308" s="3" t="s">
        <v>1581</v>
      </c>
      <c r="S308" t="s">
        <v>270</v>
      </c>
      <c r="T308" s="2" t="str">
        <f>paramGPL(BaseParametros!$C$110:$E$114,F308:I308)</f>
        <v>{"codigoFondo":"3001", "canal":"", "fechaDesde":"20240502", "fechaHasta":"20240515"}</v>
      </c>
      <c r="U308" s="1" t="str">
        <f>paramRPC2(C308,BaseParametros!$C$110:$E$114,F308:I308)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8" s="19" t="s">
        <v>5742</v>
      </c>
      <c r="W308" s="19" t="s">
        <v>5742</v>
      </c>
      <c r="X308" s="19" t="s">
        <v>4369</v>
      </c>
      <c r="Y308" s="19"/>
    </row>
    <row r="309" spans="1:25" ht="14.5" customHeight="1" x14ac:dyDescent="0.35">
      <c r="A309" t="s">
        <v>1</v>
      </c>
      <c r="B309">
        <v>44</v>
      </c>
      <c r="C309" t="str">
        <f>VLOOKUP(B309,BaseMetodos!$A$2:$E$1177,3,FALSE)&amp;"."&amp;VLOOKUP(B309,BaseMetodos!$A$2:$E$1177,4,FALSE)</f>
        <v>u_xr_bci.consultarRentabilidad</v>
      </c>
      <c r="D309" s="19" t="str">
        <f>VLOOKUP(B309,BaseMetodos!$A$2:$F$2177,5,FALSE)</f>
        <v>consultarRentabilidad</v>
      </c>
      <c r="E309" t="str">
        <f>VLOOKUP(B309,BaseMetodos!$A$2:$F$1177,6,FALSE)</f>
        <v>rentabilidad/busqueda</v>
      </c>
      <c r="F309" s="10" t="s">
        <v>2</v>
      </c>
      <c r="G309" s="10" t="s">
        <v>4791</v>
      </c>
      <c r="H309" s="10" t="s">
        <v>1602</v>
      </c>
      <c r="I309" s="3" t="s">
        <v>1581</v>
      </c>
      <c r="S309" t="s">
        <v>197</v>
      </c>
      <c r="T309" s="2" t="str">
        <f>paramGPL(BaseParametros!$C$110:$E$114,F309:I309)</f>
        <v>{"codigoFondo":"3001", "canal":"110ALFHA", "fechaDesde":"20240502", "fechaHasta":"20240515"}</v>
      </c>
      <c r="U309" s="1" t="str">
        <f>paramRPC2(C309,BaseParametros!$C$110:$E$114,F309:I309)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9" s="19" t="s">
        <v>5742</v>
      </c>
      <c r="W309" s="19" t="s">
        <v>5742</v>
      </c>
      <c r="X309" s="19" t="s">
        <v>4369</v>
      </c>
      <c r="Y309" s="19"/>
    </row>
    <row r="310" spans="1:25" ht="14.5" customHeight="1" x14ac:dyDescent="0.35">
      <c r="A310" t="s">
        <v>1</v>
      </c>
      <c r="B310">
        <v>44</v>
      </c>
      <c r="C310" t="str">
        <f>VLOOKUP(B310,BaseMetodos!$A$2:$E$1177,3,FALSE)&amp;"."&amp;VLOOKUP(B310,BaseMetodos!$A$2:$E$1177,4,FALSE)</f>
        <v>u_xr_bci.consultarRentabilidad</v>
      </c>
      <c r="D310" s="19" t="str">
        <f>VLOOKUP(B310,BaseMetodos!$A$2:$F$2177,5,FALSE)</f>
        <v>consultarRentabilidad</v>
      </c>
      <c r="E310" t="str">
        <f>VLOOKUP(B310,BaseMetodos!$A$2:$F$1177,6,FALSE)</f>
        <v>rentabilidad/busqueda</v>
      </c>
      <c r="F310" s="10" t="s">
        <v>2</v>
      </c>
      <c r="G310" s="10" t="s">
        <v>1594</v>
      </c>
      <c r="H310" s="10" t="s">
        <v>1602</v>
      </c>
      <c r="I310" s="3" t="s">
        <v>1581</v>
      </c>
      <c r="S310" t="s">
        <v>4694</v>
      </c>
      <c r="T310" s="2" t="str">
        <f>paramGPL(BaseParametros!$C$110:$E$114,F310:I310)</f>
        <v>{"codigoFondo":"3001", "canal":"0", "fechaDesde":"20240502", "fechaHasta":"20240515"}</v>
      </c>
      <c r="U310" s="1" t="str">
        <f>paramRPC2(C310,BaseParametros!$C$110:$E$114,F310:I310)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0" s="19" t="s">
        <v>5742</v>
      </c>
      <c r="W310" s="19" t="s">
        <v>5742</v>
      </c>
      <c r="X310" s="19" t="s">
        <v>4369</v>
      </c>
      <c r="Y310" s="19"/>
    </row>
    <row r="311" spans="1:25" ht="14.5" customHeight="1" x14ac:dyDescent="0.35">
      <c r="A311" t="s">
        <v>1</v>
      </c>
      <c r="B311">
        <v>44</v>
      </c>
      <c r="C311" t="str">
        <f>VLOOKUP(B311,BaseMetodos!$A$2:$E$1177,3,FALSE)&amp;"."&amp;VLOOKUP(B311,BaseMetodos!$A$2:$E$1177,4,FALSE)</f>
        <v>u_xr_bci.consultarRentabilidad</v>
      </c>
      <c r="D311" s="19" t="str">
        <f>VLOOKUP(B311,BaseMetodos!$A$2:$F$2177,5,FALSE)</f>
        <v>consultarRentabilidad</v>
      </c>
      <c r="E311" t="str">
        <f>VLOOKUP(B311,BaseMetodos!$A$2:$F$1177,6,FALSE)</f>
        <v>rentabilidad/busqueda</v>
      </c>
      <c r="F311" s="10" t="s">
        <v>1594</v>
      </c>
      <c r="G311" s="10" t="s">
        <v>1502</v>
      </c>
      <c r="H311" s="10" t="s">
        <v>1602</v>
      </c>
      <c r="I311" s="3" t="s">
        <v>1581</v>
      </c>
      <c r="S311" t="s">
        <v>1605</v>
      </c>
      <c r="T311" s="2" t="str">
        <f>paramGPL(BaseParametros!$C$110:$E$114,F311:I311)</f>
        <v>{"codigoFondo":"0", "canal":"110", "fechaDesde":"20240502", "fechaHasta":"20240515"}</v>
      </c>
      <c r="U311" s="1" t="str">
        <f>paramRPC2(C311,BaseParametros!$C$110:$E$114,F311:I311)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1" s="19" t="s">
        <v>5742</v>
      </c>
      <c r="W311" s="19" t="s">
        <v>5742</v>
      </c>
      <c r="X311" s="19" t="s">
        <v>4369</v>
      </c>
      <c r="Y311" s="19"/>
    </row>
    <row r="312" spans="1:25" ht="14.5" customHeight="1" x14ac:dyDescent="0.35">
      <c r="A312" t="s">
        <v>1</v>
      </c>
      <c r="B312">
        <v>44</v>
      </c>
      <c r="C312" t="str">
        <f>VLOOKUP(B312,BaseMetodos!$A$2:$E$1177,3,FALSE)&amp;"."&amp;VLOOKUP(B312,BaseMetodos!$A$2:$E$1177,4,FALSE)</f>
        <v>u_xr_bci.consultarRentabilidad</v>
      </c>
      <c r="D312" s="19" t="str">
        <f>VLOOKUP(B312,BaseMetodos!$A$2:$F$2177,5,FALSE)</f>
        <v>consultarRentabilidad</v>
      </c>
      <c r="E312" t="str">
        <f>VLOOKUP(B312,BaseMetodos!$A$2:$F$1177,6,FALSE)</f>
        <v>rentabilidad/busqueda</v>
      </c>
      <c r="F312" s="10" t="s">
        <v>3</v>
      </c>
      <c r="G312" s="10" t="s">
        <v>1502</v>
      </c>
      <c r="H312" s="10" t="s">
        <v>1602</v>
      </c>
      <c r="I312" s="3" t="s">
        <v>1581</v>
      </c>
      <c r="S312" t="s">
        <v>1600</v>
      </c>
      <c r="T312" s="2" t="str">
        <f>paramGPL(BaseParametros!$C$110:$E$114,F312:I312)</f>
        <v>{"codigoFondo":"", "canal":"110", "fechaDesde":"20240502", "fechaHasta":"20240515"}</v>
      </c>
      <c r="U312" s="1" t="str">
        <f>paramRPC2(C312,BaseParametros!$C$110:$E$114,F312:I312)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2" s="19" t="s">
        <v>5742</v>
      </c>
      <c r="W312" s="19" t="s">
        <v>5742</v>
      </c>
      <c r="X312" s="19" t="s">
        <v>4369</v>
      </c>
      <c r="Y312" s="19"/>
    </row>
    <row r="313" spans="1:25" ht="14.5" customHeight="1" x14ac:dyDescent="0.35">
      <c r="A313" t="s">
        <v>1</v>
      </c>
      <c r="B313">
        <v>61</v>
      </c>
      <c r="C313" t="str">
        <f>VLOOKUP(B313,BaseMetodos!$A$2:$E$1177,3,FALSE)&amp;"."&amp;VLOOKUP(B313,BaseMetodos!$A$2:$E$1177,4,FALSE)</f>
        <v>u_xr_bci.validarMonto</v>
      </c>
      <c r="D313" s="19" t="str">
        <f>VLOOKUP(B313,BaseMetodos!$A$2:$F$2177,5,FALSE)</f>
        <v>validarMonto</v>
      </c>
      <c r="E313" t="str">
        <f>VLOOKUP(B313,BaseMetodos!$A$2:$F$1177,6,FALSE)</f>
        <v>invertir/monto/validacion</v>
      </c>
      <c r="F313" s="10" t="s">
        <v>210</v>
      </c>
      <c r="G313" s="10" t="s">
        <v>1502</v>
      </c>
      <c r="H313" s="10">
        <v>10000</v>
      </c>
      <c r="I313" s="10">
        <v>11813695</v>
      </c>
      <c r="S313" t="s">
        <v>1814</v>
      </c>
      <c r="T313" s="2" t="str">
        <f>paramGPL(BaseParametros!$C$220:$E$224,F313:I313)</f>
        <v>{"codFondo":"3016", "canal":"110", "montoAInvertir":10000, "rutCliente":11813695}</v>
      </c>
      <c r="U313" s="1" t="str">
        <f>paramRPC2(C313,BaseParametros!$C$220:$E$224,F313:I313)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13" s="19" t="s">
        <v>5742</v>
      </c>
      <c r="W313" s="19" t="s">
        <v>5742</v>
      </c>
      <c r="X313" s="19" t="s">
        <v>4369</v>
      </c>
      <c r="Y313" s="19"/>
    </row>
    <row r="314" spans="1:25" ht="14.5" customHeight="1" x14ac:dyDescent="0.35">
      <c r="A314" t="s">
        <v>1</v>
      </c>
      <c r="B314">
        <v>44</v>
      </c>
      <c r="C314" t="str">
        <f>VLOOKUP(B314,BaseMetodos!$A$2:$E$1177,3,FALSE)&amp;"."&amp;VLOOKUP(B314,BaseMetodos!$A$2:$E$1177,4,FALSE)</f>
        <v>u_xr_bci.consultarRentabilidad</v>
      </c>
      <c r="D314" s="19" t="str">
        <f>VLOOKUP(B314,BaseMetodos!$A$2:$F$2177,5,FALSE)</f>
        <v>consultarRentabilidad</v>
      </c>
      <c r="E314" t="str">
        <f>VLOOKUP(B314,BaseMetodos!$A$2:$F$1177,6,FALSE)</f>
        <v>rentabilidad/busqueda</v>
      </c>
      <c r="F314" s="10" t="s">
        <v>2</v>
      </c>
      <c r="G314" s="10" t="s">
        <v>1502</v>
      </c>
      <c r="H314" s="10" t="s">
        <v>1581</v>
      </c>
      <c r="I314" s="3" t="s">
        <v>1602</v>
      </c>
      <c r="S314" t="s">
        <v>1582</v>
      </c>
      <c r="T314" s="2" t="str">
        <f>paramGPL(BaseParametros!$C$110:$E$114,F314:I314)</f>
        <v>{"codigoFondo":"3001", "canal":"110", "fechaDesde":"20240515", "fechaHasta":"20240502"}</v>
      </c>
      <c r="U314" s="1" t="str">
        <f>paramRPC2(C314,BaseParametros!$C$110:$E$114,F314:I314)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14" s="19" t="s">
        <v>5742</v>
      </c>
      <c r="W314" s="19" t="s">
        <v>5742</v>
      </c>
      <c r="X314" s="19" t="s">
        <v>4369</v>
      </c>
      <c r="Y314" s="19"/>
    </row>
    <row r="315" spans="1:25" ht="14.5" customHeight="1" x14ac:dyDescent="0.35">
      <c r="A315" t="s">
        <v>1</v>
      </c>
      <c r="B315">
        <v>47</v>
      </c>
      <c r="C315" t="str">
        <f>VLOOKUP(B315,BaseMetodos!$A$2:$E$1177,3,FALSE)&amp;"."&amp;VLOOKUP(B315,BaseMetodos!$A$2:$E$1177,4,FALSE)</f>
        <v>u_xr_bci.obtieneFondosMutuos</v>
      </c>
      <c r="D315" s="19" t="str">
        <f>VLOOKUP(B315,BaseMetodos!$A$2:$F$2177,5,FALSE)</f>
        <v>obtieneFondosMutuos</v>
      </c>
      <c r="E315" s="23" t="str">
        <f>VLOOKUP(B315,BaseMetodos!$A$2:$F$1177,6,FALSE)</f>
        <v>invertir/fondo/busqueda</v>
      </c>
      <c r="F315" s="10" t="s">
        <v>2</v>
      </c>
      <c r="G315" s="10" t="s">
        <v>1502</v>
      </c>
      <c r="H315" s="10" t="s">
        <v>1581</v>
      </c>
      <c r="I315" s="3" t="s">
        <v>3</v>
      </c>
      <c r="S315" t="s">
        <v>196</v>
      </c>
      <c r="T315" s="2" t="str">
        <f>paramGPL(BaseParametros!$C$115:$E$119,F315:I315)</f>
        <v>{"codigoFondo":"3001", "canal":"110", "fecha":"20240515", "riesgo":""}</v>
      </c>
      <c r="U315" s="1" t="str">
        <f>paramRPC2(C315,BaseParametros!$C$115:$E$119,F315:I315)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5" s="19" t="s">
        <v>5742</v>
      </c>
      <c r="W315" s="19" t="s">
        <v>5742</v>
      </c>
      <c r="X315" s="19" t="s">
        <v>4369</v>
      </c>
      <c r="Y315" s="19"/>
    </row>
    <row r="316" spans="1:25" ht="14.5" customHeight="1" x14ac:dyDescent="0.35">
      <c r="A316" t="s">
        <v>1</v>
      </c>
      <c r="B316">
        <v>47</v>
      </c>
      <c r="C316" t="str">
        <f>VLOOKUP(B316,BaseMetodos!$A$2:$E$1177,3,FALSE)&amp;"."&amp;VLOOKUP(B316,BaseMetodos!$A$2:$E$1177,4,FALSE)</f>
        <v>u_xr_bci.obtieneFondosMutuos</v>
      </c>
      <c r="D316" s="19" t="str">
        <f>VLOOKUP(B316,BaseMetodos!$A$2:$F$2177,5,FALSE)</f>
        <v>obtieneFondosMutuos</v>
      </c>
      <c r="E316" s="23" t="str">
        <f>VLOOKUP(B316,BaseMetodos!$A$2:$F$1177,6,FALSE)</f>
        <v>invertir/fondo/busqueda</v>
      </c>
      <c r="F316" s="10" t="s">
        <v>2</v>
      </c>
      <c r="G316" s="10" t="s">
        <v>3</v>
      </c>
      <c r="H316" s="10" t="s">
        <v>1581</v>
      </c>
      <c r="I316" s="3" t="s">
        <v>3</v>
      </c>
      <c r="S316" t="s">
        <v>4707</v>
      </c>
      <c r="T316" s="2" t="str">
        <f>paramGPL(BaseParametros!$C$115:$E$119,F316:I316)</f>
        <v>{"codigoFondo":"3001", "canal":"", "fecha":"20240515", "riesgo":""}</v>
      </c>
      <c r="U316" s="1" t="str">
        <f>paramRPC2(C316,BaseParametros!$C$115:$E$119,F316:I316)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6" s="19" t="s">
        <v>5742</v>
      </c>
      <c r="W316" s="19" t="s">
        <v>5742</v>
      </c>
      <c r="X316" s="19" t="s">
        <v>4369</v>
      </c>
      <c r="Y316" s="19"/>
    </row>
    <row r="317" spans="1:25" ht="14.5" customHeight="1" x14ac:dyDescent="0.35">
      <c r="A317" t="s">
        <v>1</v>
      </c>
      <c r="B317">
        <v>47</v>
      </c>
      <c r="C317" t="str">
        <f>VLOOKUP(B317,BaseMetodos!$A$2:$E$1177,3,FALSE)&amp;"."&amp;VLOOKUP(B317,BaseMetodos!$A$2:$E$1177,4,FALSE)</f>
        <v>u_xr_bci.obtieneFondosMutuos</v>
      </c>
      <c r="D317" s="19" t="str">
        <f>VLOOKUP(B317,BaseMetodos!$A$2:$F$2177,5,FALSE)</f>
        <v>obtieneFondosMutuos</v>
      </c>
      <c r="E317" s="23" t="str">
        <f>VLOOKUP(B317,BaseMetodos!$A$2:$F$1177,6,FALSE)</f>
        <v>invertir/fondo/busqueda</v>
      </c>
      <c r="F317" s="10" t="s">
        <v>2</v>
      </c>
      <c r="G317" s="10" t="s">
        <v>1594</v>
      </c>
      <c r="H317" s="10" t="s">
        <v>1581</v>
      </c>
      <c r="I317" s="3" t="s">
        <v>3</v>
      </c>
      <c r="S317" t="s">
        <v>4694</v>
      </c>
      <c r="T317" s="2" t="str">
        <f>paramGPL(BaseParametros!$C$115:$E$119,F317:I317)</f>
        <v>{"codigoFondo":"3001", "canal":"0", "fecha":"20240515", "riesgo":""}</v>
      </c>
      <c r="U317" s="1" t="str">
        <f>paramRPC2(C317,BaseParametros!$C$115:$E$119,F317:I317)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7" s="19" t="s">
        <v>5742</v>
      </c>
      <c r="W317" s="19" t="s">
        <v>5742</v>
      </c>
      <c r="X317" s="19" t="s">
        <v>4369</v>
      </c>
      <c r="Y317" s="19"/>
    </row>
    <row r="318" spans="1:25" ht="14.5" customHeight="1" x14ac:dyDescent="0.35">
      <c r="A318" t="s">
        <v>1</v>
      </c>
      <c r="B318">
        <v>47</v>
      </c>
      <c r="C318" t="str">
        <f>VLOOKUP(B318,BaseMetodos!$A$2:$E$1177,3,FALSE)&amp;"."&amp;VLOOKUP(B318,BaseMetodos!$A$2:$E$1177,4,FALSE)</f>
        <v>u_xr_bci.obtieneFondosMutuos</v>
      </c>
      <c r="D318" s="19" t="str">
        <f>VLOOKUP(B318,BaseMetodos!$A$2:$F$2177,5,FALSE)</f>
        <v>obtieneFondosMutuos</v>
      </c>
      <c r="E318" s="23" t="str">
        <f>VLOOKUP(B318,BaseMetodos!$A$2:$F$1177,6,FALSE)</f>
        <v>invertir/fondo/busqueda</v>
      </c>
      <c r="F318" s="10" t="s">
        <v>2</v>
      </c>
      <c r="G318" s="10" t="s">
        <v>4791</v>
      </c>
      <c r="H318" s="10" t="s">
        <v>1581</v>
      </c>
      <c r="I318" s="3" t="s">
        <v>3</v>
      </c>
      <c r="S318" t="s">
        <v>197</v>
      </c>
      <c r="T318" s="2" t="str">
        <f>paramGPL(BaseParametros!$C$115:$E$119,F318:I318)</f>
        <v>{"codigoFondo":"3001", "canal":"110ALFHA", "fecha":"20240515", "riesgo":""}</v>
      </c>
      <c r="U318" s="1" t="str">
        <f>paramRPC2(C318,BaseParametros!$C$115:$E$119,F318:I318)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8" s="19" t="s">
        <v>5742</v>
      </c>
      <c r="W318" s="19" t="s">
        <v>5742</v>
      </c>
      <c r="X318" s="19" t="s">
        <v>4369</v>
      </c>
      <c r="Y318" s="19"/>
    </row>
    <row r="319" spans="1:25" ht="14.5" customHeight="1" x14ac:dyDescent="0.35">
      <c r="A319" t="s">
        <v>1</v>
      </c>
      <c r="B319">
        <v>47</v>
      </c>
      <c r="C319" t="str">
        <f>VLOOKUP(B319,BaseMetodos!$A$2:$E$1177,3,FALSE)&amp;"."&amp;VLOOKUP(B319,BaseMetodos!$A$2:$E$1177,4,FALSE)</f>
        <v>u_xr_bci.obtieneFondosMutuos</v>
      </c>
      <c r="D319" s="19" t="str">
        <f>VLOOKUP(B319,BaseMetodos!$A$2:$F$2177,5,FALSE)</f>
        <v>obtieneFondosMutuos</v>
      </c>
      <c r="E319" s="23" t="str">
        <f>VLOOKUP(B319,BaseMetodos!$A$2:$F$1177,6,FALSE)</f>
        <v>invertir/fondo/busqueda</v>
      </c>
      <c r="F319" s="10" t="s">
        <v>3</v>
      </c>
      <c r="G319" s="10" t="s">
        <v>1502</v>
      </c>
      <c r="H319" s="10" t="s">
        <v>1581</v>
      </c>
      <c r="I319" s="3" t="s">
        <v>3</v>
      </c>
      <c r="S319" t="s">
        <v>268</v>
      </c>
      <c r="T319" s="2" t="str">
        <f>paramGPL(BaseParametros!$C$115:$E$119,F319:I319)</f>
        <v>{"codigoFondo":"", "canal":"110", "fecha":"20240515", "riesgo":""}</v>
      </c>
      <c r="U319" s="1" t="str">
        <f>paramRPC2(C319,BaseParametros!$C$115:$E$119,F319:I319)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9" s="19" t="s">
        <v>5742</v>
      </c>
      <c r="W319" s="19" t="s">
        <v>5742</v>
      </c>
      <c r="X319" s="19" t="s">
        <v>4369</v>
      </c>
      <c r="Y319" s="19"/>
    </row>
    <row r="320" spans="1:25" ht="14.5" customHeight="1" x14ac:dyDescent="0.35">
      <c r="A320" t="s">
        <v>1</v>
      </c>
      <c r="B320">
        <v>47</v>
      </c>
      <c r="C320" t="str">
        <f>VLOOKUP(B320,BaseMetodos!$A$2:$E$1177,3,FALSE)&amp;"."&amp;VLOOKUP(B320,BaseMetodos!$A$2:$E$1177,4,FALSE)</f>
        <v>u_xr_bci.obtieneFondosMutuos</v>
      </c>
      <c r="D320" s="19" t="str">
        <f>VLOOKUP(B320,BaseMetodos!$A$2:$F$2177,5,FALSE)</f>
        <v>obtieneFondosMutuos</v>
      </c>
      <c r="E320" s="23" t="str">
        <f>VLOOKUP(B320,BaseMetodos!$A$2:$F$1177,6,FALSE)</f>
        <v>invertir/fondo/busqueda</v>
      </c>
      <c r="F320" s="10" t="s">
        <v>1594</v>
      </c>
      <c r="G320" s="10" t="s">
        <v>1502</v>
      </c>
      <c r="H320" s="10" t="s">
        <v>1581</v>
      </c>
      <c r="I320" s="3" t="s">
        <v>3</v>
      </c>
      <c r="S320" t="s">
        <v>1605</v>
      </c>
      <c r="T320" s="2" t="str">
        <f>paramGPL(BaseParametros!$C$115:$E$119,F320:I320)</f>
        <v>{"codigoFondo":"0", "canal":"110", "fecha":"20240515", "riesgo":""}</v>
      </c>
      <c r="U320" s="1" t="str">
        <f>paramRPC2(C320,BaseParametros!$C$115:$E$119,F320:I320)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0" s="19" t="s">
        <v>5742</v>
      </c>
      <c r="W320" s="19" t="s">
        <v>5742</v>
      </c>
      <c r="X320" s="19" t="s">
        <v>4369</v>
      </c>
      <c r="Y320" s="19"/>
    </row>
    <row r="321" spans="1:25" ht="14.5" customHeight="1" x14ac:dyDescent="0.35">
      <c r="A321" t="s">
        <v>1</v>
      </c>
      <c r="B321">
        <v>47</v>
      </c>
      <c r="C321" t="str">
        <f>VLOOKUP(B321,BaseMetodos!$A$2:$E$1177,3,FALSE)&amp;"."&amp;VLOOKUP(B321,BaseMetodos!$A$2:$E$1177,4,FALSE)</f>
        <v>u_xr_bci.obtieneFondosMutuos</v>
      </c>
      <c r="D321" s="19" t="str">
        <f>VLOOKUP(B321,BaseMetodos!$A$2:$F$2177,5,FALSE)</f>
        <v>obtieneFondosMutuos</v>
      </c>
      <c r="E321" s="23" t="str">
        <f>VLOOKUP(B321,BaseMetodos!$A$2:$F$1177,6,FALSE)</f>
        <v>invertir/fondo/busqueda</v>
      </c>
      <c r="F321" s="10" t="s">
        <v>1606</v>
      </c>
      <c r="G321" s="10" t="s">
        <v>1502</v>
      </c>
      <c r="H321" s="10" t="s">
        <v>1581</v>
      </c>
      <c r="I321" s="3" t="s">
        <v>3</v>
      </c>
      <c r="S321" t="s">
        <v>209</v>
      </c>
      <c r="T321" s="2" t="str">
        <f>paramGPL(BaseParametros!$C$115:$E$119,F321:I321)</f>
        <v>{"codigoFondo":"10", "canal":"110", "fecha":"20240515", "riesgo":""}</v>
      </c>
      <c r="U321" s="1" t="str">
        <f>paramRPC2(C321,BaseParametros!$C$115:$E$119,F321:I321)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1" s="19" t="s">
        <v>5742</v>
      </c>
      <c r="W321" s="19" t="s">
        <v>5742</v>
      </c>
      <c r="X321" s="19" t="s">
        <v>4369</v>
      </c>
      <c r="Y321" s="19"/>
    </row>
    <row r="322" spans="1:25" ht="14.5" customHeight="1" x14ac:dyDescent="0.35">
      <c r="A322" t="s">
        <v>1</v>
      </c>
      <c r="B322">
        <v>48</v>
      </c>
      <c r="C322" s="23" t="str">
        <f>VLOOKUP(B322,BaseMetodos!$A$2:$E$1177,3,FALSE)&amp;"."&amp;VLOOKUP(B322,BaseMetodos!$A$2:$E$1177,4,FALSE)</f>
        <v>u_xr_bci.consultarDetalleInversionProgramada</v>
      </c>
      <c r="D322" s="19" t="str">
        <f>VLOOKUP(B322,BaseMetodos!$A$2:$F$2177,5,FALSE)</f>
        <v>consultarDetalleInversionProgramada</v>
      </c>
      <c r="E322" t="str">
        <f>VLOOKUP(B322,BaseMetodos!$A$2:$F$1177,6,FALSE)</f>
        <v>inversion-programada/detalle/busqueda</v>
      </c>
      <c r="F322" s="10" t="s">
        <v>1502</v>
      </c>
      <c r="G322" s="10" t="s">
        <v>3</v>
      </c>
      <c r="H322" s="10">
        <v>888</v>
      </c>
      <c r="S322" t="s">
        <v>1587</v>
      </c>
      <c r="T322" s="2" t="str">
        <f>paramGPL(BaseParametros!$C$120:$E$123,F322:H322)</f>
        <v>{"canal":"110", "numeroOperacion":"", "empresa":888}</v>
      </c>
      <c r="U322" s="1" t="str">
        <f>paramRPC2(C322,BaseParametros!$C$120:$E$123,F322:H322)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22" s="19" t="s">
        <v>5742</v>
      </c>
      <c r="W322" s="19" t="s">
        <v>5742</v>
      </c>
      <c r="X322" s="19" t="s">
        <v>4369</v>
      </c>
      <c r="Y322" s="19"/>
    </row>
    <row r="323" spans="1:25" ht="14.5" customHeight="1" x14ac:dyDescent="0.35">
      <c r="A323" t="s">
        <v>1</v>
      </c>
      <c r="B323">
        <v>48</v>
      </c>
      <c r="C323" s="23" t="str">
        <f>VLOOKUP(B323,BaseMetodos!$A$2:$E$1177,3,FALSE)&amp;"."&amp;VLOOKUP(B323,BaseMetodos!$A$2:$E$1177,4,FALSE)</f>
        <v>u_xr_bci.consultarDetalleInversionProgramada</v>
      </c>
      <c r="D323" s="19" t="str">
        <f>VLOOKUP(B323,BaseMetodos!$A$2:$F$2177,5,FALSE)</f>
        <v>consultarDetalleInversionProgramada</v>
      </c>
      <c r="E323" t="str">
        <f>VLOOKUP(B323,BaseMetodos!$A$2:$F$1177,6,FALSE)</f>
        <v>inversion-programada/detalle/busqueda</v>
      </c>
      <c r="F323" s="10" t="s">
        <v>3</v>
      </c>
      <c r="G323" s="10" t="s">
        <v>5618</v>
      </c>
      <c r="H323" s="10">
        <v>888</v>
      </c>
      <c r="S323" t="s">
        <v>4707</v>
      </c>
      <c r="T323" s="2" t="str">
        <f>paramGPL(BaseParametros!$C$120:$E$123,F323:H323)</f>
        <v>{"canal":"", "numeroOperacion":"47075", "empresa":888}</v>
      </c>
      <c r="U323" s="1" t="str">
        <f>paramRPC2(C323,BaseParametros!$C$120:$E$123,F323:H323)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3" s="19" t="s">
        <v>5742</v>
      </c>
      <c r="W323" s="19" t="s">
        <v>5742</v>
      </c>
      <c r="X323" s="19" t="s">
        <v>4369</v>
      </c>
      <c r="Y323" s="19"/>
    </row>
    <row r="324" spans="1:25" ht="14.5" customHeight="1" x14ac:dyDescent="0.35">
      <c r="A324" t="s">
        <v>1</v>
      </c>
      <c r="B324">
        <v>48</v>
      </c>
      <c r="C324" s="23" t="str">
        <f>VLOOKUP(B324,BaseMetodos!$A$2:$E$1177,3,FALSE)&amp;"."&amp;VLOOKUP(B324,BaseMetodos!$A$2:$E$1177,4,FALSE)</f>
        <v>u_xr_bci.consultarDetalleInversionProgramada</v>
      </c>
      <c r="D324" s="19" t="str">
        <f>VLOOKUP(B324,BaseMetodos!$A$2:$F$2177,5,FALSE)</f>
        <v>consultarDetalleInversionProgramada</v>
      </c>
      <c r="E324" t="str">
        <f>VLOOKUP(B324,BaseMetodos!$A$2:$F$1177,6,FALSE)</f>
        <v>inversion-programada/detalle/busqueda</v>
      </c>
      <c r="F324" s="10" t="s">
        <v>1502</v>
      </c>
      <c r="G324" s="10" t="s">
        <v>5618</v>
      </c>
      <c r="H324" s="10">
        <v>888</v>
      </c>
      <c r="S324" t="s">
        <v>196</v>
      </c>
      <c r="T324" s="2" t="str">
        <f>paramGPL(BaseParametros!$C$120:$E$123,F324:H324)</f>
        <v>{"canal":"110", "numeroOperacion":"47075", "empresa":888}</v>
      </c>
      <c r="U324" s="1" t="str">
        <f>paramRPC2(C324,BaseParametros!$C$120:$E$123,F324:H324)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4" s="19" t="s">
        <v>5742</v>
      </c>
      <c r="W324" s="19" t="s">
        <v>5742</v>
      </c>
      <c r="X324" s="19" t="s">
        <v>4369</v>
      </c>
      <c r="Y324" s="19"/>
    </row>
    <row r="325" spans="1:25" ht="14.5" customHeight="1" x14ac:dyDescent="0.35">
      <c r="A325" t="s">
        <v>1</v>
      </c>
      <c r="B325">
        <v>48</v>
      </c>
      <c r="C325" s="23" t="str">
        <f>VLOOKUP(B325,BaseMetodos!$A$2:$E$1177,3,FALSE)&amp;"."&amp;VLOOKUP(B325,BaseMetodos!$A$2:$E$1177,4,FALSE)</f>
        <v>u_xr_bci.consultarDetalleInversionProgramada</v>
      </c>
      <c r="D325" s="19" t="str">
        <f>VLOOKUP(B325,BaseMetodos!$A$2:$F$2177,5,FALSE)</f>
        <v>consultarDetalleInversionProgramada</v>
      </c>
      <c r="E325" t="str">
        <f>VLOOKUP(B325,BaseMetodos!$A$2:$F$1177,6,FALSE)</f>
        <v>inversion-programada/detalle/busqueda</v>
      </c>
      <c r="F325" s="10" t="s">
        <v>1594</v>
      </c>
      <c r="G325" s="10" t="s">
        <v>5618</v>
      </c>
      <c r="H325" s="10">
        <v>888</v>
      </c>
      <c r="S325" t="s">
        <v>4694</v>
      </c>
      <c r="T325" s="2" t="str">
        <f>paramGPL(BaseParametros!$C$120:$E$123,F325:H325)</f>
        <v>{"canal":"0", "numeroOperacion":"47075", "empresa":888}</v>
      </c>
      <c r="U325" s="1" t="str">
        <f>paramRPC2(C325,BaseParametros!$C$120:$E$123,F325:H325)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5" s="19" t="s">
        <v>5742</v>
      </c>
      <c r="W325" s="19" t="s">
        <v>5742</v>
      </c>
      <c r="X325" s="19" t="s">
        <v>4369</v>
      </c>
      <c r="Y325" s="19"/>
    </row>
    <row r="326" spans="1:25" ht="14.5" customHeight="1" x14ac:dyDescent="0.35">
      <c r="A326" t="s">
        <v>1</v>
      </c>
      <c r="B326">
        <v>48</v>
      </c>
      <c r="C326" s="23" t="str">
        <f>VLOOKUP(B326,BaseMetodos!$A$2:$E$1177,3,FALSE)&amp;"."&amp;VLOOKUP(B326,BaseMetodos!$A$2:$E$1177,4,FALSE)</f>
        <v>u_xr_bci.consultarDetalleInversionProgramada</v>
      </c>
      <c r="D326" s="19" t="str">
        <f>VLOOKUP(B326,BaseMetodos!$A$2:$F$2177,5,FALSE)</f>
        <v>consultarDetalleInversionProgramada</v>
      </c>
      <c r="E326" t="str">
        <f>VLOOKUP(B326,BaseMetodos!$A$2:$F$1177,6,FALSE)</f>
        <v>inversion-programada/detalle/busqueda</v>
      </c>
      <c r="F326" s="10" t="s">
        <v>4791</v>
      </c>
      <c r="G326" s="10" t="s">
        <v>5618</v>
      </c>
      <c r="H326" s="10">
        <v>888</v>
      </c>
      <c r="S326" t="s">
        <v>197</v>
      </c>
      <c r="T326" s="2" t="str">
        <f>paramGPL(BaseParametros!$C$120:$E$123,F326:H326)</f>
        <v>{"canal":"110ALFHA", "numeroOperacion":"47075", "empresa":888}</v>
      </c>
      <c r="U326" s="1" t="str">
        <f>paramRPC2(C326,BaseParametros!$C$120:$E$123,F326:H326)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6" s="19" t="s">
        <v>5742</v>
      </c>
      <c r="W326" s="19" t="s">
        <v>5742</v>
      </c>
      <c r="X326" s="19" t="s">
        <v>4369</v>
      </c>
      <c r="Y326" s="19"/>
    </row>
    <row r="327" spans="1:25" ht="14.5" customHeight="1" x14ac:dyDescent="0.35">
      <c r="A327" t="s">
        <v>1</v>
      </c>
      <c r="B327">
        <v>48</v>
      </c>
      <c r="C327" s="23" t="str">
        <f>VLOOKUP(B327,BaseMetodos!$A$2:$E$1177,3,FALSE)&amp;"."&amp;VLOOKUP(B327,BaseMetodos!$A$2:$E$1177,4,FALSE)</f>
        <v>u_xr_bci.consultarDetalleInversionProgramada</v>
      </c>
      <c r="D327" s="19" t="str">
        <f>VLOOKUP(B327,BaseMetodos!$A$2:$F$2177,5,FALSE)</f>
        <v>consultarDetalleInversionProgramada</v>
      </c>
      <c r="E327" t="str">
        <f>VLOOKUP(B327,BaseMetodos!$A$2:$F$1177,6,FALSE)</f>
        <v>inversion-programada/detalle/busqueda</v>
      </c>
      <c r="F327" s="10" t="s">
        <v>1502</v>
      </c>
      <c r="G327" s="10" t="s">
        <v>1594</v>
      </c>
      <c r="H327" s="10">
        <v>888</v>
      </c>
      <c r="S327" t="s">
        <v>1607</v>
      </c>
      <c r="T327" s="2" t="str">
        <f>paramGPL(BaseParametros!$C$120:$E$123,F327:H327)</f>
        <v>{"canal":"110", "numeroOperacion":"0", "empresa":888}</v>
      </c>
      <c r="U327" s="1" t="str">
        <f>paramRPC2(C327,BaseParametros!$C$120:$E$123,F327:H327)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27" s="19" t="s">
        <v>5742</v>
      </c>
      <c r="W327" s="19" t="s">
        <v>5742</v>
      </c>
      <c r="X327" s="19" t="s">
        <v>4369</v>
      </c>
      <c r="Y327" s="19"/>
    </row>
    <row r="328" spans="1:25" ht="14.5" customHeight="1" x14ac:dyDescent="0.35">
      <c r="A328" t="s">
        <v>1</v>
      </c>
      <c r="B328">
        <v>48</v>
      </c>
      <c r="C328" s="23" t="str">
        <f>VLOOKUP(B328,BaseMetodos!$A$2:$E$1177,3,FALSE)&amp;"."&amp;VLOOKUP(B328,BaseMetodos!$A$2:$E$1177,4,FALSE)</f>
        <v>u_xr_bci.consultarDetalleInversionProgramada</v>
      </c>
      <c r="D328" s="19" t="str">
        <f>VLOOKUP(B328,BaseMetodos!$A$2:$F$2177,5,FALSE)</f>
        <v>consultarDetalleInversionProgramada</v>
      </c>
      <c r="E328" t="str">
        <f>VLOOKUP(B328,BaseMetodos!$A$2:$F$1177,6,FALSE)</f>
        <v>inversion-programada/detalle/busqueda</v>
      </c>
      <c r="F328" s="10" t="s">
        <v>1502</v>
      </c>
      <c r="G328" s="10" t="s">
        <v>266</v>
      </c>
      <c r="H328" s="10">
        <v>888</v>
      </c>
      <c r="S328" t="s">
        <v>198</v>
      </c>
      <c r="T328" s="2" t="str">
        <f>paramGPL(BaseParametros!$C$120:$E$123,F328:H328)</f>
        <v>{"canal":"110", "numeroOperacion":"1", "empresa":888}</v>
      </c>
      <c r="U328" s="1" t="str">
        <f>paramRPC2(C328,BaseParametros!$C$120:$E$123,F328:H328)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28" s="19" t="s">
        <v>5742</v>
      </c>
      <c r="W328" s="19" t="s">
        <v>5742</v>
      </c>
      <c r="X328" s="19" t="s">
        <v>4369</v>
      </c>
      <c r="Y328" s="19"/>
    </row>
    <row r="329" spans="1:25" ht="14.5" customHeight="1" x14ac:dyDescent="0.35">
      <c r="A329" t="s">
        <v>1</v>
      </c>
      <c r="B329">
        <v>48</v>
      </c>
      <c r="C329" s="23" t="str">
        <f>VLOOKUP(B329,BaseMetodos!$A$2:$E$1177,3,FALSE)&amp;"."&amp;VLOOKUP(B329,BaseMetodos!$A$2:$E$1177,4,FALSE)</f>
        <v>u_xr_bci.consultarDetalleInversionProgramada</v>
      </c>
      <c r="D329" s="19" t="str">
        <f>VLOOKUP(B329,BaseMetodos!$A$2:$F$2177,5,FALSE)</f>
        <v>consultarDetalleInversionProgramada</v>
      </c>
      <c r="E329" t="str">
        <f>VLOOKUP(B329,BaseMetodos!$A$2:$F$1177,6,FALSE)</f>
        <v>inversion-programada/detalle/busqueda</v>
      </c>
      <c r="F329" s="10" t="s">
        <v>1502</v>
      </c>
      <c r="G329" s="10" t="s">
        <v>5618</v>
      </c>
      <c r="H329" s="10">
        <v>0</v>
      </c>
      <c r="S329" t="s">
        <v>199</v>
      </c>
      <c r="T329" s="2" t="str">
        <f>paramGPL(BaseParametros!$C$120:$E$123,F329:H329)</f>
        <v>{"canal":"110", "numeroOperacion":"47075", "empresa":0}</v>
      </c>
      <c r="U329" s="1" t="str">
        <f>paramRPC2(C329,BaseParametros!$C$120:$E$123,F329:H329)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29" s="19" t="s">
        <v>5742</v>
      </c>
      <c r="W329" s="19" t="s">
        <v>5742</v>
      </c>
      <c r="X329" s="19" t="s">
        <v>4369</v>
      </c>
      <c r="Y329" s="19"/>
    </row>
    <row r="330" spans="1:25" ht="14.5" customHeight="1" x14ac:dyDescent="0.35">
      <c r="A330" t="s">
        <v>1</v>
      </c>
      <c r="B330">
        <v>49</v>
      </c>
      <c r="C330" t="str">
        <f>VLOOKUP(B330,BaseMetodos!$A$2:$E$1177,3,FALSE)&amp;"."&amp;VLOOKUP(B330,BaseMetodos!$A$2:$E$1177,4,FALSE)</f>
        <v>u_xr_bci.listarRegimenTributario</v>
      </c>
      <c r="D330" s="19" t="str">
        <f>VLOOKUP(B330,BaseMetodos!$A$2:$F$2177,5,FALSE)</f>
        <v>listarRegimenTributario</v>
      </c>
      <c r="E330" t="str">
        <f>VLOOKUP(B330,BaseMetodos!$A$2:$F$1177,6,FALSE)</f>
        <v>invertir/regimen-tributario/busqueda</v>
      </c>
      <c r="F330" s="10" t="s">
        <v>1502</v>
      </c>
      <c r="G330" s="10" t="s">
        <v>2</v>
      </c>
      <c r="S330" t="s">
        <v>196</v>
      </c>
      <c r="T330" s="2" t="str">
        <f>paramGPL(BaseParametros!$C$124:$E$126,F330:H330)</f>
        <v>{"canal":"110", "codigoFondo":"3001"}</v>
      </c>
      <c r="U330" s="1" t="str">
        <f>paramRPC2(C330,BaseParametros!$C$124:$E$126,F330:G330)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30" s="19" t="s">
        <v>5742</v>
      </c>
      <c r="W330" s="19" t="s">
        <v>5742</v>
      </c>
      <c r="X330" s="19" t="s">
        <v>4369</v>
      </c>
      <c r="Y330" s="19"/>
    </row>
    <row r="331" spans="1:25" ht="14.5" customHeight="1" x14ac:dyDescent="0.35">
      <c r="A331" t="s">
        <v>1</v>
      </c>
      <c r="B331">
        <v>49</v>
      </c>
      <c r="C331" t="str">
        <f>VLOOKUP(B331,BaseMetodos!$A$2:$E$1177,3,FALSE)&amp;"."&amp;VLOOKUP(B331,BaseMetodos!$A$2:$E$1177,4,FALSE)</f>
        <v>u_xr_bci.listarRegimenTributario</v>
      </c>
      <c r="D331" s="19" t="str">
        <f>VLOOKUP(B331,BaseMetodos!$A$2:$F$2177,5,FALSE)</f>
        <v>listarRegimenTributario</v>
      </c>
      <c r="E331" t="str">
        <f>VLOOKUP(B331,BaseMetodos!$A$2:$F$1177,6,FALSE)</f>
        <v>invertir/regimen-tributario/busqueda</v>
      </c>
      <c r="F331" s="10" t="s">
        <v>1502</v>
      </c>
      <c r="G331" s="10" t="s">
        <v>210</v>
      </c>
      <c r="S331" t="s">
        <v>1842</v>
      </c>
      <c r="T331" s="2" t="str">
        <f>paramGPL(BaseParametros!$C$124:$E$126,F331:H331)</f>
        <v>{"canal":"110", "codigoFondo":"3016"}</v>
      </c>
      <c r="U331" s="1" t="str">
        <f>paramRPC2(C331,BaseParametros!$C$124:$E$126,F331:G331)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31" s="19" t="s">
        <v>5742</v>
      </c>
      <c r="W331" s="19" t="s">
        <v>5742</v>
      </c>
      <c r="X331" s="19" t="s">
        <v>4369</v>
      </c>
      <c r="Y331" s="19"/>
    </row>
    <row r="332" spans="1:25" ht="14.5" customHeight="1" x14ac:dyDescent="0.35">
      <c r="A332" t="s">
        <v>1</v>
      </c>
      <c r="B332">
        <v>49</v>
      </c>
      <c r="C332" t="str">
        <f>VLOOKUP(B332,BaseMetodos!$A$2:$E$1177,3,FALSE)&amp;"."&amp;VLOOKUP(B332,BaseMetodos!$A$2:$E$1177,4,FALSE)</f>
        <v>u_xr_bci.listarRegimenTributario</v>
      </c>
      <c r="D332" s="19" t="str">
        <f>VLOOKUP(B332,BaseMetodos!$A$2:$F$2177,5,FALSE)</f>
        <v>listarRegimenTributario</v>
      </c>
      <c r="E332" t="str">
        <f>VLOOKUP(B332,BaseMetodos!$A$2:$F$1177,6,FALSE)</f>
        <v>invertir/regimen-tributario/busqueda</v>
      </c>
      <c r="F332" s="10" t="s">
        <v>1502</v>
      </c>
      <c r="G332" s="10" t="s">
        <v>266</v>
      </c>
      <c r="S332" t="s">
        <v>209</v>
      </c>
      <c r="T332" s="2" t="str">
        <f>paramGPL(BaseParametros!$C$124:$E$126,F332:H332)</f>
        <v>{"canal":"110", "codigoFondo":"1"}</v>
      </c>
      <c r="U332" s="1" t="str">
        <f>paramRPC2(C332,BaseParametros!$C$124:$E$126,F332:G332)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32" s="19" t="s">
        <v>5742</v>
      </c>
      <c r="W332" s="19" t="s">
        <v>5742</v>
      </c>
      <c r="X332" s="19" t="s">
        <v>4369</v>
      </c>
      <c r="Y332" s="19"/>
    </row>
    <row r="333" spans="1:25" ht="14.5" customHeight="1" x14ac:dyDescent="0.35">
      <c r="A333" t="s">
        <v>1</v>
      </c>
      <c r="B333">
        <v>49</v>
      </c>
      <c r="C333" t="str">
        <f>VLOOKUP(B333,BaseMetodos!$A$2:$E$1177,3,FALSE)&amp;"."&amp;VLOOKUP(B333,BaseMetodos!$A$2:$E$1177,4,FALSE)</f>
        <v>u_xr_bci.listarRegimenTributario</v>
      </c>
      <c r="D333" s="19" t="str">
        <f>VLOOKUP(B333,BaseMetodos!$A$2:$F$2177,5,FALSE)</f>
        <v>listarRegimenTributario</v>
      </c>
      <c r="E333" t="str">
        <f>VLOOKUP(B333,BaseMetodos!$A$2:$F$1177,6,FALSE)</f>
        <v>invertir/regimen-tributario/busqueda</v>
      </c>
      <c r="F333" s="10" t="s">
        <v>1502</v>
      </c>
      <c r="G333" s="10" t="s">
        <v>3</v>
      </c>
      <c r="S333" t="s">
        <v>268</v>
      </c>
      <c r="T333" s="2" t="str">
        <f>paramGPL(BaseParametros!$C$124:$E$126,F333:H333)</f>
        <v>{"canal":"110", "codigoFondo":""}</v>
      </c>
      <c r="U333" s="1" t="str">
        <f>paramRPC2(C333,BaseParametros!$C$124:$E$126,F333:G333)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33" s="19" t="s">
        <v>5742</v>
      </c>
      <c r="W333" s="19" t="s">
        <v>5742</v>
      </c>
      <c r="X333" s="19" t="s">
        <v>4369</v>
      </c>
      <c r="Y333" s="19"/>
    </row>
    <row r="334" spans="1:25" ht="14.5" customHeight="1" x14ac:dyDescent="0.35">
      <c r="A334" t="s">
        <v>1</v>
      </c>
      <c r="B334">
        <v>49</v>
      </c>
      <c r="C334" t="str">
        <f>VLOOKUP(B334,BaseMetodos!$A$2:$E$1177,3,FALSE)&amp;"."&amp;VLOOKUP(B334,BaseMetodos!$A$2:$E$1177,4,FALSE)</f>
        <v>u_xr_bci.listarRegimenTributario</v>
      </c>
      <c r="D334" s="19" t="str">
        <f>VLOOKUP(B334,BaseMetodos!$A$2:$F$2177,5,FALSE)</f>
        <v>listarRegimenTributario</v>
      </c>
      <c r="E334" t="str">
        <f>VLOOKUP(B334,BaseMetodos!$A$2:$F$1177,6,FALSE)</f>
        <v>invertir/regimen-tributario/busqueda</v>
      </c>
      <c r="F334" s="10" t="s">
        <v>3</v>
      </c>
      <c r="G334" s="10" t="s">
        <v>2</v>
      </c>
      <c r="S334" t="s">
        <v>270</v>
      </c>
      <c r="T334" s="2" t="str">
        <f>paramGPL(BaseParametros!$C$124:$E$126,F334:H334)</f>
        <v>{"canal":"", "codigoFondo":"3001"}</v>
      </c>
      <c r="U334" s="1" t="str">
        <f>paramRPC2(C334,BaseParametros!$C$124:$E$126,F334:G334)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34" s="19" t="s">
        <v>5742</v>
      </c>
      <c r="W334" s="19" t="s">
        <v>5742</v>
      </c>
      <c r="X334" s="19" t="s">
        <v>4369</v>
      </c>
      <c r="Y334" s="19"/>
    </row>
    <row r="335" spans="1:25" ht="14.5" customHeight="1" x14ac:dyDescent="0.35">
      <c r="A335" t="s">
        <v>1</v>
      </c>
      <c r="B335">
        <v>49</v>
      </c>
      <c r="C335" t="str">
        <f>VLOOKUP(B335,BaseMetodos!$A$2:$E$1177,3,FALSE)&amp;"."&amp;VLOOKUP(B335,BaseMetodos!$A$2:$E$1177,4,FALSE)</f>
        <v>u_xr_bci.listarRegimenTributario</v>
      </c>
      <c r="D335" s="19" t="str">
        <f>VLOOKUP(B335,BaseMetodos!$A$2:$F$2177,5,FALSE)</f>
        <v>listarRegimenTributario</v>
      </c>
      <c r="E335" t="str">
        <f>VLOOKUP(B335,BaseMetodos!$A$2:$F$1177,6,FALSE)</f>
        <v>invertir/regimen-tributario/busqueda</v>
      </c>
      <c r="F335" s="10" t="s">
        <v>1594</v>
      </c>
      <c r="G335" s="10" t="s">
        <v>2</v>
      </c>
      <c r="S335" t="s">
        <v>4694</v>
      </c>
      <c r="T335" s="2" t="str">
        <f>paramGPL(BaseParametros!$C$124:$E$126,F335:H335)</f>
        <v>{"canal":"0", "codigoFondo":"3001"}</v>
      </c>
      <c r="U335" s="1" t="str">
        <f>paramRPC2(C335,BaseParametros!$C$124:$E$126,F335:G335)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35" s="19" t="s">
        <v>5742</v>
      </c>
      <c r="W335" s="19" t="s">
        <v>5742</v>
      </c>
      <c r="X335" s="19" t="s">
        <v>4369</v>
      </c>
      <c r="Y335" s="19"/>
    </row>
    <row r="336" spans="1:25" ht="14.5" customHeight="1" x14ac:dyDescent="0.35">
      <c r="A336" t="s">
        <v>1</v>
      </c>
      <c r="B336">
        <v>49</v>
      </c>
      <c r="C336" t="str">
        <f>VLOOKUP(B336,BaseMetodos!$A$2:$E$1177,3,FALSE)&amp;"."&amp;VLOOKUP(B336,BaseMetodos!$A$2:$E$1177,4,FALSE)</f>
        <v>u_xr_bci.listarRegimenTributario</v>
      </c>
      <c r="D336" s="19" t="str">
        <f>VLOOKUP(B336,BaseMetodos!$A$2:$F$2177,5,FALSE)</f>
        <v>listarRegimenTributario</v>
      </c>
      <c r="E336" t="str">
        <f>VLOOKUP(B336,BaseMetodos!$A$2:$F$1177,6,FALSE)</f>
        <v>invertir/regimen-tributario/busqueda</v>
      </c>
      <c r="F336" s="10" t="s">
        <v>1608</v>
      </c>
      <c r="G336" s="10" t="s">
        <v>2</v>
      </c>
      <c r="S336" t="s">
        <v>197</v>
      </c>
      <c r="T336" s="2" t="str">
        <f>paramGPL(BaseParametros!$C$124:$E$126,F336:H336)</f>
        <v>{"canal":"A001", "codigoFondo":"3001"}</v>
      </c>
      <c r="U336" s="1" t="str">
        <f>paramRPC2(C336,BaseParametros!$C$124:$E$126,F336:G336)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36" s="19" t="s">
        <v>5742</v>
      </c>
      <c r="W336" s="19" t="s">
        <v>5742</v>
      </c>
      <c r="X336" s="19" t="s">
        <v>4369</v>
      </c>
      <c r="Y336" s="19"/>
    </row>
    <row r="337" spans="1:25" s="19" customFormat="1" ht="14.5" customHeight="1" x14ac:dyDescent="0.35">
      <c r="A337" t="s">
        <v>1</v>
      </c>
      <c r="B337" s="19">
        <v>52</v>
      </c>
      <c r="C337" s="24" t="str">
        <f>VLOOKUP(B337,BaseMetodos!$A$2:$E$1177,3,FALSE)&amp;"."&amp;VLOOKUP(B337,BaseMetodos!$A$2:$E$1177,4,FALSE)</f>
        <v>u_xr_bci.anularInversion</v>
      </c>
      <c r="D337" s="19" t="str">
        <f>VLOOKUP(B337,BaseMetodos!$A$2:$F$2177,5,FALSE)</f>
        <v>anularInversion</v>
      </c>
      <c r="E337" s="19" t="str">
        <f>VLOOKUP(B337,BaseMetodos!$A$2:$F$1177,6,FALSE)</f>
        <v>invertir/anulacion</v>
      </c>
      <c r="F337" s="20">
        <v>25466768</v>
      </c>
      <c r="G337" s="20" t="s">
        <v>1502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19" t="s">
        <v>196</v>
      </c>
      <c r="T337" s="21" t="str">
        <f>paramGPL(BaseParametros!$C$134:$E$136,F337:G337)</f>
        <v>{"codigoFolio":25466768, "canal":"110"}</v>
      </c>
      <c r="U337" s="22" t="str">
        <f>paramRPC2(C337,BaseParametros!$C$134:$E$136,F337:G337)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37" s="19" t="s">
        <v>5742</v>
      </c>
      <c r="W337" s="19" t="s">
        <v>5742</v>
      </c>
      <c r="X337" s="19" t="s">
        <v>4369</v>
      </c>
    </row>
    <row r="338" spans="1:25" s="19" customFormat="1" ht="14.5" customHeight="1" x14ac:dyDescent="0.35">
      <c r="A338" t="s">
        <v>1</v>
      </c>
      <c r="B338" s="19">
        <v>52</v>
      </c>
      <c r="C338" s="24" t="str">
        <f>VLOOKUP(B338,BaseMetodos!$A$2:$E$1177,3,FALSE)&amp;"."&amp;VLOOKUP(B338,BaseMetodos!$A$2:$E$1177,4,FALSE)</f>
        <v>u_xr_bci.anularInversion</v>
      </c>
      <c r="D338" s="19" t="str">
        <f>VLOOKUP(B338,BaseMetodos!$A$2:$F$2177,5,FALSE)</f>
        <v>anularInversion</v>
      </c>
      <c r="E338" s="19" t="str">
        <f>VLOOKUP(B338,BaseMetodos!$A$2:$F$1177,6,FALSE)</f>
        <v>invertir/anulacion</v>
      </c>
      <c r="F338" s="20">
        <v>25466768</v>
      </c>
      <c r="G338" s="20" t="s">
        <v>3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19" t="s">
        <v>270</v>
      </c>
      <c r="T338" s="21" t="str">
        <f>paramGPL(BaseParametros!$C$134:$E$136,F338:G338)</f>
        <v>{"codigoFolio":25466768, "canal":""}</v>
      </c>
      <c r="U338" s="22" t="str">
        <f>paramRPC2(C338,BaseParametros!$C$134:$E$136,F338:G338)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38" s="19" t="s">
        <v>5742</v>
      </c>
      <c r="W338" s="19" t="s">
        <v>5742</v>
      </c>
      <c r="X338" s="19" t="s">
        <v>4369</v>
      </c>
    </row>
    <row r="339" spans="1:25" s="19" customFormat="1" ht="14.5" customHeight="1" x14ac:dyDescent="0.35">
      <c r="A339" t="s">
        <v>1</v>
      </c>
      <c r="B339" s="19">
        <v>52</v>
      </c>
      <c r="C339" s="24" t="str">
        <f>VLOOKUP(B339,BaseMetodos!$A$2:$E$1177,3,FALSE)&amp;"."&amp;VLOOKUP(B339,BaseMetodos!$A$2:$E$1177,4,FALSE)</f>
        <v>u_xr_bci.anularInversion</v>
      </c>
      <c r="D339" s="19" t="str">
        <f>VLOOKUP(B339,BaseMetodos!$A$2:$F$2177,5,FALSE)</f>
        <v>anularInversion</v>
      </c>
      <c r="E339" s="19" t="str">
        <f>VLOOKUP(B339,BaseMetodos!$A$2:$F$1177,6,FALSE)</f>
        <v>invertir/anulacion</v>
      </c>
      <c r="F339" s="20">
        <v>25466768</v>
      </c>
      <c r="G339" s="20" t="s">
        <v>1594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19" t="s">
        <v>4694</v>
      </c>
      <c r="T339" s="21" t="str">
        <f>paramGPL(BaseParametros!$C$134:$E$136,F339:G339)</f>
        <v>{"codigoFolio":25466768, "canal":"0"}</v>
      </c>
      <c r="U339" s="22" t="str">
        <f>paramRPC2(C339,BaseParametros!$C$134:$E$136,F339:G339)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39" s="19" t="s">
        <v>5742</v>
      </c>
      <c r="W339" s="19" t="s">
        <v>5742</v>
      </c>
      <c r="X339" s="19" t="s">
        <v>4369</v>
      </c>
    </row>
    <row r="340" spans="1:25" s="19" customFormat="1" ht="14.5" customHeight="1" x14ac:dyDescent="0.35">
      <c r="A340" t="s">
        <v>1</v>
      </c>
      <c r="B340" s="19">
        <v>52</v>
      </c>
      <c r="C340" s="24" t="str">
        <f>VLOOKUP(B340,BaseMetodos!$A$2:$E$1177,3,FALSE)&amp;"."&amp;VLOOKUP(B340,BaseMetodos!$A$2:$E$1177,4,FALSE)</f>
        <v>u_xr_bci.anularInversion</v>
      </c>
      <c r="D340" s="19" t="str">
        <f>VLOOKUP(B340,BaseMetodos!$A$2:$F$2177,5,FALSE)</f>
        <v>anularInversion</v>
      </c>
      <c r="E340" s="19" t="str">
        <f>VLOOKUP(B340,BaseMetodos!$A$2:$F$1177,6,FALSE)</f>
        <v>invertir/anulacion</v>
      </c>
      <c r="F340" s="20">
        <v>25466768</v>
      </c>
      <c r="G340" s="20" t="s">
        <v>1828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19" t="s">
        <v>197</v>
      </c>
      <c r="T340" s="21" t="str">
        <f>paramGPL(BaseParametros!$C$134:$E$136,F340:G340)</f>
        <v>{"codigoFolio":25466768, "canal":"AA110"}</v>
      </c>
      <c r="U340" s="22" t="str">
        <f>paramRPC2(C340,BaseParametros!$C$134:$E$136,F340:G340)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40" s="19" t="s">
        <v>5742</v>
      </c>
      <c r="W340" s="19" t="s">
        <v>5742</v>
      </c>
      <c r="X340" s="19" t="s">
        <v>4369</v>
      </c>
    </row>
    <row r="341" spans="1:25" s="19" customFormat="1" ht="14.5" customHeight="1" x14ac:dyDescent="0.35">
      <c r="A341" t="s">
        <v>1</v>
      </c>
      <c r="B341" s="19">
        <v>52</v>
      </c>
      <c r="C341" s="24" t="str">
        <f>VLOOKUP(B341,BaseMetodos!$A$2:$E$1177,3,FALSE)&amp;"."&amp;VLOOKUP(B341,BaseMetodos!$A$2:$E$1177,4,FALSE)</f>
        <v>u_xr_bci.anularInversion</v>
      </c>
      <c r="D341" s="19" t="str">
        <f>VLOOKUP(B341,BaseMetodos!$A$2:$F$2177,5,FALSE)</f>
        <v>anularInversion</v>
      </c>
      <c r="E341" s="19" t="str">
        <f>VLOOKUP(B341,BaseMetodos!$A$2:$F$1177,6,FALSE)</f>
        <v>invertir/anulacion</v>
      </c>
      <c r="F341" s="20">
        <v>10</v>
      </c>
      <c r="G341" s="20" t="s">
        <v>1502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19" t="s">
        <v>1830</v>
      </c>
      <c r="T341" s="21" t="str">
        <f>paramGPL(BaseParametros!$C$134:$E$136,F341:G341)</f>
        <v>{"codigoFolio":10, "canal":"110"}</v>
      </c>
      <c r="U341" s="22" t="str">
        <f>paramRPC2(C341,BaseParametros!$C$134:$E$136,F341:G341)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41" s="19" t="s">
        <v>5742</v>
      </c>
      <c r="W341" s="19" t="s">
        <v>5742</v>
      </c>
      <c r="X341" s="19" t="s">
        <v>4369</v>
      </c>
    </row>
    <row r="342" spans="1:25" s="19" customFormat="1" ht="14.5" customHeight="1" x14ac:dyDescent="0.35">
      <c r="A342" t="s">
        <v>1</v>
      </c>
      <c r="B342" s="19">
        <v>52</v>
      </c>
      <c r="C342" s="24" t="str">
        <f>VLOOKUP(B342,BaseMetodos!$A$2:$E$1177,3,FALSE)&amp;"."&amp;VLOOKUP(B342,BaseMetodos!$A$2:$E$1177,4,FALSE)</f>
        <v>u_xr_bci.anularInversion</v>
      </c>
      <c r="D342" s="19" t="str">
        <f>VLOOKUP(B342,BaseMetodos!$A$2:$F$2177,5,FALSE)</f>
        <v>anularInversion</v>
      </c>
      <c r="E342" s="19" t="str">
        <f>VLOOKUP(B342,BaseMetodos!$A$2:$F$1177,6,FALSE)</f>
        <v>invertir/anulacion</v>
      </c>
      <c r="F342" s="20">
        <v>0</v>
      </c>
      <c r="G342" s="20" t="s">
        <v>1502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19" t="s">
        <v>1829</v>
      </c>
      <c r="T342" s="21" t="str">
        <f>paramGPL(BaseParametros!$C$134:$E$136,F342:G342)</f>
        <v>{"codigoFolio":0, "canal":"110"}</v>
      </c>
      <c r="U342" s="22" t="str">
        <f>paramRPC2(C342,BaseParametros!$C$134:$E$136,F342:G342)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42" s="19" t="s">
        <v>5742</v>
      </c>
      <c r="W342" s="19" t="s">
        <v>5742</v>
      </c>
      <c r="X342" s="19" t="s">
        <v>4369</v>
      </c>
    </row>
    <row r="343" spans="1:25" ht="14.5" customHeight="1" x14ac:dyDescent="0.35">
      <c r="A343" t="s">
        <v>1</v>
      </c>
      <c r="B343">
        <v>53</v>
      </c>
      <c r="C343" t="str">
        <f>VLOOKUP(B343,BaseMetodos!$A$2:$E$1177,3,FALSE)&amp;"."&amp;VLOOKUP(B343,BaseMetodos!$A$2:$E$1177,4,FALSE)</f>
        <v>u_xr_bci.obtenerComisionRescate</v>
      </c>
      <c r="D343" s="19" t="str">
        <f>VLOOKUP(B343,BaseMetodos!$A$2:$F$2177,5,FALSE)</f>
        <v>obtenerComisionRescate</v>
      </c>
      <c r="E343" t="str">
        <f>VLOOKUP(B343,BaseMetodos!$A$2:$F$1177,6,FALSE)</f>
        <v>rescate/comision/busqueda</v>
      </c>
      <c r="F343" s="10">
        <v>11813695</v>
      </c>
      <c r="G343" s="10" t="s">
        <v>4716</v>
      </c>
      <c r="H343" s="10">
        <v>0</v>
      </c>
      <c r="I343" s="10" t="s">
        <v>4717</v>
      </c>
      <c r="J343" s="10" t="s">
        <v>1502</v>
      </c>
      <c r="K343" s="10">
        <v>888</v>
      </c>
      <c r="L343" s="10"/>
      <c r="M343" s="10"/>
      <c r="N343" s="10"/>
      <c r="O343" s="10"/>
      <c r="P343" s="10"/>
      <c r="Q343" s="10"/>
      <c r="R343" s="10"/>
      <c r="S343" t="s">
        <v>196</v>
      </c>
      <c r="T343" s="2" t="str">
        <f>paramGPL(BaseParametros!$C$137:$E$143,F343:K343)</f>
        <v>{"rutCliente":11813695, "codigoFondo":"3077", "numeroCuenta":0, "montoRescate":2000.00, "canal":"110", "empresa":888}</v>
      </c>
      <c r="U343" s="1" t="str">
        <f>paramRPC2(C343,BaseParametros!$C$137:$E$143,F343:K343)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3" s="19" t="s">
        <v>5742</v>
      </c>
      <c r="W343" s="19" t="s">
        <v>5742</v>
      </c>
      <c r="X343" s="19" t="s">
        <v>4369</v>
      </c>
      <c r="Y343" s="19"/>
    </row>
    <row r="344" spans="1:25" ht="14.5" customHeight="1" x14ac:dyDescent="0.35">
      <c r="A344" t="s">
        <v>1</v>
      </c>
      <c r="B344">
        <v>53</v>
      </c>
      <c r="C344" t="str">
        <f>VLOOKUP(B344,BaseMetodos!$A$2:$E$1177,3,FALSE)&amp;"."&amp;VLOOKUP(B344,BaseMetodos!$A$2:$E$1177,4,FALSE)</f>
        <v>u_xr_bci.obtenerComisionRescate</v>
      </c>
      <c r="D344" s="19" t="str">
        <f>VLOOKUP(B344,BaseMetodos!$A$2:$F$2177,5,FALSE)</f>
        <v>obtenerComisionRescate</v>
      </c>
      <c r="E344" t="str">
        <f>VLOOKUP(B344,BaseMetodos!$A$2:$F$1177,6,FALSE)</f>
        <v>rescate/comision/busqueda</v>
      </c>
      <c r="F344" s="10">
        <v>0</v>
      </c>
      <c r="G344" s="10" t="s">
        <v>4716</v>
      </c>
      <c r="H344" s="10">
        <v>0</v>
      </c>
      <c r="I344" s="10" t="s">
        <v>1625</v>
      </c>
      <c r="J344" s="10" t="s">
        <v>1502</v>
      </c>
      <c r="K344" s="10">
        <v>888</v>
      </c>
      <c r="L344" s="10"/>
      <c r="M344" s="10"/>
      <c r="N344" s="10"/>
      <c r="O344" s="10"/>
      <c r="P344" s="10"/>
      <c r="Q344" s="10"/>
      <c r="R344" s="10"/>
      <c r="S344" t="s">
        <v>1744</v>
      </c>
      <c r="T344" s="2" t="str">
        <f>paramGPL(BaseParametros!$C$137:$E$143,F344:K344)</f>
        <v>{"rutCliente":0, "codigoFondo":"3077", "numeroCuenta":0, "montoRescate":10000.00, "canal":"110", "empresa":888}</v>
      </c>
      <c r="U344" s="1" t="str">
        <f>paramRPC2(C344,BaseParametros!$C$137:$E$143,F344:K344)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4" s="19" t="s">
        <v>5742</v>
      </c>
      <c r="W344" s="19" t="s">
        <v>5742</v>
      </c>
      <c r="X344" s="19" t="s">
        <v>4369</v>
      </c>
      <c r="Y344" s="19"/>
    </row>
    <row r="345" spans="1:25" ht="14.5" customHeight="1" x14ac:dyDescent="0.35">
      <c r="A345" t="s">
        <v>1</v>
      </c>
      <c r="B345">
        <v>53</v>
      </c>
      <c r="C345" t="str">
        <f>VLOOKUP(B345,BaseMetodos!$A$2:$E$1177,3,FALSE)&amp;"."&amp;VLOOKUP(B345,BaseMetodos!$A$2:$E$1177,4,FALSE)</f>
        <v>u_xr_bci.obtenerComisionRescate</v>
      </c>
      <c r="D345" s="19" t="str">
        <f>VLOOKUP(B345,BaseMetodos!$A$2:$F$2177,5,FALSE)</f>
        <v>obtenerComisionRescate</v>
      </c>
      <c r="E345" t="str">
        <f>VLOOKUP(B345,BaseMetodos!$A$2:$F$1177,6,FALSE)</f>
        <v>rescate/comision/busqueda</v>
      </c>
      <c r="F345" s="10">
        <v>11656615</v>
      </c>
      <c r="G345" s="10" t="s">
        <v>4716</v>
      </c>
      <c r="H345" s="10">
        <v>0</v>
      </c>
      <c r="I345" s="10" t="s">
        <v>1625</v>
      </c>
      <c r="J345" s="10" t="s">
        <v>1502</v>
      </c>
      <c r="K345" s="10">
        <v>888</v>
      </c>
      <c r="L345" s="10"/>
      <c r="M345" s="10"/>
      <c r="N345" s="10"/>
      <c r="O345" s="10"/>
      <c r="P345" s="10"/>
      <c r="Q345" s="10"/>
      <c r="R345" s="10"/>
      <c r="S345" t="s">
        <v>1567</v>
      </c>
      <c r="T345" s="2" t="str">
        <f>paramGPL(BaseParametros!$C$137:$E$143,F345:K345)</f>
        <v>{"rutCliente":11656615, "codigoFondo":"3077", "numeroCuenta":0, "montoRescate":10000.00, "canal":"110", "empresa":888}</v>
      </c>
      <c r="U345" s="1" t="str">
        <f>paramRPC2(C345,BaseParametros!$C$137:$E$143,F345:K345)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5" s="19" t="s">
        <v>5742</v>
      </c>
      <c r="W345" s="19" t="s">
        <v>5742</v>
      </c>
      <c r="X345" s="19" t="s">
        <v>4369</v>
      </c>
      <c r="Y345" s="19"/>
    </row>
    <row r="346" spans="1:25" ht="14.5" customHeight="1" x14ac:dyDescent="0.35">
      <c r="A346" t="s">
        <v>1</v>
      </c>
      <c r="B346">
        <v>53</v>
      </c>
      <c r="C346" t="str">
        <f>VLOOKUP(B346,BaseMetodos!$A$2:$E$1177,3,FALSE)&amp;"."&amp;VLOOKUP(B346,BaseMetodos!$A$2:$E$1177,4,FALSE)</f>
        <v>u_xr_bci.obtenerComisionRescate</v>
      </c>
      <c r="D346" s="19" t="str">
        <f>VLOOKUP(B346,BaseMetodos!$A$2:$F$2177,5,FALSE)</f>
        <v>obtenerComisionRescate</v>
      </c>
      <c r="E346" t="str">
        <f>VLOOKUP(B346,BaseMetodos!$A$2:$F$1177,6,FALSE)</f>
        <v>rescate/comision/busqueda</v>
      </c>
      <c r="F346" s="10">
        <v>11813695</v>
      </c>
      <c r="G346" s="10" t="s">
        <v>5646</v>
      </c>
      <c r="H346" s="10">
        <v>0</v>
      </c>
      <c r="I346" s="10" t="s">
        <v>1625</v>
      </c>
      <c r="J346" s="10" t="s">
        <v>1502</v>
      </c>
      <c r="K346" s="10">
        <v>888</v>
      </c>
      <c r="L346" s="10"/>
      <c r="M346" s="10"/>
      <c r="N346" s="10"/>
      <c r="O346" s="10"/>
      <c r="P346" s="10"/>
      <c r="Q346" s="10"/>
      <c r="R346" s="10"/>
      <c r="S346" t="s">
        <v>1842</v>
      </c>
      <c r="T346" s="2" t="str">
        <f>paramGPL(BaseParametros!$C$137:$E$143,F346:K346)</f>
        <v>{"rutCliente":11813695, "codigoFondo":"3076", "numeroCuenta":0, "montoRescate":10000.00, "canal":"110", "empresa":888}</v>
      </c>
      <c r="U346" s="1" t="str">
        <f>paramRPC2(C346,BaseParametros!$C$137:$E$143,F346:K346)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6" s="19" t="s">
        <v>5742</v>
      </c>
      <c r="W346" s="19" t="s">
        <v>5742</v>
      </c>
      <c r="X346" s="19" t="s">
        <v>4369</v>
      </c>
      <c r="Y346" s="19"/>
    </row>
    <row r="347" spans="1:25" ht="14.5" customHeight="1" x14ac:dyDescent="0.35">
      <c r="A347" t="s">
        <v>1</v>
      </c>
      <c r="B347">
        <v>53</v>
      </c>
      <c r="C347" t="str">
        <f>VLOOKUP(B347,BaseMetodos!$A$2:$E$1177,3,FALSE)&amp;"."&amp;VLOOKUP(B347,BaseMetodos!$A$2:$E$1177,4,FALSE)</f>
        <v>u_xr_bci.obtenerComisionRescate</v>
      </c>
      <c r="D347" s="19" t="str">
        <f>VLOOKUP(B347,BaseMetodos!$A$2:$F$2177,5,FALSE)</f>
        <v>obtenerComisionRescate</v>
      </c>
      <c r="E347" t="str">
        <f>VLOOKUP(B347,BaseMetodos!$A$2:$F$1177,6,FALSE)</f>
        <v>rescate/comision/busqueda</v>
      </c>
      <c r="F347" s="10">
        <v>11813695</v>
      </c>
      <c r="G347" s="10" t="s">
        <v>4716</v>
      </c>
      <c r="H347" s="10">
        <v>99999</v>
      </c>
      <c r="I347" s="10" t="s">
        <v>1625</v>
      </c>
      <c r="J347" s="10" t="s">
        <v>1502</v>
      </c>
      <c r="K347" s="10">
        <v>888</v>
      </c>
      <c r="L347" s="10"/>
      <c r="M347" s="10"/>
      <c r="N347" s="10"/>
      <c r="O347" s="10"/>
      <c r="P347" s="10"/>
      <c r="Q347" s="10"/>
      <c r="R347" s="10"/>
      <c r="S347" t="s">
        <v>261</v>
      </c>
      <c r="T347" s="2" t="str">
        <f>paramGPL(BaseParametros!$C$137:$E$143,F347:K347)</f>
        <v>{"rutCliente":11813695, "codigoFondo":"3077", "numeroCuenta":99999, "montoRescate":10000.00, "canal":"110", "empresa":888}</v>
      </c>
      <c r="U347" s="1" t="str">
        <f>paramRPC2(C347,BaseParametros!$C$137:$E$143,F347:K347)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7" s="19" t="s">
        <v>5742</v>
      </c>
      <c r="W347" s="19" t="s">
        <v>5742</v>
      </c>
      <c r="X347" s="19" t="s">
        <v>4369</v>
      </c>
      <c r="Y347" s="19"/>
    </row>
    <row r="348" spans="1:25" ht="14.5" customHeight="1" x14ac:dyDescent="0.35">
      <c r="A348" t="s">
        <v>1</v>
      </c>
      <c r="B348">
        <v>53</v>
      </c>
      <c r="C348" t="str">
        <f>VLOOKUP(B348,BaseMetodos!$A$2:$E$1177,3,FALSE)&amp;"."&amp;VLOOKUP(B348,BaseMetodos!$A$2:$E$1177,4,FALSE)</f>
        <v>u_xr_bci.obtenerComisionRescate</v>
      </c>
      <c r="D348" s="19" t="str">
        <f>VLOOKUP(B348,BaseMetodos!$A$2:$F$2177,5,FALSE)</f>
        <v>obtenerComisionRescate</v>
      </c>
      <c r="E348" t="str">
        <f>VLOOKUP(B348,BaseMetodos!$A$2:$F$1177,6,FALSE)</f>
        <v>rescate/comision/busqueda</v>
      </c>
      <c r="F348" s="10">
        <v>11813695</v>
      </c>
      <c r="G348" s="10" t="s">
        <v>3</v>
      </c>
      <c r="H348" s="10">
        <v>0</v>
      </c>
      <c r="I348" s="10" t="s">
        <v>1625</v>
      </c>
      <c r="J348" s="10" t="s">
        <v>1502</v>
      </c>
      <c r="K348" s="10">
        <v>888</v>
      </c>
      <c r="L348" s="10"/>
      <c r="M348" s="10"/>
      <c r="N348" s="10"/>
      <c r="O348" s="10"/>
      <c r="P348" s="10"/>
      <c r="Q348" s="10"/>
      <c r="R348" s="10"/>
      <c r="S348" t="s">
        <v>268</v>
      </c>
      <c r="T348" s="2" t="str">
        <f>paramGPL(BaseParametros!$C$137:$E$143,F348:K348)</f>
        <v>{"rutCliente":11813695, "codigoFondo":"", "numeroCuenta":0, "montoRescate":10000.00, "canal":"110", "empresa":888}</v>
      </c>
      <c r="U348" s="1" t="str">
        <f>paramRPC2(C348,BaseParametros!$C$137:$E$143,F348:K348)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8" s="19" t="s">
        <v>5742</v>
      </c>
      <c r="W348" s="19" t="s">
        <v>5742</v>
      </c>
      <c r="X348" s="19" t="s">
        <v>4369</v>
      </c>
      <c r="Y348" s="19"/>
    </row>
    <row r="349" spans="1:25" ht="14.5" customHeight="1" x14ac:dyDescent="0.35">
      <c r="A349" t="s">
        <v>1</v>
      </c>
      <c r="B349">
        <v>53</v>
      </c>
      <c r="C349" t="str">
        <f>VLOOKUP(B349,BaseMetodos!$A$2:$E$1177,3,FALSE)&amp;"."&amp;VLOOKUP(B349,BaseMetodos!$A$2:$E$1177,4,FALSE)</f>
        <v>u_xr_bci.obtenerComisionRescate</v>
      </c>
      <c r="D349" s="19" t="str">
        <f>VLOOKUP(B349,BaseMetodos!$A$2:$F$2177,5,FALSE)</f>
        <v>obtenerComisionRescate</v>
      </c>
      <c r="E349" t="str">
        <f>VLOOKUP(B349,BaseMetodos!$A$2:$F$1177,6,FALSE)</f>
        <v>rescate/comision/busqueda</v>
      </c>
      <c r="F349" s="10">
        <v>11813695</v>
      </c>
      <c r="G349" s="10" t="s">
        <v>1594</v>
      </c>
      <c r="H349" s="10">
        <v>0</v>
      </c>
      <c r="I349" s="10" t="s">
        <v>1625</v>
      </c>
      <c r="J349" s="10" t="s">
        <v>1502</v>
      </c>
      <c r="K349" s="10">
        <v>888</v>
      </c>
      <c r="L349" s="10"/>
      <c r="M349" s="10"/>
      <c r="N349" s="10"/>
      <c r="O349" s="10"/>
      <c r="P349" s="10"/>
      <c r="Q349" s="10"/>
      <c r="R349" s="10"/>
      <c r="S349" t="s">
        <v>1605</v>
      </c>
      <c r="T349" s="2" t="str">
        <f>paramGPL(BaseParametros!$C$137:$E$143,F349:K349)</f>
        <v>{"rutCliente":11813695, "codigoFondo":"0", "numeroCuenta":0, "montoRescate":10000.00, "canal":"110", "empresa":888}</v>
      </c>
      <c r="U349" s="1" t="str">
        <f>paramRPC2(C349,BaseParametros!$C$137:$E$143,F349:K349)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9" s="19" t="s">
        <v>5742</v>
      </c>
      <c r="W349" s="19" t="s">
        <v>5742</v>
      </c>
      <c r="X349" s="19" t="s">
        <v>4369</v>
      </c>
      <c r="Y349" s="19"/>
    </row>
    <row r="350" spans="1:25" ht="14.5" customHeight="1" x14ac:dyDescent="0.35">
      <c r="A350" t="s">
        <v>1</v>
      </c>
      <c r="B350">
        <v>53</v>
      </c>
      <c r="C350" t="str">
        <f>VLOOKUP(B350,BaseMetodos!$A$2:$E$1177,3,FALSE)&amp;"."&amp;VLOOKUP(B350,BaseMetodos!$A$2:$E$1177,4,FALSE)</f>
        <v>u_xr_bci.obtenerComisionRescate</v>
      </c>
      <c r="D350" s="19" t="str">
        <f>VLOOKUP(B350,BaseMetodos!$A$2:$F$2177,5,FALSE)</f>
        <v>obtenerComisionRescate</v>
      </c>
      <c r="E350" t="str">
        <f>VLOOKUP(B350,BaseMetodos!$A$2:$F$1177,6,FALSE)</f>
        <v>rescate/comision/busqueda</v>
      </c>
      <c r="F350" s="10">
        <v>11813695</v>
      </c>
      <c r="G350" s="10" t="s">
        <v>4716</v>
      </c>
      <c r="H350" s="10">
        <v>0</v>
      </c>
      <c r="I350" s="10">
        <v>99000000</v>
      </c>
      <c r="J350" s="10" t="s">
        <v>1502</v>
      </c>
      <c r="K350" s="10">
        <v>888</v>
      </c>
      <c r="L350" s="10"/>
      <c r="M350" s="10"/>
      <c r="N350" s="10"/>
      <c r="O350" s="10"/>
      <c r="P350" s="10"/>
      <c r="Q350" s="10"/>
      <c r="R350" s="10"/>
      <c r="S350" t="s">
        <v>4703</v>
      </c>
      <c r="T350" s="2" t="str">
        <f>paramGPL(BaseParametros!$C$137:$E$143,F350:K350)</f>
        <v>{"rutCliente":11813695, "codigoFondo":"3077", "numeroCuenta":0, "montoRescate":99000000.00, "canal":"110", "empresa":888}</v>
      </c>
      <c r="U350" s="1" t="str">
        <f>paramRPC2(C350,BaseParametros!$C$137:$E$143,F350:K350)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0" s="19" t="s">
        <v>5742</v>
      </c>
      <c r="W350" s="19" t="s">
        <v>5742</v>
      </c>
      <c r="X350" s="19" t="s">
        <v>4369</v>
      </c>
      <c r="Y350" s="19"/>
    </row>
    <row r="351" spans="1:25" ht="14.5" customHeight="1" x14ac:dyDescent="0.35">
      <c r="A351" t="s">
        <v>1</v>
      </c>
      <c r="B351">
        <v>53</v>
      </c>
      <c r="C351" t="str">
        <f>VLOOKUP(B351,BaseMetodos!$A$2:$E$1177,3,FALSE)&amp;"."&amp;VLOOKUP(B351,BaseMetodos!$A$2:$E$1177,4,FALSE)</f>
        <v>u_xr_bci.obtenerComisionRescate</v>
      </c>
      <c r="D351" s="19" t="str">
        <f>VLOOKUP(B351,BaseMetodos!$A$2:$F$2177,5,FALSE)</f>
        <v>obtenerComisionRescate</v>
      </c>
      <c r="E351" t="str">
        <f>VLOOKUP(B351,BaseMetodos!$A$2:$F$1177,6,FALSE)</f>
        <v>rescate/comision/busqueda</v>
      </c>
      <c r="F351" s="10">
        <v>11813695</v>
      </c>
      <c r="G351" s="10" t="s">
        <v>4716</v>
      </c>
      <c r="H351" s="10">
        <v>0</v>
      </c>
      <c r="I351" s="10">
        <v>0</v>
      </c>
      <c r="J351" s="10" t="s">
        <v>1502</v>
      </c>
      <c r="K351" s="10">
        <v>888</v>
      </c>
      <c r="L351" s="10"/>
      <c r="M351" s="10"/>
      <c r="N351" s="10"/>
      <c r="O351" s="10"/>
      <c r="P351" s="10"/>
      <c r="Q351" s="10"/>
      <c r="R351" s="10"/>
      <c r="S351" t="s">
        <v>1843</v>
      </c>
      <c r="T351" s="2" t="str">
        <f>paramGPL(BaseParametros!$C$137:$E$143,F351:K351)</f>
        <v>{"rutCliente":11813695, "codigoFondo":"3077", "numeroCuenta":0, "montoRescate":0.00, "canal":"110", "empresa":888}</v>
      </c>
      <c r="U351" s="1" t="str">
        <f>paramRPC2(C351,BaseParametros!$C$137:$E$143,F351:K351)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1" s="19" t="s">
        <v>5742</v>
      </c>
      <c r="W351" s="19" t="s">
        <v>5742</v>
      </c>
      <c r="X351" s="19" t="s">
        <v>4369</v>
      </c>
      <c r="Y351" s="19"/>
    </row>
    <row r="352" spans="1:25" ht="14.5" customHeight="1" x14ac:dyDescent="0.35">
      <c r="A352" t="s">
        <v>1</v>
      </c>
      <c r="B352">
        <v>53</v>
      </c>
      <c r="C352" t="str">
        <f>VLOOKUP(B352,BaseMetodos!$A$2:$E$1177,3,FALSE)&amp;"."&amp;VLOOKUP(B352,BaseMetodos!$A$2:$E$1177,4,FALSE)</f>
        <v>u_xr_bci.obtenerComisionRescate</v>
      </c>
      <c r="D352" s="19" t="str">
        <f>VLOOKUP(B352,BaseMetodos!$A$2:$F$2177,5,FALSE)</f>
        <v>obtenerComisionRescate</v>
      </c>
      <c r="E352" t="str">
        <f>VLOOKUP(B352,BaseMetodos!$A$2:$F$1177,6,FALSE)</f>
        <v>rescate/comision/busqueda</v>
      </c>
      <c r="F352" s="10">
        <v>11813695</v>
      </c>
      <c r="G352" s="10" t="s">
        <v>4716</v>
      </c>
      <c r="H352" s="10">
        <v>0</v>
      </c>
      <c r="I352" s="10">
        <v>20</v>
      </c>
      <c r="J352" s="10" t="s">
        <v>1845</v>
      </c>
      <c r="K352" s="10">
        <v>888</v>
      </c>
      <c r="L352" s="10"/>
      <c r="M352" s="10"/>
      <c r="N352" s="10"/>
      <c r="O352" s="10"/>
      <c r="P352" s="10"/>
      <c r="Q352" s="10"/>
      <c r="R352" s="10"/>
      <c r="S352" t="s">
        <v>197</v>
      </c>
      <c r="T352" s="2" t="str">
        <f>paramGPL(BaseParametros!$C$137:$E$143,F352:K352)</f>
        <v>{"rutCliente":11813695, "codigoFondo":"3077", "numeroCuenta":0, "montoRescate":20.00, "canal":"ALPHA110", "empresa":888}</v>
      </c>
      <c r="U352" s="1" t="str">
        <f>paramRPC2(C352,BaseParametros!$C$137:$E$143,F352:K352)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52" s="19" t="s">
        <v>5742</v>
      </c>
      <c r="W352" s="19" t="s">
        <v>5742</v>
      </c>
      <c r="X352" s="19" t="s">
        <v>4369</v>
      </c>
      <c r="Y352" s="19"/>
    </row>
    <row r="353" spans="1:25" ht="14.5" customHeight="1" x14ac:dyDescent="0.35">
      <c r="A353" t="s">
        <v>1</v>
      </c>
      <c r="B353">
        <v>53</v>
      </c>
      <c r="C353" t="str">
        <f>VLOOKUP(B353,BaseMetodos!$A$2:$E$1177,3,FALSE)&amp;"."&amp;VLOOKUP(B353,BaseMetodos!$A$2:$E$1177,4,FALSE)</f>
        <v>u_xr_bci.obtenerComisionRescate</v>
      </c>
      <c r="D353" s="19" t="str">
        <f>VLOOKUP(B353,BaseMetodos!$A$2:$F$2177,5,FALSE)</f>
        <v>obtenerComisionRescate</v>
      </c>
      <c r="E353" t="str">
        <f>VLOOKUP(B353,BaseMetodos!$A$2:$F$1177,6,FALSE)</f>
        <v>rescate/comision/busqueda</v>
      </c>
      <c r="F353" s="10">
        <v>11813695</v>
      </c>
      <c r="G353" s="10" t="s">
        <v>4716</v>
      </c>
      <c r="H353" s="10">
        <v>0</v>
      </c>
      <c r="I353" s="10">
        <v>20</v>
      </c>
      <c r="J353" s="10" t="s">
        <v>1594</v>
      </c>
      <c r="K353" s="10">
        <v>888</v>
      </c>
      <c r="L353" s="10"/>
      <c r="M353" s="10"/>
      <c r="N353" s="10"/>
      <c r="O353" s="10"/>
      <c r="P353" s="10"/>
      <c r="Q353" s="10"/>
      <c r="R353" s="10"/>
      <c r="S353" t="s">
        <v>4694</v>
      </c>
      <c r="T353" s="2" t="str">
        <f>paramGPL(BaseParametros!$C$137:$E$143,F353:K353)</f>
        <v>{"rutCliente":11813695, "codigoFondo":"3077", "numeroCuenta":0, "montoRescate":20.00, "canal":"0", "empresa":888}</v>
      </c>
      <c r="U353" s="1" t="str">
        <f>paramRPC2(C353,BaseParametros!$C$137:$E$143,F353:K353)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53" s="19" t="s">
        <v>5742</v>
      </c>
      <c r="W353" s="19" t="s">
        <v>5742</v>
      </c>
      <c r="X353" s="19" t="s">
        <v>4369</v>
      </c>
      <c r="Y353" s="19"/>
    </row>
    <row r="354" spans="1:25" ht="14.5" customHeight="1" x14ac:dyDescent="0.35">
      <c r="A354" t="s">
        <v>1</v>
      </c>
      <c r="B354">
        <v>53</v>
      </c>
      <c r="C354" t="str">
        <f>VLOOKUP(B354,BaseMetodos!$A$2:$E$1177,3,FALSE)&amp;"."&amp;VLOOKUP(B354,BaseMetodos!$A$2:$E$1177,4,FALSE)</f>
        <v>u_xr_bci.obtenerComisionRescate</v>
      </c>
      <c r="D354" s="19" t="str">
        <f>VLOOKUP(B354,BaseMetodos!$A$2:$F$2177,5,FALSE)</f>
        <v>obtenerComisionRescate</v>
      </c>
      <c r="E354" t="str">
        <f>VLOOKUP(B354,BaseMetodos!$A$2:$F$1177,6,FALSE)</f>
        <v>rescate/comision/busqueda</v>
      </c>
      <c r="F354" s="10">
        <v>11813695</v>
      </c>
      <c r="G354" s="10" t="s">
        <v>4716</v>
      </c>
      <c r="H354" s="10">
        <v>0</v>
      </c>
      <c r="I354" s="10">
        <v>20</v>
      </c>
      <c r="J354" s="10" t="s">
        <v>3</v>
      </c>
      <c r="K354" s="10">
        <v>888</v>
      </c>
      <c r="L354" s="10"/>
      <c r="M354" s="10"/>
      <c r="N354" s="10"/>
      <c r="O354" s="10"/>
      <c r="P354" s="10"/>
      <c r="Q354" s="10"/>
      <c r="R354" s="10"/>
      <c r="S354" t="s">
        <v>270</v>
      </c>
      <c r="T354" s="2" t="str">
        <f>paramGPL(BaseParametros!$C$137:$E$143,F354:K354)</f>
        <v>{"rutCliente":11813695, "codigoFondo":"3077", "numeroCuenta":0, "montoRescate":20.00, "canal":"", "empresa":888}</v>
      </c>
      <c r="U354" s="1" t="str">
        <f>paramRPC2(C354,BaseParametros!$C$137:$E$143,F354:K354)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54" s="19" t="s">
        <v>5742</v>
      </c>
      <c r="W354" s="19" t="s">
        <v>5742</v>
      </c>
      <c r="X354" s="19" t="s">
        <v>4369</v>
      </c>
      <c r="Y354" s="19"/>
    </row>
    <row r="355" spans="1:25" ht="14.5" customHeight="1" x14ac:dyDescent="0.35">
      <c r="A355" t="s">
        <v>1</v>
      </c>
      <c r="B355">
        <v>53</v>
      </c>
      <c r="C355" t="str">
        <f>VLOOKUP(B355,BaseMetodos!$A$2:$E$1177,3,FALSE)&amp;"."&amp;VLOOKUP(B355,BaseMetodos!$A$2:$E$1177,4,FALSE)</f>
        <v>u_xr_bci.obtenerComisionRescate</v>
      </c>
      <c r="D355" s="19" t="str">
        <f>VLOOKUP(B355,BaseMetodos!$A$2:$F$2177,5,FALSE)</f>
        <v>obtenerComisionRescate</v>
      </c>
      <c r="E355" t="str">
        <f>VLOOKUP(B355,BaseMetodos!$A$2:$F$1177,6,FALSE)</f>
        <v>rescate/comision/busqueda</v>
      </c>
      <c r="F355" s="10">
        <v>11813695</v>
      </c>
      <c r="G355" s="10" t="s">
        <v>4716</v>
      </c>
      <c r="H355" s="10">
        <v>0</v>
      </c>
      <c r="I355" s="10">
        <v>20</v>
      </c>
      <c r="J355" s="10" t="s">
        <v>1502</v>
      </c>
      <c r="K355" s="10">
        <v>0</v>
      </c>
      <c r="L355" s="10"/>
      <c r="M355" s="10"/>
      <c r="N355" s="10"/>
      <c r="O355" s="10"/>
      <c r="P355" s="10"/>
      <c r="Q355" s="10"/>
      <c r="R355" s="10"/>
      <c r="S355" t="s">
        <v>199</v>
      </c>
      <c r="T355" s="2" t="str">
        <f>paramGPL(BaseParametros!$C$137:$E$143,F355:K355)</f>
        <v>{"rutCliente":11813695, "codigoFondo":"3077", "numeroCuenta":0, "montoRescate":20.00, "canal":"110", "empresa":0}</v>
      </c>
      <c r="U355" s="1" t="str">
        <f>paramRPC2(C355,BaseParametros!$C$137:$E$143,F355:K355)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55" s="19" t="s">
        <v>5742</v>
      </c>
      <c r="W355" s="19" t="s">
        <v>5742</v>
      </c>
      <c r="X355" s="19" t="s">
        <v>4369</v>
      </c>
      <c r="Y355" s="19"/>
    </row>
    <row r="356" spans="1:25" ht="14.5" customHeight="1" x14ac:dyDescent="0.35">
      <c r="A356" t="s">
        <v>1</v>
      </c>
      <c r="B356">
        <v>54</v>
      </c>
      <c r="C356" t="str">
        <f>VLOOKUP(B356,BaseMetodos!$A$2:$E$1177,3,FALSE)&amp;"."&amp;VLOOKUP(B356,BaseMetodos!$A$2:$E$1177,4,FALSE)</f>
        <v>u_xr_bci.entradaAlpFrontOn</v>
      </c>
      <c r="D356" s="19" t="str">
        <f>VLOOKUP(B356,BaseMetodos!$A$2:$F$2177,5,FALSE)</f>
        <v>entradaAlpFrontOn</v>
      </c>
      <c r="E356" t="str">
        <f>VLOOKUP(B356,BaseMetodos!$A$2:$F$1177,6,FALSE)</f>
        <v>frontOn/entrada/alp</v>
      </c>
      <c r="F356" s="16" t="s">
        <v>5437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9" t="str">
        <f>'Casos Mas Parametros'!C85</f>
        <v>Camino Feliz GOED compra</v>
      </c>
      <c r="T356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56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6" s="19" t="s">
        <v>5742</v>
      </c>
      <c r="W356" s="19" t="s">
        <v>5742</v>
      </c>
      <c r="X356" s="19" t="s">
        <v>4369</v>
      </c>
      <c r="Y356" s="19" t="s">
        <v>5747</v>
      </c>
    </row>
    <row r="357" spans="1:25" ht="14.5" customHeight="1" x14ac:dyDescent="0.35">
      <c r="A357" t="s">
        <v>1</v>
      </c>
      <c r="B357">
        <v>54</v>
      </c>
      <c r="C357" t="str">
        <f>VLOOKUP(B357,BaseMetodos!$A$2:$E$1177,3,FALSE)&amp;"."&amp;VLOOKUP(B357,BaseMetodos!$A$2:$E$1177,4,FALSE)</f>
        <v>u_xr_bci.entradaAlpFrontOn</v>
      </c>
      <c r="D357" s="19" t="str">
        <f>VLOOKUP(B357,BaseMetodos!$A$2:$F$2177,5,FALSE)</f>
        <v>entradaAlpFrontOn</v>
      </c>
      <c r="E357" t="str">
        <f>VLOOKUP(B357,BaseMetodos!$A$2:$F$1177,6,FALSE)</f>
        <v>frontOn/entrada/alp</v>
      </c>
      <c r="F357" s="16" t="s">
        <v>5437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9" t="str">
        <f>'Casos Mas Parametros'!C86</f>
        <v>Camino Feliz GO compra</v>
      </c>
      <c r="T357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7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7" s="19" t="s">
        <v>5742</v>
      </c>
      <c r="W357" s="19" t="s">
        <v>5742</v>
      </c>
      <c r="X357" s="19" t="s">
        <v>4369</v>
      </c>
      <c r="Y357" s="19" t="s">
        <v>5747</v>
      </c>
    </row>
    <row r="358" spans="1:25" ht="14.5" customHeight="1" x14ac:dyDescent="0.35">
      <c r="A358" t="s">
        <v>1</v>
      </c>
      <c r="B358">
        <v>54</v>
      </c>
      <c r="C358" t="str">
        <f>VLOOKUP(B358,BaseMetodos!$A$2:$E$1177,3,FALSE)&amp;"."&amp;VLOOKUP(B358,BaseMetodos!$A$2:$E$1177,4,FALSE)</f>
        <v>u_xr_bci.entradaAlpFrontOn</v>
      </c>
      <c r="D358" s="19" t="str">
        <f>VLOOKUP(B358,BaseMetodos!$A$2:$F$2177,5,FALSE)</f>
        <v>entradaAlpFrontOn</v>
      </c>
      <c r="E358" t="str">
        <f>VLOOKUP(B358,BaseMetodos!$A$2:$F$1177,6,FALSE)</f>
        <v>frontOn/entrada/alp</v>
      </c>
      <c r="F358" s="16" t="s">
        <v>5437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9" t="str">
        <f>'Casos Mas Parametros'!C87</f>
        <v>Camino Feliz GOE compra</v>
      </c>
      <c r="T358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8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8" s="19" t="s">
        <v>5742</v>
      </c>
      <c r="W358" s="19" t="s">
        <v>5742</v>
      </c>
      <c r="X358" s="19" t="s">
        <v>4369</v>
      </c>
      <c r="Y358" s="19" t="s">
        <v>5747</v>
      </c>
    </row>
    <row r="359" spans="1:25" ht="14.5" customHeight="1" x14ac:dyDescent="0.35">
      <c r="A359" t="s">
        <v>1</v>
      </c>
      <c r="B359">
        <v>54</v>
      </c>
      <c r="C359" t="str">
        <f>VLOOKUP(B359,BaseMetodos!$A$2:$E$1177,3,FALSE)&amp;"."&amp;VLOOKUP(B359,BaseMetodos!$A$2:$E$1177,4,FALSE)</f>
        <v>u_xr_bci.entradaAlpFrontOn</v>
      </c>
      <c r="D359" s="19" t="str">
        <f>VLOOKUP(B359,BaseMetodos!$A$2:$F$2177,5,FALSE)</f>
        <v>entradaAlpFrontOn</v>
      </c>
      <c r="E359" t="str">
        <f>VLOOKUP(B359,BaseMetodos!$A$2:$F$1177,6,FALSE)</f>
        <v>frontOn/entrada/alp</v>
      </c>
      <c r="F359" s="16" t="s">
        <v>5437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9" t="str">
        <f>'Casos Mas Parametros'!C88</f>
        <v>Camino Feliz GOED venta</v>
      </c>
      <c r="T359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59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9" s="19" t="s">
        <v>5742</v>
      </c>
      <c r="W359" s="19" t="s">
        <v>5742</v>
      </c>
      <c r="X359" s="19" t="s">
        <v>4369</v>
      </c>
      <c r="Y359" s="19" t="s">
        <v>5747</v>
      </c>
    </row>
    <row r="360" spans="1:25" ht="14.5" customHeight="1" x14ac:dyDescent="0.35">
      <c r="A360" t="s">
        <v>1</v>
      </c>
      <c r="B360">
        <v>54</v>
      </c>
      <c r="C360" t="str">
        <f>VLOOKUP(B360,BaseMetodos!$A$2:$E$1177,3,FALSE)&amp;"."&amp;VLOOKUP(B360,BaseMetodos!$A$2:$E$1177,4,FALSE)</f>
        <v>u_xr_bci.entradaAlpFrontOn</v>
      </c>
      <c r="D360" s="19" t="str">
        <f>VLOOKUP(B360,BaseMetodos!$A$2:$F$2177,5,FALSE)</f>
        <v>entradaAlpFrontOn</v>
      </c>
      <c r="E360" t="str">
        <f>VLOOKUP(B360,BaseMetodos!$A$2:$F$1177,6,FALSE)</f>
        <v>frontOn/entrada/alp</v>
      </c>
      <c r="F360" s="16" t="s">
        <v>5437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9" t="str">
        <f>'Casos Mas Parametros'!C89</f>
        <v>Camino Feliz GO venta</v>
      </c>
      <c r="T360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0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0" s="19" t="s">
        <v>5742</v>
      </c>
      <c r="W360" s="19" t="s">
        <v>5742</v>
      </c>
      <c r="X360" s="19" t="s">
        <v>4369</v>
      </c>
      <c r="Y360" s="19" t="s">
        <v>5747</v>
      </c>
    </row>
    <row r="361" spans="1:25" ht="14.5" customHeight="1" x14ac:dyDescent="0.35">
      <c r="A361" t="s">
        <v>1</v>
      </c>
      <c r="B361">
        <v>54</v>
      </c>
      <c r="C361" t="str">
        <f>VLOOKUP(B361,BaseMetodos!$A$2:$E$1177,3,FALSE)&amp;"."&amp;VLOOKUP(B361,BaseMetodos!$A$2:$E$1177,4,FALSE)</f>
        <v>u_xr_bci.entradaAlpFrontOn</v>
      </c>
      <c r="D361" s="19" t="str">
        <f>VLOOKUP(B361,BaseMetodos!$A$2:$F$2177,5,FALSE)</f>
        <v>entradaAlpFrontOn</v>
      </c>
      <c r="E361" t="str">
        <f>VLOOKUP(B361,BaseMetodos!$A$2:$F$1177,6,FALSE)</f>
        <v>frontOn/entrada/alp</v>
      </c>
      <c r="F361" s="16" t="s">
        <v>5437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9" t="str">
        <f>'Casos Mas Parametros'!C90</f>
        <v>Camino Feliz GOE venta</v>
      </c>
      <c r="T361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1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1" s="19" t="s">
        <v>5742</v>
      </c>
      <c r="W361" s="19" t="s">
        <v>5742</v>
      </c>
      <c r="X361" s="19" t="s">
        <v>4369</v>
      </c>
      <c r="Y361" s="19" t="s">
        <v>5747</v>
      </c>
    </row>
    <row r="362" spans="1:25" ht="14.5" customHeight="1" x14ac:dyDescent="0.35">
      <c r="A362" t="s">
        <v>1</v>
      </c>
      <c r="B362">
        <v>55</v>
      </c>
      <c r="C362" s="23" t="str">
        <f>VLOOKUP(B362,BaseMetodos!$A$2:$E$1177,3,FALSE)&amp;"."&amp;VLOOKUP(B362,BaseMetodos!$A$2:$E$1177,4,FALSE)</f>
        <v>u_xr_bci.consultarInversionesProgramadas</v>
      </c>
      <c r="D362" s="19" t="str">
        <f>VLOOKUP(B362,BaseMetodos!$A$2:$F$2177,5,FALSE)</f>
        <v>consultarInversionesProgramadas</v>
      </c>
      <c r="E362" t="str">
        <f>VLOOKUP(B362,BaseMetodos!$A$2:$F$1177,6,FALSE)</f>
        <v>inversion-programada/busqueda</v>
      </c>
      <c r="F362" s="10" t="s">
        <v>1502</v>
      </c>
      <c r="G362" s="10" t="s">
        <v>1594</v>
      </c>
      <c r="H362" s="10">
        <v>0</v>
      </c>
      <c r="S362" t="s">
        <v>1744</v>
      </c>
      <c r="T362" s="2" t="str">
        <f>paramGPL(BaseParametros!$C$161:$E$164,F362:H362)</f>
        <v>{"canal":"110", "rutCliente":"0", "empresa":0}</v>
      </c>
      <c r="U362" s="1" t="str">
        <f>paramRPC2(C362,BaseParametros!$C$161:$E$164,F362:H362)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62" s="19" t="s">
        <v>5742</v>
      </c>
      <c r="W362" s="19" t="s">
        <v>5742</v>
      </c>
      <c r="X362" s="19" t="s">
        <v>4369</v>
      </c>
      <c r="Y362" s="19"/>
    </row>
    <row r="363" spans="1:25" ht="14.5" customHeight="1" x14ac:dyDescent="0.35">
      <c r="A363" t="s">
        <v>1</v>
      </c>
      <c r="B363">
        <v>55</v>
      </c>
      <c r="C363" s="23" t="str">
        <f>VLOOKUP(B363,BaseMetodos!$A$2:$E$1177,3,FALSE)&amp;"."&amp;VLOOKUP(B363,BaseMetodos!$A$2:$E$1177,4,FALSE)</f>
        <v>u_xr_bci.consultarInversionesProgramadas</v>
      </c>
      <c r="D363" s="19" t="str">
        <f>VLOOKUP(B363,BaseMetodos!$A$2:$F$2177,5,FALSE)</f>
        <v>consultarInversionesProgramadas</v>
      </c>
      <c r="E363" t="str">
        <f>VLOOKUP(B363,BaseMetodos!$A$2:$F$1177,6,FALSE)</f>
        <v>inversion-programada/busqueda</v>
      </c>
      <c r="F363" s="10" t="s">
        <v>1502</v>
      </c>
      <c r="G363" s="10" t="s">
        <v>1541</v>
      </c>
      <c r="H363" s="10">
        <v>0</v>
      </c>
      <c r="S363" t="s">
        <v>199</v>
      </c>
      <c r="T363" s="2" t="str">
        <f>paramGPL(BaseParametros!$C$161:$E$164,F363:H363)</f>
        <v>{"canal":"110", "rutCliente":"11813695", "empresa":0}</v>
      </c>
      <c r="U363" s="1" t="str">
        <f>paramRPC2(C363,BaseParametros!$C$161:$E$164,F363:H363)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63" s="19" t="s">
        <v>5742</v>
      </c>
      <c r="W363" s="19" t="s">
        <v>5742</v>
      </c>
      <c r="X363" s="19" t="s">
        <v>4369</v>
      </c>
      <c r="Y363" s="19"/>
    </row>
    <row r="364" spans="1:25" ht="14.5" customHeight="1" x14ac:dyDescent="0.35">
      <c r="A364" t="s">
        <v>1</v>
      </c>
      <c r="B364">
        <v>55</v>
      </c>
      <c r="C364" s="23" t="str">
        <f>VLOOKUP(B364,BaseMetodos!$A$2:$E$1177,3,FALSE)&amp;"."&amp;VLOOKUP(B364,BaseMetodos!$A$2:$E$1177,4,FALSE)</f>
        <v>u_xr_bci.consultarInversionesProgramadas</v>
      </c>
      <c r="D364" s="19" t="str">
        <f>VLOOKUP(B364,BaseMetodos!$A$2:$F$2177,5,FALSE)</f>
        <v>consultarInversionesProgramadas</v>
      </c>
      <c r="E364" t="str">
        <f>VLOOKUP(B364,BaseMetodos!$A$2:$F$1177,6,FALSE)</f>
        <v>inversion-programada/busqueda</v>
      </c>
      <c r="F364" s="10" t="s">
        <v>1502</v>
      </c>
      <c r="G364" s="10" t="s">
        <v>1541</v>
      </c>
      <c r="H364" s="10">
        <v>888</v>
      </c>
      <c r="S364" t="s">
        <v>196</v>
      </c>
      <c r="T364" s="2" t="str">
        <f>paramGPL(BaseParametros!$C$161:$E$164,F364:H364)</f>
        <v>{"canal":"110", "rutCliente":"11813695", "empresa":888}</v>
      </c>
      <c r="U364" s="1" t="str">
        <f>paramRPC2(C364,BaseParametros!$C$161:$E$164,F364:H364)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4" s="19" t="s">
        <v>5742</v>
      </c>
      <c r="W364" s="19" t="s">
        <v>5742</v>
      </c>
      <c r="X364" s="19" t="s">
        <v>4369</v>
      </c>
      <c r="Y364" s="19"/>
    </row>
    <row r="365" spans="1:25" ht="14.5" customHeight="1" x14ac:dyDescent="0.35">
      <c r="A365" t="s">
        <v>1</v>
      </c>
      <c r="B365">
        <v>55</v>
      </c>
      <c r="C365" s="23" t="str">
        <f>VLOOKUP(B365,BaseMetodos!$A$2:$E$1177,3,FALSE)&amp;"."&amp;VLOOKUP(B365,BaseMetodos!$A$2:$E$1177,4,FALSE)</f>
        <v>u_xr_bci.consultarInversionesProgramadas</v>
      </c>
      <c r="D365" s="19" t="str">
        <f>VLOOKUP(B365,BaseMetodos!$A$2:$F$2177,5,FALSE)</f>
        <v>consultarInversionesProgramadas</v>
      </c>
      <c r="E365" t="str">
        <f>VLOOKUP(B365,BaseMetodos!$A$2:$F$1177,6,FALSE)</f>
        <v>inversion-programada/busqueda</v>
      </c>
      <c r="F365" s="10" t="s">
        <v>3</v>
      </c>
      <c r="G365" s="10" t="s">
        <v>1541</v>
      </c>
      <c r="H365" s="10">
        <v>888</v>
      </c>
      <c r="S365" t="s">
        <v>270</v>
      </c>
      <c r="T365" s="2" t="str">
        <f>paramGPL(BaseParametros!$C$161:$E$164,F365:H365)</f>
        <v>{"canal":"", "rutCliente":"11813695", "empresa":888}</v>
      </c>
      <c r="U365" s="1" t="str">
        <f>paramRPC2(C365,BaseParametros!$C$161:$E$164,F365:H365)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5" s="19" t="s">
        <v>5742</v>
      </c>
      <c r="W365" s="19" t="s">
        <v>5742</v>
      </c>
      <c r="X365" s="19" t="s">
        <v>4369</v>
      </c>
      <c r="Y365" s="19"/>
    </row>
    <row r="366" spans="1:25" ht="14.5" customHeight="1" x14ac:dyDescent="0.35">
      <c r="A366" t="s">
        <v>1</v>
      </c>
      <c r="B366">
        <v>55</v>
      </c>
      <c r="C366" s="23" t="str">
        <f>VLOOKUP(B366,BaseMetodos!$A$2:$E$1177,3,FALSE)&amp;"."&amp;VLOOKUP(B366,BaseMetodos!$A$2:$E$1177,4,FALSE)</f>
        <v>u_xr_bci.consultarInversionesProgramadas</v>
      </c>
      <c r="D366" s="19" t="str">
        <f>VLOOKUP(B366,BaseMetodos!$A$2:$F$2177,5,FALSE)</f>
        <v>consultarInversionesProgramadas</v>
      </c>
      <c r="E366" t="str">
        <f>VLOOKUP(B366,BaseMetodos!$A$2:$F$1177,6,FALSE)</f>
        <v>inversion-programada/busqueda</v>
      </c>
      <c r="F366" s="10" t="s">
        <v>1594</v>
      </c>
      <c r="G366" s="10" t="s">
        <v>1541</v>
      </c>
      <c r="H366" s="10">
        <v>888</v>
      </c>
      <c r="S366" t="s">
        <v>4694</v>
      </c>
      <c r="T366" s="2" t="str">
        <f>paramGPL(BaseParametros!$C$161:$E$164,F366:H366)</f>
        <v>{"canal":"0", "rutCliente":"11813695", "empresa":888}</v>
      </c>
      <c r="U366" s="1" t="str">
        <f>paramRPC2(C366,BaseParametros!$C$161:$E$164,F366:H366)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6" s="19" t="s">
        <v>5742</v>
      </c>
      <c r="W366" s="19" t="s">
        <v>5742</v>
      </c>
      <c r="X366" s="19" t="s">
        <v>4369</v>
      </c>
      <c r="Y366" s="19"/>
    </row>
    <row r="367" spans="1:25" ht="14.5" customHeight="1" x14ac:dyDescent="0.35">
      <c r="A367" t="s">
        <v>1</v>
      </c>
      <c r="B367">
        <v>55</v>
      </c>
      <c r="C367" s="23" t="str">
        <f>VLOOKUP(B367,BaseMetodos!$A$2:$E$1177,3,FALSE)&amp;"."&amp;VLOOKUP(B367,BaseMetodos!$A$2:$E$1177,4,FALSE)</f>
        <v>u_xr_bci.consultarInversionesProgramadas</v>
      </c>
      <c r="D367" s="19" t="str">
        <f>VLOOKUP(B367,BaseMetodos!$A$2:$F$2177,5,FALSE)</f>
        <v>consultarInversionesProgramadas</v>
      </c>
      <c r="E367" t="str">
        <f>VLOOKUP(B367,BaseMetodos!$A$2:$F$1177,6,FALSE)</f>
        <v>inversion-programada/busqueda</v>
      </c>
      <c r="F367" s="10" t="s">
        <v>4791</v>
      </c>
      <c r="G367" s="10" t="s">
        <v>1541</v>
      </c>
      <c r="H367" s="10">
        <v>888</v>
      </c>
      <c r="S367" t="s">
        <v>197</v>
      </c>
      <c r="T367" s="2" t="str">
        <f>paramGPL(BaseParametros!$C$161:$E$164,F367:H367)</f>
        <v>{"canal":"110ALFHA", "rutCliente":"11813695", "empresa":888}</v>
      </c>
      <c r="U367" s="1" t="str">
        <f>paramRPC2(C367,BaseParametros!$C$161:$E$164,F367:H367)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7" s="19" t="s">
        <v>5742</v>
      </c>
      <c r="W367" s="19" t="s">
        <v>5742</v>
      </c>
      <c r="X367" s="19" t="s">
        <v>4369</v>
      </c>
      <c r="Y367" s="19"/>
    </row>
    <row r="368" spans="1:25" ht="14.5" customHeight="1" x14ac:dyDescent="0.35">
      <c r="A368" t="s">
        <v>1</v>
      </c>
      <c r="B368">
        <v>55</v>
      </c>
      <c r="C368" s="23" t="str">
        <f>VLOOKUP(B368,BaseMetodos!$A$2:$E$1177,3,FALSE)&amp;"."&amp;VLOOKUP(B368,BaseMetodos!$A$2:$E$1177,4,FALSE)</f>
        <v>u_xr_bci.consultarInversionesProgramadas</v>
      </c>
      <c r="D368" s="19" t="str">
        <f>VLOOKUP(B368,BaseMetodos!$A$2:$F$2177,5,FALSE)</f>
        <v>consultarInversionesProgramadas</v>
      </c>
      <c r="E368" t="str">
        <f>VLOOKUP(B368,BaseMetodos!$A$2:$F$1177,6,FALSE)</f>
        <v>inversion-programada/busqueda</v>
      </c>
      <c r="F368" s="10" t="s">
        <v>1502</v>
      </c>
      <c r="G368" s="10" t="s">
        <v>3</v>
      </c>
      <c r="H368" s="10">
        <v>888</v>
      </c>
      <c r="S368" t="s">
        <v>1642</v>
      </c>
      <c r="T368" s="2" t="str">
        <f>paramGPL(BaseParametros!$C$161:$E$164,F368:H368)</f>
        <v>{"canal":"110", "rutCliente":"", "empresa":888}</v>
      </c>
      <c r="U368" s="1" t="str">
        <f>paramRPC2(C368,BaseParametros!$C$161:$E$164,F368:H368)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68" s="19" t="s">
        <v>5742</v>
      </c>
      <c r="W368" s="19" t="s">
        <v>5742</v>
      </c>
      <c r="X368" s="19" t="s">
        <v>4369</v>
      </c>
      <c r="Y368" s="19"/>
    </row>
    <row r="369" spans="1:35" ht="14.5" customHeight="1" x14ac:dyDescent="0.35">
      <c r="A369" t="s">
        <v>1</v>
      </c>
      <c r="B369">
        <v>55</v>
      </c>
      <c r="C369" s="23" t="str">
        <f>VLOOKUP(B369,BaseMetodos!$A$2:$E$1177,3,FALSE)&amp;"."&amp;VLOOKUP(B369,BaseMetodos!$A$2:$E$1177,4,FALSE)</f>
        <v>u_xr_bci.consultarInversionesProgramadas</v>
      </c>
      <c r="D369" s="19" t="str">
        <f>VLOOKUP(B369,BaseMetodos!$A$2:$F$2177,5,FALSE)</f>
        <v>consultarInversionesProgramadas</v>
      </c>
      <c r="E369" t="str">
        <f>VLOOKUP(B369,BaseMetodos!$A$2:$F$1177,6,FALSE)</f>
        <v>inversion-programada/busqueda</v>
      </c>
      <c r="F369" s="10" t="s">
        <v>1502</v>
      </c>
      <c r="G369" s="10" t="s">
        <v>1592</v>
      </c>
      <c r="H369" s="10">
        <v>888</v>
      </c>
      <c r="S369" t="s">
        <v>1643</v>
      </c>
      <c r="T369" s="2" t="str">
        <f>paramGPL(BaseParametros!$C$161:$E$164,F369:H369)</f>
        <v>{"canal":"110", "rutCliente":"11656615", "empresa":888}</v>
      </c>
      <c r="U369" s="1" t="str">
        <f>paramRPC2(C369,BaseParametros!$C$161:$E$164,F369:H369)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69" s="19" t="s">
        <v>5742</v>
      </c>
      <c r="W369" s="19" t="s">
        <v>5742</v>
      </c>
      <c r="X369" s="19" t="s">
        <v>4369</v>
      </c>
      <c r="Y369" s="19"/>
    </row>
    <row r="370" spans="1:35" s="19" customFormat="1" ht="14.5" customHeight="1" x14ac:dyDescent="0.35">
      <c r="A370" t="s">
        <v>1</v>
      </c>
      <c r="B370" s="19">
        <v>57</v>
      </c>
      <c r="C370" s="24" t="str">
        <f>VLOOKUP(B370,BaseMetodos!$A$2:$E$1177,3,FALSE)&amp;"."&amp;VLOOKUP(B370,BaseMetodos!$A$2:$E$1177,4,FALSE)</f>
        <v>u_xr_bci.obtenerDetalleCuentaFondoMutuo</v>
      </c>
      <c r="D370" s="19" t="str">
        <f>VLOOKUP(B370,BaseMetodos!$A$2:$F$2177,5,FALSE)</f>
        <v>obtenerDetalleCuentaFondoMutuo</v>
      </c>
      <c r="E370" s="19" t="str">
        <f>VLOOKUP(B370,BaseMetodos!$A$2:$F$1177,6,FALSE)</f>
        <v>rescate/fondo/detalle/busqueda</v>
      </c>
      <c r="F370" s="20" t="s">
        <v>1502</v>
      </c>
      <c r="G370" s="20" t="s">
        <v>2</v>
      </c>
      <c r="H370" s="20">
        <v>11813695</v>
      </c>
      <c r="I370" s="20" t="s">
        <v>1638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19" t="s">
        <v>196</v>
      </c>
      <c r="T370" s="21" t="str">
        <f>paramGPL(BaseParametros!$C$165:$E$169,F370:I370)</f>
        <v>{"canal":"110", "fondo":"3001", "rutCliente":11813695, "cuentaCliente":"3"}</v>
      </c>
      <c r="U370" s="22" t="str">
        <f>paramRPC2(C370,BaseParametros!$C$165:$E$169,F370:I370)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0" s="19" t="s">
        <v>5742</v>
      </c>
      <c r="W370" s="19" t="s">
        <v>5742</v>
      </c>
      <c r="X370" s="19" t="s">
        <v>4369</v>
      </c>
    </row>
    <row r="371" spans="1:35" s="19" customFormat="1" ht="14.5" customHeight="1" x14ac:dyDescent="0.35">
      <c r="A371" t="s">
        <v>1</v>
      </c>
      <c r="B371" s="19">
        <v>57</v>
      </c>
      <c r="C371" s="24" t="str">
        <f>VLOOKUP(B371,BaseMetodos!$A$2:$E$1177,3,FALSE)&amp;"."&amp;VLOOKUP(B371,BaseMetodos!$A$2:$E$1177,4,FALSE)</f>
        <v>u_xr_bci.obtenerDetalleCuentaFondoMutuo</v>
      </c>
      <c r="D371" s="19" t="str">
        <f>VLOOKUP(B371,BaseMetodos!$A$2:$F$2177,5,FALSE)</f>
        <v>obtenerDetalleCuentaFondoMutuo</v>
      </c>
      <c r="E371" s="19" t="str">
        <f>VLOOKUP(B371,BaseMetodos!$A$2:$F$1177,6,FALSE)</f>
        <v>rescate/fondo/detalle/busqueda</v>
      </c>
      <c r="F371" s="20" t="s">
        <v>1831</v>
      </c>
      <c r="G371" s="20" t="s">
        <v>2</v>
      </c>
      <c r="H371" s="20">
        <v>11813695</v>
      </c>
      <c r="I371" s="20" t="s">
        <v>1638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19" t="s">
        <v>197</v>
      </c>
      <c r="T371" s="21" t="str">
        <f>paramGPL(BaseParametros!$C$165:$E$169,F371:I371)</f>
        <v>{"canal":"ABC110", "fondo":"3001", "rutCliente":11813695, "cuentaCliente":"3"}</v>
      </c>
      <c r="U371" s="22" t="str">
        <f>paramRPC2(C371,BaseParametros!$C$165:$E$169,F371:I371)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1" s="19" t="s">
        <v>5742</v>
      </c>
      <c r="W371" s="19" t="s">
        <v>5742</v>
      </c>
      <c r="X371" s="19" t="s">
        <v>4369</v>
      </c>
    </row>
    <row r="372" spans="1:35" s="19" customFormat="1" ht="14.5" customHeight="1" x14ac:dyDescent="0.35">
      <c r="A372" t="s">
        <v>1</v>
      </c>
      <c r="B372" s="19">
        <v>57</v>
      </c>
      <c r="C372" s="24" t="str">
        <f>VLOOKUP(B372,BaseMetodos!$A$2:$E$1177,3,FALSE)&amp;"."&amp;VLOOKUP(B372,BaseMetodos!$A$2:$E$1177,4,FALSE)</f>
        <v>u_xr_bci.obtenerDetalleCuentaFondoMutuo</v>
      </c>
      <c r="D372" s="19" t="str">
        <f>VLOOKUP(B372,BaseMetodos!$A$2:$F$2177,5,FALSE)</f>
        <v>obtenerDetalleCuentaFondoMutuo</v>
      </c>
      <c r="E372" s="19" t="str">
        <f>VLOOKUP(B372,BaseMetodos!$A$2:$F$1177,6,FALSE)</f>
        <v>rescate/fondo/detalle/busqueda</v>
      </c>
      <c r="F372" s="20" t="s">
        <v>1594</v>
      </c>
      <c r="G372" s="20" t="s">
        <v>2</v>
      </c>
      <c r="H372" s="20">
        <v>11813695</v>
      </c>
      <c r="I372" s="20" t="s">
        <v>1638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19" t="s">
        <v>4694</v>
      </c>
      <c r="T372" s="21" t="str">
        <f>paramGPL(BaseParametros!$C$165:$E$169,F372:I372)</f>
        <v>{"canal":"0", "fondo":"3001", "rutCliente":11813695, "cuentaCliente":"3"}</v>
      </c>
      <c r="U372" s="22" t="str">
        <f>paramRPC2(C372,BaseParametros!$C$165:$E$169,F372:I372)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2" s="19" t="s">
        <v>5742</v>
      </c>
      <c r="W372" s="19" t="s">
        <v>5742</v>
      </c>
      <c r="X372" s="19" t="s">
        <v>4369</v>
      </c>
    </row>
    <row r="373" spans="1:35" s="19" customFormat="1" ht="14.5" customHeight="1" x14ac:dyDescent="0.35">
      <c r="A373" t="s">
        <v>1</v>
      </c>
      <c r="B373" s="19">
        <v>57</v>
      </c>
      <c r="C373" s="24" t="str">
        <f>VLOOKUP(B373,BaseMetodos!$A$2:$E$1177,3,FALSE)&amp;"."&amp;VLOOKUP(B373,BaseMetodos!$A$2:$E$1177,4,FALSE)</f>
        <v>u_xr_bci.obtenerDetalleCuentaFondoMutuo</v>
      </c>
      <c r="D373" s="19" t="str">
        <f>VLOOKUP(B373,BaseMetodos!$A$2:$F$2177,5,FALSE)</f>
        <v>obtenerDetalleCuentaFondoMutuo</v>
      </c>
      <c r="E373" s="19" t="str">
        <f>VLOOKUP(B373,BaseMetodos!$A$2:$F$1177,6,FALSE)</f>
        <v>rescate/fondo/detalle/busqueda</v>
      </c>
      <c r="F373" s="20" t="s">
        <v>3</v>
      </c>
      <c r="G373" s="20" t="s">
        <v>2</v>
      </c>
      <c r="H373" s="20">
        <v>11813695</v>
      </c>
      <c r="I373" s="20" t="s">
        <v>1638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19" t="s">
        <v>270</v>
      </c>
      <c r="T373" s="21" t="str">
        <f>paramGPL(BaseParametros!$C$165:$E$169,F373:I373)</f>
        <v>{"canal":"", "fondo":"3001", "rutCliente":11813695, "cuentaCliente":"3"}</v>
      </c>
      <c r="U373" s="22" t="str">
        <f>paramRPC2(C373,BaseParametros!$C$165:$E$169,F373:I373)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3" s="19" t="s">
        <v>5742</v>
      </c>
      <c r="W373" s="19" t="s">
        <v>5742</v>
      </c>
      <c r="X373" s="19" t="s">
        <v>4369</v>
      </c>
    </row>
    <row r="374" spans="1:35" s="19" customFormat="1" ht="14.5" customHeight="1" x14ac:dyDescent="0.35">
      <c r="A374" t="s">
        <v>1</v>
      </c>
      <c r="B374">
        <v>61</v>
      </c>
      <c r="C374" t="str">
        <f>VLOOKUP(B374,BaseMetodos!$A$2:$E$1177,3,FALSE)&amp;"."&amp;VLOOKUP(B374,BaseMetodos!$A$2:$E$1177,4,FALSE)</f>
        <v>u_xr_bci.validarMonto</v>
      </c>
      <c r="D374" s="19" t="str">
        <f>VLOOKUP(B374,BaseMetodos!$A$2:$F$2177,5,FALSE)</f>
        <v>validarMonto</v>
      </c>
      <c r="E374" t="str">
        <f>VLOOKUP(B374,BaseMetodos!$A$2:$F$1177,6,FALSE)</f>
        <v>invertir/monto/validacion</v>
      </c>
      <c r="F374" s="10" t="s">
        <v>1594</v>
      </c>
      <c r="G374" s="10" t="s">
        <v>1502</v>
      </c>
      <c r="H374" s="10">
        <v>10000</v>
      </c>
      <c r="I374" s="10">
        <v>11813695</v>
      </c>
      <c r="J374" s="11"/>
      <c r="K374" s="11"/>
      <c r="L374" s="11"/>
      <c r="M374" s="11"/>
      <c r="N374" s="11"/>
      <c r="O374" s="11"/>
      <c r="P374" s="11"/>
      <c r="Q374" s="11"/>
      <c r="R374" s="11"/>
      <c r="S374" t="s">
        <v>1840</v>
      </c>
      <c r="T374" s="2" t="str">
        <f>paramGPL(BaseParametros!$C$220:$E$224,F374:I374)</f>
        <v>{"codFondo":"0", "canal":"110", "montoAInvertir":10000, "rutCliente":11813695}</v>
      </c>
      <c r="U374" s="1" t="str">
        <f>paramRPC2(C374,BaseParametros!$C$220:$E$224,F374:I374)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74" s="19" t="s">
        <v>5742</v>
      </c>
      <c r="W374" s="19" t="s">
        <v>5742</v>
      </c>
      <c r="X374" s="19" t="s">
        <v>4369</v>
      </c>
      <c r="Z374"/>
      <c r="AA374"/>
      <c r="AB374"/>
      <c r="AC374"/>
      <c r="AD374"/>
      <c r="AE374"/>
      <c r="AF374"/>
      <c r="AG374"/>
      <c r="AH374"/>
      <c r="AI374"/>
    </row>
    <row r="375" spans="1:35" s="19" customFormat="1" ht="14.5" customHeight="1" x14ac:dyDescent="0.35">
      <c r="A375" t="s">
        <v>1</v>
      </c>
      <c r="B375" s="19">
        <v>57</v>
      </c>
      <c r="C375" s="24" t="str">
        <f>VLOOKUP(B375,BaseMetodos!$A$2:$E$1177,3,FALSE)&amp;"."&amp;VLOOKUP(B375,BaseMetodos!$A$2:$E$1177,4,FALSE)</f>
        <v>u_xr_bci.obtenerDetalleCuentaFondoMutuo</v>
      </c>
      <c r="D375" s="19" t="str">
        <f>VLOOKUP(B375,BaseMetodos!$A$2:$F$2177,5,FALSE)</f>
        <v>obtenerDetalleCuentaFondoMutuo</v>
      </c>
      <c r="E375" s="19" t="str">
        <f>VLOOKUP(B375,BaseMetodos!$A$2:$F$1177,6,FALSE)</f>
        <v>rescate/fondo/detalle/busqueda</v>
      </c>
      <c r="F375" s="20" t="s">
        <v>1502</v>
      </c>
      <c r="G375" s="20" t="s">
        <v>3</v>
      </c>
      <c r="H375" s="20">
        <v>11813695</v>
      </c>
      <c r="I375" s="20" t="s">
        <v>1638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19" t="s">
        <v>268</v>
      </c>
      <c r="T375" s="21" t="str">
        <f>paramGPL(BaseParametros!$C$165:$E$169,F375:I375)</f>
        <v>{"canal":"110", "fondo":"", "rutCliente":11813695, "cuentaCliente":"3"}</v>
      </c>
      <c r="U375" s="22" t="str">
        <f>paramRPC2(C375,BaseParametros!$C$165:$E$169,F375:I375)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5" s="19" t="s">
        <v>5742</v>
      </c>
      <c r="W375" s="19" t="s">
        <v>5742</v>
      </c>
      <c r="X375" s="19" t="s">
        <v>4369</v>
      </c>
    </row>
    <row r="376" spans="1:35" s="19" customFormat="1" ht="14.5" customHeight="1" x14ac:dyDescent="0.35">
      <c r="A376" t="s">
        <v>1</v>
      </c>
      <c r="B376">
        <v>23</v>
      </c>
      <c r="C376" t="str">
        <f>VLOOKUP(B376,BaseMetodos!$A$2:$E$1177,3,FALSE)&amp;"."&amp;VLOOKUP(B376,BaseMetodos!$A$2:$E$1177,4,FALSE)</f>
        <v>u_xr_bci.obtenerCuentaFondo</v>
      </c>
      <c r="D376" s="19" t="str">
        <f>VLOOKUP(B376,BaseMetodos!$A$2:$F$2177,5,FALSE)</f>
        <v>obtenerCuentaFondo</v>
      </c>
      <c r="E376" t="str">
        <f>VLOOKUP(B376,BaseMetodos!$A$2:$F$1177,6,FALSE)</f>
        <v>invertir/fondo/cuenta/busqueda</v>
      </c>
      <c r="F376" s="10" t="s">
        <v>1648</v>
      </c>
      <c r="G376" s="10" t="s">
        <v>1502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t="s">
        <v>209</v>
      </c>
      <c r="T376" s="2" t="str">
        <f>paramGPL(BaseParametros!$C$51:$E$53,F376:G376)</f>
        <v>{"codigoFondo":"30019999", "canal":"110"}</v>
      </c>
      <c r="U376" s="1" t="str">
        <f>paramRPC2(C376,BaseParametros!$C$51:$E$53,F376:G376)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76" s="19" t="s">
        <v>5742</v>
      </c>
      <c r="W376" s="19" t="s">
        <v>5742</v>
      </c>
      <c r="X376" s="19" t="s">
        <v>4369</v>
      </c>
      <c r="Z376"/>
      <c r="AA376"/>
      <c r="AB376"/>
      <c r="AC376"/>
      <c r="AD376"/>
      <c r="AE376"/>
      <c r="AF376"/>
      <c r="AG376"/>
      <c r="AH376"/>
      <c r="AI376"/>
    </row>
    <row r="377" spans="1:35" s="19" customFormat="1" ht="14.5" customHeight="1" x14ac:dyDescent="0.35">
      <c r="A377" t="s">
        <v>1</v>
      </c>
      <c r="B377">
        <v>23</v>
      </c>
      <c r="C377" t="str">
        <f>VLOOKUP(B377,BaseMetodos!$A$2:$E$1177,3,FALSE)&amp;"."&amp;VLOOKUP(B377,BaseMetodos!$A$2:$E$1177,4,FALSE)</f>
        <v>u_xr_bci.obtenerCuentaFondo</v>
      </c>
      <c r="D377" s="19" t="str">
        <f>VLOOKUP(B377,BaseMetodos!$A$2:$F$2177,5,FALSE)</f>
        <v>obtenerCuentaFondo</v>
      </c>
      <c r="E377" t="str">
        <f>VLOOKUP(B377,BaseMetodos!$A$2:$F$1177,6,FALSE)</f>
        <v>invertir/fondo/cuenta/busqueda</v>
      </c>
      <c r="F377" s="10" t="s">
        <v>2</v>
      </c>
      <c r="G377" s="10" t="s">
        <v>3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t="s">
        <v>270</v>
      </c>
      <c r="T377" s="2" t="str">
        <f>paramGPL(BaseParametros!$C$51:$E$53,F377:G377)</f>
        <v>{"codigoFondo":"3001", "canal":""}</v>
      </c>
      <c r="U377" s="1" t="str">
        <f>paramRPC2(C377,BaseParametros!$C$51:$E$53,F377:G377)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77" s="19" t="s">
        <v>5742</v>
      </c>
      <c r="W377" s="19" t="s">
        <v>5742</v>
      </c>
      <c r="X377" s="19" t="s">
        <v>4369</v>
      </c>
      <c r="Z377"/>
      <c r="AA377"/>
      <c r="AB377"/>
      <c r="AC377"/>
      <c r="AD377"/>
      <c r="AE377"/>
      <c r="AF377"/>
      <c r="AG377"/>
      <c r="AH377"/>
      <c r="AI377"/>
    </row>
    <row r="378" spans="1:35" s="19" customFormat="1" ht="14.5" customHeight="1" x14ac:dyDescent="0.35">
      <c r="A378" t="s">
        <v>1</v>
      </c>
      <c r="B378" s="19">
        <v>57</v>
      </c>
      <c r="C378" s="24" t="str">
        <f>VLOOKUP(B378,BaseMetodos!$A$2:$E$1177,3,FALSE)&amp;"."&amp;VLOOKUP(B378,BaseMetodos!$A$2:$E$1177,4,FALSE)</f>
        <v>u_xr_bci.obtenerDetalleCuentaFondoMutuo</v>
      </c>
      <c r="D378" s="19" t="str">
        <f>VLOOKUP(B378,BaseMetodos!$A$2:$F$2177,5,FALSE)</f>
        <v>obtenerDetalleCuentaFondoMutuo</v>
      </c>
      <c r="E378" s="19" t="str">
        <f>VLOOKUP(B378,BaseMetodos!$A$2:$F$1177,6,FALSE)</f>
        <v>rescate/fondo/detalle/busqueda</v>
      </c>
      <c r="F378" s="20" t="s">
        <v>1502</v>
      </c>
      <c r="G378" s="20" t="s">
        <v>210</v>
      </c>
      <c r="H378" s="20">
        <v>11813695</v>
      </c>
      <c r="I378" s="20" t="s">
        <v>1638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19" t="s">
        <v>1639</v>
      </c>
      <c r="T378" s="21" t="str">
        <f>paramGPL(BaseParametros!$C$165:$E$169,F378:I378)</f>
        <v>{"canal":"110", "fondo":"3016", "rutCliente":11813695, "cuentaCliente":"3"}</v>
      </c>
      <c r="U378" s="22" t="str">
        <f>paramRPC2(C378,BaseParametros!$C$165:$E$169,F378:I378)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8" s="19" t="s">
        <v>5742</v>
      </c>
      <c r="W378" s="19" t="s">
        <v>5742</v>
      </c>
      <c r="X378" s="19" t="s">
        <v>4369</v>
      </c>
    </row>
    <row r="379" spans="1:35" s="19" customFormat="1" ht="14.5" customHeight="1" x14ac:dyDescent="0.35">
      <c r="A379" t="s">
        <v>1</v>
      </c>
      <c r="B379">
        <v>42</v>
      </c>
      <c r="C379" t="str">
        <f>VLOOKUP(B379,BaseMetodos!$A$2:$E$1177,3,FALSE)&amp;"."&amp;VLOOKUP(B379,BaseMetodos!$A$2:$E$1177,4,FALSE)</f>
        <v>u_xr_bci.registrarCorreoElectronico</v>
      </c>
      <c r="D379" s="19" t="str">
        <f>VLOOKUP(B379,BaseMetodos!$A$2:$F$2177,5,FALSE)</f>
        <v>registrarCorreoElectronico</v>
      </c>
      <c r="E379" t="str">
        <f>VLOOKUP(B379,BaseMetodos!$A$2:$F$1177,6,FALSE)</f>
        <v>invertir/correo/registro</v>
      </c>
      <c r="F379" s="10" t="s">
        <v>1592</v>
      </c>
      <c r="G379" s="10" t="s">
        <v>1588</v>
      </c>
      <c r="H379" s="10" t="s">
        <v>1502</v>
      </c>
      <c r="I379" s="3" t="s">
        <v>1553</v>
      </c>
      <c r="J379" s="11"/>
      <c r="K379" s="11"/>
      <c r="L379" s="11"/>
      <c r="M379" s="11"/>
      <c r="N379" s="11"/>
      <c r="O379" s="11"/>
      <c r="P379" s="11"/>
      <c r="Q379" s="11"/>
      <c r="R379" s="11"/>
      <c r="S379" t="s">
        <v>200</v>
      </c>
      <c r="T379" s="2" t="str">
        <f>paramGPL(BaseParametros!$C$100:$E$104,F379:I379)</f>
        <v>{"rut":"11656615", "correoElectronico":"pruebaXXX@gather.cl", "canal":"110", "usuario":"72339"}</v>
      </c>
      <c r="U379" s="1" t="str">
        <f>paramRPC2(C379,BaseParametros!$C$100:$E$104,F379:I379)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79" s="19" t="s">
        <v>5742</v>
      </c>
      <c r="W379" s="19" t="s">
        <v>5742</v>
      </c>
      <c r="X379" s="19" t="s">
        <v>4369</v>
      </c>
      <c r="Z379"/>
      <c r="AA379"/>
      <c r="AB379"/>
      <c r="AC379"/>
      <c r="AD379"/>
      <c r="AE379"/>
      <c r="AF379"/>
      <c r="AG379"/>
      <c r="AH379"/>
      <c r="AI379"/>
    </row>
    <row r="380" spans="1:35" s="19" customFormat="1" ht="14.5" customHeight="1" x14ac:dyDescent="0.35">
      <c r="A380" t="s">
        <v>1</v>
      </c>
      <c r="B380" s="19">
        <v>63</v>
      </c>
      <c r="C380" s="24" t="str">
        <f>VLOOKUP(B380,BaseMetodos!$A$2:$E$1177,3,FALSE)&amp;"."&amp;VLOOKUP(B380,BaseMetodos!$A$2:$E$1177,4,FALSE)</f>
        <v>u_xr_bci.consultarCGFFondoMutuo</v>
      </c>
      <c r="D380" s="19" t="str">
        <f>VLOOKUP(B380,BaseMetodos!$A$2:$F$2177,5,FALSE)</f>
        <v>consultarCGFFondoMutuo</v>
      </c>
      <c r="E380" s="19" t="str">
        <f>VLOOKUP(B380,BaseMetodos!$A$2:$F$1177,6,FALSE)</f>
        <v>invertir/cgf/fondo/busqueda</v>
      </c>
      <c r="F380" s="20" t="s">
        <v>1594</v>
      </c>
      <c r="G380" s="20" t="s">
        <v>1502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19" t="s">
        <v>1751</v>
      </c>
      <c r="T380" s="21" t="str">
        <f>paramGPL(BaseParametros!$C$217:$E$219,F380:G380)</f>
        <v>{"rutCliente":"0", "canal":"110"}</v>
      </c>
      <c r="U380" s="22" t="str">
        <f>paramRPC2(C380,BaseParametros!$C$217:$E$219,F380:G380)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80" s="19" t="s">
        <v>5742</v>
      </c>
      <c r="W380" s="19" t="s">
        <v>5742</v>
      </c>
      <c r="X380" s="19" t="s">
        <v>4369</v>
      </c>
    </row>
    <row r="381" spans="1:35" s="19" customFormat="1" ht="14.5" customHeight="1" x14ac:dyDescent="0.35">
      <c r="A381" t="s">
        <v>1</v>
      </c>
      <c r="B381" s="19">
        <v>57</v>
      </c>
      <c r="C381" s="24" t="str">
        <f>VLOOKUP(B381,BaseMetodos!$A$2:$E$1177,3,FALSE)&amp;"."&amp;VLOOKUP(B381,BaseMetodos!$A$2:$E$1177,4,FALSE)</f>
        <v>u_xr_bci.obtenerDetalleCuentaFondoMutuo</v>
      </c>
      <c r="D381" s="19" t="str">
        <f>VLOOKUP(B381,BaseMetodos!$A$2:$F$2177,5,FALSE)</f>
        <v>obtenerDetalleCuentaFondoMutuo</v>
      </c>
      <c r="E381" s="19" t="str">
        <f>VLOOKUP(B381,BaseMetodos!$A$2:$F$1177,6,FALSE)</f>
        <v>rescate/fondo/detalle/busqueda</v>
      </c>
      <c r="F381" s="20" t="s">
        <v>1502</v>
      </c>
      <c r="G381" s="20" t="s">
        <v>2</v>
      </c>
      <c r="H381" s="20">
        <v>11813695</v>
      </c>
      <c r="I381" s="20" t="s">
        <v>3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19" t="s">
        <v>1750</v>
      </c>
      <c r="T381" s="21" t="str">
        <f>paramGPL(BaseParametros!$C$165:$E$169,F381:I381)</f>
        <v>{"canal":"110", "fondo":"3001", "rutCliente":11813695, "cuentaCliente":""}</v>
      </c>
      <c r="U381" s="22" t="str">
        <f>paramRPC2(C381,BaseParametros!$C$165:$E$169,F381:I381)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81" s="19" t="s">
        <v>5742</v>
      </c>
      <c r="W381" s="19" t="s">
        <v>5742</v>
      </c>
      <c r="X381" s="19" t="s">
        <v>4369</v>
      </c>
    </row>
    <row r="382" spans="1:35" s="19" customFormat="1" ht="14.5" customHeight="1" x14ac:dyDescent="0.35">
      <c r="A382" t="s">
        <v>1</v>
      </c>
      <c r="B382">
        <v>65</v>
      </c>
      <c r="C382" t="str">
        <f>VLOOKUP(B382,BaseMetodos!$A$2:$E$1177,3,FALSE)&amp;"."&amp;VLOOKUP(B382,BaseMetodos!$A$2:$E$1177,4,FALSE)</f>
        <v>u_xr_bci.modificarInversionProgramada</v>
      </c>
      <c r="D382" s="19" t="str">
        <f>VLOOKUP(B382,BaseMetodos!$A$2:$F$2177,5,FALSE)</f>
        <v>modificarInversionProgramada</v>
      </c>
      <c r="E382" t="str">
        <f>VLOOKUP(B382,BaseMetodos!$A$2:$F$1177,6,FALSE)</f>
        <v>inversion-programada/modificacion</v>
      </c>
      <c r="F382" s="10" t="s">
        <v>1502</v>
      </c>
      <c r="G382" s="10" t="s">
        <v>1806</v>
      </c>
      <c r="H382" s="10" t="s">
        <v>1802</v>
      </c>
      <c r="I382" s="10" t="s">
        <v>203</v>
      </c>
      <c r="J382" s="10">
        <v>0</v>
      </c>
      <c r="K382" s="10" t="s">
        <v>1754</v>
      </c>
      <c r="L382" s="10">
        <v>888</v>
      </c>
      <c r="M382" s="10" t="s">
        <v>208</v>
      </c>
      <c r="N382" s="11"/>
      <c r="O382" s="11"/>
      <c r="P382" s="11"/>
      <c r="Q382" s="11"/>
      <c r="R382" s="11"/>
      <c r="S382" t="s">
        <v>1804</v>
      </c>
      <c r="T382" s="2" t="str">
        <f>paramGPL(BaseParametros!$C$199:$E$207,F382:M382)</f>
        <v>{"canal":"110", "numeroOperacion":"47707999", "montoInversion":100005.00, "cuentaCorrienteCliente":"52897257", "frecuenciaInversion":0, "fechaProximaEjecucion":"20230530", "empresa":888, "divisaCuentaCorriente":"CLP"}</v>
      </c>
      <c r="U382" s="1" t="str">
        <f>paramRPC2(C382,BaseParametros!$C$199:$E$207,F382:M382)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82" s="19" t="s">
        <v>5742</v>
      </c>
      <c r="W382" s="19" t="s">
        <v>5742</v>
      </c>
      <c r="X382" s="19" t="s">
        <v>4369</v>
      </c>
      <c r="Y382" s="19" t="s">
        <v>5749</v>
      </c>
      <c r="Z382"/>
      <c r="AA382"/>
      <c r="AB382"/>
      <c r="AC382"/>
      <c r="AD382"/>
      <c r="AE382"/>
      <c r="AF382"/>
      <c r="AG382"/>
      <c r="AH382"/>
      <c r="AI382"/>
    </row>
    <row r="383" spans="1:35" ht="14.5" customHeight="1" x14ac:dyDescent="0.35">
      <c r="A383" t="s">
        <v>1</v>
      </c>
      <c r="B383">
        <v>68</v>
      </c>
      <c r="C383" t="str">
        <f>VLOOKUP(B383,BaseMetodos!$A$2:$E$1177,3,FALSE)&amp;"."&amp;VLOOKUP(B383,BaseMetodos!$A$2:$E$1177,4,FALSE)</f>
        <v>u_xr_bci.get_client_data_by_rut</v>
      </c>
      <c r="D383" s="19" t="str">
        <f>VLOOKUP(B383,BaseMetodos!$A$2:$F$2177,5,FALSE)</f>
        <v>get_client_data_by_rut</v>
      </c>
      <c r="E383" t="str">
        <f>VLOOKUP(B383,BaseMetodos!$A$2:$F$1177,6,FALSE)</f>
        <v>data/busqueda</v>
      </c>
      <c r="F383" s="10" t="s">
        <v>1541</v>
      </c>
      <c r="S383" t="s">
        <v>5416</v>
      </c>
      <c r="T383" s="2" t="str">
        <f>paramGPL(BaseParametros!$C$170:$E$171,F383)</f>
        <v>{"rut":"11813695"}</v>
      </c>
      <c r="U383" s="1" t="str">
        <f>paramRPC2(C383,BaseParametros!$C$170:$E$171,F383)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83" s="19" t="s">
        <v>5742</v>
      </c>
      <c r="W383" s="19" t="s">
        <v>5742</v>
      </c>
      <c r="X383" s="19" t="s">
        <v>4369</v>
      </c>
      <c r="Y383" s="19"/>
    </row>
    <row r="384" spans="1:35" ht="14.5" customHeight="1" x14ac:dyDescent="0.35">
      <c r="A384" t="s">
        <v>1</v>
      </c>
      <c r="B384">
        <v>65</v>
      </c>
      <c r="C384" t="str">
        <f>VLOOKUP(B384,BaseMetodos!$A$2:$E$1177,3,FALSE)&amp;"."&amp;VLOOKUP(B384,BaseMetodos!$A$2:$E$1177,4,FALSE)</f>
        <v>u_xr_bci.modificarInversionProgramada</v>
      </c>
      <c r="D384" s="19" t="str">
        <f>VLOOKUP(B384,BaseMetodos!$A$2:$F$2177,5,FALSE)</f>
        <v>modificarInversionProgramada</v>
      </c>
      <c r="E384" t="str">
        <f>VLOOKUP(B384,BaseMetodos!$A$2:$F$1177,6,FALSE)</f>
        <v>inversion-programada/modificacion</v>
      </c>
      <c r="F384" s="10" t="s">
        <v>1502</v>
      </c>
      <c r="G384" s="10" t="s">
        <v>5618</v>
      </c>
      <c r="H384" s="10" t="s">
        <v>1802</v>
      </c>
      <c r="I384" s="10" t="s">
        <v>203</v>
      </c>
      <c r="J384" s="10">
        <v>0</v>
      </c>
      <c r="K384" s="10" t="s">
        <v>1754</v>
      </c>
      <c r="L384" s="10">
        <v>888</v>
      </c>
      <c r="M384" s="10" t="s">
        <v>267</v>
      </c>
      <c r="S384" t="s">
        <v>1803</v>
      </c>
      <c r="T384" s="2" t="str">
        <f>paramGPL(BaseParametros!$C$199:$E$207,F384:M384)</f>
        <v>{"canal":"110", "numeroOperacion":"47075", "montoInversion":100005.00, "cuentaCorrienteCliente":"52897257", "frecuenciaInversion":0, "fechaProximaEjecucion":"20230530", "empresa":888, "divisaCuentaCorriente":"XXX"}</v>
      </c>
      <c r="U384" s="1" t="str">
        <f>paramRPC2(C384,BaseParametros!$C$199:$E$207,F384:M384)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84" s="19" t="s">
        <v>5742</v>
      </c>
      <c r="W384" s="19" t="s">
        <v>5742</v>
      </c>
      <c r="X384" s="19" t="s">
        <v>4369</v>
      </c>
      <c r="Y384" s="19" t="s">
        <v>5749</v>
      </c>
    </row>
    <row r="385" spans="1:25" ht="14.5" customHeight="1" x14ac:dyDescent="0.35">
      <c r="A385" t="s">
        <v>1</v>
      </c>
      <c r="B385">
        <v>68</v>
      </c>
      <c r="C385" t="str">
        <f>VLOOKUP(B385,BaseMetodos!$A$2:$E$1177,3,FALSE)&amp;"."&amp;VLOOKUP(B385,BaseMetodos!$A$2:$E$1177,4,FALSE)</f>
        <v>u_xr_bci.get_client_data_by_rut</v>
      </c>
      <c r="D385" s="19" t="str">
        <f>VLOOKUP(B385,BaseMetodos!$A$2:$F$2177,5,FALSE)</f>
        <v>get_client_data_by_rut</v>
      </c>
      <c r="E385" t="str">
        <f>VLOOKUP(B385,BaseMetodos!$A$2:$F$1177,6,FALSE)</f>
        <v>data/busqueda</v>
      </c>
      <c r="F385" s="10" t="s">
        <v>3</v>
      </c>
      <c r="S385" t="s">
        <v>1719</v>
      </c>
      <c r="T385" s="2" t="str">
        <f>paramGPL(BaseParametros!$C$170:$E$171,F385)</f>
        <v>{"rut":""}</v>
      </c>
      <c r="U385" s="1" t="str">
        <f>paramRPC2(C385,BaseParametros!$C$170:$E$171,F385)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385" s="19" t="s">
        <v>5742</v>
      </c>
      <c r="W385" s="19" t="s">
        <v>5742</v>
      </c>
      <c r="X385" s="19" t="s">
        <v>4369</v>
      </c>
      <c r="Y385" s="19"/>
    </row>
    <row r="386" spans="1:25" ht="14.5" customHeight="1" x14ac:dyDescent="0.35">
      <c r="A386" t="s">
        <v>1</v>
      </c>
      <c r="B386">
        <v>68</v>
      </c>
      <c r="C386" t="str">
        <f>VLOOKUP(B386,BaseMetodos!$A$2:$E$1177,3,FALSE)&amp;"."&amp;VLOOKUP(B386,BaseMetodos!$A$2:$E$1177,4,FALSE)</f>
        <v>u_xr_bci.get_client_data_by_rut</v>
      </c>
      <c r="D386" s="19" t="str">
        <f>VLOOKUP(B386,BaseMetodos!$A$2:$F$2177,5,FALSE)</f>
        <v>get_client_data_by_rut</v>
      </c>
      <c r="E386" t="str">
        <f>VLOOKUP(B386,BaseMetodos!$A$2:$F$1177,6,FALSE)</f>
        <v>data/busqueda</v>
      </c>
      <c r="F386" s="10" t="s">
        <v>1592</v>
      </c>
      <c r="S386" t="s">
        <v>1567</v>
      </c>
      <c r="T386" s="2" t="str">
        <f>paramGPL(BaseParametros!$C$170:$E$171,F386)</f>
        <v>{"rut":"11656615"}</v>
      </c>
      <c r="U386" s="1" t="str">
        <f>paramRPC2(C386,BaseParametros!$C$170:$E$171,F386)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386" s="19" t="s">
        <v>5742</v>
      </c>
      <c r="W386" s="19" t="s">
        <v>5742</v>
      </c>
      <c r="X386" s="19" t="s">
        <v>4369</v>
      </c>
      <c r="Y386" s="19"/>
    </row>
    <row r="387" spans="1:25" ht="14.5" customHeight="1" x14ac:dyDescent="0.35">
      <c r="A387" t="s">
        <v>1</v>
      </c>
      <c r="B387">
        <v>33</v>
      </c>
      <c r="C387" t="str">
        <f>VLOOKUP(B387,BaseMetodos!$A$2:$E$1177,3,FALSE)&amp;"."&amp;VLOOKUP(B387,BaseMetodos!$A$2:$E$1177,4,FALSE)</f>
        <v>u_xr_bci.bloquearDesbloquearEntidad</v>
      </c>
      <c r="D387" s="19" t="str">
        <f>VLOOKUP(B387,BaseMetodos!$A$2:$F$2177,5,FALSE)</f>
        <v>bloquearDesbloquearEntidad</v>
      </c>
      <c r="E387" t="str">
        <f>VLOOKUP(B387,BaseMetodos!$A$2:$F$1177,6,FALSE)</f>
        <v>invertir/entidad/bloqueo-desbloqueo</v>
      </c>
      <c r="F387" s="10" t="s">
        <v>1725</v>
      </c>
      <c r="G387" s="10">
        <v>83402</v>
      </c>
      <c r="H387" s="10" t="s">
        <v>1741</v>
      </c>
      <c r="I387" s="10">
        <v>3</v>
      </c>
      <c r="J387" s="10">
        <v>0</v>
      </c>
      <c r="K387" s="10">
        <v>0</v>
      </c>
      <c r="L387" s="10">
        <v>1</v>
      </c>
      <c r="M387" s="10" t="s">
        <v>3</v>
      </c>
      <c r="S387" t="s">
        <v>5398</v>
      </c>
      <c r="T387" s="2" t="str">
        <f>paramGPL(BaseParametros!$C$172:$E$180,F387:M387)</f>
        <v>{"tipoEntidad":"T", "codigoEntidad":83402, "tipoBloqueo":"I", "motivo":3, "permitirReembolsos":false, "permitirSuscripciones":false, "bloqueo":true,  "fechaVtoBloqueoTemporal":""}</v>
      </c>
      <c r="U387" s="1" t="str">
        <f>paramRPC2(C387,BaseParametros!$C$172:$E$180,F387:M387)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7" s="19" t="s">
        <v>5742</v>
      </c>
      <c r="W387" s="19" t="s">
        <v>5742</v>
      </c>
      <c r="X387" s="19" t="s">
        <v>4369</v>
      </c>
      <c r="Y387" s="19"/>
    </row>
    <row r="388" spans="1:25" ht="14.5" customHeight="1" x14ac:dyDescent="0.35">
      <c r="A388" t="s">
        <v>1</v>
      </c>
      <c r="B388">
        <v>33</v>
      </c>
      <c r="C388" t="str">
        <f>VLOOKUP(B388,BaseMetodos!$A$2:$E$1177,3,FALSE)&amp;"."&amp;VLOOKUP(B388,BaseMetodos!$A$2:$E$1177,4,FALSE)</f>
        <v>u_xr_bci.bloquearDesbloquearEntidad</v>
      </c>
      <c r="D388" s="19" t="str">
        <f>VLOOKUP(B388,BaseMetodos!$A$2:$F$2177,5,FALSE)</f>
        <v>bloquearDesbloquearEntidad</v>
      </c>
      <c r="E388" t="str">
        <f>VLOOKUP(B388,BaseMetodos!$A$2:$F$1177,6,FALSE)</f>
        <v>invertir/entidad/bloqueo-desbloqueo</v>
      </c>
      <c r="F388" s="10" t="s">
        <v>1725</v>
      </c>
      <c r="G388" s="10">
        <v>83402</v>
      </c>
      <c r="H388" s="10" t="s">
        <v>1741</v>
      </c>
      <c r="I388" s="10">
        <v>32</v>
      </c>
      <c r="J388" s="10">
        <v>1</v>
      </c>
      <c r="K388" s="10">
        <v>0</v>
      </c>
      <c r="L388" s="10">
        <v>0</v>
      </c>
      <c r="M388" s="10" t="s">
        <v>3</v>
      </c>
      <c r="S388" t="s">
        <v>5399</v>
      </c>
      <c r="T388" s="2" t="str">
        <f>paramGPL(BaseParametros!$C$172:$E$180,F388:M388)</f>
        <v>{"tipoEntidad":"T", "codigoEntidad":83402, "tipoBloqueo":"I", "motivo":32, "permitirReembolsos":true, "permitirSuscripciones":false, "bloqueo":false,  "fechaVtoBloqueoTemporal":""}</v>
      </c>
      <c r="U388" s="1" t="str">
        <f>paramRPC2(C388,BaseParametros!$C$172:$E$180,F388:M388)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88" s="19" t="s">
        <v>5742</v>
      </c>
      <c r="W388" s="19" t="s">
        <v>5742</v>
      </c>
      <c r="X388" s="19" t="s">
        <v>4369</v>
      </c>
      <c r="Y388" s="19"/>
    </row>
    <row r="389" spans="1:25" ht="14.5" customHeight="1" x14ac:dyDescent="0.35">
      <c r="A389" t="s">
        <v>1</v>
      </c>
      <c r="B389">
        <v>33</v>
      </c>
      <c r="C389" t="str">
        <f>VLOOKUP(B389,BaseMetodos!$A$2:$E$1177,3,FALSE)&amp;"."&amp;VLOOKUP(B389,BaseMetodos!$A$2:$E$1177,4,FALSE)</f>
        <v>u_xr_bci.bloquearDesbloquearEntidad</v>
      </c>
      <c r="D389" s="19" t="str">
        <f>VLOOKUP(B389,BaseMetodos!$A$2:$F$2177,5,FALSE)</f>
        <v>bloquearDesbloquearEntidad</v>
      </c>
      <c r="E389" t="str">
        <f>VLOOKUP(B389,BaseMetodos!$A$2:$F$1177,6,FALSE)</f>
        <v>invertir/entidad/bloqueo-desbloqueo</v>
      </c>
      <c r="F389" s="10" t="s">
        <v>258</v>
      </c>
      <c r="G389" s="10">
        <v>83964</v>
      </c>
      <c r="H389" s="10" t="s">
        <v>1741</v>
      </c>
      <c r="I389" s="10">
        <v>32</v>
      </c>
      <c r="J389" s="10">
        <v>1</v>
      </c>
      <c r="K389" s="10">
        <v>0</v>
      </c>
      <c r="L389" s="10">
        <v>1</v>
      </c>
      <c r="M389" s="10" t="s">
        <v>3</v>
      </c>
      <c r="S389" t="s">
        <v>5400</v>
      </c>
      <c r="T389" s="2" t="str">
        <f>paramGPL(BaseParametros!$C$172:$E$180,F389:M389)</f>
        <v>{"tipoEntidad":"C", "codigoEntidad":83964, "tipoBloqueo":"I", "motivo":32, "permitirReembolsos":true, "permitirSuscripciones":false, "bloqueo":true,  "fechaVtoBloqueoTemporal":""}</v>
      </c>
      <c r="U389" s="1" t="str">
        <f>paramRPC2(C389,BaseParametros!$C$172:$E$180,F389:M389)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9" s="19" t="s">
        <v>5742</v>
      </c>
      <c r="W389" s="19" t="s">
        <v>5742</v>
      </c>
      <c r="X389" s="19" t="s">
        <v>4369</v>
      </c>
      <c r="Y389" s="19"/>
    </row>
    <row r="390" spans="1:25" ht="14.5" customHeight="1" x14ac:dyDescent="0.35">
      <c r="A390" t="s">
        <v>1</v>
      </c>
      <c r="B390">
        <v>33</v>
      </c>
      <c r="C390" t="str">
        <f>VLOOKUP(B390,BaseMetodos!$A$2:$E$1177,3,FALSE)&amp;"."&amp;VLOOKUP(B390,BaseMetodos!$A$2:$E$1177,4,FALSE)</f>
        <v>u_xr_bci.bloquearDesbloquearEntidad</v>
      </c>
      <c r="D390" s="19" t="str">
        <f>VLOOKUP(B390,BaseMetodos!$A$2:$F$2177,5,FALSE)</f>
        <v>bloquearDesbloquearEntidad</v>
      </c>
      <c r="E390" t="str">
        <f>VLOOKUP(B390,BaseMetodos!$A$2:$F$1177,6,FALSE)</f>
        <v>invertir/entidad/bloqueo-desbloqueo</v>
      </c>
      <c r="F390" s="10" t="s">
        <v>258</v>
      </c>
      <c r="G390" s="10">
        <v>83964</v>
      </c>
      <c r="H390" s="10" t="s">
        <v>1741</v>
      </c>
      <c r="I390" s="10">
        <v>32</v>
      </c>
      <c r="J390" s="10">
        <v>1</v>
      </c>
      <c r="K390" s="10">
        <v>0</v>
      </c>
      <c r="L390" s="10">
        <v>0</v>
      </c>
      <c r="M390" s="10" t="s">
        <v>3</v>
      </c>
      <c r="S390" t="s">
        <v>5401</v>
      </c>
      <c r="T390" s="2" t="str">
        <f>paramGPL(BaseParametros!$C$172:$E$180,F390:M390)</f>
        <v>{"tipoEntidad":"C", "codigoEntidad":83964, "tipoBloqueo":"I", "motivo":32, "permitirReembolsos":true, "permitirSuscripciones":false, "bloqueo":false,  "fechaVtoBloqueoTemporal":""}</v>
      </c>
      <c r="U390" s="1" t="str">
        <f>paramRPC2(C390,BaseParametros!$C$172:$E$180,F390:M390)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0" s="19" t="s">
        <v>5742</v>
      </c>
      <c r="W390" s="19" t="s">
        <v>5742</v>
      </c>
      <c r="X390" s="19" t="s">
        <v>4369</v>
      </c>
      <c r="Y390" s="19"/>
    </row>
    <row r="391" spans="1:25" ht="14.5" customHeight="1" x14ac:dyDescent="0.35">
      <c r="A391" t="s">
        <v>1</v>
      </c>
      <c r="B391">
        <v>33</v>
      </c>
      <c r="C391" t="str">
        <f>VLOOKUP(B391,BaseMetodos!$A$2:$E$1177,3,FALSE)&amp;"."&amp;VLOOKUP(B391,BaseMetodos!$A$2:$E$1177,4,FALSE)</f>
        <v>u_xr_bci.bloquearDesbloquearEntidad</v>
      </c>
      <c r="D391" s="19" t="str">
        <f>VLOOKUP(B391,BaseMetodos!$A$2:$F$2177,5,FALSE)</f>
        <v>bloquearDesbloquearEntidad</v>
      </c>
      <c r="E391" t="str">
        <f>VLOOKUP(B391,BaseMetodos!$A$2:$F$1177,6,FALSE)</f>
        <v>invertir/entidad/bloqueo-desbloqueo</v>
      </c>
      <c r="F391" s="10" t="s">
        <v>258</v>
      </c>
      <c r="G391" s="10">
        <v>11183964</v>
      </c>
      <c r="H391" s="10" t="s">
        <v>1725</v>
      </c>
      <c r="I391" s="10">
        <v>32</v>
      </c>
      <c r="J391" s="10">
        <v>1</v>
      </c>
      <c r="K391" s="10">
        <v>0</v>
      </c>
      <c r="L391" s="10">
        <v>0</v>
      </c>
      <c r="M391" s="10" t="s">
        <v>5404</v>
      </c>
      <c r="S391" t="s">
        <v>5403</v>
      </c>
      <c r="T391" s="2" t="str">
        <f>paramGPL(BaseParametros!$C$172:$E$180,F391:M391)</f>
        <v>{"tipoEntidad":"C", "codigoEntidad":11183964, "tipoBloqueo":"T", "motivo":32, "permitirReembolsos":true, "permitirSuscripciones":false, "bloqueo":false,  "fechaVtoBloqueoTemporal":"20250813"}</v>
      </c>
      <c r="U391" s="1" t="str">
        <f>paramRPC2(C391,BaseParametros!$C$172:$E$180,F391:M391)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1" s="19" t="s">
        <v>5742</v>
      </c>
      <c r="W391" s="19" t="s">
        <v>5742</v>
      </c>
      <c r="X391" s="19" t="s">
        <v>4369</v>
      </c>
      <c r="Y391" s="19"/>
    </row>
    <row r="392" spans="1:25" ht="14.5" customHeight="1" x14ac:dyDescent="0.35">
      <c r="A392" t="s">
        <v>1</v>
      </c>
      <c r="B392">
        <v>33</v>
      </c>
      <c r="C392" t="str">
        <f>VLOOKUP(B392,BaseMetodos!$A$2:$E$1177,3,FALSE)&amp;"."&amp;VLOOKUP(B392,BaseMetodos!$A$2:$E$1177,4,FALSE)</f>
        <v>u_xr_bci.bloquearDesbloquearEntidad</v>
      </c>
      <c r="D392" s="19" t="str">
        <f>VLOOKUP(B392,BaseMetodos!$A$2:$F$2177,5,FALSE)</f>
        <v>bloquearDesbloquearEntidad</v>
      </c>
      <c r="E392" t="str">
        <f>VLOOKUP(B392,BaseMetodos!$A$2:$F$1177,6,FALSE)</f>
        <v>invertir/entidad/bloqueo-desbloqueo</v>
      </c>
      <c r="F392" s="10" t="s">
        <v>1725</v>
      </c>
      <c r="G392" s="10">
        <v>11183964</v>
      </c>
      <c r="H392" s="10" t="s">
        <v>1725</v>
      </c>
      <c r="I392" s="10">
        <v>32</v>
      </c>
      <c r="J392" s="10">
        <v>1</v>
      </c>
      <c r="K392" s="10">
        <v>0</v>
      </c>
      <c r="L392" s="10">
        <v>0</v>
      </c>
      <c r="M392" s="10" t="s">
        <v>5404</v>
      </c>
      <c r="S392" t="s">
        <v>5402</v>
      </c>
      <c r="T392" s="2" t="str">
        <f>paramGPL(BaseParametros!$C$172:$E$180,F392:M392)</f>
        <v>{"tipoEntidad":"T", "codigoEntidad":11183964, "tipoBloqueo":"T", "motivo":32, "permitirReembolsos":true, "permitirSuscripciones":false, "bloqueo":false,  "fechaVtoBloqueoTemporal":"20250813"}</v>
      </c>
      <c r="U392" s="1" t="str">
        <f>paramRPC2(C392,BaseParametros!$C$172:$E$180,F392:M392)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2" s="19" t="s">
        <v>5742</v>
      </c>
      <c r="W392" s="19" t="s">
        <v>5742</v>
      </c>
      <c r="X392" s="19" t="s">
        <v>4369</v>
      </c>
      <c r="Y392" s="19"/>
    </row>
    <row r="393" spans="1:25" ht="14.5" customHeight="1" x14ac:dyDescent="0.35">
      <c r="A393" t="s">
        <v>1</v>
      </c>
      <c r="B393">
        <v>33</v>
      </c>
      <c r="C393" t="str">
        <f>VLOOKUP(B393,BaseMetodos!$A$2:$E$1177,3,FALSE)&amp;"."&amp;VLOOKUP(B393,BaseMetodos!$A$2:$E$1177,4,FALSE)</f>
        <v>u_xr_bci.bloquearDesbloquearEntidad</v>
      </c>
      <c r="D393" s="19" t="str">
        <f>VLOOKUP(B393,BaseMetodos!$A$2:$F$2177,5,FALSE)</f>
        <v>bloquearDesbloquearEntidad</v>
      </c>
      <c r="E393" t="str">
        <f>VLOOKUP(B393,BaseMetodos!$A$2:$F$1177,6,FALSE)</f>
        <v>invertir/entidad/bloqueo-desbloqueo</v>
      </c>
      <c r="F393" s="10" t="s">
        <v>1725</v>
      </c>
      <c r="G393" s="10">
        <v>83402</v>
      </c>
      <c r="H393" s="10" t="s">
        <v>1741</v>
      </c>
      <c r="I393" s="10">
        <v>1230</v>
      </c>
      <c r="J393" s="10">
        <v>0</v>
      </c>
      <c r="K393" s="10">
        <v>0</v>
      </c>
      <c r="L393" s="10">
        <v>1</v>
      </c>
      <c r="M393" s="10" t="s">
        <v>3</v>
      </c>
      <c r="S393" t="s">
        <v>5405</v>
      </c>
      <c r="T393" s="2" t="str">
        <f>paramGPL(BaseParametros!$C$172:$E$180,F393:M393)</f>
        <v>{"tipoEntidad":"T", "codigoEntidad":83402, "tipoBloqueo":"I", "motivo":1230, "permitirReembolsos":false, "permitirSuscripciones":false, "bloqueo":true,  "fechaVtoBloqueoTemporal":""}</v>
      </c>
      <c r="U393" s="1" t="str">
        <f>paramRPC2(C393,BaseParametros!$C$172:$E$180,F393:M393)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93" s="19" t="s">
        <v>5742</v>
      </c>
      <c r="W393" s="19" t="s">
        <v>5742</v>
      </c>
      <c r="X393" s="19" t="s">
        <v>4369</v>
      </c>
      <c r="Y393" s="19"/>
    </row>
    <row r="394" spans="1:25" ht="14.5" customHeight="1" x14ac:dyDescent="0.35">
      <c r="A394" t="s">
        <v>1</v>
      </c>
      <c r="B394">
        <v>33</v>
      </c>
      <c r="C394" t="str">
        <f>VLOOKUP(B394,BaseMetodos!$A$2:$E$1177,3,FALSE)&amp;"."&amp;VLOOKUP(B394,BaseMetodos!$A$2:$E$1177,4,FALSE)</f>
        <v>u_xr_bci.bloquearDesbloquearEntidad</v>
      </c>
      <c r="D394" s="19" t="str">
        <f>VLOOKUP(B394,BaseMetodos!$A$2:$F$2177,5,FALSE)</f>
        <v>bloquearDesbloquearEntidad</v>
      </c>
      <c r="E394" t="str">
        <f>VLOOKUP(B394,BaseMetodos!$A$2:$F$1177,6,FALSE)</f>
        <v>invertir/entidad/bloqueo-desbloqueo</v>
      </c>
      <c r="F394" s="10" t="s">
        <v>258</v>
      </c>
      <c r="G394" s="10">
        <v>83964</v>
      </c>
      <c r="H394" s="10" t="s">
        <v>1725</v>
      </c>
      <c r="I394" s="10">
        <v>32</v>
      </c>
      <c r="J394" s="10">
        <v>1</v>
      </c>
      <c r="K394" s="10">
        <v>0</v>
      </c>
      <c r="L394" s="10">
        <v>0</v>
      </c>
      <c r="M394" s="10" t="s">
        <v>3</v>
      </c>
      <c r="S394" t="s">
        <v>5406</v>
      </c>
      <c r="T394" s="2" t="str">
        <f>paramGPL(BaseParametros!$C$172:$E$180,F394:M394)</f>
        <v>{"tipoEntidad":"C", "codigoEntidad":83964, "tipoBloqueo":"T", "motivo":32, "permitirReembolsos":true, "permitirSuscripciones":false, "bloqueo":false,  "fechaVtoBloqueoTemporal":""}</v>
      </c>
      <c r="U394" s="1" t="str">
        <f>paramRPC2(C394,BaseParametros!$C$172:$E$180,F394:M394)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4" s="19" t="s">
        <v>5742</v>
      </c>
      <c r="W394" s="19" t="s">
        <v>5742</v>
      </c>
      <c r="X394" s="19" t="s">
        <v>4369</v>
      </c>
      <c r="Y394" s="19"/>
    </row>
    <row r="395" spans="1:25" ht="14.5" customHeight="1" x14ac:dyDescent="0.35">
      <c r="A395" t="s">
        <v>1</v>
      </c>
      <c r="B395">
        <v>33</v>
      </c>
      <c r="C395" t="str">
        <f>VLOOKUP(B395,BaseMetodos!$A$2:$E$1177,3,FALSE)&amp;"."&amp;VLOOKUP(B395,BaseMetodos!$A$2:$E$1177,4,FALSE)</f>
        <v>u_xr_bci.bloquearDesbloquearEntidad</v>
      </c>
      <c r="D395" s="19" t="str">
        <f>VLOOKUP(B395,BaseMetodos!$A$2:$F$2177,5,FALSE)</f>
        <v>bloquearDesbloquearEntidad</v>
      </c>
      <c r="E395" t="str">
        <f>VLOOKUP(B395,BaseMetodos!$A$2:$F$1177,6,FALSE)</f>
        <v>invertir/entidad/bloqueo-desbloqueo</v>
      </c>
      <c r="F395" s="10" t="s">
        <v>258</v>
      </c>
      <c r="G395" s="10">
        <v>83964</v>
      </c>
      <c r="H395" s="10" t="s">
        <v>1725</v>
      </c>
      <c r="I395" s="10">
        <v>32</v>
      </c>
      <c r="J395" s="10">
        <v>1</v>
      </c>
      <c r="K395" s="10">
        <v>0</v>
      </c>
      <c r="L395" s="10">
        <v>0</v>
      </c>
      <c r="M395" s="10" t="s">
        <v>5407</v>
      </c>
      <c r="S395" t="s">
        <v>5408</v>
      </c>
      <c r="T395" s="2" t="str">
        <f>paramGPL(BaseParametros!$C$172:$E$180,F395:M395)</f>
        <v>{"tipoEntidad":"C", "codigoEntidad":83964, "tipoBloqueo":"T", "motivo":32, "permitirReembolsos":true, "permitirSuscripciones":false, "bloqueo":false,  "fechaVtoBloqueoTemporal":"20250230"}</v>
      </c>
      <c r="U395" s="1" t="str">
        <f>paramRPC2(C395,BaseParametros!$C$172:$E$180,F395:M395)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395" s="19" t="s">
        <v>5742</v>
      </c>
      <c r="W395" s="19" t="s">
        <v>5742</v>
      </c>
      <c r="X395" s="19" t="s">
        <v>4369</v>
      </c>
      <c r="Y395" s="19"/>
    </row>
    <row r="396" spans="1:25" ht="14.5" customHeight="1" x14ac:dyDescent="0.35">
      <c r="A396" t="s">
        <v>1</v>
      </c>
      <c r="B396">
        <v>65</v>
      </c>
      <c r="C396" t="str">
        <f>VLOOKUP(B396,BaseMetodos!$A$2:$E$1177,3,FALSE)&amp;"."&amp;VLOOKUP(B396,BaseMetodos!$A$2:$E$1177,4,FALSE)</f>
        <v>u_xr_bci.modificarInversionProgramada</v>
      </c>
      <c r="D396" s="19" t="str">
        <f>VLOOKUP(B396,BaseMetodos!$A$2:$F$2177,5,FALSE)</f>
        <v>modificarInversionProgramada</v>
      </c>
      <c r="E396" t="str">
        <f>VLOOKUP(B396,BaseMetodos!$A$2:$F$1177,6,FALSE)</f>
        <v>inversion-programada/modificacion</v>
      </c>
      <c r="F396" s="10" t="s">
        <v>1502</v>
      </c>
      <c r="G396" s="10" t="s">
        <v>5618</v>
      </c>
      <c r="H396" s="10" t="s">
        <v>1802</v>
      </c>
      <c r="I396" s="10" t="s">
        <v>203</v>
      </c>
      <c r="J396" s="10">
        <v>0</v>
      </c>
      <c r="K396" s="10" t="s">
        <v>1754</v>
      </c>
      <c r="L396" s="10">
        <v>0</v>
      </c>
      <c r="M396" s="10" t="s">
        <v>208</v>
      </c>
      <c r="S396" t="s">
        <v>199</v>
      </c>
      <c r="T396" s="2" t="str">
        <f>paramGPL(BaseParametros!$C$199:$E$207,F396:M396)</f>
        <v>{"canal":"110", "numeroOperacion":"47075", "montoInversion":100005.00, "cuentaCorrienteCliente":"52897257", "frecuenciaInversion":0, "fechaProximaEjecucion":"20230530", "empresa":0, "divisaCuentaCorriente":"CLP"}</v>
      </c>
      <c r="U396" s="1" t="str">
        <f>paramRPC2(C396,BaseParametros!$C$199:$E$207,F396:M396)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396" s="19" t="s">
        <v>5742</v>
      </c>
      <c r="W396" s="19" t="s">
        <v>5742</v>
      </c>
      <c r="X396" s="19" t="s">
        <v>4369</v>
      </c>
      <c r="Y396" s="19" t="s">
        <v>5749</v>
      </c>
    </row>
    <row r="397" spans="1:25" ht="14.5" customHeight="1" x14ac:dyDescent="0.35">
      <c r="A397" t="s">
        <v>1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modificarInversionProgramada</v>
      </c>
      <c r="E397" t="str">
        <f>VLOOKUP(B397,BaseMetodos!$A$2:$F$1177,6,FALSE)</f>
        <v>inversion-programada/modificacion</v>
      </c>
      <c r="F397" s="10" t="s">
        <v>1502</v>
      </c>
      <c r="G397" s="10" t="s">
        <v>3</v>
      </c>
      <c r="H397" s="10" t="s">
        <v>1802</v>
      </c>
      <c r="I397" s="10" t="s">
        <v>203</v>
      </c>
      <c r="J397" s="10">
        <v>0</v>
      </c>
      <c r="K397" s="10" t="s">
        <v>1754</v>
      </c>
      <c r="L397" s="10">
        <v>888</v>
      </c>
      <c r="M397" s="10" t="s">
        <v>208</v>
      </c>
      <c r="S397" t="s">
        <v>1807</v>
      </c>
      <c r="T397" s="2" t="str">
        <f>paramGPL(BaseParametros!$C$199:$E$207,F397:M397)</f>
        <v>{"canal":"110", "numeroOperacion":"",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5742</v>
      </c>
      <c r="W397" s="19" t="s">
        <v>5742</v>
      </c>
      <c r="X397" s="19" t="s">
        <v>4369</v>
      </c>
      <c r="Y397" s="19" t="s">
        <v>5749</v>
      </c>
    </row>
    <row r="398" spans="1:25" ht="14.5" customHeight="1" x14ac:dyDescent="0.35">
      <c r="A398" t="s">
        <v>1</v>
      </c>
      <c r="B398">
        <v>41</v>
      </c>
      <c r="C398" t="str">
        <f>VLOOKUP(B398,BaseMetodos!$A$2:$E$1177,3,FALSE)&amp;"."&amp;VLOOKUP(B398,BaseMetodos!$A$2:$E$1177,4,FALSE)</f>
        <v>u_xr_bci.cambiarEstadoInversionProgramada</v>
      </c>
      <c r="D398" s="19" t="str">
        <f>VLOOKUP(B398,BaseMetodos!$A$2:$F$2177,5,FALSE)</f>
        <v>cambiarEstadoInversionProgramada</v>
      </c>
      <c r="E398" t="str">
        <f>VLOOKUP(B398,BaseMetodos!$A$2:$F$1177,6,FALSE)</f>
        <v>inversion-programada/cambio</v>
      </c>
      <c r="F398" s="10" t="s">
        <v>1502</v>
      </c>
      <c r="G398" s="10" t="s">
        <v>1505</v>
      </c>
      <c r="H398" s="3" t="s">
        <v>266</v>
      </c>
      <c r="I398" s="3">
        <v>888</v>
      </c>
      <c r="S398" t="s">
        <v>198</v>
      </c>
      <c r="T398" s="2" t="str">
        <f>paramGPL(BaseParametros!$C$95:$E$99,F398:I398)</f>
        <v>{"canal":"110", "estadoProgramacion":"A", "numeroOperacion":"1", "empresa":888}</v>
      </c>
      <c r="U398" s="1" t="str">
        <f>paramRPC2(C398,BaseParametros!$C$95:$E$99,F398:I398)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98" s="19" t="s">
        <v>5742</v>
      </c>
      <c r="W398" s="19" t="s">
        <v>5742</v>
      </c>
      <c r="X398" s="19" t="s">
        <v>4369</v>
      </c>
      <c r="Y398" s="19"/>
    </row>
    <row r="399" spans="1:25" ht="14.5" customHeight="1" x14ac:dyDescent="0.35">
      <c r="A399" t="s">
        <v>1</v>
      </c>
      <c r="B399">
        <v>68</v>
      </c>
      <c r="C399" t="str">
        <f>VLOOKUP(B399,BaseMetodos!$A$2:$E$1177,3,FALSE)&amp;"."&amp;VLOOKUP(B399,BaseMetodos!$A$2:$E$1177,4,FALSE)</f>
        <v>u_xr_bci.get_client_data_by_rut</v>
      </c>
      <c r="D399" s="19" t="str">
        <f>VLOOKUP(B399,BaseMetodos!$A$2:$F$2177,5,FALSE)</f>
        <v>get_client_data_by_rut</v>
      </c>
      <c r="E399" t="str">
        <f>VLOOKUP(B399,BaseMetodos!$A$2:$F$1177,6,FALSE)</f>
        <v>data/busqueda</v>
      </c>
      <c r="F399" s="10" t="s">
        <v>1594</v>
      </c>
      <c r="S399" t="s">
        <v>1716</v>
      </c>
      <c r="T399" s="2" t="str">
        <f>paramGPL(BaseParametros!$C$170:$E$171,F399)</f>
        <v>{"rut":"0"}</v>
      </c>
      <c r="U399" s="1" t="str">
        <f>paramRPC2(C399,BaseParametros!$C$170:$E$171,F399)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399" s="19" t="s">
        <v>5742</v>
      </c>
      <c r="W399" s="19" t="s">
        <v>5742</v>
      </c>
      <c r="X399" s="19" t="s">
        <v>4369</v>
      </c>
      <c r="Y399" s="19"/>
    </row>
    <row r="400" spans="1:25" ht="14.5" customHeight="1" x14ac:dyDescent="0.35">
      <c r="A400" t="s">
        <v>1</v>
      </c>
      <c r="B400">
        <v>65</v>
      </c>
      <c r="C400" t="str">
        <f>VLOOKUP(B400,BaseMetodos!$A$2:$E$1177,3,FALSE)&amp;"."&amp;VLOOKUP(B400,BaseMetodos!$A$2:$E$1177,4,FALSE)</f>
        <v>u_xr_bci.modificarInversionProgramada</v>
      </c>
      <c r="D400" s="19" t="str">
        <f>VLOOKUP(B400,BaseMetodos!$A$2:$F$2177,5,FALSE)</f>
        <v>modificarInversionProgramada</v>
      </c>
      <c r="E400" t="str">
        <f>VLOOKUP(B400,BaseMetodos!$A$2:$F$1177,6,FALSE)</f>
        <v>inversion-programada/modificacion</v>
      </c>
      <c r="F400" s="10" t="s">
        <v>3</v>
      </c>
      <c r="G400" s="10" t="s">
        <v>5618</v>
      </c>
      <c r="H400" s="10" t="s">
        <v>1802</v>
      </c>
      <c r="I400" s="10" t="s">
        <v>203</v>
      </c>
      <c r="J400" s="10">
        <v>0</v>
      </c>
      <c r="K400" s="10" t="s">
        <v>1754</v>
      </c>
      <c r="L400" s="10">
        <v>888</v>
      </c>
      <c r="M400" s="10" t="s">
        <v>208</v>
      </c>
      <c r="S400" t="s">
        <v>270</v>
      </c>
      <c r="T400" s="2" t="str">
        <f>paramGPL(BaseParametros!$C$199:$E$207,F400:M400)</f>
        <v>{"canal":"", "numeroOperacion":"47075", "montoInversion":100005.00, "cuentaCorrienteCliente":"52897257", "frecuenciaInversion":0, "fechaProximaEjecucion":"20230530", "empresa":888, "divisaCuentaCorriente":"CLP"}</v>
      </c>
      <c r="U400" s="1" t="str">
        <f>paramRPC2(C400,BaseParametros!$C$199:$E$207,F400:M400)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0" s="19" t="s">
        <v>5742</v>
      </c>
      <c r="W400" s="19" t="s">
        <v>5742</v>
      </c>
      <c r="X400" s="19" t="s">
        <v>4369</v>
      </c>
      <c r="Y400" s="19" t="s">
        <v>5749</v>
      </c>
    </row>
    <row r="401" spans="1:35" ht="14.5" customHeight="1" x14ac:dyDescent="0.35">
      <c r="A401" t="s">
        <v>1</v>
      </c>
      <c r="B401">
        <v>65</v>
      </c>
      <c r="C401" t="str">
        <f>VLOOKUP(B401,BaseMetodos!$A$2:$E$1177,3,FALSE)&amp;"."&amp;VLOOKUP(B401,BaseMetodos!$A$2:$E$1177,4,FALSE)</f>
        <v>u_xr_bci.modificarInversionProgramada</v>
      </c>
      <c r="D401" s="19" t="str">
        <f>VLOOKUP(B401,BaseMetodos!$A$2:$F$2177,5,FALSE)</f>
        <v>modificarInversionProgramada</v>
      </c>
      <c r="E401" t="str">
        <f>VLOOKUP(B401,BaseMetodos!$A$2:$F$1177,6,FALSE)</f>
        <v>inversion-programada/modificacion</v>
      </c>
      <c r="F401" s="10" t="s">
        <v>1594</v>
      </c>
      <c r="G401" s="10" t="s">
        <v>5618</v>
      </c>
      <c r="H401" s="10" t="s">
        <v>1802</v>
      </c>
      <c r="I401" s="10" t="s">
        <v>203</v>
      </c>
      <c r="J401" s="10">
        <v>0</v>
      </c>
      <c r="K401" s="10" t="s">
        <v>1754</v>
      </c>
      <c r="L401" s="10">
        <v>888</v>
      </c>
      <c r="M401" s="10" t="s">
        <v>208</v>
      </c>
      <c r="S401" t="s">
        <v>4694</v>
      </c>
      <c r="T401" s="2" t="str">
        <f>paramGPL(BaseParametros!$C$199:$E$207,F401:M401)</f>
        <v>{"canal":"0", "numeroOperacion":"47075", "montoInversion":100005.00, "cuentaCorrienteCliente":"52897257", "frecuenciaInversion":0, "fechaProximaEjecucion":"20230530", "empresa":888, "divisaCuentaCorriente":"CLP"}</v>
      </c>
      <c r="U401" s="1" t="str">
        <f>paramRPC2(C401,BaseParametros!$C$199:$E$207,F401:M401)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1" s="19" t="s">
        <v>5742</v>
      </c>
      <c r="W401" s="19" t="s">
        <v>5742</v>
      </c>
      <c r="X401" s="19" t="s">
        <v>4369</v>
      </c>
      <c r="Y401" s="19" t="s">
        <v>5749</v>
      </c>
    </row>
    <row r="402" spans="1:35" ht="14.5" customHeight="1" x14ac:dyDescent="0.35">
      <c r="A402" t="s">
        <v>1</v>
      </c>
      <c r="B402">
        <v>65</v>
      </c>
      <c r="C402" t="str">
        <f>VLOOKUP(B402,BaseMetodos!$A$2:$E$1177,3,FALSE)&amp;"."&amp;VLOOKUP(B402,BaseMetodos!$A$2:$E$1177,4,FALSE)</f>
        <v>u_xr_bci.modificarInversionProgramada</v>
      </c>
      <c r="D402" s="19" t="str">
        <f>VLOOKUP(B402,BaseMetodos!$A$2:$F$2177,5,FALSE)</f>
        <v>modificarInversionProgramada</v>
      </c>
      <c r="E402" t="str">
        <f>VLOOKUP(B402,BaseMetodos!$A$2:$F$1177,6,FALSE)</f>
        <v>inversion-programada/modificacion</v>
      </c>
      <c r="F402" s="10" t="s">
        <v>4791</v>
      </c>
      <c r="G402" s="10" t="s">
        <v>5618</v>
      </c>
      <c r="H402" s="10" t="s">
        <v>1802</v>
      </c>
      <c r="I402" s="10" t="s">
        <v>203</v>
      </c>
      <c r="J402" s="10">
        <v>0</v>
      </c>
      <c r="K402" s="10" t="s">
        <v>1754</v>
      </c>
      <c r="L402" s="10">
        <v>888</v>
      </c>
      <c r="M402" s="10" t="s">
        <v>208</v>
      </c>
      <c r="S402" t="s">
        <v>197</v>
      </c>
      <c r="T402" s="2" t="str">
        <f>paramGPL(BaseParametros!$C$199:$E$207,F402:M402)</f>
        <v>{"canal":"110ALFHA", "numeroOperacion":"47075", "montoInversion":100005.00, "cuentaCorrienteCliente":"52897257", "frecuenciaInversion":0, "fechaProximaEjecucion":"20230530", "empresa":888, "divisaCuentaCorriente":"CLP"}</v>
      </c>
      <c r="U402" s="1" t="str">
        <f>paramRPC2(C402,BaseParametros!$C$199:$E$207,F402:M402)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2" s="19" t="s">
        <v>5742</v>
      </c>
      <c r="W402" s="19" t="s">
        <v>5742</v>
      </c>
      <c r="X402" s="19" t="s">
        <v>4369</v>
      </c>
      <c r="Y402" s="19" t="s">
        <v>5749</v>
      </c>
    </row>
    <row r="403" spans="1:35" ht="14.5" customHeight="1" x14ac:dyDescent="0.35">
      <c r="A403" t="s">
        <v>1</v>
      </c>
      <c r="B403">
        <v>65</v>
      </c>
      <c r="C403" t="str">
        <f>VLOOKUP(B403,BaseMetodos!$A$2:$E$1177,3,FALSE)&amp;"."&amp;VLOOKUP(B403,BaseMetodos!$A$2:$E$1177,4,FALSE)</f>
        <v>u_xr_bci.modificarInversionProgramada</v>
      </c>
      <c r="D403" s="19" t="str">
        <f>VLOOKUP(B403,BaseMetodos!$A$2:$F$2177,5,FALSE)</f>
        <v>modificarInversionProgramada</v>
      </c>
      <c r="E403" t="str">
        <f>VLOOKUP(B403,BaseMetodos!$A$2:$F$1177,6,FALSE)</f>
        <v>inversion-programada/modificacion</v>
      </c>
      <c r="F403" s="10" t="s">
        <v>1502</v>
      </c>
      <c r="G403" s="10" t="s">
        <v>5618</v>
      </c>
      <c r="H403" s="10" t="s">
        <v>1802</v>
      </c>
      <c r="I403" s="10" t="s">
        <v>203</v>
      </c>
      <c r="J403" s="10">
        <v>0</v>
      </c>
      <c r="K403" s="10" t="s">
        <v>1754</v>
      </c>
      <c r="L403" s="10">
        <v>888</v>
      </c>
      <c r="M403" s="10" t="s">
        <v>5392</v>
      </c>
      <c r="S403" t="s">
        <v>5394</v>
      </c>
      <c r="T403" s="2" t="str">
        <f>paramGPL(BaseParametros!$C$199:$E$207,F403:M403)</f>
        <v>{"canal":"110", "numeroOperacion":"47075", "montoInversion":100005.00, "cuentaCorrienteCliente":"52897257", "frecuenciaInversion":0, "fechaProximaEjecucion":"20230530", "empresa":888, "divisaCuentaCorriente":"DO"}</v>
      </c>
      <c r="U403" s="1" t="str">
        <f>paramRPC2(C403,BaseParametros!$C$199:$E$207,F403:M403)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03" s="19" t="s">
        <v>5742</v>
      </c>
      <c r="W403" s="19" t="s">
        <v>5742</v>
      </c>
      <c r="X403" s="19" t="s">
        <v>4369</v>
      </c>
      <c r="Y403" s="19" t="s">
        <v>5749</v>
      </c>
    </row>
    <row r="404" spans="1:35" ht="14.5" customHeight="1" x14ac:dyDescent="0.35">
      <c r="A404" t="s">
        <v>1</v>
      </c>
      <c r="B404">
        <v>65</v>
      </c>
      <c r="C404" t="str">
        <f>VLOOKUP(B404,BaseMetodos!$A$2:$E$1177,3,FALSE)&amp;"."&amp;VLOOKUP(B404,BaseMetodos!$A$2:$E$1177,4,FALSE)</f>
        <v>u_xr_bci.modificarInversionProgramada</v>
      </c>
      <c r="D404" s="19" t="str">
        <f>VLOOKUP(B404,BaseMetodos!$A$2:$F$2177,5,FALSE)</f>
        <v>modificarInversionProgramada</v>
      </c>
      <c r="E404" t="str">
        <f>VLOOKUP(B404,BaseMetodos!$A$2:$F$1177,6,FALSE)</f>
        <v>inversion-programada/modificacion</v>
      </c>
      <c r="F404" s="10" t="s">
        <v>1502</v>
      </c>
      <c r="G404" s="10" t="s">
        <v>5618</v>
      </c>
      <c r="H404" s="10" t="s">
        <v>1802</v>
      </c>
      <c r="I404" s="10" t="s">
        <v>203</v>
      </c>
      <c r="J404" s="10">
        <v>0</v>
      </c>
      <c r="K404" s="10" t="s">
        <v>1754</v>
      </c>
      <c r="L404" s="10">
        <v>888</v>
      </c>
      <c r="M404" s="10" t="s">
        <v>5393</v>
      </c>
      <c r="S404" t="s">
        <v>5395</v>
      </c>
      <c r="T404" s="2" t="str">
        <f>paramGPL(BaseParametros!$C$199:$E$207,F404:M404)</f>
        <v>{"canal":"110", "numeroOperacion":"47075", "montoInversion":100005.00, "cuentaCorrienteCliente":"52897257", "frecuenciaInversion":0, "fechaProximaEjecucion":"20230530", "empresa":888, "divisaCuentaCorriente":"USD"}</v>
      </c>
      <c r="U404" s="1" t="str">
        <f>paramRPC2(C404,BaseParametros!$C$199:$E$207,F404:M404)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04" s="19" t="s">
        <v>5742</v>
      </c>
      <c r="W404" s="19" t="s">
        <v>5742</v>
      </c>
      <c r="X404" s="19" t="s">
        <v>4369</v>
      </c>
      <c r="Y404" s="19" t="s">
        <v>5749</v>
      </c>
    </row>
    <row r="405" spans="1:35" ht="14.5" customHeight="1" x14ac:dyDescent="0.35">
      <c r="A405" t="s">
        <v>1</v>
      </c>
      <c r="B405">
        <v>65</v>
      </c>
      <c r="C405" t="str">
        <f>VLOOKUP(B405,BaseMetodos!$A$2:$E$1177,3,FALSE)&amp;"."&amp;VLOOKUP(B405,BaseMetodos!$A$2:$E$1177,4,FALSE)</f>
        <v>u_xr_bci.modificarInversionProgramada</v>
      </c>
      <c r="D405" s="19" t="str">
        <f>VLOOKUP(B405,BaseMetodos!$A$2:$F$2177,5,FALSE)</f>
        <v>modificarInversionProgramada</v>
      </c>
      <c r="E405" t="str">
        <f>VLOOKUP(B405,BaseMetodos!$A$2:$F$1177,6,FALSE)</f>
        <v>inversion-programada/modificacion</v>
      </c>
      <c r="F405" s="10" t="s">
        <v>1502</v>
      </c>
      <c r="G405" s="10" t="s">
        <v>5618</v>
      </c>
      <c r="H405" s="10" t="s">
        <v>1802</v>
      </c>
      <c r="I405" s="10" t="s">
        <v>203</v>
      </c>
      <c r="J405" s="10">
        <v>0</v>
      </c>
      <c r="K405" s="10" t="s">
        <v>1754</v>
      </c>
      <c r="L405" s="10">
        <v>888</v>
      </c>
      <c r="M405" s="10" t="s">
        <v>4735</v>
      </c>
      <c r="S405" t="s">
        <v>5397</v>
      </c>
      <c r="T405" s="2" t="str">
        <f>paramGPL(BaseParametros!$C$199:$E$207,F405:M405)</f>
        <v>{"canal":"110", "numeroOperacion":"47075", "montoInversion":100005.00, "cuentaCorrienteCliente":"52897257", "frecuenciaInversion":0, "fechaProximaEjecucion":"20230530", "empresa":888, "divisaCuentaCorriente":"$$"}</v>
      </c>
      <c r="U405" s="1" t="str">
        <f>paramRPC2(C405,BaseParametros!$C$199:$E$207,F405:M405)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05" s="19" t="s">
        <v>5742</v>
      </c>
      <c r="W405" s="19" t="s">
        <v>5742</v>
      </c>
      <c r="X405" s="19" t="s">
        <v>4369</v>
      </c>
      <c r="Y405" s="19" t="s">
        <v>5749</v>
      </c>
    </row>
    <row r="406" spans="1:35" ht="14.5" customHeight="1" x14ac:dyDescent="0.35">
      <c r="A406" t="s">
        <v>1</v>
      </c>
      <c r="B406">
        <v>65</v>
      </c>
      <c r="C406" t="str">
        <f>VLOOKUP(B406,BaseMetodos!$A$2:$E$1177,3,FALSE)&amp;"."&amp;VLOOKUP(B406,BaseMetodos!$A$2:$E$1177,4,FALSE)</f>
        <v>u_xr_bci.modificarInversionProgramada</v>
      </c>
      <c r="D406" s="19" t="str">
        <f>VLOOKUP(B406,BaseMetodos!$A$2:$F$2177,5,FALSE)</f>
        <v>modificarInversionProgramada</v>
      </c>
      <c r="E406" t="str">
        <f>VLOOKUP(B406,BaseMetodos!$A$2:$F$1177,6,FALSE)</f>
        <v>inversion-programada/modificacion</v>
      </c>
      <c r="F406" s="10" t="s">
        <v>1502</v>
      </c>
      <c r="G406" s="10" t="s">
        <v>5618</v>
      </c>
      <c r="H406" s="10" t="s">
        <v>1802</v>
      </c>
      <c r="I406" s="10" t="s">
        <v>203</v>
      </c>
      <c r="J406" s="10">
        <v>0</v>
      </c>
      <c r="K406" s="10" t="s">
        <v>1754</v>
      </c>
      <c r="L406" s="10">
        <v>888</v>
      </c>
      <c r="M406" s="10" t="s">
        <v>208</v>
      </c>
      <c r="S406" t="s">
        <v>5396</v>
      </c>
      <c r="T406" s="2" t="str">
        <f>paramGPL(BaseParametros!$C$199:$E$207,F406:M406)</f>
        <v>{"canal":"110", "numeroOperacion":"47075", "montoInversion":100005.00, "cuentaCorrienteCliente":"52897257", "frecuenciaInversion":0, "fechaProximaEjecucion":"20230530", "empresa":888, "divisaCuentaCorriente":"CLP"}</v>
      </c>
      <c r="U406" s="1" t="str">
        <f>paramRPC2(C406,BaseParametros!$C$199:$E$207,F406:M406)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6" s="19" t="s">
        <v>5742</v>
      </c>
      <c r="W406" s="19" t="s">
        <v>5742</v>
      </c>
      <c r="X406" s="19" t="s">
        <v>4369</v>
      </c>
      <c r="Y406" s="19" t="s">
        <v>5749</v>
      </c>
    </row>
    <row r="407" spans="1:35" s="19" customFormat="1" ht="14.5" customHeight="1" x14ac:dyDescent="0.35">
      <c r="A407" t="s">
        <v>1</v>
      </c>
      <c r="B407" s="19">
        <v>63</v>
      </c>
      <c r="C407" s="24" t="str">
        <f>VLOOKUP(B407,BaseMetodos!$A$2:$E$1177,3,FALSE)&amp;"."&amp;VLOOKUP(B407,BaseMetodos!$A$2:$E$1177,4,FALSE)</f>
        <v>u_xr_bci.consultarCGFFondoMutuo</v>
      </c>
      <c r="D407" s="19" t="str">
        <f>VLOOKUP(B407,BaseMetodos!$A$2:$F$2177,5,FALSE)</f>
        <v>consultarCGFFondoMutuo</v>
      </c>
      <c r="E407" s="19" t="str">
        <f>VLOOKUP(B407,BaseMetodos!$A$2:$F$1177,6,FALSE)</f>
        <v>invertir/cgf/fondo/busqueda</v>
      </c>
      <c r="F407" s="20" t="s">
        <v>1541</v>
      </c>
      <c r="G407" s="20" t="s">
        <v>1502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19" t="s">
        <v>196</v>
      </c>
      <c r="T407" s="21" t="str">
        <f>paramGPL(BaseParametros!$C$217:$E$219,F407:G407)</f>
        <v>{"rutCliente":"11813695", "canal":"110"}</v>
      </c>
      <c r="U407" s="22" t="str">
        <f>paramRPC2(C407,BaseParametros!$C$217:$E$219,F407:G407)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07" s="19" t="s">
        <v>5742</v>
      </c>
      <c r="W407" s="19" t="s">
        <v>5742</v>
      </c>
      <c r="X407" s="19" t="s">
        <v>4369</v>
      </c>
    </row>
    <row r="408" spans="1:35" s="19" customFormat="1" ht="14.5" customHeight="1" x14ac:dyDescent="0.35">
      <c r="A408" t="s">
        <v>1</v>
      </c>
      <c r="B408" s="19">
        <v>63</v>
      </c>
      <c r="C408" s="24" t="str">
        <f>VLOOKUP(B408,BaseMetodos!$A$2:$E$1177,3,FALSE)&amp;"."&amp;VLOOKUP(B408,BaseMetodos!$A$2:$E$1177,4,FALSE)</f>
        <v>u_xr_bci.consultarCGFFondoMutuo</v>
      </c>
      <c r="D408" s="19" t="str">
        <f>VLOOKUP(B408,BaseMetodos!$A$2:$F$2177,5,FALSE)</f>
        <v>consultarCGFFondoMutuo</v>
      </c>
      <c r="E408" s="19" t="str">
        <f>VLOOKUP(B408,BaseMetodos!$A$2:$F$1177,6,FALSE)</f>
        <v>invertir/cgf/fondo/busqueda</v>
      </c>
      <c r="F408" s="20" t="s">
        <v>1541</v>
      </c>
      <c r="G408" s="20" t="s">
        <v>1832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19" t="s">
        <v>197</v>
      </c>
      <c r="T408" s="21" t="str">
        <f>paramGPL(BaseParametros!$C$217:$E$219,F408:G408)</f>
        <v>{"rutCliente":"11813695", "canal":"ALFA110"}</v>
      </c>
      <c r="U408" s="22" t="str">
        <f>paramRPC2(C408,BaseParametros!$C$217:$E$219,F408:G408)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08" s="19" t="s">
        <v>5742</v>
      </c>
      <c r="W408" s="19" t="s">
        <v>5742</v>
      </c>
      <c r="X408" s="19" t="s">
        <v>4369</v>
      </c>
    </row>
    <row r="409" spans="1:35" s="19" customFormat="1" ht="14.5" customHeight="1" x14ac:dyDescent="0.35">
      <c r="A409" t="s">
        <v>1</v>
      </c>
      <c r="B409" s="19">
        <v>63</v>
      </c>
      <c r="C409" s="24" t="str">
        <f>VLOOKUP(B409,BaseMetodos!$A$2:$E$1177,3,FALSE)&amp;"."&amp;VLOOKUP(B409,BaseMetodos!$A$2:$E$1177,4,FALSE)</f>
        <v>u_xr_bci.consultarCGFFondoMutuo</v>
      </c>
      <c r="D409" s="19" t="str">
        <f>VLOOKUP(B409,BaseMetodos!$A$2:$F$2177,5,FALSE)</f>
        <v>consultarCGFFondoMutuo</v>
      </c>
      <c r="E409" s="19" t="str">
        <f>VLOOKUP(B409,BaseMetodos!$A$2:$F$1177,6,FALSE)</f>
        <v>invertir/cgf/fondo/busqueda</v>
      </c>
      <c r="F409" s="20" t="s">
        <v>1541</v>
      </c>
      <c r="G409" s="20" t="s">
        <v>1594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19" t="s">
        <v>4694</v>
      </c>
      <c r="T409" s="21" t="str">
        <f>paramGPL(BaseParametros!$C$217:$E$219,F409:G409)</f>
        <v>{"rutCliente":"11813695", "canal":"0"}</v>
      </c>
      <c r="U409" s="22" t="str">
        <f>paramRPC2(C409,BaseParametros!$C$217:$E$219,F409:G409)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09" s="19" t="s">
        <v>5742</v>
      </c>
      <c r="W409" s="19" t="s">
        <v>5742</v>
      </c>
      <c r="X409" s="19" t="s">
        <v>4369</v>
      </c>
    </row>
    <row r="410" spans="1:35" s="19" customFormat="1" ht="14.5" customHeight="1" x14ac:dyDescent="0.35">
      <c r="A410" t="s">
        <v>1</v>
      </c>
      <c r="B410" s="19">
        <v>63</v>
      </c>
      <c r="C410" s="24" t="str">
        <f>VLOOKUP(B410,BaseMetodos!$A$2:$E$1177,3,FALSE)&amp;"."&amp;VLOOKUP(B410,BaseMetodos!$A$2:$E$1177,4,FALSE)</f>
        <v>u_xr_bci.consultarCGFFondoMutuo</v>
      </c>
      <c r="D410" s="19" t="str">
        <f>VLOOKUP(B410,BaseMetodos!$A$2:$F$2177,5,FALSE)</f>
        <v>consultarCGFFondoMutuo</v>
      </c>
      <c r="E410" s="19" t="str">
        <f>VLOOKUP(B410,BaseMetodos!$A$2:$F$1177,6,FALSE)</f>
        <v>invertir/cgf/fondo/busqueda</v>
      </c>
      <c r="F410" s="20" t="s">
        <v>1541</v>
      </c>
      <c r="G410" s="20" t="s">
        <v>3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19" t="s">
        <v>270</v>
      </c>
      <c r="T410" s="21" t="str">
        <f>paramGPL(BaseParametros!$C$217:$E$219,F410:G410)</f>
        <v>{"rutCliente":"11813695", "canal":""}</v>
      </c>
      <c r="U410" s="22" t="str">
        <f>paramRPC2(C410,BaseParametros!$C$217:$E$219,F410:G410)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10" s="19" t="s">
        <v>5742</v>
      </c>
      <c r="W410" s="19" t="s">
        <v>5742</v>
      </c>
      <c r="X410" s="19" t="s">
        <v>4369</v>
      </c>
    </row>
    <row r="411" spans="1:35" s="19" customFormat="1" ht="14.5" customHeight="1" x14ac:dyDescent="0.35">
      <c r="A411" t="s">
        <v>1</v>
      </c>
      <c r="B411">
        <v>39</v>
      </c>
      <c r="C411" t="str">
        <f>VLOOKUP(B411,BaseMetodos!$A$2:$E$1177,3,FALSE)&amp;"."&amp;VLOOKUP(B411,BaseMetodos!$A$2:$E$1177,4,FALSE)</f>
        <v>u_xr_bci.obtieneCuentasCartolaHistorica</v>
      </c>
      <c r="D411" s="19" t="str">
        <f>VLOOKUP(B411,BaseMetodos!$A$2:$F$2177,5,FALSE)</f>
        <v>obtieneCuentasCartolaHistorica</v>
      </c>
      <c r="E411" t="str">
        <f>VLOOKUP(B411,BaseMetodos!$A$2:$F$1177,6,FALSE)</f>
        <v>cartola/historica/cuenta/cliente/busqueda</v>
      </c>
      <c r="F411" s="10" t="s">
        <v>1502</v>
      </c>
      <c r="G411" s="10">
        <v>12</v>
      </c>
      <c r="H411" s="3">
        <v>11813695</v>
      </c>
      <c r="I411" s="3" t="s">
        <v>1752</v>
      </c>
      <c r="J411" s="10" t="s">
        <v>1573</v>
      </c>
      <c r="K411" s="11"/>
      <c r="L411" s="11"/>
      <c r="M411" s="11"/>
      <c r="N411" s="11"/>
      <c r="O411" s="11"/>
      <c r="P411" s="11"/>
      <c r="Q411" s="11"/>
      <c r="R411" s="11"/>
      <c r="S411" t="s">
        <v>209</v>
      </c>
      <c r="T411" s="2" t="str">
        <f>paramGPL(BaseParametros!$C$89:$E$94,F411:J411)</f>
        <v>{"canal":"110", "codigoFondo":12, "rut":11813695, "fechaDesde":"20200515", "fechaHasta":"20240531"}</v>
      </c>
      <c r="U411" s="1" t="str">
        <f>paramRPC2(C411,BaseParametros!$C$89:$E$94,F411:J411)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11" s="19" t="s">
        <v>5742</v>
      </c>
      <c r="W411" s="19" t="s">
        <v>5742</v>
      </c>
      <c r="X411" s="19" t="s">
        <v>4369</v>
      </c>
      <c r="Z411"/>
      <c r="AA411"/>
      <c r="AB411"/>
      <c r="AC411"/>
      <c r="AD411"/>
      <c r="AE411"/>
      <c r="AF411"/>
      <c r="AG411"/>
      <c r="AH411"/>
      <c r="AI411"/>
    </row>
    <row r="412" spans="1:35" s="19" customFormat="1" ht="14.5" customHeight="1" x14ac:dyDescent="0.35">
      <c r="A412" t="s">
        <v>1</v>
      </c>
      <c r="B412" s="19">
        <v>63</v>
      </c>
      <c r="C412" s="24" t="str">
        <f>VLOOKUP(B412,BaseMetodos!$A$2:$E$1177,3,FALSE)&amp;"."&amp;VLOOKUP(B412,BaseMetodos!$A$2:$E$1177,4,FALSE)</f>
        <v>u_xr_bci.consultarCGFFondoMutuo</v>
      </c>
      <c r="D412" s="19" t="str">
        <f>VLOOKUP(B412,BaseMetodos!$A$2:$F$2177,5,FALSE)</f>
        <v>consultarCGFFondoMutuo</v>
      </c>
      <c r="E412" s="19" t="str">
        <f>VLOOKUP(B412,BaseMetodos!$A$2:$F$1177,6,FALSE)</f>
        <v>invertir/cgf/fondo/busqueda</v>
      </c>
      <c r="F412" s="20" t="s">
        <v>3</v>
      </c>
      <c r="G412" s="20" t="s">
        <v>1502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19" t="s">
        <v>1819</v>
      </c>
      <c r="T412" s="21" t="str">
        <f>paramGPL(BaseParametros!$C$217:$E$219,F412:G412)</f>
        <v>{"rutCliente":"", "canal":"110"}</v>
      </c>
      <c r="U412" s="22" t="str">
        <f>paramRPC2(C412,BaseParametros!$C$217:$E$219,F412:G412)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12" s="19" t="s">
        <v>5742</v>
      </c>
      <c r="W412" s="19" t="s">
        <v>5742</v>
      </c>
      <c r="X412" s="19" t="s">
        <v>4369</v>
      </c>
    </row>
    <row r="413" spans="1:35" s="19" customFormat="1" ht="14.5" customHeight="1" x14ac:dyDescent="0.35">
      <c r="A413" t="s">
        <v>1</v>
      </c>
      <c r="B413" s="19">
        <v>63</v>
      </c>
      <c r="C413" s="24" t="str">
        <f>VLOOKUP(B413,BaseMetodos!$A$2:$E$1177,3,FALSE)&amp;"."&amp;VLOOKUP(B413,BaseMetodos!$A$2:$E$1177,4,FALSE)</f>
        <v>u_xr_bci.consultarCGFFondoMutuo</v>
      </c>
      <c r="D413" s="19" t="str">
        <f>VLOOKUP(B413,BaseMetodos!$A$2:$F$2177,5,FALSE)</f>
        <v>consultarCGFFondoMutuo</v>
      </c>
      <c r="E413" s="19" t="str">
        <f>VLOOKUP(B413,BaseMetodos!$A$2:$F$1177,6,FALSE)</f>
        <v>invertir/cgf/fondo/busqueda</v>
      </c>
      <c r="F413" s="20" t="s">
        <v>1592</v>
      </c>
      <c r="G413" s="20" t="s">
        <v>1502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19" t="s">
        <v>1567</v>
      </c>
      <c r="T413" s="21" t="str">
        <f>paramGPL(BaseParametros!$C$217:$E$219,F413:G413)</f>
        <v>{"rutCliente":"11656615", "canal":"110"}</v>
      </c>
      <c r="U413" s="22" t="str">
        <f>paramRPC2(C413,BaseParametros!$C$217:$E$219,F413:G413)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13" s="19" t="s">
        <v>5742</v>
      </c>
      <c r="W413" s="19" t="s">
        <v>5742</v>
      </c>
      <c r="X413" s="19" t="s">
        <v>4369</v>
      </c>
    </row>
    <row r="414" spans="1:35" ht="14.5" customHeight="1" x14ac:dyDescent="0.35">
      <c r="A414" t="s">
        <v>1</v>
      </c>
      <c r="B414">
        <v>61</v>
      </c>
      <c r="C414" t="str">
        <f>VLOOKUP(B414,BaseMetodos!$A$2:$E$1177,3,FALSE)&amp;"."&amp;VLOOKUP(B414,BaseMetodos!$A$2:$E$1177,4,FALSE)</f>
        <v>u_xr_bci.validarMonto</v>
      </c>
      <c r="D414" s="19" t="str">
        <f>VLOOKUP(B414,BaseMetodos!$A$2:$F$2177,5,FALSE)</f>
        <v>validarMonto</v>
      </c>
      <c r="E414" t="str">
        <f>VLOOKUP(B414,BaseMetodos!$A$2:$F$1177,6,FALSE)</f>
        <v>invertir/monto/validacion</v>
      </c>
      <c r="F414" s="10" t="s">
        <v>2</v>
      </c>
      <c r="G414" s="10" t="s">
        <v>1502</v>
      </c>
      <c r="H414" s="10">
        <v>10000</v>
      </c>
      <c r="I414" s="10">
        <v>11813695</v>
      </c>
      <c r="S414" t="s">
        <v>196</v>
      </c>
      <c r="T414" s="2" t="str">
        <f>paramGPL(BaseParametros!$C$220:$E$224,F414:I414)</f>
        <v>{"codFondo":"3001", "canal":"110", "montoAInvertir":10000, "rutCliente":11813695}</v>
      </c>
      <c r="U414" s="1" t="str">
        <f>paramRPC2(C414,BaseParametros!$C$220:$E$224,F414:I414)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4" s="19" t="s">
        <v>5742</v>
      </c>
      <c r="W414" s="19" t="s">
        <v>5742</v>
      </c>
      <c r="X414" s="19" t="s">
        <v>4369</v>
      </c>
      <c r="Y414" s="19"/>
    </row>
    <row r="415" spans="1:35" ht="14.5" customHeight="1" x14ac:dyDescent="0.35">
      <c r="A415" t="s">
        <v>1</v>
      </c>
      <c r="B415">
        <v>61</v>
      </c>
      <c r="C415" t="str">
        <f>VLOOKUP(B415,BaseMetodos!$A$2:$E$1177,3,FALSE)&amp;"."&amp;VLOOKUP(B415,BaseMetodos!$A$2:$E$1177,4,FALSE)</f>
        <v>u_xr_bci.validarMonto</v>
      </c>
      <c r="D415" s="19" t="str">
        <f>VLOOKUP(B415,BaseMetodos!$A$2:$F$2177,5,FALSE)</f>
        <v>validarMonto</v>
      </c>
      <c r="E415" t="str">
        <f>VLOOKUP(B415,BaseMetodos!$A$2:$F$1177,6,FALSE)</f>
        <v>invertir/monto/validacion</v>
      </c>
      <c r="F415" s="10" t="s">
        <v>2</v>
      </c>
      <c r="G415" s="10" t="s">
        <v>1502</v>
      </c>
      <c r="H415" s="10">
        <v>10000</v>
      </c>
      <c r="I415" s="10">
        <v>11656615</v>
      </c>
      <c r="S415" t="s">
        <v>1567</v>
      </c>
      <c r="T415" s="2" t="str">
        <f>paramGPL(BaseParametros!$C$220:$E$224,F415:I415)</f>
        <v>{"codFondo":"3001", "canal":"110", "montoAInvertir":10000, "rutCliente":11656615}</v>
      </c>
      <c r="U415" s="1" t="str">
        <f>paramRPC2(C415,BaseParametros!$C$220:$E$224,F415:I415)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15" s="19" t="s">
        <v>5742</v>
      </c>
      <c r="W415" s="19" t="s">
        <v>5742</v>
      </c>
      <c r="X415" s="19" t="s">
        <v>4369</v>
      </c>
      <c r="Y415" s="19"/>
    </row>
    <row r="416" spans="1:35" ht="14.5" customHeight="1" x14ac:dyDescent="0.35">
      <c r="A416" t="s">
        <v>1</v>
      </c>
      <c r="B416">
        <v>61</v>
      </c>
      <c r="C416" t="str">
        <f>VLOOKUP(B416,BaseMetodos!$A$2:$E$1177,3,FALSE)&amp;"."&amp;VLOOKUP(B416,BaseMetodos!$A$2:$E$1177,4,FALSE)</f>
        <v>u_xr_bci.validarMonto</v>
      </c>
      <c r="D416" s="19" t="str">
        <f>VLOOKUP(B416,BaseMetodos!$A$2:$F$2177,5,FALSE)</f>
        <v>validarMonto</v>
      </c>
      <c r="E416" t="str">
        <f>VLOOKUP(B416,BaseMetodos!$A$2:$F$1177,6,FALSE)</f>
        <v>invertir/monto/validacion</v>
      </c>
      <c r="F416" s="10" t="s">
        <v>2</v>
      </c>
      <c r="G416" s="10" t="s">
        <v>1832</v>
      </c>
      <c r="H416" s="10">
        <v>10000</v>
      </c>
      <c r="I416" s="10">
        <v>11813695</v>
      </c>
      <c r="S416" t="s">
        <v>197</v>
      </c>
      <c r="T416" s="2" t="str">
        <f>paramGPL(BaseParametros!$C$220:$E$224,F416:I416)</f>
        <v>{"codFondo":"3001", "canal":"ALFA110", "montoAInvertir":10000, "rutCliente":11813695}</v>
      </c>
      <c r="U416" s="1" t="str">
        <f>paramRPC2(C416,BaseParametros!$C$220:$E$224,F416:I416)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6" s="19" t="s">
        <v>5742</v>
      </c>
      <c r="W416" s="19" t="s">
        <v>5742</v>
      </c>
      <c r="X416" s="19" t="s">
        <v>4369</v>
      </c>
      <c r="Y416" s="19"/>
    </row>
    <row r="417" spans="1:25" ht="14.5" customHeight="1" x14ac:dyDescent="0.35">
      <c r="A417" t="s">
        <v>1</v>
      </c>
      <c r="B417">
        <v>61</v>
      </c>
      <c r="C417" t="str">
        <f>VLOOKUP(B417,BaseMetodos!$A$2:$E$1177,3,FALSE)&amp;"."&amp;VLOOKUP(B417,BaseMetodos!$A$2:$E$1177,4,FALSE)</f>
        <v>u_xr_bci.validarMonto</v>
      </c>
      <c r="D417" s="19" t="str">
        <f>VLOOKUP(B417,BaseMetodos!$A$2:$F$2177,5,FALSE)</f>
        <v>validarMonto</v>
      </c>
      <c r="E417" t="str">
        <f>VLOOKUP(B417,BaseMetodos!$A$2:$F$1177,6,FALSE)</f>
        <v>invertir/monto/validacion</v>
      </c>
      <c r="F417" s="10" t="s">
        <v>2</v>
      </c>
      <c r="G417" s="10" t="s">
        <v>1502</v>
      </c>
      <c r="H417" s="10" t="s">
        <v>1833</v>
      </c>
      <c r="I417" s="10">
        <v>11813695</v>
      </c>
      <c r="S417" t="s">
        <v>1837</v>
      </c>
      <c r="T417" s="2" t="str">
        <f>paramGPL(BaseParametros!$C$220:$E$224,F417:I417)</f>
        <v>{"codFondo":"3001", "canal":"110", "montoAInvertir":10000.05, "rutCliente":11813695}</v>
      </c>
      <c r="U417" s="1" t="str">
        <f>paramRPC2(C417,BaseParametros!$C$220:$E$224,F417:I417)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17" s="19" t="s">
        <v>5742</v>
      </c>
      <c r="W417" s="19" t="s">
        <v>5742</v>
      </c>
      <c r="X417" s="19" t="s">
        <v>4369</v>
      </c>
      <c r="Y417" s="19"/>
    </row>
    <row r="418" spans="1:25" ht="14.5" customHeight="1" x14ac:dyDescent="0.35">
      <c r="A418" t="s">
        <v>1</v>
      </c>
      <c r="B418">
        <v>61</v>
      </c>
      <c r="C418" t="str">
        <f>VLOOKUP(B418,BaseMetodos!$A$2:$E$1177,3,FALSE)&amp;"."&amp;VLOOKUP(B418,BaseMetodos!$A$2:$E$1177,4,FALSE)</f>
        <v>u_xr_bci.validarMonto</v>
      </c>
      <c r="D418" s="19" t="str">
        <f>VLOOKUP(B418,BaseMetodos!$A$2:$F$2177,5,FALSE)</f>
        <v>validarMonto</v>
      </c>
      <c r="E418" t="str">
        <f>VLOOKUP(B418,BaseMetodos!$A$2:$F$1177,6,FALSE)</f>
        <v>invertir/monto/validacion</v>
      </c>
      <c r="F418" s="10" t="s">
        <v>2</v>
      </c>
      <c r="G418" s="10" t="s">
        <v>1502</v>
      </c>
      <c r="H418" s="10">
        <v>10000</v>
      </c>
      <c r="I418" s="10">
        <v>0</v>
      </c>
      <c r="S418" t="s">
        <v>1834</v>
      </c>
      <c r="T418" s="2" t="str">
        <f>paramGPL(BaseParametros!$C$220:$E$224,F418:I418)</f>
        <v>{"codFondo":"3001", "canal":"110", "montoAInvertir":10000, "rutCliente":0}</v>
      </c>
      <c r="U418" s="1" t="str">
        <f>paramRPC2(C418,BaseParametros!$C$220:$E$224,F418:I418)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18" s="19" t="s">
        <v>5742</v>
      </c>
      <c r="W418" s="19" t="s">
        <v>5742</v>
      </c>
      <c r="X418" s="19" t="s">
        <v>4369</v>
      </c>
      <c r="Y418" s="19"/>
    </row>
    <row r="419" spans="1:25" ht="14.5" customHeight="1" x14ac:dyDescent="0.35">
      <c r="A419" t="s">
        <v>1</v>
      </c>
      <c r="B419">
        <v>61</v>
      </c>
      <c r="C419" t="str">
        <f>VLOOKUP(B419,BaseMetodos!$A$2:$E$1177,3,FALSE)&amp;"."&amp;VLOOKUP(B419,BaseMetodos!$A$2:$E$1177,4,FALSE)</f>
        <v>u_xr_bci.validarMonto</v>
      </c>
      <c r="D419" s="19" t="str">
        <f>VLOOKUP(B419,BaseMetodos!$A$2:$F$2177,5,FALSE)</f>
        <v>validarMonto</v>
      </c>
      <c r="E419" t="str">
        <f>VLOOKUP(B419,BaseMetodos!$A$2:$F$1177,6,FALSE)</f>
        <v>invertir/monto/validacion</v>
      </c>
      <c r="F419" s="10" t="s">
        <v>2</v>
      </c>
      <c r="G419" s="10" t="s">
        <v>1594</v>
      </c>
      <c r="H419" s="10">
        <v>10000</v>
      </c>
      <c r="I419" s="10">
        <v>11813695</v>
      </c>
      <c r="S419" t="s">
        <v>4694</v>
      </c>
      <c r="T419" s="2" t="str">
        <f>paramGPL(BaseParametros!$C$220:$E$224,F419:I419)</f>
        <v>{"codFondo":"3001", "canal":"0", "montoAInvertir":10000, "rutCliente":11813695}</v>
      </c>
      <c r="U419" s="1" t="str">
        <f>paramRPC2(C419,BaseParametros!$C$220:$E$224,F419:I419)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9" s="19" t="s">
        <v>5742</v>
      </c>
      <c r="W419" s="19" t="s">
        <v>5742</v>
      </c>
      <c r="X419" s="19" t="s">
        <v>4369</v>
      </c>
      <c r="Y419" s="19"/>
    </row>
    <row r="420" spans="1:25" ht="14.5" customHeight="1" x14ac:dyDescent="0.35">
      <c r="A420" t="s">
        <v>1</v>
      </c>
      <c r="B420">
        <v>61</v>
      </c>
      <c r="C420" t="str">
        <f>VLOOKUP(B420,BaseMetodos!$A$2:$E$1177,3,FALSE)&amp;"."&amp;VLOOKUP(B420,BaseMetodos!$A$2:$E$1177,4,FALSE)</f>
        <v>u_xr_bci.validarMonto</v>
      </c>
      <c r="D420" s="19" t="str">
        <f>VLOOKUP(B420,BaseMetodos!$A$2:$F$2177,5,FALSE)</f>
        <v>validarMonto</v>
      </c>
      <c r="E420" t="str">
        <f>VLOOKUP(B420,BaseMetodos!$A$2:$F$1177,6,FALSE)</f>
        <v>invertir/monto/validacion</v>
      </c>
      <c r="F420" s="10" t="s">
        <v>2</v>
      </c>
      <c r="G420" s="10" t="s">
        <v>3</v>
      </c>
      <c r="H420" s="10">
        <v>10000</v>
      </c>
      <c r="I420" s="10">
        <v>11813695</v>
      </c>
      <c r="S420" t="s">
        <v>270</v>
      </c>
      <c r="T420" s="2" t="str">
        <f>paramGPL(BaseParametros!$C$220:$E$224,F420:I420)</f>
        <v>{"codFondo":"3001", "canal":"", "montoAInvertir":10000, "rutCliente":11813695}</v>
      </c>
      <c r="U420" s="1" t="str">
        <f>paramRPC2(C420,BaseParametros!$C$220:$E$224,F420:I420)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0" s="19" t="s">
        <v>5742</v>
      </c>
      <c r="W420" s="19" t="s">
        <v>5742</v>
      </c>
      <c r="X420" s="19" t="s">
        <v>4369</v>
      </c>
      <c r="Y420" s="19"/>
    </row>
    <row r="421" spans="1:25" ht="14.5" customHeight="1" x14ac:dyDescent="0.35">
      <c r="A421" t="s">
        <v>1</v>
      </c>
      <c r="B421">
        <v>61</v>
      </c>
      <c r="C421" t="str">
        <f>VLOOKUP(B421,BaseMetodos!$A$2:$E$1177,3,FALSE)&amp;"."&amp;VLOOKUP(B421,BaseMetodos!$A$2:$E$1177,4,FALSE)</f>
        <v>u_xr_bci.validarMonto</v>
      </c>
      <c r="D421" s="19" t="str">
        <f>VLOOKUP(B421,BaseMetodos!$A$2:$F$2177,5,FALSE)</f>
        <v>validarMonto</v>
      </c>
      <c r="E421" t="str">
        <f>VLOOKUP(B421,BaseMetodos!$A$2:$F$1177,6,FALSE)</f>
        <v>invertir/monto/validacion</v>
      </c>
      <c r="F421" s="10" t="s">
        <v>2</v>
      </c>
      <c r="G421" s="10" t="s">
        <v>1502</v>
      </c>
      <c r="H421" s="10">
        <v>0</v>
      </c>
      <c r="I421" s="10">
        <v>11813695</v>
      </c>
      <c r="S421" t="s">
        <v>1838</v>
      </c>
      <c r="T421" s="2" t="str">
        <f>paramGPL(BaseParametros!$C$220:$E$224,F421:I421)</f>
        <v>{"codFondo":"3001", "canal":"110", "montoAInvertir":0, "rutCliente":11813695}</v>
      </c>
      <c r="U421" s="1" t="str">
        <f>paramRPC2(C421,BaseParametros!$C$220:$E$224,F421:I421)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21" s="19" t="s">
        <v>5742</v>
      </c>
      <c r="W421" s="19" t="s">
        <v>5742</v>
      </c>
      <c r="X421" s="19" t="s">
        <v>4369</v>
      </c>
      <c r="Y421" s="19"/>
    </row>
    <row r="422" spans="1:25" ht="14.5" customHeight="1" x14ac:dyDescent="0.35">
      <c r="A422" t="s">
        <v>1</v>
      </c>
      <c r="B422">
        <v>61</v>
      </c>
      <c r="C422" t="str">
        <f>VLOOKUP(B422,BaseMetodos!$A$2:$E$1177,3,FALSE)&amp;"."&amp;VLOOKUP(B422,BaseMetodos!$A$2:$E$1177,4,FALSE)</f>
        <v>u_xr_bci.validarMonto</v>
      </c>
      <c r="D422" s="19" t="str">
        <f>VLOOKUP(B422,BaseMetodos!$A$2:$F$2177,5,FALSE)</f>
        <v>validarMonto</v>
      </c>
      <c r="E422" t="str">
        <f>VLOOKUP(B422,BaseMetodos!$A$2:$F$1177,6,FALSE)</f>
        <v>invertir/monto/validacion</v>
      </c>
      <c r="F422" s="10" t="s">
        <v>2</v>
      </c>
      <c r="G422" s="10" t="s">
        <v>1502</v>
      </c>
      <c r="H422" s="10">
        <v>-12000000</v>
      </c>
      <c r="I422" s="10">
        <v>11813695</v>
      </c>
      <c r="S422" t="s">
        <v>5552</v>
      </c>
      <c r="T422" s="2" t="str">
        <f>paramGPL(BaseParametros!$C$220:$E$224,F422:I422)</f>
        <v>{"codFondo":"3001", "canal":"110", "montoAInvertir":-12000000, "rutCliente":11813695}</v>
      </c>
      <c r="U422" s="1" t="str">
        <f>paramRPC2(C422,BaseParametros!$C$220:$E$224,F422:I422)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22" s="19" t="s">
        <v>5742</v>
      </c>
      <c r="W422" s="19" t="s">
        <v>5742</v>
      </c>
      <c r="X422" s="19" t="s">
        <v>4369</v>
      </c>
      <c r="Y422" s="19"/>
    </row>
    <row r="423" spans="1:25" ht="14.5" customHeight="1" x14ac:dyDescent="0.35">
      <c r="A423" t="s">
        <v>1</v>
      </c>
      <c r="B423">
        <v>61</v>
      </c>
      <c r="C423" t="str">
        <f>VLOOKUP(B423,BaseMetodos!$A$2:$E$1177,3,FALSE)&amp;"."&amp;VLOOKUP(B423,BaseMetodos!$A$2:$E$1177,4,FALSE)</f>
        <v>u_xr_bci.validarMonto</v>
      </c>
      <c r="D423" s="19" t="str">
        <f>VLOOKUP(B423,BaseMetodos!$A$2:$F$2177,5,FALSE)</f>
        <v>validarMonto</v>
      </c>
      <c r="E423" t="str">
        <f>VLOOKUP(B423,BaseMetodos!$A$2:$F$1177,6,FALSE)</f>
        <v>invertir/monto/validacion</v>
      </c>
      <c r="F423" s="10" t="s">
        <v>2</v>
      </c>
      <c r="G423" s="10" t="s">
        <v>1502</v>
      </c>
      <c r="H423" s="10">
        <v>7000000000000</v>
      </c>
      <c r="I423" s="10">
        <v>11813695</v>
      </c>
      <c r="S423" t="s">
        <v>5551</v>
      </c>
      <c r="T423" s="2" t="str">
        <f>paramGPL(BaseParametros!$C$220:$E$224,F423:I423)</f>
        <v>{"codFondo":"3001", "canal":"110", "montoAInvertir":7000000000000, "rutCliente":11813695}</v>
      </c>
      <c r="U423" s="1" t="str">
        <f>paramRPC2(C423,BaseParametros!$C$220:$E$224,F423:I423)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23" s="19" t="s">
        <v>5742</v>
      </c>
      <c r="W423" s="19" t="s">
        <v>5742</v>
      </c>
      <c r="X423" s="19" t="s">
        <v>4369</v>
      </c>
      <c r="Y423" s="19"/>
    </row>
    <row r="424" spans="1:25" ht="14.5" customHeight="1" x14ac:dyDescent="0.35">
      <c r="A424" t="s">
        <v>1</v>
      </c>
      <c r="B424">
        <v>61</v>
      </c>
      <c r="C424" t="str">
        <f>VLOOKUP(B424,BaseMetodos!$A$2:$E$1177,3,FALSE)&amp;"."&amp;VLOOKUP(B424,BaseMetodos!$A$2:$E$1177,4,FALSE)</f>
        <v>u_xr_bci.validarMonto</v>
      </c>
      <c r="D424" s="19" t="str">
        <f>VLOOKUP(B424,BaseMetodos!$A$2:$F$2177,5,FALSE)</f>
        <v>validarMonto</v>
      </c>
      <c r="E424" t="str">
        <f>VLOOKUP(B424,BaseMetodos!$A$2:$F$1177,6,FALSE)</f>
        <v>invertir/monto/validacion</v>
      </c>
      <c r="F424" s="10" t="s">
        <v>3</v>
      </c>
      <c r="G424" s="10" t="s">
        <v>1502</v>
      </c>
      <c r="H424" s="10">
        <v>10000</v>
      </c>
      <c r="I424" s="10">
        <v>11813695</v>
      </c>
      <c r="S424" t="s">
        <v>268</v>
      </c>
      <c r="T424" s="2" t="str">
        <f>paramGPL(BaseParametros!$C$220:$E$224,F424:I424)</f>
        <v>{"codFondo":"", "canal":"110", "montoAInvertir":10000, "rutCliente":11813695}</v>
      </c>
      <c r="U424" s="1" t="str">
        <f>paramRPC2(C424,BaseParametros!$C$220:$E$224,F424:I424)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4" s="19" t="s">
        <v>5742</v>
      </c>
      <c r="W424" s="19" t="s">
        <v>5742</v>
      </c>
      <c r="X424" s="19" t="s">
        <v>4369</v>
      </c>
      <c r="Y424" s="19"/>
    </row>
    <row r="425" spans="1:25" ht="14.5" customHeight="1" x14ac:dyDescent="0.35">
      <c r="A425" t="s">
        <v>1</v>
      </c>
      <c r="B425">
        <v>61</v>
      </c>
      <c r="C425" t="str">
        <f>VLOOKUP(B425,BaseMetodos!$A$2:$E$1177,3,FALSE)&amp;"."&amp;VLOOKUP(B425,BaseMetodos!$A$2:$E$1177,4,FALSE)</f>
        <v>u_xr_bci.validarMonto</v>
      </c>
      <c r="D425" s="19" t="str">
        <f>VLOOKUP(B425,BaseMetodos!$A$2:$F$2177,5,FALSE)</f>
        <v>validarMonto</v>
      </c>
      <c r="E425" t="str">
        <f>VLOOKUP(B425,BaseMetodos!$A$2:$F$1177,6,FALSE)</f>
        <v>invertir/monto/validacion</v>
      </c>
      <c r="F425" s="10" t="s">
        <v>1839</v>
      </c>
      <c r="G425" s="10" t="s">
        <v>1502</v>
      </c>
      <c r="H425" s="10">
        <v>10000</v>
      </c>
      <c r="I425" s="10">
        <v>11813695</v>
      </c>
      <c r="S425" t="s">
        <v>209</v>
      </c>
      <c r="T425" s="2" t="str">
        <f>paramGPL(BaseParametros!$C$220:$E$224,F425:I425)</f>
        <v>{"codFondo":"1234", "canal":"110", "montoAInvertir":10000, "rutCliente":11813695}</v>
      </c>
      <c r="U425" s="1" t="str">
        <f>paramRPC2(C425,BaseParametros!$C$220:$E$224,F425:I425)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5" s="19" t="s">
        <v>5742</v>
      </c>
      <c r="W425" s="19" t="s">
        <v>5742</v>
      </c>
      <c r="X425" s="19" t="s">
        <v>4369</v>
      </c>
      <c r="Y425" s="19"/>
    </row>
    <row r="426" spans="1:25" ht="14.5" customHeight="1" x14ac:dyDescent="0.35">
      <c r="A426" t="s">
        <v>1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obtieneCuentasCartolaHistorica</v>
      </c>
      <c r="E426" t="str">
        <f>VLOOKUP(B426,BaseMetodos!$A$2:$F$1177,6,FALSE)</f>
        <v>cartola/historica/cuenta/cliente/busqueda</v>
      </c>
      <c r="F426" s="10" t="s">
        <v>1502</v>
      </c>
      <c r="G426" s="10">
        <v>3001</v>
      </c>
      <c r="H426" s="3">
        <v>11813695</v>
      </c>
      <c r="I426" s="3" t="s">
        <v>1573</v>
      </c>
      <c r="J426" s="10" t="s">
        <v>1752</v>
      </c>
      <c r="S426" t="s">
        <v>1566</v>
      </c>
      <c r="T426" s="2" t="str">
        <f>paramGPL(BaseParametros!$C$89:$E$94,F426:J426)</f>
        <v>{"canal":"110", "codigoFondo":3001, "rut":11813695, "fechaDesde":"20240531", "fechaHasta":"20200515"}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26" s="19" t="s">
        <v>5742</v>
      </c>
      <c r="W426" s="19" t="s">
        <v>5742</v>
      </c>
      <c r="X426" s="19" t="s">
        <v>4369</v>
      </c>
      <c r="Y426" s="19"/>
    </row>
    <row r="427" spans="1:25" ht="14.5" customHeight="1" x14ac:dyDescent="0.35">
      <c r="A427" t="s">
        <v>1</v>
      </c>
      <c r="B427">
        <v>39</v>
      </c>
      <c r="C427" t="str">
        <f>VLOOKUP(B427,BaseMetodos!$A$2:$E$1177,3,FALSE)&amp;"."&amp;VLOOKUP(B427,BaseMetodos!$A$2:$E$1177,4,FALSE)</f>
        <v>u_xr_bci.obtieneCuentasCartolaHistorica</v>
      </c>
      <c r="D427" s="19" t="str">
        <f>VLOOKUP(B427,BaseMetodos!$A$2:$F$2177,5,FALSE)</f>
        <v>obtieneCuentasCartolaHistorica</v>
      </c>
      <c r="E427" t="str">
        <f>VLOOKUP(B427,BaseMetodos!$A$2:$F$1177,6,FALSE)</f>
        <v>cartola/historica/cuenta/cliente/busqueda</v>
      </c>
      <c r="F427" s="10" t="s">
        <v>1502</v>
      </c>
      <c r="G427" s="10">
        <v>3001</v>
      </c>
      <c r="H427" s="3">
        <v>11656615</v>
      </c>
      <c r="I427" s="3" t="s">
        <v>1752</v>
      </c>
      <c r="J427" s="10" t="s">
        <v>1581</v>
      </c>
      <c r="S427" t="s">
        <v>1567</v>
      </c>
      <c r="T427" s="2" t="str">
        <f>paramGPL(BaseParametros!$C$89:$E$94,F427:J427)</f>
        <v>{"canal":"110", "codigoFondo":3001, "rut":11656615, "fechaDesde":"20200515", "fechaHasta":"20240515"}</v>
      </c>
      <c r="U427" s="1" t="str">
        <f>paramRPC2(C427,BaseParametros!$C$89:$E$94,F427:J427)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27" s="19" t="s">
        <v>5742</v>
      </c>
      <c r="W427" s="19" t="s">
        <v>5742</v>
      </c>
      <c r="X427" s="19" t="s">
        <v>4369</v>
      </c>
      <c r="Y427" s="19"/>
    </row>
    <row r="428" spans="1:25" ht="14.5" customHeight="1" x14ac:dyDescent="0.35">
      <c r="A428" t="s">
        <v>1</v>
      </c>
      <c r="B428">
        <v>70</v>
      </c>
      <c r="C428" t="str">
        <f>VLOOKUP(B428,BaseMetodos!$A$2:$E$1177,3,FALSE)&amp;"."&amp;VLOOKUP(B428,BaseMetodos!$A$2:$E$1177,4,FALSE)</f>
        <v>u_xr_bci.obtieneRentabilidadFondo</v>
      </c>
      <c r="D428" s="19" t="str">
        <f>VLOOKUP(B428,BaseMetodos!$A$2:$F$2177,5,FALSE)</f>
        <v>obtieneRentabilidadFondo</v>
      </c>
      <c r="E428" t="str">
        <f>VLOOKUP(B428,BaseMetodos!$A$2:$F$1177,6,FALSE)</f>
        <v>rentabilidad/fondo/busqueda</v>
      </c>
      <c r="F428" s="10" t="s">
        <v>2</v>
      </c>
      <c r="G428" s="10" t="s">
        <v>1502</v>
      </c>
      <c r="H428" s="10" t="s">
        <v>4689</v>
      </c>
      <c r="I428" s="10">
        <v>0</v>
      </c>
      <c r="J428" s="10" t="s">
        <v>3</v>
      </c>
      <c r="S428" t="s">
        <v>196</v>
      </c>
      <c r="T428" s="2" t="str">
        <f>paramGPL(BaseParametros!$C$273:$E$278,F428:J428)</f>
        <v>{"codigoFondo":"3001", "canal":"110", "fechaActual":"20241130", "horizonte":0, "riesgo":""}</v>
      </c>
      <c r="U428" s="1" t="str">
        <f>paramRPC2(C428,BaseParametros!$C$273:$E$278,F428:J428)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28" s="19" t="s">
        <v>5742</v>
      </c>
      <c r="W428" s="19" t="s">
        <v>5742</v>
      </c>
      <c r="X428" s="19" t="s">
        <v>4369</v>
      </c>
      <c r="Y428" s="19" t="s">
        <v>5747</v>
      </c>
    </row>
    <row r="429" spans="1:25" ht="14.5" customHeight="1" x14ac:dyDescent="0.35">
      <c r="A429" t="s">
        <v>1</v>
      </c>
      <c r="B429">
        <v>70</v>
      </c>
      <c r="C429" t="str">
        <f>VLOOKUP(B429,BaseMetodos!$A$2:$E$1177,3,FALSE)&amp;"."&amp;VLOOKUP(B429,BaseMetodos!$A$2:$E$1177,4,FALSE)</f>
        <v>u_xr_bci.obtieneRentabilidadFondo</v>
      </c>
      <c r="D429" s="19" t="str">
        <f>VLOOKUP(B429,BaseMetodos!$A$2:$F$2177,5,FALSE)</f>
        <v>obtieneRentabilidadFondo</v>
      </c>
      <c r="E429" t="str">
        <f>VLOOKUP(B429,BaseMetodos!$A$2:$F$1177,6,FALSE)</f>
        <v>rentabilidad/fondo/busqueda</v>
      </c>
      <c r="F429" s="10" t="s">
        <v>2</v>
      </c>
      <c r="G429" s="10" t="s">
        <v>1502</v>
      </c>
      <c r="H429" s="10" t="s">
        <v>4689</v>
      </c>
      <c r="I429" s="10">
        <v>20</v>
      </c>
      <c r="J429" s="10" t="s">
        <v>1709</v>
      </c>
      <c r="S429" t="s">
        <v>4698</v>
      </c>
      <c r="T429" s="2" t="str">
        <f>paramGPL(BaseParametros!$C$273:$E$278,F429:J429)</f>
        <v>{"codigoFondo":"3001", "canal":"110", "fechaActual":"20241130", "horizonte":20, "riesgo":"Z"}</v>
      </c>
      <c r="U429" s="1" t="str">
        <f>paramRPC2(C429,BaseParametros!$C$273:$E$278,F429:J429)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29" s="19" t="s">
        <v>5742</v>
      </c>
      <c r="W429" s="19" t="s">
        <v>5742</v>
      </c>
      <c r="X429" s="19" t="s">
        <v>4369</v>
      </c>
      <c r="Y429" s="19" t="s">
        <v>5747</v>
      </c>
    </row>
    <row r="430" spans="1:25" ht="14.5" customHeight="1" x14ac:dyDescent="0.35">
      <c r="A430" t="s">
        <v>1</v>
      </c>
      <c r="B430">
        <v>70</v>
      </c>
      <c r="C430" t="str">
        <f>VLOOKUP(B430,BaseMetodos!$A$2:$E$1177,3,FALSE)&amp;"."&amp;VLOOKUP(B430,BaseMetodos!$A$2:$E$1177,4,FALSE)</f>
        <v>u_xr_bci.obtieneRentabilidadFondo</v>
      </c>
      <c r="D430" s="19" t="str">
        <f>VLOOKUP(B430,BaseMetodos!$A$2:$F$2177,5,FALSE)</f>
        <v>obtieneRentabilidadFondo</v>
      </c>
      <c r="E430" t="str">
        <f>VLOOKUP(B430,BaseMetodos!$A$2:$F$1177,6,FALSE)</f>
        <v>rentabilidad/fondo/busqueda</v>
      </c>
      <c r="F430" s="10" t="s">
        <v>2</v>
      </c>
      <c r="G430" s="10" t="s">
        <v>1502</v>
      </c>
      <c r="H430" s="10" t="s">
        <v>4689</v>
      </c>
      <c r="I430" s="10">
        <v>0</v>
      </c>
      <c r="J430" s="10" t="s">
        <v>1709</v>
      </c>
      <c r="S430" t="s">
        <v>4697</v>
      </c>
      <c r="T430" s="2" t="str">
        <f>paramGPL(BaseParametros!$C$273:$E$278,F430:J430)</f>
        <v>{"codigoFondo":"3001", "canal":"110", "fechaActual":"20241130", "horizonte":0, "riesgo":"Z"}</v>
      </c>
      <c r="U430" s="1" t="str">
        <f>paramRPC2(C430,BaseParametros!$C$273:$E$278,F430:J430)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30" s="19" t="s">
        <v>5742</v>
      </c>
      <c r="W430" s="19" t="s">
        <v>5742</v>
      </c>
      <c r="X430" s="19" t="s">
        <v>4369</v>
      </c>
      <c r="Y430" s="19" t="s">
        <v>5747</v>
      </c>
    </row>
    <row r="431" spans="1:25" ht="14.5" customHeight="1" x14ac:dyDescent="0.35">
      <c r="A431" t="s">
        <v>1</v>
      </c>
      <c r="B431">
        <v>70</v>
      </c>
      <c r="C431" t="str">
        <f>VLOOKUP(B431,BaseMetodos!$A$2:$E$1177,3,FALSE)&amp;"."&amp;VLOOKUP(B431,BaseMetodos!$A$2:$E$1177,4,FALSE)</f>
        <v>u_xr_bci.obtieneRentabilidadFondo</v>
      </c>
      <c r="D431" s="19" t="str">
        <f>VLOOKUP(B431,BaseMetodos!$A$2:$F$2177,5,FALSE)</f>
        <v>obtieneRentabilidadFondo</v>
      </c>
      <c r="E431" t="str">
        <f>VLOOKUP(B431,BaseMetodos!$A$2:$F$1177,6,FALSE)</f>
        <v>rentabilidad/fondo/busqueda</v>
      </c>
      <c r="F431" s="10" t="s">
        <v>3</v>
      </c>
      <c r="G431" s="10" t="s">
        <v>1502</v>
      </c>
      <c r="H431" s="10" t="s">
        <v>4689</v>
      </c>
      <c r="I431" s="10">
        <v>1</v>
      </c>
      <c r="J431" s="10" t="s">
        <v>258</v>
      </c>
      <c r="S431" t="s">
        <v>5642</v>
      </c>
      <c r="T431" s="2" t="str">
        <f>paramGPL(BaseParametros!$C$273:$E$278,F431:J431)</f>
        <v>{"codigoFondo":"", "canal":"110", "fechaActual":"20241130", "horizonte":1, "riesgo":"C"}</v>
      </c>
      <c r="U431" s="1" t="str">
        <f>paramRPC2(C431,BaseParametros!$C$273:$E$278,F431:J431)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1" s="19" t="s">
        <v>5742</v>
      </c>
      <c r="W431" s="19" t="s">
        <v>5742</v>
      </c>
      <c r="X431" s="19" t="s">
        <v>4369</v>
      </c>
      <c r="Y431" s="19" t="s">
        <v>5747</v>
      </c>
    </row>
    <row r="432" spans="1:25" ht="14.5" customHeight="1" x14ac:dyDescent="0.35">
      <c r="A432" t="s">
        <v>1</v>
      </c>
      <c r="B432">
        <v>70</v>
      </c>
      <c r="C432" t="str">
        <f>VLOOKUP(B432,BaseMetodos!$A$2:$E$1177,3,FALSE)&amp;"."&amp;VLOOKUP(B432,BaseMetodos!$A$2:$E$1177,4,FALSE)</f>
        <v>u_xr_bci.obtieneRentabilidadFondo</v>
      </c>
      <c r="D432" s="19" t="str">
        <f>VLOOKUP(B432,BaseMetodos!$A$2:$F$2177,5,FALSE)</f>
        <v>obtieneRentabilidadFondo</v>
      </c>
      <c r="E432" t="str">
        <f>VLOOKUP(B432,BaseMetodos!$A$2:$F$1177,6,FALSE)</f>
        <v>rentabilidad/fondo/busqueda</v>
      </c>
      <c r="F432" s="10" t="s">
        <v>1594</v>
      </c>
      <c r="G432" s="10" t="s">
        <v>1502</v>
      </c>
      <c r="H432" s="10" t="s">
        <v>4689</v>
      </c>
      <c r="I432" s="10">
        <v>1</v>
      </c>
      <c r="J432" s="10" t="s">
        <v>258</v>
      </c>
      <c r="S432" t="s">
        <v>5643</v>
      </c>
      <c r="T432" s="2" t="str">
        <f>paramGPL(BaseParametros!$C$273:$E$278,F432:J432)</f>
        <v>{"codigoFondo":"0", "canal":"110", "fechaActual":"20241130", "horizonte":1, "riesgo":"C"}</v>
      </c>
      <c r="U432" s="1" t="str">
        <f>paramRPC2(C432,BaseParametros!$C$273:$E$278,F432:J432)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2" s="19" t="s">
        <v>5742</v>
      </c>
      <c r="W432" s="19" t="s">
        <v>5742</v>
      </c>
      <c r="X432" s="19" t="s">
        <v>4369</v>
      </c>
      <c r="Y432" s="19" t="s">
        <v>5747</v>
      </c>
    </row>
    <row r="433" spans="1:35" ht="14.5" customHeight="1" x14ac:dyDescent="0.35">
      <c r="A433" t="s">
        <v>1</v>
      </c>
      <c r="B433">
        <v>70</v>
      </c>
      <c r="C433" t="str">
        <f>VLOOKUP(B433,BaseMetodos!$A$2:$E$1177,3,FALSE)&amp;"."&amp;VLOOKUP(B433,BaseMetodos!$A$2:$E$1177,4,FALSE)</f>
        <v>u_xr_bci.obtieneRentabilidadFondo</v>
      </c>
      <c r="D433" s="19" t="str">
        <f>VLOOKUP(B433,BaseMetodos!$A$2:$F$2177,5,FALSE)</f>
        <v>obtieneRentabilidadFondo</v>
      </c>
      <c r="E433" t="str">
        <f>VLOOKUP(B433,BaseMetodos!$A$2:$F$1177,6,FALSE)</f>
        <v>rentabilidad/fondo/busqueda</v>
      </c>
      <c r="F433" s="10" t="s">
        <v>1755</v>
      </c>
      <c r="G433" s="10" t="s">
        <v>1502</v>
      </c>
      <c r="H433" s="10" t="s">
        <v>4689</v>
      </c>
      <c r="I433" s="10">
        <v>0</v>
      </c>
      <c r="J433" s="10" t="s">
        <v>3</v>
      </c>
      <c r="S433" t="s">
        <v>209</v>
      </c>
      <c r="T433" s="2" t="str">
        <f>paramGPL(BaseParametros!$C$273:$E$278,F433:J433)</f>
        <v>{"codigoFondo":"3001999", "canal":"110", "fechaActual":"20241130", "horizonte":0, "riesgo":""}</v>
      </c>
      <c r="U433" s="1" t="str">
        <f>paramRPC2(C433,BaseParametros!$C$273:$E$278,F433:J433)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3" s="19" t="s">
        <v>5742</v>
      </c>
      <c r="W433" s="19" t="s">
        <v>5742</v>
      </c>
      <c r="X433" s="19" t="s">
        <v>4369</v>
      </c>
      <c r="Y433" s="19" t="s">
        <v>5747</v>
      </c>
    </row>
    <row r="434" spans="1:35" ht="14.5" customHeight="1" x14ac:dyDescent="0.35">
      <c r="A434" t="s">
        <v>1</v>
      </c>
      <c r="B434">
        <v>70</v>
      </c>
      <c r="C434" t="str">
        <f>VLOOKUP(B434,BaseMetodos!$A$2:$E$1177,3,FALSE)&amp;"."&amp;VLOOKUP(B434,BaseMetodos!$A$2:$E$1177,4,FALSE)</f>
        <v>u_xr_bci.obtieneRentabilidadFondo</v>
      </c>
      <c r="D434" s="19" t="str">
        <f>VLOOKUP(B434,BaseMetodos!$A$2:$F$2177,5,FALSE)</f>
        <v>obtieneRentabilidadFondo</v>
      </c>
      <c r="E434" t="str">
        <f>VLOOKUP(B434,BaseMetodos!$A$2:$F$1177,6,FALSE)</f>
        <v>rentabilidad/fondo/busqueda</v>
      </c>
      <c r="F434" s="10" t="s">
        <v>2</v>
      </c>
      <c r="G434" s="10" t="s">
        <v>4692</v>
      </c>
      <c r="H434" s="10" t="s">
        <v>4689</v>
      </c>
      <c r="I434" s="10">
        <v>0</v>
      </c>
      <c r="J434" s="10" t="s">
        <v>3</v>
      </c>
      <c r="S434" t="s">
        <v>197</v>
      </c>
      <c r="T434" s="2" t="str">
        <f>paramGPL(BaseParametros!$C$273:$E$278,F434:J434)</f>
        <v>{"codigoFondo":"3001", "canal":"ALHA110", "fechaActual":"20241130", "horizonte":0, "riesgo":""}</v>
      </c>
      <c r="U434" s="1" t="str">
        <f>paramRPC2(C434,BaseParametros!$C$273:$E$278,F434:J434)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4" s="19" t="s">
        <v>5742</v>
      </c>
      <c r="W434" s="19" t="s">
        <v>5742</v>
      </c>
      <c r="X434" s="19" t="s">
        <v>4369</v>
      </c>
      <c r="Y434" s="19" t="s">
        <v>5747</v>
      </c>
    </row>
    <row r="435" spans="1:35" ht="14.5" customHeight="1" x14ac:dyDescent="0.35">
      <c r="A435" t="s">
        <v>1</v>
      </c>
      <c r="B435">
        <v>70</v>
      </c>
      <c r="C435" t="str">
        <f>VLOOKUP(B435,BaseMetodos!$A$2:$E$1177,3,FALSE)&amp;"."&amp;VLOOKUP(B435,BaseMetodos!$A$2:$E$1177,4,FALSE)</f>
        <v>u_xr_bci.obtieneRentabilidadFondo</v>
      </c>
      <c r="D435" s="19" t="str">
        <f>VLOOKUP(B435,BaseMetodos!$A$2:$F$2177,5,FALSE)</f>
        <v>obtieneRentabilidadFondo</v>
      </c>
      <c r="E435" t="str">
        <f>VLOOKUP(B435,BaseMetodos!$A$2:$F$1177,6,FALSE)</f>
        <v>rentabilidad/fondo/busqueda</v>
      </c>
      <c r="F435" s="10" t="s">
        <v>2</v>
      </c>
      <c r="G435" s="10" t="s">
        <v>3</v>
      </c>
      <c r="H435" s="10" t="s">
        <v>4689</v>
      </c>
      <c r="I435" s="10">
        <v>0</v>
      </c>
      <c r="J435" s="10" t="s">
        <v>3</v>
      </c>
      <c r="S435" t="s">
        <v>4693</v>
      </c>
      <c r="T435" s="2" t="str">
        <f>paramGPL(BaseParametros!$C$273:$E$278,F435:J435)</f>
        <v>{"codigoFondo":"3001", "canal":"", "fechaActual":"20241130", "horizonte":0, "riesgo":""}</v>
      </c>
      <c r="U435" s="1" t="str">
        <f>paramRPC2(C435,BaseParametros!$C$273:$E$278,F435:J435)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5" s="19" t="s">
        <v>5742</v>
      </c>
      <c r="W435" s="19" t="s">
        <v>5742</v>
      </c>
      <c r="X435" s="19" t="s">
        <v>4369</v>
      </c>
      <c r="Y435" s="19" t="s">
        <v>5747</v>
      </c>
    </row>
    <row r="436" spans="1:35" ht="14.5" customHeight="1" x14ac:dyDescent="0.35">
      <c r="A436" t="s">
        <v>1</v>
      </c>
      <c r="B436">
        <v>70</v>
      </c>
      <c r="C436" t="str">
        <f>VLOOKUP(B436,BaseMetodos!$A$2:$E$1177,3,FALSE)&amp;"."&amp;VLOOKUP(B436,BaseMetodos!$A$2:$E$1177,4,FALSE)</f>
        <v>u_xr_bci.obtieneRentabilidadFondo</v>
      </c>
      <c r="D436" s="19" t="str">
        <f>VLOOKUP(B436,BaseMetodos!$A$2:$F$2177,5,FALSE)</f>
        <v>obtieneRentabilidadFondo</v>
      </c>
      <c r="E436" t="str">
        <f>VLOOKUP(B436,BaseMetodos!$A$2:$F$1177,6,FALSE)</f>
        <v>rentabilidad/fondo/busqueda</v>
      </c>
      <c r="F436" s="10" t="s">
        <v>2</v>
      </c>
      <c r="G436" s="10" t="s">
        <v>1594</v>
      </c>
      <c r="H436" s="10" t="s">
        <v>4689</v>
      </c>
      <c r="I436" s="10">
        <v>0</v>
      </c>
      <c r="J436" s="10" t="s">
        <v>3</v>
      </c>
      <c r="S436" t="s">
        <v>4694</v>
      </c>
      <c r="T436" s="2" t="str">
        <f>paramGPL(BaseParametros!$C$273:$E$278,F436:J436)</f>
        <v>{"codigoFondo":"3001", "canal":"0", "fechaActual":"20241130", "horizonte":0, "riesgo":""}</v>
      </c>
      <c r="U436" s="1" t="str">
        <f>paramRPC2(C436,BaseParametros!$C$273:$E$278,F436:J436)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6" s="19" t="s">
        <v>5742</v>
      </c>
      <c r="W436" s="19" t="s">
        <v>5742</v>
      </c>
      <c r="X436" s="19" t="s">
        <v>4369</v>
      </c>
      <c r="Y436" s="19" t="s">
        <v>5747</v>
      </c>
    </row>
    <row r="437" spans="1:35" ht="14.5" customHeight="1" x14ac:dyDescent="0.35">
      <c r="A437" t="s">
        <v>1</v>
      </c>
      <c r="B437" s="19">
        <v>22</v>
      </c>
      <c r="C437" s="19" t="str">
        <f>VLOOKUP(B437,BaseMetodos!$A$2:$E$1177,3,FALSE)&amp;"."&amp;VLOOKUP(B437,BaseMetodos!$A$2:$E$1177,4,FALSE)</f>
        <v>u_xr_bci.detalleMovimientosFondoCliente</v>
      </c>
      <c r="D437" s="19" t="str">
        <f>VLOOKUP(B437,BaseMetodos!$A$2:$F$2177,5,FALSE)</f>
        <v>detalleMovimientoFondoCliente</v>
      </c>
      <c r="E437" s="19" t="str">
        <f>VLOOKUP(B437,BaseMetodos!$A$2:$F$1177,6,FALSE)</f>
        <v>cartola/fondo/cliente/movimientos/busqueda</v>
      </c>
      <c r="F437" s="10">
        <v>11813695</v>
      </c>
      <c r="G437" s="10" t="s">
        <v>1502</v>
      </c>
      <c r="H437" s="10">
        <v>3072</v>
      </c>
      <c r="I437" s="10" t="s">
        <v>1748</v>
      </c>
      <c r="J437" s="3" t="s">
        <v>1746</v>
      </c>
      <c r="K437" s="10" t="s">
        <v>1718</v>
      </c>
      <c r="L437" s="20"/>
      <c r="M437" s="20"/>
      <c r="N437" s="20"/>
      <c r="O437" s="20"/>
      <c r="P437" s="20"/>
      <c r="Q437" s="20"/>
      <c r="R437" s="20"/>
      <c r="S437" s="19" t="s">
        <v>1749</v>
      </c>
      <c r="T437" s="2" t="str">
        <f>paramGPL(BaseParametros!$C$181:$E$187,F437:K437)</f>
        <v>{"rut":11813695, "canal":"110", "fondo":3072, "cuenta":"10005", "fechaInicio":"20201231", "fechaFin":"20241129"}</v>
      </c>
      <c r="U437" s="1" t="str">
        <f>paramRPC2(C437,BaseParametros!$C$181:$E$187,F437:K437)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37" s="19" t="s">
        <v>5742</v>
      </c>
      <c r="W437" s="19" t="s">
        <v>5742</v>
      </c>
      <c r="X437" s="19" t="s">
        <v>4369</v>
      </c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</row>
    <row r="438" spans="1:35" ht="14.5" customHeight="1" x14ac:dyDescent="0.35">
      <c r="A438" t="s">
        <v>1</v>
      </c>
      <c r="B438">
        <v>70</v>
      </c>
      <c r="C438" t="str">
        <f>VLOOKUP(B438,BaseMetodos!$A$2:$E$1177,3,FALSE)&amp;"."&amp;VLOOKUP(B438,BaseMetodos!$A$2:$E$1177,4,FALSE)</f>
        <v>u_xr_bci.obtieneRentabilidadFondo</v>
      </c>
      <c r="D438" s="19" t="str">
        <f>VLOOKUP(B438,BaseMetodos!$A$2:$F$2177,5,FALSE)</f>
        <v>obtieneRentabilidadFondo</v>
      </c>
      <c r="E438" t="str">
        <f>VLOOKUP(B438,BaseMetodos!$A$2:$F$1177,6,FALSE)</f>
        <v>rentabilidad/fondo/busqueda</v>
      </c>
      <c r="F438" s="10" t="s">
        <v>3</v>
      </c>
      <c r="G438" s="10" t="s">
        <v>1502</v>
      </c>
      <c r="H438" s="10" t="s">
        <v>4689</v>
      </c>
      <c r="I438" s="10">
        <v>0</v>
      </c>
      <c r="J438" s="10" t="s">
        <v>3</v>
      </c>
      <c r="S438" t="s">
        <v>4695</v>
      </c>
      <c r="T438" s="2" t="str">
        <f>paramGPL(BaseParametros!$C$273:$E$278,F438:J438)</f>
        <v>{"codigoFondo":"", "canal":"110", "fechaActual":"20241130", "horizonte":0, "riesgo":""}</v>
      </c>
      <c r="U438" s="1" t="str">
        <f>paramRPC2(C438,BaseParametros!$C$273:$E$278,F438:J438)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8" s="19" t="s">
        <v>5742</v>
      </c>
      <c r="W438" s="19" t="s">
        <v>5742</v>
      </c>
      <c r="X438" s="19" t="s">
        <v>4369</v>
      </c>
      <c r="Y438" s="19" t="s">
        <v>5747</v>
      </c>
    </row>
    <row r="439" spans="1:35" ht="14.5" customHeight="1" x14ac:dyDescent="0.35">
      <c r="A439" t="s">
        <v>1</v>
      </c>
      <c r="B439">
        <v>70</v>
      </c>
      <c r="C439" t="str">
        <f>VLOOKUP(B439,BaseMetodos!$A$2:$E$1177,3,FALSE)&amp;"."&amp;VLOOKUP(B439,BaseMetodos!$A$2:$E$1177,4,FALSE)</f>
        <v>u_xr_bci.obtieneRentabilidadFondo</v>
      </c>
      <c r="D439" s="19" t="str">
        <f>VLOOKUP(B439,BaseMetodos!$A$2:$F$2177,5,FALSE)</f>
        <v>obtieneRentabilidadFondo</v>
      </c>
      <c r="E439" t="str">
        <f>VLOOKUP(B439,BaseMetodos!$A$2:$F$1177,6,FALSE)</f>
        <v>rentabilidad/fondo/busqueda</v>
      </c>
      <c r="F439" s="10" t="s">
        <v>3</v>
      </c>
      <c r="G439" s="10" t="s">
        <v>1502</v>
      </c>
      <c r="H439" s="10" t="s">
        <v>4689</v>
      </c>
      <c r="I439" s="10">
        <v>2</v>
      </c>
      <c r="J439" s="10" t="s">
        <v>3622</v>
      </c>
      <c r="S439" t="s">
        <v>4696</v>
      </c>
      <c r="T439" s="2" t="str">
        <f>paramGPL(BaseParametros!$C$273:$E$278,F439:J439)</f>
        <v>{"codigoFondo":"", "canal":"110", "fechaActual":"20241130", "horizonte":2, "riesgo":"M"}</v>
      </c>
      <c r="U439" s="1" t="str">
        <f>paramRPC2(C439,BaseParametros!$C$273:$E$278,F439:J439)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39" s="19" t="s">
        <v>5742</v>
      </c>
      <c r="W439" s="19" t="s">
        <v>5742</v>
      </c>
      <c r="X439" s="19" t="s">
        <v>4369</v>
      </c>
      <c r="Y439" s="19" t="s">
        <v>5747</v>
      </c>
    </row>
    <row r="440" spans="1:35" s="19" customFormat="1" x14ac:dyDescent="0.35">
      <c r="A440" t="s">
        <v>1</v>
      </c>
      <c r="B440">
        <v>66</v>
      </c>
      <c r="C440" t="str">
        <f>VLOOKUP(B440,BaseMetodos!$A$2:$E$1177,3,FALSE)&amp;"."&amp;VLOOKUP(B440,BaseMetodos!$A$2:$E$1177,4,FALSE)</f>
        <v>u_xr_bci.simularRentabilidad</v>
      </c>
      <c r="D440" s="19" t="str">
        <f>VLOOKUP(B440,BaseMetodos!$A$2:$F$2177,5,FALSE)</f>
        <v>simularRentabilidad</v>
      </c>
      <c r="E440" t="str">
        <f>VLOOKUP(B440,BaseMetodos!$A$2:$F$1177,6,FALSE)</f>
        <v>rentabilidad/fondo/simulacion</v>
      </c>
      <c r="F440" s="10" t="s">
        <v>2</v>
      </c>
      <c r="G440" s="10" t="s">
        <v>1502</v>
      </c>
      <c r="H440" s="10" t="s">
        <v>4689</v>
      </c>
      <c r="I440" s="10">
        <v>0</v>
      </c>
      <c r="J440" s="10">
        <v>39</v>
      </c>
      <c r="K440" s="11"/>
      <c r="L440" s="11"/>
      <c r="M440" s="11"/>
      <c r="N440" s="11"/>
      <c r="O440" s="11"/>
      <c r="P440" s="11"/>
      <c r="Q440" s="11"/>
      <c r="R440" s="11"/>
      <c r="S440" t="s">
        <v>1838</v>
      </c>
      <c r="T440" s="2" t="str">
        <f>paramGPL(BaseParametros!$C$279:$E$284,F440:J440)</f>
        <v>{"codigoFondo":"3001", "canal":"110", "fecha":"20241130", "monto":0.00, "moneda":39}</v>
      </c>
      <c r="U440" s="1" t="str">
        <f>paramRPC2(C440,BaseParametros!$C$279:$E$284,F440:J440)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40" s="19" t="s">
        <v>5742</v>
      </c>
      <c r="W440" s="19" t="s">
        <v>5742</v>
      </c>
      <c r="X440" s="19" t="s">
        <v>4369</v>
      </c>
      <c r="Y440" s="19" t="s">
        <v>5748</v>
      </c>
      <c r="Z440"/>
      <c r="AA440"/>
      <c r="AB440"/>
      <c r="AC440"/>
      <c r="AD440"/>
      <c r="AE440"/>
      <c r="AF440"/>
      <c r="AG440"/>
      <c r="AH440"/>
      <c r="AI440"/>
    </row>
    <row r="441" spans="1:35" x14ac:dyDescent="0.35">
      <c r="A441" t="s">
        <v>1</v>
      </c>
      <c r="B441">
        <v>66</v>
      </c>
      <c r="C441" t="str">
        <f>VLOOKUP(B441,BaseMetodos!$A$2:$E$1177,3,FALSE)&amp;"."&amp;VLOOKUP(B441,BaseMetodos!$A$2:$E$1177,4,FALSE)</f>
        <v>u_xr_bci.simularRentabilidad</v>
      </c>
      <c r="D441" s="19" t="str">
        <f>VLOOKUP(B441,BaseMetodos!$A$2:$F$2177,5,FALSE)</f>
        <v>simularRentabilidad</v>
      </c>
      <c r="E441" t="str">
        <f>VLOOKUP(B441,BaseMetodos!$A$2:$F$1177,6,FALSE)</f>
        <v>rentabilidad/fondo/simulacion</v>
      </c>
      <c r="F441" s="10" t="s">
        <v>2</v>
      </c>
      <c r="G441" s="10" t="s">
        <v>1502</v>
      </c>
      <c r="H441" s="10" t="s">
        <v>4689</v>
      </c>
      <c r="I441" s="10" t="s">
        <v>4700</v>
      </c>
      <c r="J441" s="10">
        <v>39</v>
      </c>
      <c r="S441" t="s">
        <v>196</v>
      </c>
      <c r="T441" s="2" t="str">
        <f>paramGPL(BaseParametros!$C$279:$E$284,F441:J441)</f>
        <v>{"codigoFondo":"3001", "canal":"110", "fecha":"20241130", "monto":12500009.00, "moneda":39}</v>
      </c>
      <c r="U441" s="1" t="str">
        <f>paramRPC2(C441,BaseParametros!$C$279:$E$284,F441:J441)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41" s="19" t="s">
        <v>5742</v>
      </c>
      <c r="W441" s="19" t="s">
        <v>5742</v>
      </c>
      <c r="X441" s="19" t="s">
        <v>4369</v>
      </c>
      <c r="Y441" s="19" t="s">
        <v>5748</v>
      </c>
    </row>
    <row r="442" spans="1:35" x14ac:dyDescent="0.35">
      <c r="A442" t="s">
        <v>1</v>
      </c>
      <c r="B442">
        <v>66</v>
      </c>
      <c r="C442" t="str">
        <f>VLOOKUP(B442,BaseMetodos!$A$2:$E$1177,3,FALSE)&amp;"."&amp;VLOOKUP(B442,BaseMetodos!$A$2:$E$1177,4,FALSE)</f>
        <v>u_xr_bci.simularRentabilidad</v>
      </c>
      <c r="D442" s="19" t="str">
        <f>VLOOKUP(B442,BaseMetodos!$A$2:$F$2177,5,FALSE)</f>
        <v>simularRentabilidad</v>
      </c>
      <c r="E442" t="str">
        <f>VLOOKUP(B442,BaseMetodos!$A$2:$F$1177,6,FALSE)</f>
        <v>rentabilidad/fondo/simulacion</v>
      </c>
      <c r="F442" s="10" t="s">
        <v>3</v>
      </c>
      <c r="G442" s="10" t="s">
        <v>1502</v>
      </c>
      <c r="H442" s="10" t="s">
        <v>4689</v>
      </c>
      <c r="I442" s="10" t="s">
        <v>4700</v>
      </c>
      <c r="J442" s="10">
        <v>5</v>
      </c>
      <c r="S442" t="s">
        <v>268</v>
      </c>
      <c r="T442" s="2" t="str">
        <f>paramGPL(BaseParametros!$C$279:$E$284,F442:J442)</f>
        <v>{"codigoFondo":"", "canal":"110", "fecha":"20241130", "monto":12500009.00, "moneda":5}</v>
      </c>
      <c r="U442" s="1" t="str">
        <f>paramRPC2(C442,BaseParametros!$C$279:$E$284,F442:J442)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2" s="19" t="s">
        <v>5742</v>
      </c>
      <c r="W442" s="19" t="s">
        <v>5742</v>
      </c>
      <c r="X442" s="19" t="s">
        <v>4369</v>
      </c>
      <c r="Y442" s="19" t="s">
        <v>5748</v>
      </c>
    </row>
    <row r="443" spans="1:35" x14ac:dyDescent="0.35">
      <c r="A443" t="s">
        <v>1</v>
      </c>
      <c r="B443">
        <v>66</v>
      </c>
      <c r="C443" t="str">
        <f>VLOOKUP(B443,BaseMetodos!$A$2:$E$1177,3,FALSE)&amp;"."&amp;VLOOKUP(B443,BaseMetodos!$A$2:$E$1177,4,FALSE)</f>
        <v>u_xr_bci.simularRentabilidad</v>
      </c>
      <c r="D443" s="19" t="str">
        <f>VLOOKUP(B443,BaseMetodos!$A$2:$F$2177,5,FALSE)</f>
        <v>simularRentabilidad</v>
      </c>
      <c r="E443" t="str">
        <f>VLOOKUP(B443,BaseMetodos!$A$2:$F$1177,6,FALSE)</f>
        <v>rentabilidad/fondo/simulacion</v>
      </c>
      <c r="F443" s="10" t="s">
        <v>2</v>
      </c>
      <c r="G443" s="10" t="s">
        <v>1594</v>
      </c>
      <c r="H443" s="10" t="s">
        <v>4689</v>
      </c>
      <c r="I443" s="10" t="s">
        <v>4700</v>
      </c>
      <c r="J443" s="10">
        <v>5</v>
      </c>
      <c r="S443" t="s">
        <v>4694</v>
      </c>
      <c r="T443" s="2" t="str">
        <f>paramGPL(BaseParametros!$C$279:$E$284,F443:J443)</f>
        <v>{"codigoFondo":"3001", "canal":"0", "fecha":"20241130", "monto":12500009.00, "moneda":5}</v>
      </c>
      <c r="U443" s="1" t="str">
        <f>paramRPC2(C443,BaseParametros!$C$279:$E$284,F443:J443)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3" s="19" t="s">
        <v>5742</v>
      </c>
      <c r="W443" s="19" t="s">
        <v>5742</v>
      </c>
      <c r="X443" s="19" t="s">
        <v>4369</v>
      </c>
      <c r="Y443" s="19" t="s">
        <v>5748</v>
      </c>
    </row>
    <row r="444" spans="1:35" x14ac:dyDescent="0.35">
      <c r="A444" t="s">
        <v>1</v>
      </c>
      <c r="B444">
        <v>66</v>
      </c>
      <c r="C444" t="str">
        <f>VLOOKUP(B444,BaseMetodos!$A$2:$E$1177,3,FALSE)&amp;"."&amp;VLOOKUP(B444,BaseMetodos!$A$2:$E$1177,4,FALSE)</f>
        <v>u_xr_bci.simularRentabilidad</v>
      </c>
      <c r="D444" s="19" t="str">
        <f>VLOOKUP(B444,BaseMetodos!$A$2:$F$2177,5,FALSE)</f>
        <v>simularRentabilidad</v>
      </c>
      <c r="E444" t="str">
        <f>VLOOKUP(B444,BaseMetodos!$A$2:$F$1177,6,FALSE)</f>
        <v>rentabilidad/fondo/simulacion</v>
      </c>
      <c r="F444" s="10" t="s">
        <v>2</v>
      </c>
      <c r="G444" s="10" t="s">
        <v>3</v>
      </c>
      <c r="H444" s="10" t="s">
        <v>4689</v>
      </c>
      <c r="I444" s="10" t="s">
        <v>4700</v>
      </c>
      <c r="J444" s="10">
        <v>5</v>
      </c>
      <c r="S444" t="s">
        <v>270</v>
      </c>
      <c r="T444" s="2" t="str">
        <f>paramGPL(BaseParametros!$C$279:$E$284,F444:J444)</f>
        <v>{"codigoFondo":"3001", "canal":"", "fecha":"20241130", "monto":12500009.00, "moneda":5}</v>
      </c>
      <c r="U444" s="1" t="str">
        <f>paramRPC2(C444,BaseParametros!$C$279:$E$284,F444:J444)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4" s="19" t="s">
        <v>5742</v>
      </c>
      <c r="W444" s="19" t="s">
        <v>5742</v>
      </c>
      <c r="X444" s="19" t="s">
        <v>4369</v>
      </c>
      <c r="Y444" s="19" t="s">
        <v>5748</v>
      </c>
    </row>
    <row r="445" spans="1:35" x14ac:dyDescent="0.35">
      <c r="A445" t="s">
        <v>1</v>
      </c>
      <c r="B445">
        <v>66</v>
      </c>
      <c r="C445" t="str">
        <f>VLOOKUP(B445,BaseMetodos!$A$2:$E$1177,3,FALSE)&amp;"."&amp;VLOOKUP(B445,BaseMetodos!$A$2:$E$1177,4,FALSE)</f>
        <v>u_xr_bci.simularRentabilidad</v>
      </c>
      <c r="D445" s="19" t="str">
        <f>VLOOKUP(B445,BaseMetodos!$A$2:$F$2177,5,FALSE)</f>
        <v>simularRentabilidad</v>
      </c>
      <c r="E445" t="str">
        <f>VLOOKUP(B445,BaseMetodos!$A$2:$F$1177,6,FALSE)</f>
        <v>rentabilidad/fondo/simulacion</v>
      </c>
      <c r="F445" s="10" t="s">
        <v>2</v>
      </c>
      <c r="G445" s="10" t="s">
        <v>3521</v>
      </c>
      <c r="H445" s="10" t="s">
        <v>4689</v>
      </c>
      <c r="I445" s="10" t="s">
        <v>4700</v>
      </c>
      <c r="J445" s="10">
        <v>5</v>
      </c>
      <c r="S445" t="s">
        <v>197</v>
      </c>
      <c r="T445" s="2" t="str">
        <f>paramGPL(BaseParametros!$C$279:$E$284,F445:J445)</f>
        <v>{"codigoFondo":"3001", "canal":"ALFHA110", "fecha":"20241130", "monto":12500009.00, "moneda":5}</v>
      </c>
      <c r="U445" s="1" t="str">
        <f>paramRPC2(C445,BaseParametros!$C$279:$E$284,F445:J445)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5" s="19" t="s">
        <v>5742</v>
      </c>
      <c r="W445" s="19" t="s">
        <v>5742</v>
      </c>
      <c r="X445" s="19" t="s">
        <v>4369</v>
      </c>
      <c r="Y445" s="19" t="s">
        <v>5748</v>
      </c>
    </row>
    <row r="446" spans="1:35" x14ac:dyDescent="0.35">
      <c r="A446" t="s">
        <v>1</v>
      </c>
      <c r="B446">
        <v>66</v>
      </c>
      <c r="C446" t="str">
        <f>VLOOKUP(B446,BaseMetodos!$A$2:$E$1177,3,FALSE)&amp;"."&amp;VLOOKUP(B446,BaseMetodos!$A$2:$E$1177,4,FALSE)</f>
        <v>u_xr_bci.simularRentabilidad</v>
      </c>
      <c r="D446" s="19" t="str">
        <f>VLOOKUP(B446,BaseMetodos!$A$2:$F$2177,5,FALSE)</f>
        <v>simularRentabilidad</v>
      </c>
      <c r="E446" t="str">
        <f>VLOOKUP(B446,BaseMetodos!$A$2:$F$1177,6,FALSE)</f>
        <v>rentabilidad/fondo/simulacion</v>
      </c>
      <c r="F446" s="10" t="s">
        <v>1594</v>
      </c>
      <c r="G446" s="10" t="s">
        <v>1502</v>
      </c>
      <c r="H446" s="10" t="s">
        <v>4689</v>
      </c>
      <c r="I446" s="10" t="s">
        <v>4700</v>
      </c>
      <c r="J446" s="10">
        <v>5</v>
      </c>
      <c r="S446" t="s">
        <v>1605</v>
      </c>
      <c r="T446" s="2" t="str">
        <f>paramGPL(BaseParametros!$C$279:$E$284,F446:J446)</f>
        <v>{"codigoFondo":"0", "canal":"110", "fecha":"20241130", "monto":12500009.00, "moneda":5}</v>
      </c>
      <c r="U446" s="1" t="str">
        <f>paramRPC2(C446,BaseParametros!$C$279:$E$284,F446:J446)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6" s="19" t="s">
        <v>5742</v>
      </c>
      <c r="W446" s="19" t="s">
        <v>5742</v>
      </c>
      <c r="X446" s="19" t="s">
        <v>4369</v>
      </c>
      <c r="Y446" s="19" t="s">
        <v>5748</v>
      </c>
    </row>
    <row r="447" spans="1:35" ht="14.5" customHeight="1" x14ac:dyDescent="0.35">
      <c r="A447" t="s">
        <v>1</v>
      </c>
      <c r="B447" s="19">
        <v>22</v>
      </c>
      <c r="C447" s="19" t="str">
        <f>VLOOKUP(B447,BaseMetodos!$A$2:$E$1177,3,FALSE)&amp;"."&amp;VLOOKUP(B447,BaseMetodos!$A$2:$E$1177,4,FALSE)</f>
        <v>u_xr_bci.detalleMovimientosFondoCliente</v>
      </c>
      <c r="D447" s="19" t="str">
        <f>VLOOKUP(B447,BaseMetodos!$A$2:$F$2177,5,FALSE)</f>
        <v>detalleMovimientoFondoCliente</v>
      </c>
      <c r="E447" s="19" t="str">
        <f>VLOOKUP(B447,BaseMetodos!$A$2:$F$1177,6,FALSE)</f>
        <v>cartola/fondo/cliente/movimientos/busqueda</v>
      </c>
      <c r="F447" s="10">
        <v>11656615</v>
      </c>
      <c r="G447" s="10" t="s">
        <v>1502</v>
      </c>
      <c r="H447" s="10">
        <v>3072</v>
      </c>
      <c r="I447" s="10" t="s">
        <v>1745</v>
      </c>
      <c r="J447" s="3" t="s">
        <v>1746</v>
      </c>
      <c r="K447" s="10" t="s">
        <v>1718</v>
      </c>
      <c r="L447" s="20"/>
      <c r="M447" s="20"/>
      <c r="N447" s="20"/>
      <c r="O447" s="20"/>
      <c r="P447" s="20"/>
      <c r="Q447" s="20"/>
      <c r="R447" s="20"/>
      <c r="S447" s="19" t="s">
        <v>1649</v>
      </c>
      <c r="T447" s="2" t="str">
        <f>paramGPL(BaseParametros!$C$181:$E$187,F447:K447)</f>
        <v>{"rut":11656615, "canal":"110", "fondo":3072, "cuenta":"105", "fechaInicio":"20201231", "fechaFin":"20241129"}</v>
      </c>
      <c r="U447" s="1" t="str">
        <f>paramRPC2(C447,BaseParametros!$C$181:$E$187,F447:K447)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47" s="19" t="s">
        <v>5742</v>
      </c>
      <c r="W447" s="19" t="s">
        <v>5742</v>
      </c>
      <c r="X447" s="19" t="s">
        <v>4369</v>
      </c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</row>
    <row r="448" spans="1:35" x14ac:dyDescent="0.35">
      <c r="A448" t="s">
        <v>1</v>
      </c>
      <c r="B448">
        <v>66</v>
      </c>
      <c r="C448" t="str">
        <f>VLOOKUP(B448,BaseMetodos!$A$2:$E$1177,3,FALSE)&amp;"."&amp;VLOOKUP(B448,BaseMetodos!$A$2:$E$1177,4,FALSE)</f>
        <v>u_xr_bci.simularRentabilidad</v>
      </c>
      <c r="D448" s="19" t="str">
        <f>VLOOKUP(B448,BaseMetodos!$A$2:$F$2177,5,FALSE)</f>
        <v>simularRentabilidad</v>
      </c>
      <c r="E448" t="str">
        <f>VLOOKUP(B448,BaseMetodos!$A$2:$F$1177,6,FALSE)</f>
        <v>rentabilidad/fondo/simulacion</v>
      </c>
      <c r="F448" s="10" t="s">
        <v>2</v>
      </c>
      <c r="G448" s="10" t="s">
        <v>1502</v>
      </c>
      <c r="H448" s="10" t="s">
        <v>4689</v>
      </c>
      <c r="I448" s="10" t="s">
        <v>4700</v>
      </c>
      <c r="J448" s="10">
        <v>1000</v>
      </c>
      <c r="S448" t="s">
        <v>4702</v>
      </c>
      <c r="T448" s="2" t="str">
        <f>paramGPL(BaseParametros!$C$279:$E$284,F448:J448)</f>
        <v>{"codigoFondo":"3001", "canal":"110", "fecha":"20241130", "monto":12500009.00, "moneda":1000}</v>
      </c>
      <c r="U448" s="1" t="str">
        <f>paramRPC2(C448,BaseParametros!$C$279:$E$284,F448:J448)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48" s="19" t="s">
        <v>5742</v>
      </c>
      <c r="W448" s="19" t="s">
        <v>5742</v>
      </c>
      <c r="X448" s="19" t="s">
        <v>4369</v>
      </c>
      <c r="Y448" s="19" t="s">
        <v>5748</v>
      </c>
    </row>
    <row r="449" spans="1:25" x14ac:dyDescent="0.35">
      <c r="A449" t="s">
        <v>1</v>
      </c>
      <c r="B449">
        <v>66</v>
      </c>
      <c r="C449" t="str">
        <f>VLOOKUP(B449,BaseMetodos!$A$2:$E$1177,3,FALSE)&amp;"."&amp;VLOOKUP(B449,BaseMetodos!$A$2:$E$1177,4,FALSE)</f>
        <v>u_xr_bci.simularRentabilidad</v>
      </c>
      <c r="D449" s="19" t="str">
        <f>VLOOKUP(B449,BaseMetodos!$A$2:$F$2177,5,FALSE)</f>
        <v>simularRentabilidad</v>
      </c>
      <c r="E449" t="str">
        <f>VLOOKUP(B449,BaseMetodos!$A$2:$F$1177,6,FALSE)</f>
        <v>rentabilidad/fondo/simulacion</v>
      </c>
      <c r="F449" s="10" t="s">
        <v>2</v>
      </c>
      <c r="G449" s="10" t="s">
        <v>1502</v>
      </c>
      <c r="H449" s="10" t="s">
        <v>4689</v>
      </c>
      <c r="I449" s="10" t="s">
        <v>4700</v>
      </c>
      <c r="J449" s="10">
        <v>0</v>
      </c>
      <c r="S449" t="s">
        <v>4701</v>
      </c>
      <c r="T449" s="2" t="str">
        <f>paramGPL(BaseParametros!$C$279:$E$284,F449:J449)</f>
        <v>{"codigoFondo":"3001", "canal":"110", "fecha":"20241130", "monto":12500009.00, "moneda":0}</v>
      </c>
      <c r="U449" s="1" t="str">
        <f>paramRPC2(C449,BaseParametros!$C$279:$E$284,F449:J449)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49" s="19" t="s">
        <v>5742</v>
      </c>
      <c r="W449" s="19" t="s">
        <v>5742</v>
      </c>
      <c r="X449" s="19" t="s">
        <v>4369</v>
      </c>
      <c r="Y449" s="19" t="s">
        <v>5748</v>
      </c>
    </row>
    <row r="450" spans="1:25" x14ac:dyDescent="0.35">
      <c r="A450" t="s">
        <v>1</v>
      </c>
      <c r="B450">
        <v>66</v>
      </c>
      <c r="C450" t="str">
        <f>VLOOKUP(B450,BaseMetodos!$A$2:$E$1177,3,FALSE)&amp;"."&amp;VLOOKUP(B450,BaseMetodos!$A$2:$E$1177,4,FALSE)</f>
        <v>u_xr_bci.simularRentabilidad</v>
      </c>
      <c r="D450" s="19" t="str">
        <f>VLOOKUP(B450,BaseMetodos!$A$2:$F$2177,5,FALSE)</f>
        <v>simularRentabilidad</v>
      </c>
      <c r="E450" t="str">
        <f>VLOOKUP(B450,BaseMetodos!$A$2:$F$1177,6,FALSE)</f>
        <v>rentabilidad/fondo/simulacion</v>
      </c>
      <c r="F450" s="10" t="s">
        <v>210</v>
      </c>
      <c r="G450" s="10" t="s">
        <v>1502</v>
      </c>
      <c r="H450" s="10" t="s">
        <v>4689</v>
      </c>
      <c r="I450" s="10" t="s">
        <v>4700</v>
      </c>
      <c r="J450" s="10">
        <v>5</v>
      </c>
      <c r="S450" t="s">
        <v>1842</v>
      </c>
      <c r="T450" s="2" t="str">
        <f>paramGPL(BaseParametros!$C$279:$E$284,F450:J450)</f>
        <v>{"codigoFondo":"3016", "canal":"110", "fecha":"20241130", "monto":12500009.00, "moneda":5}</v>
      </c>
      <c r="U450" s="1" t="str">
        <f>paramRPC2(C450,BaseParametros!$C$279:$E$284,F450:J450)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0" s="19" t="s">
        <v>5742</v>
      </c>
      <c r="W450" s="19" t="s">
        <v>5742</v>
      </c>
      <c r="X450" s="19" t="s">
        <v>4369</v>
      </c>
      <c r="Y450" s="19" t="s">
        <v>5748</v>
      </c>
    </row>
    <row r="451" spans="1:25" x14ac:dyDescent="0.35">
      <c r="A451" t="s">
        <v>1</v>
      </c>
      <c r="B451">
        <v>50</v>
      </c>
      <c r="C451" t="str">
        <f>VLOOKUP(B451,BaseMetodos!$A$2:$E$1177,3,FALSE)&amp;"."&amp;VLOOKUP(B451,BaseMetodos!$A$2:$E$1177,4,FALSE)</f>
        <v>u_xr_bci.altaTraspasoInterno</v>
      </c>
      <c r="D451" s="19" t="str">
        <f>VLOOKUP(B451,BaseMetodos!$A$2:$F$2177,5,FALSE)</f>
        <v>altaTraspasoInterno</v>
      </c>
      <c r="E451" t="str">
        <f>VLOOKUP(B451,BaseMetodos!$A$2:$F$1177,6,FALSE)</f>
        <v>alta/traspaso-interno</v>
      </c>
      <c r="F451" s="10" t="s">
        <v>4734</v>
      </c>
      <c r="G451" s="10" t="s">
        <v>1503</v>
      </c>
      <c r="H451" s="10" t="s">
        <v>1594</v>
      </c>
      <c r="I451" s="10" t="s">
        <v>1541</v>
      </c>
      <c r="J451" s="10" t="s">
        <v>1502</v>
      </c>
      <c r="K451" s="10" t="s">
        <v>1505</v>
      </c>
      <c r="L451" s="10" t="s">
        <v>4735</v>
      </c>
      <c r="M451" s="10" t="s">
        <v>1741</v>
      </c>
      <c r="N451" s="10" t="s">
        <v>4736</v>
      </c>
      <c r="O451" s="10" t="s">
        <v>4737</v>
      </c>
      <c r="P451" s="10" t="s">
        <v>1505</v>
      </c>
      <c r="Q451" s="10">
        <v>1000</v>
      </c>
      <c r="R451" s="10" t="s">
        <v>1810</v>
      </c>
      <c r="S451" t="s">
        <v>196</v>
      </c>
      <c r="T451" s="2" t="str">
        <f>paramGPL(BaseParametros!$C$287:$E$300,F451:R451)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1" s="1" t="str">
        <f>paramRPC2(C451,BaseParametros!$C$287:$E$300,F451:R451)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1" s="19" t="s">
        <v>5742</v>
      </c>
      <c r="W451" s="19" t="s">
        <v>5742</v>
      </c>
      <c r="X451" s="19" t="s">
        <v>4369</v>
      </c>
      <c r="Y451" s="19"/>
    </row>
    <row r="452" spans="1:25" x14ac:dyDescent="0.35">
      <c r="A452" t="s">
        <v>1</v>
      </c>
      <c r="B452">
        <v>50</v>
      </c>
      <c r="C452" t="str">
        <f>VLOOKUP(B452,BaseMetodos!$A$2:$E$1177,3,FALSE)&amp;"."&amp;VLOOKUP(B452,BaseMetodos!$A$2:$E$1177,4,FALSE)</f>
        <v>u_xr_bci.altaTraspasoInterno</v>
      </c>
      <c r="D452" s="19" t="str">
        <f>VLOOKUP(B452,BaseMetodos!$A$2:$F$2177,5,FALSE)</f>
        <v>altaTraspasoInterno</v>
      </c>
      <c r="E452" t="str">
        <f>VLOOKUP(B452,BaseMetodos!$A$2:$F$1177,6,FALSE)</f>
        <v>alta/traspaso-interno</v>
      </c>
      <c r="F452" s="10" t="s">
        <v>4734</v>
      </c>
      <c r="G452" s="10" t="s">
        <v>1503</v>
      </c>
      <c r="H452" s="10" t="s">
        <v>1594</v>
      </c>
      <c r="I452" s="10" t="s">
        <v>1541</v>
      </c>
      <c r="J452" s="10" t="s">
        <v>4791</v>
      </c>
      <c r="K452" s="10" t="s">
        <v>1505</v>
      </c>
      <c r="L452" s="10" t="s">
        <v>4735</v>
      </c>
      <c r="M452" s="10" t="s">
        <v>1741</v>
      </c>
      <c r="N452" s="10" t="s">
        <v>4736</v>
      </c>
      <c r="O452" s="10" t="s">
        <v>4737</v>
      </c>
      <c r="P452" s="10" t="s">
        <v>1505</v>
      </c>
      <c r="Q452" s="10">
        <v>1000</v>
      </c>
      <c r="R452" s="10" t="s">
        <v>1810</v>
      </c>
      <c r="S452" t="s">
        <v>197</v>
      </c>
      <c r="T452" s="2" t="str">
        <f>paramGPL(BaseParametros!$C$287:$E$300,F452:R452)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52" s="1" t="str">
        <f>paramRPC2(C452,BaseParametros!$C$287:$E$300,F452:R452)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2" s="19" t="s">
        <v>5742</v>
      </c>
      <c r="W452" s="19" t="s">
        <v>5742</v>
      </c>
      <c r="X452" s="19" t="s">
        <v>4369</v>
      </c>
      <c r="Y452" s="19"/>
    </row>
    <row r="453" spans="1:25" x14ac:dyDescent="0.35">
      <c r="A453" t="s">
        <v>1</v>
      </c>
      <c r="B453">
        <v>50</v>
      </c>
      <c r="C453" t="str">
        <f>VLOOKUP(B453,BaseMetodos!$A$2:$E$1177,3,FALSE)&amp;"."&amp;VLOOKUP(B453,BaseMetodos!$A$2:$E$1177,4,FALSE)</f>
        <v>u_xr_bci.altaTraspasoInterno</v>
      </c>
      <c r="D453" s="19" t="str">
        <f>VLOOKUP(B453,BaseMetodos!$A$2:$F$2177,5,FALSE)</f>
        <v>altaTraspasoInterno</v>
      </c>
      <c r="E453" t="str">
        <f>VLOOKUP(B453,BaseMetodos!$A$2:$F$1177,6,FALSE)</f>
        <v>alta/traspaso-interno</v>
      </c>
      <c r="F453" s="10" t="s">
        <v>4734</v>
      </c>
      <c r="G453" s="10" t="s">
        <v>1503</v>
      </c>
      <c r="H453" s="10" t="s">
        <v>1594</v>
      </c>
      <c r="I453" s="10" t="s">
        <v>1541</v>
      </c>
      <c r="J453" s="10" t="s">
        <v>1594</v>
      </c>
      <c r="K453" s="10" t="s">
        <v>1505</v>
      </c>
      <c r="L453" s="10" t="s">
        <v>4735</v>
      </c>
      <c r="M453" s="10" t="s">
        <v>1741</v>
      </c>
      <c r="N453" s="10" t="s">
        <v>4736</v>
      </c>
      <c r="O453" s="10" t="s">
        <v>4737</v>
      </c>
      <c r="P453" s="10" t="s">
        <v>1505</v>
      </c>
      <c r="Q453" s="10">
        <v>1000</v>
      </c>
      <c r="R453" s="10" t="s">
        <v>1810</v>
      </c>
      <c r="S453" t="s">
        <v>4694</v>
      </c>
      <c r="T453" s="2" t="str">
        <f>paramGPL(BaseParametros!$C$287:$E$300,F453:R453)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53" s="1" t="str">
        <f>paramRPC2(C453,BaseParametros!$C$287:$E$300,F453:R453)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3" s="19" t="s">
        <v>5742</v>
      </c>
      <c r="W453" s="19" t="s">
        <v>5742</v>
      </c>
      <c r="X453" s="19" t="s">
        <v>4369</v>
      </c>
      <c r="Y453" s="19"/>
    </row>
    <row r="454" spans="1:25" x14ac:dyDescent="0.35">
      <c r="A454" t="s">
        <v>1</v>
      </c>
      <c r="B454">
        <v>50</v>
      </c>
      <c r="C454" t="str">
        <f>VLOOKUP(B454,BaseMetodos!$A$2:$E$1177,3,FALSE)&amp;"."&amp;VLOOKUP(B454,BaseMetodos!$A$2:$E$1177,4,FALSE)</f>
        <v>u_xr_bci.altaTraspasoInterno</v>
      </c>
      <c r="D454" s="19" t="str">
        <f>VLOOKUP(B454,BaseMetodos!$A$2:$F$2177,5,FALSE)</f>
        <v>altaTraspasoInterno</v>
      </c>
      <c r="E454" t="str">
        <f>VLOOKUP(B454,BaseMetodos!$A$2:$F$1177,6,FALSE)</f>
        <v>alta/traspaso-interno</v>
      </c>
      <c r="F454" s="10" t="s">
        <v>4734</v>
      </c>
      <c r="G454" s="10" t="s">
        <v>1503</v>
      </c>
      <c r="H454" s="10" t="s">
        <v>1594</v>
      </c>
      <c r="I454" s="10" t="s">
        <v>1541</v>
      </c>
      <c r="J454" s="10" t="s">
        <v>3</v>
      </c>
      <c r="K454" s="10" t="s">
        <v>1505</v>
      </c>
      <c r="L454" s="10" t="s">
        <v>4735</v>
      </c>
      <c r="M454" s="10" t="s">
        <v>1741</v>
      </c>
      <c r="N454" s="10" t="s">
        <v>4736</v>
      </c>
      <c r="O454" s="10" t="s">
        <v>4737</v>
      </c>
      <c r="P454" s="10" t="s">
        <v>1505</v>
      </c>
      <c r="Q454" s="10">
        <v>1000</v>
      </c>
      <c r="R454" s="10" t="s">
        <v>1810</v>
      </c>
      <c r="S454" t="s">
        <v>4707</v>
      </c>
      <c r="T454" s="2" t="str">
        <f>paramGPL(BaseParametros!$C$287:$E$300,F454:R454)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54" s="1" t="str">
        <f>paramRPC2(C454,BaseParametros!$C$287:$E$300,F454:R454)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4" s="19" t="s">
        <v>5742</v>
      </c>
      <c r="W454" s="19" t="s">
        <v>5742</v>
      </c>
      <c r="X454" s="19" t="s">
        <v>4369</v>
      </c>
      <c r="Y454" s="19"/>
    </row>
    <row r="455" spans="1:25" x14ac:dyDescent="0.35">
      <c r="A455" t="s">
        <v>1</v>
      </c>
      <c r="B455">
        <v>50</v>
      </c>
      <c r="C455" t="str">
        <f>VLOOKUP(B455,BaseMetodos!$A$2:$E$1177,3,FALSE)&amp;"."&amp;VLOOKUP(B455,BaseMetodos!$A$2:$E$1177,4,FALSE)</f>
        <v>u_xr_bci.altaTraspasoInterno</v>
      </c>
      <c r="D455" s="19" t="str">
        <f>VLOOKUP(B455,BaseMetodos!$A$2:$F$2177,5,FALSE)</f>
        <v>altaTraspasoInterno</v>
      </c>
      <c r="E455" t="str">
        <f>VLOOKUP(B455,BaseMetodos!$A$2:$F$1177,6,FALSE)</f>
        <v>alta/traspaso-interno</v>
      </c>
      <c r="F455" s="10" t="s">
        <v>4734</v>
      </c>
      <c r="G455" s="10" t="s">
        <v>4738</v>
      </c>
      <c r="H455" s="10" t="s">
        <v>1594</v>
      </c>
      <c r="I455" s="10" t="s">
        <v>1541</v>
      </c>
      <c r="J455" s="10" t="s">
        <v>1502</v>
      </c>
      <c r="K455" s="10" t="s">
        <v>1505</v>
      </c>
      <c r="L455" s="10" t="s">
        <v>4735</v>
      </c>
      <c r="M455" s="10" t="s">
        <v>1741</v>
      </c>
      <c r="N455" s="10" t="s">
        <v>4736</v>
      </c>
      <c r="O455" s="10" t="s">
        <v>4737</v>
      </c>
      <c r="P455" s="10" t="s">
        <v>1505</v>
      </c>
      <c r="Q455" s="10">
        <v>1000</v>
      </c>
      <c r="R455" s="10" t="s">
        <v>1810</v>
      </c>
      <c r="S455" t="s">
        <v>4739</v>
      </c>
      <c r="T455" s="2" t="str">
        <f>paramGPL(BaseParametros!$C$287:$E$300,F455:R455)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5" s="1" t="str">
        <f>paramRPC2(C455,BaseParametros!$C$287:$E$300,F455:R455)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5" s="19" t="s">
        <v>5742</v>
      </c>
      <c r="W455" s="19" t="s">
        <v>5742</v>
      </c>
      <c r="X455" s="19" t="s">
        <v>4369</v>
      </c>
      <c r="Y455" s="19"/>
    </row>
    <row r="456" spans="1:25" x14ac:dyDescent="0.35">
      <c r="A456" t="s">
        <v>1</v>
      </c>
      <c r="B456">
        <v>50</v>
      </c>
      <c r="C456" t="str">
        <f>VLOOKUP(B456,BaseMetodos!$A$2:$E$1177,3,FALSE)&amp;"."&amp;VLOOKUP(B456,BaseMetodos!$A$2:$E$1177,4,FALSE)</f>
        <v>u_xr_bci.altaTraspasoInterno</v>
      </c>
      <c r="D456" s="19" t="str">
        <f>VLOOKUP(B456,BaseMetodos!$A$2:$F$2177,5,FALSE)</f>
        <v>altaTraspasoInterno</v>
      </c>
      <c r="E456" t="str">
        <f>VLOOKUP(B456,BaseMetodos!$A$2:$F$1177,6,FALSE)</f>
        <v>alta/traspaso-interno</v>
      </c>
      <c r="F456" s="10" t="s">
        <v>4734</v>
      </c>
      <c r="G456" s="10" t="s">
        <v>1503</v>
      </c>
      <c r="H456" s="10" t="s">
        <v>1594</v>
      </c>
      <c r="I456" s="10" t="s">
        <v>1541</v>
      </c>
      <c r="J456" s="10" t="s">
        <v>1502</v>
      </c>
      <c r="K456" s="10" t="s">
        <v>1505</v>
      </c>
      <c r="L456" s="10" t="s">
        <v>4735</v>
      </c>
      <c r="M456" s="10" t="s">
        <v>1741</v>
      </c>
      <c r="N456" s="10" t="s">
        <v>4740</v>
      </c>
      <c r="O456" s="10" t="s">
        <v>4737</v>
      </c>
      <c r="P456" s="10" t="s">
        <v>1505</v>
      </c>
      <c r="Q456" s="10">
        <v>1000</v>
      </c>
      <c r="R456" s="10" t="s">
        <v>1810</v>
      </c>
      <c r="S456" t="s">
        <v>4741</v>
      </c>
      <c r="T456" s="2" t="str">
        <f>paramGPL(BaseParametros!$C$287:$E$300,F456:R456)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56" s="1" t="str">
        <f>paramRPC2(C456,BaseParametros!$C$287:$E$300,F456:R456)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6" s="19" t="s">
        <v>5742</v>
      </c>
      <c r="W456" s="19" t="s">
        <v>5742</v>
      </c>
      <c r="X456" s="19" t="s">
        <v>4369</v>
      </c>
      <c r="Y456" s="19"/>
    </row>
    <row r="457" spans="1:25" x14ac:dyDescent="0.35">
      <c r="A457" t="s">
        <v>1</v>
      </c>
      <c r="B457">
        <v>50</v>
      </c>
      <c r="C457" t="str">
        <f>VLOOKUP(B457,BaseMetodos!$A$2:$E$1177,3,FALSE)&amp;"."&amp;VLOOKUP(B457,BaseMetodos!$A$2:$E$1177,4,FALSE)</f>
        <v>u_xr_bci.altaTraspasoInterno</v>
      </c>
      <c r="D457" s="19" t="str">
        <f>VLOOKUP(B457,BaseMetodos!$A$2:$F$2177,5,FALSE)</f>
        <v>altaTraspasoInterno</v>
      </c>
      <c r="E457" t="str">
        <f>VLOOKUP(B457,BaseMetodos!$A$2:$F$1177,6,FALSE)</f>
        <v>alta/traspaso-interno</v>
      </c>
      <c r="F457" s="10" t="s">
        <v>4734</v>
      </c>
      <c r="G457" s="10" t="s">
        <v>4742</v>
      </c>
      <c r="H457" s="10" t="s">
        <v>1594</v>
      </c>
      <c r="I457" s="10" t="s">
        <v>1541</v>
      </c>
      <c r="J457" s="10" t="s">
        <v>1502</v>
      </c>
      <c r="K457" s="10" t="s">
        <v>1505</v>
      </c>
      <c r="L457" s="10" t="s">
        <v>4735</v>
      </c>
      <c r="M457" s="10" t="s">
        <v>1741</v>
      </c>
      <c r="N457" s="10" t="s">
        <v>4736</v>
      </c>
      <c r="O457" s="10" t="s">
        <v>4737</v>
      </c>
      <c r="P457" s="10" t="s">
        <v>1505</v>
      </c>
      <c r="Q457" s="10">
        <v>1000</v>
      </c>
      <c r="R457" s="10" t="s">
        <v>1810</v>
      </c>
      <c r="S457" t="s">
        <v>4743</v>
      </c>
      <c r="T457" s="2" t="str">
        <f>paramGPL(BaseParametros!$C$287:$E$300,F457:R457)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7" s="1" t="str">
        <f>paramRPC2(C457,BaseParametros!$C$287:$E$300,F457:R457)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7" s="19" t="s">
        <v>5742</v>
      </c>
      <c r="W457" s="19" t="s">
        <v>5742</v>
      </c>
      <c r="X457" s="19" t="s">
        <v>4369</v>
      </c>
      <c r="Y457" s="19"/>
    </row>
    <row r="458" spans="1:25" x14ac:dyDescent="0.35">
      <c r="A458" t="s">
        <v>1</v>
      </c>
      <c r="B458">
        <v>50</v>
      </c>
      <c r="C458" t="str">
        <f>VLOOKUP(B458,BaseMetodos!$A$2:$E$1177,3,FALSE)&amp;"."&amp;VLOOKUP(B458,BaseMetodos!$A$2:$E$1177,4,FALSE)</f>
        <v>u_xr_bci.altaTraspasoInterno</v>
      </c>
      <c r="D458" s="19" t="str">
        <f>VLOOKUP(B458,BaseMetodos!$A$2:$F$2177,5,FALSE)</f>
        <v>altaTraspasoInterno</v>
      </c>
      <c r="E458" t="str">
        <f>VLOOKUP(B458,BaseMetodos!$A$2:$F$1177,6,FALSE)</f>
        <v>alta/traspaso-interno</v>
      </c>
      <c r="F458" s="10" t="s">
        <v>4734</v>
      </c>
      <c r="G458" s="10" t="s">
        <v>1503</v>
      </c>
      <c r="H458" s="10" t="s">
        <v>4744</v>
      </c>
      <c r="I458" s="10" t="s">
        <v>1541</v>
      </c>
      <c r="J458" s="10" t="s">
        <v>1502</v>
      </c>
      <c r="K458" s="10" t="s">
        <v>1505</v>
      </c>
      <c r="L458" s="10" t="s">
        <v>4735</v>
      </c>
      <c r="M458" s="10" t="s">
        <v>1741</v>
      </c>
      <c r="N458" s="10" t="s">
        <v>4736</v>
      </c>
      <c r="O458" s="10" t="s">
        <v>4737</v>
      </c>
      <c r="P458" s="10" t="s">
        <v>1505</v>
      </c>
      <c r="Q458" s="10">
        <v>1000</v>
      </c>
      <c r="R458" s="10" t="s">
        <v>1810</v>
      </c>
      <c r="S458" t="s">
        <v>4745</v>
      </c>
      <c r="T458" s="2" t="str">
        <f>paramGPL(BaseParametros!$C$287:$E$300,F458:R458)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58" s="1" t="str">
        <f>paramRPC2(C458,BaseParametros!$C$287:$E$300,F458:R458)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8" s="19" t="s">
        <v>5742</v>
      </c>
      <c r="W458" s="19" t="s">
        <v>5742</v>
      </c>
      <c r="X458" s="19" t="s">
        <v>4369</v>
      </c>
      <c r="Y458" s="19"/>
    </row>
    <row r="459" spans="1:25" x14ac:dyDescent="0.35">
      <c r="A459" t="s">
        <v>1</v>
      </c>
      <c r="B459">
        <v>50</v>
      </c>
      <c r="C459" t="str">
        <f>VLOOKUP(B459,BaseMetodos!$A$2:$E$1177,3,FALSE)&amp;"."&amp;VLOOKUP(B459,BaseMetodos!$A$2:$E$1177,4,FALSE)</f>
        <v>u_xr_bci.altaTraspasoInterno</v>
      </c>
      <c r="D459" s="19" t="str">
        <f>VLOOKUP(B459,BaseMetodos!$A$2:$F$2177,5,FALSE)</f>
        <v>altaTraspasoInterno</v>
      </c>
      <c r="E459" t="str">
        <f>VLOOKUP(B459,BaseMetodos!$A$2:$F$1177,6,FALSE)</f>
        <v>alta/traspaso-interno</v>
      </c>
      <c r="F459" s="10" t="s">
        <v>4734</v>
      </c>
      <c r="G459" s="10" t="s">
        <v>1503</v>
      </c>
      <c r="H459" s="10" t="s">
        <v>1594</v>
      </c>
      <c r="I459" s="10" t="s">
        <v>1592</v>
      </c>
      <c r="J459" s="10" t="s">
        <v>1502</v>
      </c>
      <c r="K459" s="10" t="s">
        <v>1505</v>
      </c>
      <c r="L459" s="10" t="s">
        <v>4735</v>
      </c>
      <c r="M459" s="10" t="s">
        <v>1741</v>
      </c>
      <c r="N459" s="10" t="s">
        <v>4736</v>
      </c>
      <c r="O459" s="10" t="s">
        <v>4737</v>
      </c>
      <c r="P459" s="10" t="s">
        <v>1505</v>
      </c>
      <c r="Q459" s="10">
        <v>1000</v>
      </c>
      <c r="R459" s="10" t="s">
        <v>1810</v>
      </c>
      <c r="S459" t="s">
        <v>1567</v>
      </c>
      <c r="T459" s="2" t="str">
        <f>paramGPL(BaseParametros!$C$287:$E$300,F459:R459)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59" s="1" t="str">
        <f>paramRPC2(C459,BaseParametros!$C$287:$E$300,F459:R459)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9" s="19" t="s">
        <v>5742</v>
      </c>
      <c r="W459" s="19" t="s">
        <v>5742</v>
      </c>
      <c r="X459" s="19" t="s">
        <v>4369</v>
      </c>
      <c r="Y459" s="19"/>
    </row>
    <row r="460" spans="1:25" x14ac:dyDescent="0.35">
      <c r="A460" t="s">
        <v>1</v>
      </c>
      <c r="B460">
        <v>50</v>
      </c>
      <c r="C460" t="str">
        <f>VLOOKUP(B460,BaseMetodos!$A$2:$E$1177,3,FALSE)&amp;"."&amp;VLOOKUP(B460,BaseMetodos!$A$2:$E$1177,4,FALSE)</f>
        <v>u_xr_bci.altaTraspasoInterno</v>
      </c>
      <c r="D460" s="19" t="str">
        <f>VLOOKUP(B460,BaseMetodos!$A$2:$F$2177,5,FALSE)</f>
        <v>altaTraspasoInterno</v>
      </c>
      <c r="E460" t="str">
        <f>VLOOKUP(B460,BaseMetodos!$A$2:$F$1177,6,FALSE)</f>
        <v>alta/traspaso-interno</v>
      </c>
      <c r="F460" s="10" t="s">
        <v>4734</v>
      </c>
      <c r="G460" s="10" t="s">
        <v>1503</v>
      </c>
      <c r="H460" s="10" t="s">
        <v>1594</v>
      </c>
      <c r="I460" s="10" t="s">
        <v>3</v>
      </c>
      <c r="J460" s="10" t="s">
        <v>1502</v>
      </c>
      <c r="K460" s="10" t="s">
        <v>1505</v>
      </c>
      <c r="L460" s="10" t="s">
        <v>4735</v>
      </c>
      <c r="M460" s="10" t="s">
        <v>1741</v>
      </c>
      <c r="N460" s="10" t="s">
        <v>4736</v>
      </c>
      <c r="O460" s="10" t="s">
        <v>4737</v>
      </c>
      <c r="P460" s="10" t="s">
        <v>1505</v>
      </c>
      <c r="Q460" s="10">
        <v>1000</v>
      </c>
      <c r="R460" s="10" t="s">
        <v>1810</v>
      </c>
      <c r="S460" t="s">
        <v>1825</v>
      </c>
      <c r="T460" s="2" t="str">
        <f>paramGPL(BaseParametros!$C$287:$E$300,F460:R460)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60" s="1" t="str">
        <f>paramRPC2(C460,BaseParametros!$C$287:$E$300,F460:R460)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0" s="19" t="s">
        <v>5742</v>
      </c>
      <c r="W460" s="19" t="s">
        <v>5742</v>
      </c>
      <c r="X460" s="19" t="s">
        <v>4369</v>
      </c>
      <c r="Y460" s="19"/>
    </row>
    <row r="461" spans="1:25" x14ac:dyDescent="0.35">
      <c r="A461" t="s">
        <v>1</v>
      </c>
      <c r="B461">
        <v>50</v>
      </c>
      <c r="C461" t="str">
        <f>VLOOKUP(B461,BaseMetodos!$A$2:$E$1177,3,FALSE)&amp;"."&amp;VLOOKUP(B461,BaseMetodos!$A$2:$E$1177,4,FALSE)</f>
        <v>u_xr_bci.altaTraspasoInterno</v>
      </c>
      <c r="D461" s="19" t="str">
        <f>VLOOKUP(B461,BaseMetodos!$A$2:$F$2177,5,FALSE)</f>
        <v>altaTraspasoInterno</v>
      </c>
      <c r="E461" t="str">
        <f>VLOOKUP(B461,BaseMetodos!$A$2:$F$1177,6,FALSE)</f>
        <v>alta/traspaso-interno</v>
      </c>
      <c r="F461" s="10" t="s">
        <v>4734</v>
      </c>
      <c r="G461" s="10" t="s">
        <v>1503</v>
      </c>
      <c r="H461" s="10" t="s">
        <v>3</v>
      </c>
      <c r="I461" s="10" t="s">
        <v>1541</v>
      </c>
      <c r="J461" s="10" t="s">
        <v>1502</v>
      </c>
      <c r="K461" s="10" t="s">
        <v>1505</v>
      </c>
      <c r="L461" s="10" t="s">
        <v>4735</v>
      </c>
      <c r="M461" s="10" t="s">
        <v>1741</v>
      </c>
      <c r="N461" s="10" t="s">
        <v>4736</v>
      </c>
      <c r="O461" s="10" t="s">
        <v>4737</v>
      </c>
      <c r="P461" s="10" t="s">
        <v>1505</v>
      </c>
      <c r="Q461" s="10">
        <v>1000</v>
      </c>
      <c r="R461" s="10" t="s">
        <v>1810</v>
      </c>
      <c r="S461" t="s">
        <v>4746</v>
      </c>
      <c r="T461" s="2" t="str">
        <f>paramGPL(BaseParametros!$C$287:$E$300,F461:R461)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61" s="1" t="str">
        <f>paramRPC2(C461,BaseParametros!$C$287:$E$300,F461:R461)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1" s="19" t="s">
        <v>5742</v>
      </c>
      <c r="W461" s="19" t="s">
        <v>5742</v>
      </c>
      <c r="X461" s="19" t="s">
        <v>4369</v>
      </c>
      <c r="Y461" s="19"/>
    </row>
    <row r="462" spans="1:25" x14ac:dyDescent="0.35">
      <c r="A462" t="s">
        <v>1</v>
      </c>
      <c r="B462">
        <v>50</v>
      </c>
      <c r="C462" t="str">
        <f>VLOOKUP(B462,BaseMetodos!$A$2:$E$1177,3,FALSE)&amp;"."&amp;VLOOKUP(B462,BaseMetodos!$A$2:$E$1177,4,FALSE)</f>
        <v>u_xr_bci.altaTraspasoInterno</v>
      </c>
      <c r="D462" s="19" t="str">
        <f>VLOOKUP(B462,BaseMetodos!$A$2:$F$2177,5,FALSE)</f>
        <v>altaTraspasoInterno</v>
      </c>
      <c r="E462" t="str">
        <f>VLOOKUP(B462,BaseMetodos!$A$2:$F$1177,6,FALSE)</f>
        <v>alta/traspaso-interno</v>
      </c>
      <c r="F462" s="10" t="s">
        <v>4734</v>
      </c>
      <c r="G462" s="10" t="s">
        <v>1503</v>
      </c>
      <c r="H462" s="10" t="s">
        <v>1594</v>
      </c>
      <c r="I462" s="10" t="s">
        <v>1541</v>
      </c>
      <c r="J462" s="10" t="s">
        <v>1502</v>
      </c>
      <c r="K462" s="10" t="s">
        <v>1505</v>
      </c>
      <c r="L462" s="10" t="s">
        <v>4735</v>
      </c>
      <c r="M462" s="10" t="s">
        <v>1741</v>
      </c>
      <c r="N462" s="10" t="s">
        <v>4736</v>
      </c>
      <c r="O462" s="10" t="s">
        <v>3</v>
      </c>
      <c r="P462" s="10" t="s">
        <v>1505</v>
      </c>
      <c r="Q462" s="10">
        <v>1000</v>
      </c>
      <c r="R462" s="10" t="s">
        <v>1810</v>
      </c>
      <c r="S462" t="s">
        <v>4755</v>
      </c>
      <c r="T462" s="2" t="str">
        <f>paramGPL(BaseParametros!$C$287:$E$300,F462:R462)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62" s="1" t="str">
        <f>paramRPC2(C462,BaseParametros!$C$287:$E$300,F462:R462)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2" s="19" t="s">
        <v>5742</v>
      </c>
      <c r="W462" s="19" t="s">
        <v>5742</v>
      </c>
      <c r="X462" s="19" t="s">
        <v>4369</v>
      </c>
      <c r="Y462" s="19"/>
    </row>
    <row r="463" spans="1:25" s="19" customFormat="1" ht="14.5" customHeight="1" x14ac:dyDescent="0.35">
      <c r="A463" t="s">
        <v>1</v>
      </c>
      <c r="B463" s="19">
        <v>71</v>
      </c>
      <c r="C463" s="19" t="str">
        <f>VLOOKUP(B463,BaseMetodos!$A$2:$E$1177,3,FALSE)&amp;"."&amp;VLOOKUP(B463,BaseMetodos!$A$2:$E$1177,4,FALSE)</f>
        <v>u_xr_bci.altaOperacionAPV</v>
      </c>
      <c r="D463" s="19" t="str">
        <f>VLOOKUP(B463,BaseMetodos!$A$2:$F$2177,5,FALSE)</f>
        <v>altaOperacionAPV</v>
      </c>
      <c r="E463" s="19" t="str">
        <f>VLOOKUP(B463,BaseMetodos!$A$2:$F$1177,6,FALSE)</f>
        <v>alta/operacion-apv</v>
      </c>
      <c r="F463" s="28" t="s">
        <v>4686</v>
      </c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19" t="str">
        <f>'Casos Mas Parametros'!C76</f>
        <v>Camino Feliz</v>
      </c>
      <c r="T463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3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3" s="19" t="s">
        <v>5742</v>
      </c>
      <c r="W463" s="19" t="s">
        <v>5742</v>
      </c>
      <c r="X463" s="19" t="s">
        <v>4369</v>
      </c>
    </row>
    <row r="464" spans="1:25" s="19" customFormat="1" ht="14.5" customHeight="1" x14ac:dyDescent="0.35">
      <c r="A464" t="s">
        <v>1</v>
      </c>
      <c r="B464" s="19">
        <v>71</v>
      </c>
      <c r="C464" s="19" t="str">
        <f>VLOOKUP(B464,BaseMetodos!$A$2:$E$1177,3,FALSE)&amp;"."&amp;VLOOKUP(B464,BaseMetodos!$A$2:$E$1177,4,FALSE)</f>
        <v>u_xr_bci.altaOperacionAPV</v>
      </c>
      <c r="D464" s="19" t="str">
        <f>VLOOKUP(B464,BaseMetodos!$A$2:$F$2177,5,FALSE)</f>
        <v>altaOperacionAPV</v>
      </c>
      <c r="E464" s="19" t="str">
        <f>VLOOKUP(B464,BaseMetodos!$A$2:$F$1177,6,FALSE)</f>
        <v>alta/operacion-apv</v>
      </c>
      <c r="F464" s="28" t="s">
        <v>4686</v>
      </c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19" t="str">
        <f>'Casos Mas Parametros'!C77</f>
        <v>Tipo Operación Incorrecto</v>
      </c>
      <c r="T464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4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4" s="19" t="s">
        <v>5742</v>
      </c>
      <c r="W464" s="19" t="s">
        <v>5742</v>
      </c>
      <c r="X464" s="19" t="s">
        <v>4369</v>
      </c>
    </row>
    <row r="465" spans="1:35" s="19" customFormat="1" ht="14.5" customHeight="1" x14ac:dyDescent="0.35">
      <c r="A465" t="s">
        <v>1</v>
      </c>
      <c r="B465" s="19">
        <v>71</v>
      </c>
      <c r="C465" s="19" t="str">
        <f>VLOOKUP(B465,BaseMetodos!$A$2:$E$1177,3,FALSE)&amp;"."&amp;VLOOKUP(B465,BaseMetodos!$A$2:$E$1177,4,FALSE)</f>
        <v>u_xr_bci.altaOperacionAPV</v>
      </c>
      <c r="D465" s="19" t="str">
        <f>VLOOKUP(B465,BaseMetodos!$A$2:$F$2177,5,FALSE)</f>
        <v>altaOperacionAPV</v>
      </c>
      <c r="E465" s="19" t="str">
        <f>VLOOKUP(B465,BaseMetodos!$A$2:$F$1177,6,FALSE)</f>
        <v>alta/operacion-apv</v>
      </c>
      <c r="F465" s="28" t="s">
        <v>4686</v>
      </c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19" t="str">
        <f>'Casos Mas Parametros'!C78</f>
        <v>Regimen tributariono corresponde</v>
      </c>
      <c r="T465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5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5" s="19" t="s">
        <v>5742</v>
      </c>
      <c r="W465" s="19" t="s">
        <v>5742</v>
      </c>
      <c r="X465" s="19" t="s">
        <v>4369</v>
      </c>
    </row>
    <row r="466" spans="1:35" s="19" customFormat="1" ht="14.5" customHeight="1" x14ac:dyDescent="0.35">
      <c r="A466" t="s">
        <v>1</v>
      </c>
      <c r="B466" s="19">
        <v>71</v>
      </c>
      <c r="C466" s="19" t="str">
        <f>VLOOKUP(B466,BaseMetodos!$A$2:$E$1177,3,FALSE)&amp;"."&amp;VLOOKUP(B466,BaseMetodos!$A$2:$E$1177,4,FALSE)</f>
        <v>u_xr_bci.altaOperacionAPV</v>
      </c>
      <c r="D466" s="19" t="str">
        <f>VLOOKUP(B466,BaseMetodos!$A$2:$F$2177,5,FALSE)</f>
        <v>altaOperacionAPV</v>
      </c>
      <c r="E466" s="19" t="str">
        <f>VLOOKUP(B466,BaseMetodos!$A$2:$F$1177,6,FALSE)</f>
        <v>alta/operacion-apv</v>
      </c>
      <c r="F466" s="28" t="s">
        <v>4686</v>
      </c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19" t="str">
        <f>'Casos Mas Parametros'!C79</f>
        <v>Violación integridad de datos</v>
      </c>
      <c r="T466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6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6" s="19" t="s">
        <v>5742</v>
      </c>
      <c r="W466" s="19" t="s">
        <v>5742</v>
      </c>
      <c r="X466" s="19" t="s">
        <v>4369</v>
      </c>
    </row>
    <row r="467" spans="1:35" s="19" customFormat="1" ht="14.5" customHeight="1" x14ac:dyDescent="0.35">
      <c r="A467" t="s">
        <v>1</v>
      </c>
      <c r="B467" s="19">
        <v>71</v>
      </c>
      <c r="C467" s="19" t="str">
        <f>VLOOKUP(B467,BaseMetodos!$A$2:$E$1177,3,FALSE)&amp;"."&amp;VLOOKUP(B467,BaseMetodos!$A$2:$E$1177,4,FALSE)</f>
        <v>u_xr_bci.altaOperacionAPV</v>
      </c>
      <c r="D467" s="19" t="str">
        <f>VLOOKUP(B467,BaseMetodos!$A$2:$F$2177,5,FALSE)</f>
        <v>altaOperacionAPV</v>
      </c>
      <c r="E467" s="19" t="str">
        <f>VLOOKUP(B467,BaseMetodos!$A$2:$F$1177,6,FALSE)</f>
        <v>alta/operacion-apv</v>
      </c>
      <c r="F467" s="28" t="s">
        <v>4686</v>
      </c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19" t="str">
        <f>'Casos Mas Parametros'!C80</f>
        <v>Serie no válida</v>
      </c>
      <c r="T467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7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7" s="19" t="s">
        <v>5742</v>
      </c>
      <c r="W467" s="19" t="s">
        <v>5742</v>
      </c>
      <c r="X467" s="19" t="s">
        <v>4369</v>
      </c>
    </row>
    <row r="468" spans="1:35" s="19" customFormat="1" ht="14.5" customHeight="1" x14ac:dyDescent="0.35">
      <c r="A468" t="s">
        <v>1</v>
      </c>
      <c r="B468" s="19">
        <v>71</v>
      </c>
      <c r="C468" s="19" t="str">
        <f>VLOOKUP(B468,BaseMetodos!$A$2:$E$1177,3,FALSE)&amp;"."&amp;VLOOKUP(B468,BaseMetodos!$A$2:$E$1177,4,FALSE)</f>
        <v>u_xr_bci.altaOperacionAPV</v>
      </c>
      <c r="D468" s="19" t="str">
        <f>VLOOKUP(B468,BaseMetodos!$A$2:$F$2177,5,FALSE)</f>
        <v>altaOperacionAPV</v>
      </c>
      <c r="E468" s="19" t="str">
        <f>VLOOKUP(B468,BaseMetodos!$A$2:$F$1177,6,FALSE)</f>
        <v>alta/operacion-apv</v>
      </c>
      <c r="F468" s="28" t="s">
        <v>4686</v>
      </c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19" t="str">
        <f>'Casos Mas Parametros'!C81</f>
        <v>Fondo no válido</v>
      </c>
      <c r="T468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8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8" s="19" t="s">
        <v>5742</v>
      </c>
      <c r="W468" s="19" t="s">
        <v>5742</v>
      </c>
      <c r="X468" s="19" t="s">
        <v>4369</v>
      </c>
    </row>
    <row r="469" spans="1:35" s="19" customFormat="1" ht="14.5" customHeight="1" x14ac:dyDescent="0.35">
      <c r="A469" t="s">
        <v>1</v>
      </c>
      <c r="B469" s="19">
        <v>71</v>
      </c>
      <c r="C469" s="19" t="str">
        <f>VLOOKUP(B469,BaseMetodos!$A$2:$E$1177,3,FALSE)&amp;"."&amp;VLOOKUP(B469,BaseMetodos!$A$2:$E$1177,4,FALSE)</f>
        <v>u_xr_bci.altaOperacionAPV</v>
      </c>
      <c r="D469" s="19" t="str">
        <f>VLOOKUP(B469,BaseMetodos!$A$2:$F$2177,5,FALSE)</f>
        <v>altaOperacionAPV</v>
      </c>
      <c r="E469" s="19" t="str">
        <f>VLOOKUP(B469,BaseMetodos!$A$2:$F$1177,6,FALSE)</f>
        <v>alta/operacion-apv</v>
      </c>
      <c r="F469" s="28" t="s">
        <v>4686</v>
      </c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19" t="str">
        <f>'Casos Mas Parametros'!C82</f>
        <v>Codigo de Subagente no es válido</v>
      </c>
      <c r="T469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9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9" s="19" t="s">
        <v>5742</v>
      </c>
      <c r="W469" s="19" t="s">
        <v>5742</v>
      </c>
      <c r="X469" s="19" t="s">
        <v>4369</v>
      </c>
    </row>
    <row r="470" spans="1:35" s="19" customFormat="1" ht="14.5" customHeight="1" x14ac:dyDescent="0.35">
      <c r="A470" t="s">
        <v>1</v>
      </c>
      <c r="B470" s="19">
        <v>71</v>
      </c>
      <c r="C470" s="19" t="str">
        <f>VLOOKUP(B470,BaseMetodos!$A$2:$E$1177,3,FALSE)&amp;"."&amp;VLOOKUP(B470,BaseMetodos!$A$2:$E$1177,4,FALSE)</f>
        <v>u_xr_bci.altaOperacionAPV</v>
      </c>
      <c r="D470" s="19" t="str">
        <f>VLOOKUP(B470,BaseMetodos!$A$2:$F$2177,5,FALSE)</f>
        <v>altaOperacionAPV</v>
      </c>
      <c r="E470" s="19" t="str">
        <f>VLOOKUP(B470,BaseMetodos!$A$2:$F$1177,6,FALSE)</f>
        <v>alta/operacion-apv</v>
      </c>
      <c r="F470" s="28" t="s">
        <v>4686</v>
      </c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19" t="str">
        <f>'Casos Mas Parametros'!C83</f>
        <v>Codigo de Subagente igual a 0</v>
      </c>
      <c r="T470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0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0" s="19" t="s">
        <v>5742</v>
      </c>
      <c r="W470" s="19" t="s">
        <v>5742</v>
      </c>
      <c r="X470" s="19" t="s">
        <v>4369</v>
      </c>
    </row>
    <row r="471" spans="1:35" s="19" customFormat="1" ht="14.5" customHeight="1" x14ac:dyDescent="0.35">
      <c r="A471" t="s">
        <v>1</v>
      </c>
      <c r="B471" s="19">
        <v>71</v>
      </c>
      <c r="C471" s="19" t="str">
        <f>VLOOKUP(B471,BaseMetodos!$A$2:$E$1177,3,FALSE)&amp;"."&amp;VLOOKUP(B471,BaseMetodos!$A$2:$E$1177,4,FALSE)</f>
        <v>u_xr_bci.altaOperacionAPV</v>
      </c>
      <c r="D471" s="19" t="str">
        <f>VLOOKUP(B471,BaseMetodos!$A$2:$F$2177,5,FALSE)</f>
        <v>altaOperacionAPV</v>
      </c>
      <c r="E471" s="19" t="str">
        <f>VLOOKUP(B471,BaseMetodos!$A$2:$F$1177,6,FALSE)</f>
        <v>alta/operacion-apv</v>
      </c>
      <c r="F471" s="28" t="s">
        <v>4686</v>
      </c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19" t="str">
        <f>'Casos Mas Parametros'!C84</f>
        <v>Monto Alto de Aporte</v>
      </c>
      <c r="T471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1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1" s="19" t="s">
        <v>5742</v>
      </c>
      <c r="W471" s="19" t="s">
        <v>5742</v>
      </c>
      <c r="X471" s="19" t="s">
        <v>4369</v>
      </c>
    </row>
    <row r="472" spans="1:35" s="19" customFormat="1" ht="14.5" customHeight="1" x14ac:dyDescent="0.35">
      <c r="A472" t="s">
        <v>1</v>
      </c>
      <c r="B472" s="19">
        <v>56</v>
      </c>
      <c r="C472" s="19" t="str">
        <f>VLOOKUP(B472,BaseMetodos!$A$2:$E$1177,3,FALSE)&amp;"."&amp;VLOOKUP(B472,BaseMetodos!$A$2:$E$1177,4,FALSE)</f>
        <v>u_xr_bci.consultarParticipeFATCA</v>
      </c>
      <c r="D472" s="19" t="str">
        <f>VLOOKUP(B472,BaseMetodos!$A$2:$F$2177,5,FALSE)</f>
        <v>consultarParticipeFATCA</v>
      </c>
      <c r="E472" s="19" t="str">
        <f>VLOOKUP(B472,BaseMetodos!$A$2:$F$1177,6,FALSE)</f>
        <v>fatca/participe/busqueda</v>
      </c>
      <c r="F472" s="10">
        <v>11813695</v>
      </c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19" t="s">
        <v>196</v>
      </c>
      <c r="T472" s="2" t="str">
        <f>paramGPL(BaseParametros!$C$303:$E$304,F472)</f>
        <v>{"rutParticipe":11813695}</v>
      </c>
      <c r="U472" s="1" t="str">
        <f>paramRPC2(C472,BaseParametros!$C$303:$E$304,F472)</f>
        <v>&lt;?xml version='1.0' encoding='iso-8859-1'?&gt;&lt;methodCall&gt;_x000D_
&lt;methodName&gt;u_xr_bci.consultarParticipeFATCA&lt;/methodName&gt;&lt;params&gt;_x000D_
&lt;param&gt;&lt;value&gt;&lt;int&gt;11813695&lt;/int&gt;&lt;/value&gt;&lt;!-- rutParticipe --&gt;&lt;/param&gt;_x000D_
&lt;/params&gt;&lt;/methodCall&gt;</v>
      </c>
      <c r="V472" s="19" t="s">
        <v>5742</v>
      </c>
      <c r="W472" s="19" t="s">
        <v>5742</v>
      </c>
      <c r="X472" s="19" t="s">
        <v>4369</v>
      </c>
      <c r="Z472" s="19" t="s">
        <v>5747</v>
      </c>
      <c r="AA472"/>
      <c r="AB472"/>
      <c r="AC472"/>
      <c r="AD472"/>
      <c r="AE472"/>
      <c r="AF472"/>
      <c r="AG472"/>
      <c r="AH472"/>
      <c r="AI472"/>
    </row>
    <row r="473" spans="1:35" s="19" customFormat="1" ht="14.5" customHeight="1" x14ac:dyDescent="0.35">
      <c r="A473" t="s">
        <v>1</v>
      </c>
      <c r="B473" s="19">
        <v>56</v>
      </c>
      <c r="C473" s="19" t="str">
        <f>VLOOKUP(B473,BaseMetodos!$A$2:$E$1177,3,FALSE)&amp;"."&amp;VLOOKUP(B473,BaseMetodos!$A$2:$E$1177,4,FALSE)</f>
        <v>u_xr_bci.consultarParticipeFATCA</v>
      </c>
      <c r="D473" s="19" t="str">
        <f>VLOOKUP(B473,BaseMetodos!$A$2:$F$2177,5,FALSE)</f>
        <v>consultarParticipeFATCA</v>
      </c>
      <c r="E473" s="19" t="str">
        <f>VLOOKUP(B473,BaseMetodos!$A$2:$F$1177,6,FALSE)</f>
        <v>fatca/participe/busqueda</v>
      </c>
      <c r="F473" s="10">
        <v>0</v>
      </c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19" t="s">
        <v>4837</v>
      </c>
      <c r="T473" s="2" t="str">
        <f>paramGPL(BaseParametros!$C$303:$E$304,F473)</f>
        <v>{"rutParticipe":0}</v>
      </c>
      <c r="U473" s="1" t="str">
        <f>paramRPC2(C473,BaseParametros!$C$303:$E$304,F473)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73" s="19" t="s">
        <v>5742</v>
      </c>
      <c r="W473" s="19" t="s">
        <v>5742</v>
      </c>
      <c r="X473" s="19" t="s">
        <v>4369</v>
      </c>
      <c r="Z473" s="19" t="s">
        <v>5747</v>
      </c>
      <c r="AA473"/>
      <c r="AB473"/>
      <c r="AC473"/>
      <c r="AD473"/>
      <c r="AE473"/>
      <c r="AF473"/>
      <c r="AG473"/>
      <c r="AH473"/>
      <c r="AI473"/>
    </row>
    <row r="474" spans="1:35" s="19" customFormat="1" ht="14.5" customHeight="1" x14ac:dyDescent="0.35">
      <c r="A474" t="s">
        <v>1</v>
      </c>
      <c r="B474" s="19">
        <v>56</v>
      </c>
      <c r="C474" s="19" t="str">
        <f>VLOOKUP(B474,BaseMetodos!$A$2:$E$1177,3,FALSE)&amp;"."&amp;VLOOKUP(B474,BaseMetodos!$A$2:$E$1177,4,FALSE)</f>
        <v>u_xr_bci.consultarParticipeFATCA</v>
      </c>
      <c r="D474" s="19" t="str">
        <f>VLOOKUP(B474,BaseMetodos!$A$2:$F$2177,5,FALSE)</f>
        <v>consultarParticipeFATCA</v>
      </c>
      <c r="E474" s="19" t="str">
        <f>VLOOKUP(B474,BaseMetodos!$A$2:$F$1177,6,FALSE)</f>
        <v>fatca/participe/busqueda</v>
      </c>
      <c r="F474" s="10">
        <v>11656615</v>
      </c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19" t="s">
        <v>4836</v>
      </c>
      <c r="T474" s="2" t="str">
        <f>paramGPL(BaseParametros!$C$303:$E$304,F474)</f>
        <v>{"rutParticipe":11656615}</v>
      </c>
      <c r="U474" s="1" t="str">
        <f>paramRPC2(C474,BaseParametros!$C$303:$E$304,F474)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74" s="19" t="s">
        <v>5742</v>
      </c>
      <c r="W474" s="19" t="s">
        <v>5742</v>
      </c>
      <c r="X474" s="19" t="s">
        <v>4369</v>
      </c>
      <c r="Z474" s="19" t="s">
        <v>5747</v>
      </c>
      <c r="AA474"/>
      <c r="AB474"/>
      <c r="AC474"/>
      <c r="AD474"/>
      <c r="AE474"/>
      <c r="AF474"/>
      <c r="AG474"/>
      <c r="AH474"/>
      <c r="AI474"/>
    </row>
    <row r="475" spans="1:35" x14ac:dyDescent="0.35">
      <c r="A475" t="s">
        <v>1</v>
      </c>
      <c r="B475" s="19">
        <v>67</v>
      </c>
      <c r="C475" s="19" t="str">
        <f>VLOOKUP(B475,BaseMetodos!$A$2:$E$1177,3,FALSE)&amp;"."&amp;VLOOKUP(B475,BaseMetodos!$A$2:$E$1177,4,FALSE)</f>
        <v>u_xr_bci.consultarBloqueoCuenta</v>
      </c>
      <c r="D475" s="19" t="str">
        <f>VLOOKUP(B475,BaseMetodos!$A$2:$F$2177,5,FALSE)</f>
        <v>consultarBloqueoCuenta</v>
      </c>
      <c r="E475" s="19" t="str">
        <f>VLOOKUP(B475,BaseMetodos!$A$2:$F$1177,6,FALSE)</f>
        <v>cuenta/bloqueo/busqueda</v>
      </c>
      <c r="F475" s="10">
        <v>2117243</v>
      </c>
      <c r="S475" s="19" t="s">
        <v>5413</v>
      </c>
      <c r="T475" s="2" t="str">
        <f>paramGPL(BaseParametros!$C$305:$E$306,F475)</f>
        <v>{"codigoCuenta":2117243}</v>
      </c>
      <c r="U475" s="1" t="str">
        <f>paramRPC2(C475,BaseParametros!$C$305:$E$306,F475)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75" s="19" t="s">
        <v>5742</v>
      </c>
      <c r="W475" s="19" t="s">
        <v>5742</v>
      </c>
      <c r="X475" s="19" t="s">
        <v>4369</v>
      </c>
      <c r="Y475" s="19"/>
    </row>
    <row r="476" spans="1:35" x14ac:dyDescent="0.35">
      <c r="A476" t="s">
        <v>1</v>
      </c>
      <c r="B476" s="19">
        <v>67</v>
      </c>
      <c r="C476" s="19" t="str">
        <f>VLOOKUP(B476,BaseMetodos!$A$2:$E$1177,3,FALSE)&amp;"."&amp;VLOOKUP(B476,BaseMetodos!$A$2:$E$1177,4,FALSE)</f>
        <v>u_xr_bci.consultarBloqueoCuenta</v>
      </c>
      <c r="D476" s="19" t="str">
        <f>VLOOKUP(B476,BaseMetodos!$A$2:$F$2177,5,FALSE)</f>
        <v>consultarBloqueoCuenta</v>
      </c>
      <c r="E476" s="19" t="str">
        <f>VLOOKUP(B476,BaseMetodos!$A$2:$F$1177,6,FALSE)</f>
        <v>cuenta/bloqueo/busqueda</v>
      </c>
      <c r="F476" s="10">
        <v>333841</v>
      </c>
      <c r="S476" s="19" t="s">
        <v>5414</v>
      </c>
      <c r="T476" s="2" t="str">
        <f>paramGPL(BaseParametros!$C$305:$E$306,F476)</f>
        <v>{"codigoCuenta":333841}</v>
      </c>
      <c r="U476" s="1" t="str">
        <f>paramRPC2(C476,BaseParametros!$C$305:$E$306,F476)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76" s="19" t="s">
        <v>5742</v>
      </c>
      <c r="W476" s="19" t="s">
        <v>5742</v>
      </c>
      <c r="X476" s="19" t="s">
        <v>4369</v>
      </c>
      <c r="Y476" s="19"/>
    </row>
    <row r="477" spans="1:35" x14ac:dyDescent="0.35">
      <c r="A477" t="s">
        <v>1</v>
      </c>
      <c r="B477" s="19">
        <v>67</v>
      </c>
      <c r="C477" s="19" t="str">
        <f>VLOOKUP(B477,BaseMetodos!$A$2:$E$1177,3,FALSE)&amp;"."&amp;VLOOKUP(B477,BaseMetodos!$A$2:$E$1177,4,FALSE)</f>
        <v>u_xr_bci.consultarBloqueoCuenta</v>
      </c>
      <c r="D477" s="19" t="str">
        <f>VLOOKUP(B477,BaseMetodos!$A$2:$F$2177,5,FALSE)</f>
        <v>consultarBloqueoCuenta</v>
      </c>
      <c r="E477" s="19" t="str">
        <f>VLOOKUP(B477,BaseMetodos!$A$2:$F$1177,6,FALSE)</f>
        <v>cuenta/bloqueo/busqueda</v>
      </c>
      <c r="F477" s="10">
        <v>211724311</v>
      </c>
      <c r="S477" s="19" t="s">
        <v>261</v>
      </c>
      <c r="T477" s="2" t="str">
        <f>paramGPL(BaseParametros!$C$305:$E$306,F477)</f>
        <v>{"codigoCuenta":211724311}</v>
      </c>
      <c r="U477" s="1" t="str">
        <f>paramRPC2(C477,BaseParametros!$C$305:$E$306,F477)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77" s="19" t="s">
        <v>5742</v>
      </c>
      <c r="W477" s="19" t="s">
        <v>5742</v>
      </c>
      <c r="X477" s="19" t="s">
        <v>4369</v>
      </c>
      <c r="Y477" s="19"/>
    </row>
    <row r="478" spans="1:35" x14ac:dyDescent="0.35">
      <c r="A478" t="s">
        <v>1</v>
      </c>
      <c r="B478" s="19">
        <v>67</v>
      </c>
      <c r="C478" s="19" t="str">
        <f>VLOOKUP(B478,BaseMetodos!$A$2:$E$1177,3,FALSE)&amp;"."&amp;VLOOKUP(B478,BaseMetodos!$A$2:$E$1177,4,FALSE)</f>
        <v>u_xr_bci.consultarBloqueoCuenta</v>
      </c>
      <c r="D478" s="19" t="str">
        <f>VLOOKUP(B478,BaseMetodos!$A$2:$F$2177,5,FALSE)</f>
        <v>consultarBloqueoCuenta</v>
      </c>
      <c r="E478" s="19" t="str">
        <f>VLOOKUP(B478,BaseMetodos!$A$2:$F$1177,6,FALSE)</f>
        <v>cuenta/bloqueo/busqueda</v>
      </c>
      <c r="F478" s="10">
        <v>0</v>
      </c>
      <c r="S478" s="19" t="s">
        <v>5415</v>
      </c>
      <c r="T478" s="2" t="str">
        <f>paramGPL(BaseParametros!$C$305:$E$306,F478)</f>
        <v>{"codigoCuenta":0}</v>
      </c>
      <c r="U478" s="1" t="str">
        <f>paramRPC2(C478,BaseParametros!$C$305:$E$306,F478)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78" s="19" t="s">
        <v>5742</v>
      </c>
      <c r="W478" s="19" t="s">
        <v>5742</v>
      </c>
      <c r="X478" s="19" t="s">
        <v>4369</v>
      </c>
      <c r="Y478" s="19"/>
    </row>
    <row r="479" spans="1:35" x14ac:dyDescent="0.35">
      <c r="A479" t="s">
        <v>1</v>
      </c>
      <c r="B479">
        <v>58</v>
      </c>
      <c r="C479" t="str">
        <f>VLOOKUP(B479,BaseMetodos!$A$2:$E$1177,3,FALSE)&amp;"."&amp;VLOOKUP(B479,BaseMetodos!$A$2:$E$1177,4,FALSE)</f>
        <v>u_xr_bci.altaEmisoras</v>
      </c>
      <c r="D479" s="19" t="str">
        <f>VLOOKUP(B479,BaseMetodos!$A$2:$F$2177,5,FALSE)</f>
        <v>altaEmisoras</v>
      </c>
      <c r="E479" t="str">
        <f>VLOOKUP(B479,BaseMetodos!$A$2:$F$1177,6,FALSE)</f>
        <v>alta/emisoras</v>
      </c>
      <c r="F479" s="50" t="s">
        <v>5450</v>
      </c>
      <c r="G479" s="42" t="s">
        <v>5454</v>
      </c>
      <c r="H479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79" s="19" t="s">
        <v>5451</v>
      </c>
      <c r="T479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79" s="1" t="str">
        <f>paramRPC2(C479,BaseParametros!$C$307:$E$309,H479)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79" s="19" t="s">
        <v>5742</v>
      </c>
      <c r="W479" s="19" t="s">
        <v>5742</v>
      </c>
      <c r="X479" s="19" t="s">
        <v>4369</v>
      </c>
      <c r="Y479" s="19"/>
    </row>
    <row r="480" spans="1:35" ht="14.5" customHeight="1" x14ac:dyDescent="0.35">
      <c r="A480" t="s">
        <v>1</v>
      </c>
      <c r="B480" s="19">
        <v>8</v>
      </c>
      <c r="C480" s="19" t="str">
        <f>VLOOKUP(B480,BaseMetodos!$A$2:$E$1177,3,FALSE)&amp;"."&amp;VLOOKUP(B480,BaseMetodos!$A$2:$E$1177,4,FALSE)</f>
        <v>u_xr_bci.altaParticipeAPV</v>
      </c>
      <c r="D480" s="19" t="str">
        <f>VLOOKUP(B480,BaseMetodos!$A$2:$F$2177,5,FALSE)</f>
        <v>altaParticipeAPV</v>
      </c>
      <c r="E480" s="19" t="str">
        <f>VLOOKUP(B480,BaseMetodos!$A$2:$F$1177,6,FALSE)</f>
        <v>alta/participe-apv</v>
      </c>
      <c r="F480" s="28" t="s">
        <v>1609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Parametros'!C91</f>
        <v xml:space="preserve">Camino Feliz requiere cambiar rut </v>
      </c>
      <c r="T480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0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0" s="19" t="s">
        <v>5742</v>
      </c>
      <c r="W480" s="19" t="s">
        <v>5742</v>
      </c>
      <c r="X480" s="19" t="s">
        <v>4369</v>
      </c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</row>
    <row r="481" spans="1:35" ht="14.5" customHeight="1" x14ac:dyDescent="0.35">
      <c r="A481" t="s">
        <v>1</v>
      </c>
      <c r="B481" s="19">
        <v>8</v>
      </c>
      <c r="C481" s="19" t="str">
        <f>VLOOKUP(B481,BaseMetodos!$A$2:$E$1177,3,FALSE)&amp;"."&amp;VLOOKUP(B481,BaseMetodos!$A$2:$E$1177,4,FALSE)</f>
        <v>u_xr_bci.altaParticipeAPV</v>
      </c>
      <c r="D481" s="19" t="str">
        <f>VLOOKUP(B481,BaseMetodos!$A$2:$F$2177,5,FALSE)</f>
        <v>altaParticipeAPV</v>
      </c>
      <c r="E481" s="19" t="str">
        <f>VLOOKUP(B481,BaseMetodos!$A$2:$F$1177,6,FALSE)</f>
        <v>alta/participe-apv</v>
      </c>
      <c r="F481" s="28" t="s">
        <v>1609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Parametros'!C92</f>
        <v>Digito no es correcto</v>
      </c>
      <c r="T481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1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1" s="19" t="s">
        <v>5742</v>
      </c>
      <c r="W481" s="19" t="s">
        <v>5742</v>
      </c>
      <c r="X481" s="19" t="s">
        <v>4369</v>
      </c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</row>
    <row r="482" spans="1:35" ht="14.5" customHeight="1" x14ac:dyDescent="0.35">
      <c r="A482" t="s">
        <v>1</v>
      </c>
      <c r="B482" s="19">
        <v>8</v>
      </c>
      <c r="C482" s="19" t="str">
        <f>VLOOKUP(B482,BaseMetodos!$A$2:$E$1177,3,FALSE)&amp;"."&amp;VLOOKUP(B482,BaseMetodos!$A$2:$E$1177,4,FALSE)</f>
        <v>u_xr_bci.altaParticipeAPV</v>
      </c>
      <c r="D482" s="19" t="str">
        <f>VLOOKUP(B482,BaseMetodos!$A$2:$F$2177,5,FALSE)</f>
        <v>altaParticipeAPV</v>
      </c>
      <c r="E482" s="19" t="str">
        <f>VLOOKUP(B482,BaseMetodos!$A$2:$F$1177,6,FALSE)</f>
        <v>alta/participe-apv</v>
      </c>
      <c r="F482" s="28" t="s">
        <v>1609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Parametros'!C93</f>
        <v>Canal Vacío</v>
      </c>
      <c r="T482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2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2" s="19" t="s">
        <v>5742</v>
      </c>
      <c r="W482" s="19" t="s">
        <v>5742</v>
      </c>
      <c r="X482" s="19" t="s">
        <v>4369</v>
      </c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</row>
    <row r="483" spans="1:35" ht="14.5" customHeight="1" x14ac:dyDescent="0.35">
      <c r="A483" t="s">
        <v>1</v>
      </c>
      <c r="B483" s="19">
        <v>8</v>
      </c>
      <c r="C483" s="19" t="str">
        <f>VLOOKUP(B483,BaseMetodos!$A$2:$E$1177,3,FALSE)&amp;"."&amp;VLOOKUP(B483,BaseMetodos!$A$2:$E$1177,4,FALSE)</f>
        <v>u_xr_bci.altaParticipeAPV</v>
      </c>
      <c r="D483" s="19" t="str">
        <f>VLOOKUP(B483,BaseMetodos!$A$2:$F$2177,5,FALSE)</f>
        <v>altaParticipeAPV</v>
      </c>
      <c r="E483" s="19" t="str">
        <f>VLOOKUP(B483,BaseMetodos!$A$2:$F$1177,6,FALSE)</f>
        <v>alta/participe-apv</v>
      </c>
      <c r="F483" s="28" t="s">
        <v>1609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Parametros'!C94</f>
        <v>Canal 0</v>
      </c>
      <c r="T483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3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3" s="19" t="s">
        <v>5742</v>
      </c>
      <c r="W483" s="19" t="s">
        <v>5742</v>
      </c>
      <c r="X483" s="19" t="s">
        <v>4369</v>
      </c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</row>
    <row r="484" spans="1:35" ht="14.5" customHeight="1" x14ac:dyDescent="0.35">
      <c r="A484" t="s">
        <v>1</v>
      </c>
      <c r="B484" s="19">
        <v>8</v>
      </c>
      <c r="C484" s="19" t="str">
        <f>VLOOKUP(B484,BaseMetodos!$A$2:$E$1177,3,FALSE)&amp;"."&amp;VLOOKUP(B484,BaseMetodos!$A$2:$E$1177,4,FALSE)</f>
        <v>u_xr_bci.altaParticipeAPV</v>
      </c>
      <c r="D484" s="19" t="str">
        <f>VLOOKUP(B484,BaseMetodos!$A$2:$F$2177,5,FALSE)</f>
        <v>altaParticipeAPV</v>
      </c>
      <c r="E484" s="19" t="str">
        <f>VLOOKUP(B484,BaseMetodos!$A$2:$F$1177,6,FALSE)</f>
        <v>alta/participe-apv</v>
      </c>
      <c r="F484" s="28" t="s">
        <v>1609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Parametros'!C95</f>
        <v>Canal Alfanumerico</v>
      </c>
      <c r="T484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4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4" s="19" t="s">
        <v>5742</v>
      </c>
      <c r="W484" s="19" t="s">
        <v>5742</v>
      </c>
      <c r="X484" s="19" t="s">
        <v>4369</v>
      </c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</row>
    <row r="485" spans="1:35" ht="14.5" customHeight="1" x14ac:dyDescent="0.35">
      <c r="A485" t="s">
        <v>1</v>
      </c>
      <c r="B485" s="19">
        <v>8</v>
      </c>
      <c r="C485" s="19" t="str">
        <f>VLOOKUP(B485,BaseMetodos!$A$2:$E$1177,3,FALSE)&amp;"."&amp;VLOOKUP(B485,BaseMetodos!$A$2:$E$1177,4,FALSE)</f>
        <v>u_xr_bci.altaParticipeAPV</v>
      </c>
      <c r="D485" s="19" t="str">
        <f>VLOOKUP(B485,BaseMetodos!$A$2:$F$2177,5,FALSE)</f>
        <v>altaParticipeAPV</v>
      </c>
      <c r="E485" s="19" t="str">
        <f>VLOOKUP(B485,BaseMetodos!$A$2:$F$1177,6,FALSE)</f>
        <v>alta/participe-apv</v>
      </c>
      <c r="F485" s="28" t="s">
        <v>1609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Parametros'!C96</f>
        <v>Estado civil y digito incorrecto</v>
      </c>
      <c r="T485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5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5" s="19" t="s">
        <v>5742</v>
      </c>
      <c r="W485" s="19" t="s">
        <v>5742</v>
      </c>
      <c r="X485" s="19" t="s">
        <v>4369</v>
      </c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</row>
    <row r="486" spans="1:35" ht="14.5" customHeight="1" x14ac:dyDescent="0.35">
      <c r="A486" t="s">
        <v>1</v>
      </c>
      <c r="B486" s="19">
        <v>8</v>
      </c>
      <c r="C486" s="19" t="str">
        <f>VLOOKUP(B486,BaseMetodos!$A$2:$E$1177,3,FALSE)&amp;"."&amp;VLOOKUP(B486,BaseMetodos!$A$2:$E$1177,4,FALSE)</f>
        <v>u_xr_bci.altaParticipeAPV</v>
      </c>
      <c r="D486" s="19" t="str">
        <f>VLOOKUP(B486,BaseMetodos!$A$2:$F$2177,5,FALSE)</f>
        <v>altaParticipeAPV</v>
      </c>
      <c r="E486" s="19" t="str">
        <f>VLOOKUP(B486,BaseMetodos!$A$2:$F$1177,6,FALSE)</f>
        <v>alta/participe-apv</v>
      </c>
      <c r="F486" s="28" t="s">
        <v>1609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Parametros'!C97</f>
        <v>Tipo Persona incorrecto</v>
      </c>
      <c r="T486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6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6" s="19" t="s">
        <v>5742</v>
      </c>
      <c r="W486" s="19" t="s">
        <v>5742</v>
      </c>
      <c r="X486" s="19" t="s">
        <v>4369</v>
      </c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</row>
    <row r="487" spans="1:35" ht="14.5" customHeight="1" x14ac:dyDescent="0.35">
      <c r="A487" t="s">
        <v>1</v>
      </c>
      <c r="B487" s="19">
        <v>8</v>
      </c>
      <c r="C487" s="19" t="str">
        <f>VLOOKUP(B487,BaseMetodos!$A$2:$E$1177,3,FALSE)&amp;"."&amp;VLOOKUP(B487,BaseMetodos!$A$2:$E$1177,4,FALSE)</f>
        <v>u_xr_bci.altaParticipeAPV</v>
      </c>
      <c r="D487" s="19" t="str">
        <f>VLOOKUP(B487,BaseMetodos!$A$2:$F$2177,5,FALSE)</f>
        <v>altaParticipeAPV</v>
      </c>
      <c r="E487" s="19" t="str">
        <f>VLOOKUP(B487,BaseMetodos!$A$2:$F$1177,6,FALSE)</f>
        <v>alta/participe-apv</v>
      </c>
      <c r="F487" s="28" t="s">
        <v>1609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tr">
        <f>'Casos Mas Parametros'!C98</f>
        <v xml:space="preserve">Camino Feliz requiere cambiar rut </v>
      </c>
      <c r="T487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7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7" s="19" t="s">
        <v>5742</v>
      </c>
      <c r="W487" s="19" t="s">
        <v>5742</v>
      </c>
      <c r="X487" s="19" t="s">
        <v>4369</v>
      </c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</row>
    <row r="488" spans="1:35" x14ac:dyDescent="0.35">
      <c r="A488" t="s">
        <v>1</v>
      </c>
      <c r="B488" s="19">
        <v>9</v>
      </c>
      <c r="C488" s="19" t="str">
        <f>VLOOKUP(B488,BaseMetodos!$A$2:$E$1177,3,FALSE)&amp;"."&amp;VLOOKUP(B488,BaseMetodos!$A$2:$E$1177,4,FALSE)</f>
        <v>u_xr_bci.modificarAgentePorRutParticipe</v>
      </c>
      <c r="D488" s="19" t="str">
        <f>VLOOKUP(B488,BaseMetodos!$A$2:$F$2177,5,FALSE)</f>
        <v>modificarAgentePorRutParticipe</v>
      </c>
      <c r="E488" s="19" t="str">
        <f>VLOOKUP(B488,BaseMetodos!$A$2:$F$1177,6,FALSE)</f>
        <v>agente/modificacion</v>
      </c>
      <c r="F488" s="10">
        <v>11813695</v>
      </c>
      <c r="G488" s="10">
        <v>2268725</v>
      </c>
      <c r="S488" t="s">
        <v>5556</v>
      </c>
      <c r="T488" s="2" t="str">
        <f>paramGPL(BaseParametros!$C$357:$E$359,F488:G488)</f>
        <v>{"rut":11813695, "codigoNuevoAgente":2268725}</v>
      </c>
      <c r="U488" s="1" t="str">
        <f>paramRPC2(C488,BaseParametros!$C$357:$E$359,F488:G488)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488" s="19" t="s">
        <v>5742</v>
      </c>
      <c r="W488" s="19" t="s">
        <v>5742</v>
      </c>
      <c r="X488" s="19" t="s">
        <v>4369</v>
      </c>
      <c r="Y488" s="19"/>
    </row>
    <row r="489" spans="1:35" x14ac:dyDescent="0.35">
      <c r="A489" t="s">
        <v>1</v>
      </c>
      <c r="B489" s="19">
        <v>9</v>
      </c>
      <c r="C489" s="19" t="str">
        <f>VLOOKUP(B489,BaseMetodos!$A$2:$E$1177,3,FALSE)&amp;"."&amp;VLOOKUP(B489,BaseMetodos!$A$2:$E$1177,4,FALSE)</f>
        <v>u_xr_bci.modificarAgentePorRutParticipe</v>
      </c>
      <c r="D489" s="19" t="str">
        <f>VLOOKUP(B489,BaseMetodos!$A$2:$F$2177,5,FALSE)</f>
        <v>modificarAgentePorRutParticipe</v>
      </c>
      <c r="E489" s="19" t="str">
        <f>VLOOKUP(B489,BaseMetodos!$A$2:$F$1177,6,FALSE)</f>
        <v>agente/modificacion</v>
      </c>
      <c r="F489" s="10">
        <v>11656615</v>
      </c>
      <c r="G489" s="10">
        <v>2268725</v>
      </c>
      <c r="S489" t="s">
        <v>1567</v>
      </c>
      <c r="T489" s="2" t="str">
        <f>paramGPL(BaseParametros!$C$357:$E$359,F489:G489)</f>
        <v>{"rut":11656615, "codigoNuevoAgente":2268725}</v>
      </c>
      <c r="U489" s="1" t="str">
        <f>paramRPC2(C489,BaseParametros!$C$357:$E$359,F489:G489)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89" s="19" t="s">
        <v>5742</v>
      </c>
      <c r="W489" s="19" t="s">
        <v>5742</v>
      </c>
      <c r="X489" s="19" t="s">
        <v>4369</v>
      </c>
      <c r="Y489" s="19"/>
    </row>
    <row r="490" spans="1:35" x14ac:dyDescent="0.35">
      <c r="A490" t="s">
        <v>1</v>
      </c>
      <c r="B490" s="19">
        <v>9</v>
      </c>
      <c r="C490" s="19" t="str">
        <f>VLOOKUP(B490,BaseMetodos!$A$2:$E$1177,3,FALSE)&amp;"."&amp;VLOOKUP(B490,BaseMetodos!$A$2:$E$1177,4,FALSE)</f>
        <v>u_xr_bci.modificarAgentePorRutParticipe</v>
      </c>
      <c r="D490" s="19" t="str">
        <f>VLOOKUP(B490,BaseMetodos!$A$2:$F$2177,5,FALSE)</f>
        <v>modificarAgentePorRutParticipe</v>
      </c>
      <c r="E490" s="19" t="str">
        <f>VLOOKUP(B490,BaseMetodos!$A$2:$F$1177,6,FALSE)</f>
        <v>agente/modificacion</v>
      </c>
      <c r="F490" s="10">
        <v>11813695</v>
      </c>
      <c r="G490" s="10">
        <v>2268726</v>
      </c>
      <c r="S490" t="s">
        <v>5558</v>
      </c>
      <c r="T490" s="2" t="str">
        <f>paramGPL(BaseParametros!$C$357:$E$359,F490:G490)</f>
        <v>{"rut":11813695, "codigoNuevoAgente":2268726}</v>
      </c>
      <c r="U490" s="1" t="str">
        <f>paramRPC2(C490,BaseParametros!$C$357:$E$359,F490:G490)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490" s="19" t="s">
        <v>5742</v>
      </c>
      <c r="W490" s="19" t="s">
        <v>5742</v>
      </c>
      <c r="X490" s="19" t="s">
        <v>4369</v>
      </c>
      <c r="Y490" s="19"/>
    </row>
    <row r="491" spans="1:35" x14ac:dyDescent="0.35">
      <c r="A491" t="s">
        <v>1</v>
      </c>
      <c r="B491" s="19">
        <v>9</v>
      </c>
      <c r="C491" s="19" t="str">
        <f>VLOOKUP(B491,BaseMetodos!$A$2:$E$1177,3,FALSE)&amp;"."&amp;VLOOKUP(B491,BaseMetodos!$A$2:$E$1177,4,FALSE)</f>
        <v>u_xr_bci.modificarAgentePorRutParticipe</v>
      </c>
      <c r="D491" s="19" t="str">
        <f>VLOOKUP(B491,BaseMetodos!$A$2:$F$2177,5,FALSE)</f>
        <v>modificarAgentePorRutParticipe</v>
      </c>
      <c r="E491" s="19" t="str">
        <f>VLOOKUP(B491,BaseMetodos!$A$2:$F$1177,6,FALSE)</f>
        <v>agente/modificacion</v>
      </c>
      <c r="F491" s="10">
        <v>11656615</v>
      </c>
      <c r="G491" s="10">
        <v>8726</v>
      </c>
      <c r="S491" t="s">
        <v>5559</v>
      </c>
      <c r="T491" s="2" t="str">
        <f>paramGPL(BaseParametros!$C$357:$E$359,F491:G491)</f>
        <v>{"rut":11656615, "codigoNuevoAgente":8726}</v>
      </c>
      <c r="U491" s="1" t="str">
        <f>paramRPC2(C491,BaseParametros!$C$357:$E$359,F491:G491)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491" s="19" t="s">
        <v>5742</v>
      </c>
      <c r="W491" s="19" t="s">
        <v>5742</v>
      </c>
      <c r="X491" s="19" t="s">
        <v>4369</v>
      </c>
      <c r="Y491" s="19"/>
    </row>
    <row r="492" spans="1:35" x14ac:dyDescent="0.35">
      <c r="A492" t="s">
        <v>1</v>
      </c>
      <c r="B492" s="19">
        <v>9</v>
      </c>
      <c r="C492" s="19" t="str">
        <f>VLOOKUP(B492,BaseMetodos!$A$2:$E$1177,3,FALSE)&amp;"."&amp;VLOOKUP(B492,BaseMetodos!$A$2:$E$1177,4,FALSE)</f>
        <v>u_xr_bci.modificarAgentePorRutParticipe</v>
      </c>
      <c r="D492" s="19" t="str">
        <f>VLOOKUP(B492,BaseMetodos!$A$2:$F$2177,5,FALSE)</f>
        <v>modificarAgentePorRutParticipe</v>
      </c>
      <c r="E492" s="19" t="str">
        <f>VLOOKUP(B492,BaseMetodos!$A$2:$F$1177,6,FALSE)</f>
        <v>agente/modificacion</v>
      </c>
      <c r="F492" s="10">
        <v>11656615</v>
      </c>
      <c r="G492" s="10">
        <v>2268725</v>
      </c>
      <c r="S492" t="s">
        <v>5560</v>
      </c>
      <c r="T492" s="2" t="str">
        <f>paramGPL(BaseParametros!$C$357:$E$359,F492:G492)</f>
        <v>{"rut":11656615, "codigoNuevoAgente":2268725}</v>
      </c>
      <c r="U492" s="1" t="str">
        <f>paramRPC2(C492,BaseParametros!$C$357:$E$359,F492:G492)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92" s="19" t="s">
        <v>5742</v>
      </c>
      <c r="W492" s="19" t="s">
        <v>5742</v>
      </c>
      <c r="X492" s="19" t="s">
        <v>4369</v>
      </c>
      <c r="Y492" s="19"/>
    </row>
    <row r="493" spans="1:35" x14ac:dyDescent="0.35">
      <c r="A493" t="s">
        <v>1</v>
      </c>
      <c r="B493" s="19">
        <v>9</v>
      </c>
      <c r="C493" s="19" t="str">
        <f>VLOOKUP(B493,BaseMetodos!$A$2:$E$1177,3,FALSE)&amp;"."&amp;VLOOKUP(B493,BaseMetodos!$A$2:$E$1177,4,FALSE)</f>
        <v>u_xr_bci.modificarAgentePorRutParticipe</v>
      </c>
      <c r="D493" s="19" t="str">
        <f>VLOOKUP(B493,BaseMetodos!$A$2:$F$2177,5,FALSE)</f>
        <v>modificarAgentePorRutParticipe</v>
      </c>
      <c r="E493" s="19" t="str">
        <f>VLOOKUP(B493,BaseMetodos!$A$2:$F$1177,6,FALSE)</f>
        <v>agente/modificacion</v>
      </c>
      <c r="F493" s="10">
        <v>116566150000</v>
      </c>
      <c r="G493" s="10">
        <v>2268725</v>
      </c>
      <c r="S493" t="s">
        <v>5565</v>
      </c>
      <c r="T493" s="2" t="str">
        <f>paramGPL(BaseParametros!$C$357:$E$359,F493:G493)</f>
        <v>{"rut":116566150000, "codigoNuevoAgente":2268725}</v>
      </c>
      <c r="U493" s="1" t="str">
        <f>paramRPC2(C493,BaseParametros!$C$357:$E$359,F493:G493)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493" s="19" t="s">
        <v>5742</v>
      </c>
      <c r="W493" s="19" t="s">
        <v>5742</v>
      </c>
      <c r="X493" s="19" t="s">
        <v>4369</v>
      </c>
      <c r="Y493" s="19"/>
    </row>
    <row r="494" spans="1:35" x14ac:dyDescent="0.35">
      <c r="A494" t="s">
        <v>1</v>
      </c>
      <c r="B494" s="19">
        <v>9</v>
      </c>
      <c r="C494" s="19" t="str">
        <f>VLOOKUP(B494,BaseMetodos!$A$2:$E$1177,3,FALSE)&amp;"."&amp;VLOOKUP(B494,BaseMetodos!$A$2:$E$1177,4,FALSE)</f>
        <v>u_xr_bci.modificarAgentePorRutParticipe</v>
      </c>
      <c r="D494" s="19" t="str">
        <f>VLOOKUP(B494,BaseMetodos!$A$2:$F$2177,5,FALSE)</f>
        <v>modificarAgentePorRutParticipe</v>
      </c>
      <c r="E494" s="19" t="str">
        <f>VLOOKUP(B494,BaseMetodos!$A$2:$F$1177,6,FALSE)</f>
        <v>agente/modificacion</v>
      </c>
      <c r="F494" s="10">
        <v>11813695</v>
      </c>
      <c r="G494" s="10">
        <v>8882268725</v>
      </c>
      <c r="S494" t="s">
        <v>5564</v>
      </c>
      <c r="T494" s="2" t="str">
        <f>paramGPL(BaseParametros!$C$357:$E$359,F494:G494)</f>
        <v>{"rut":11813695, "codigoNuevoAgente":8882268725}</v>
      </c>
      <c r="U494" s="1" t="str">
        <f>paramRPC2(C494,BaseParametros!$C$357:$E$359,F494:G494)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494" s="19" t="s">
        <v>5742</v>
      </c>
      <c r="W494" s="19" t="s">
        <v>5742</v>
      </c>
      <c r="X494" s="19" t="s">
        <v>4369</v>
      </c>
      <c r="Y494" s="19"/>
    </row>
    <row r="495" spans="1:35" x14ac:dyDescent="0.35">
      <c r="A495" t="s">
        <v>1</v>
      </c>
      <c r="B495" s="19">
        <v>13</v>
      </c>
      <c r="C495" s="19" t="str">
        <f>VLOOKUP(B495,BaseMetodos!$A$2:$E$1177,3,FALSE)&amp;"."&amp;VLOOKUP(B495,BaseMetodos!$A$2:$E$1177,4,FALSE)</f>
        <v>u_xr_bci.obtenerListaDocumentos</v>
      </c>
      <c r="D495" s="19" t="str">
        <f>VLOOKUP(B495,BaseMetodos!$A$2:$F$2177,5,FALSE)</f>
        <v>obtenerListadoDocumentos</v>
      </c>
      <c r="E495" s="19" t="str">
        <f>VLOOKUP(B495,BaseMetodos!$A$2:$F$1177,6,FALSE)</f>
        <v>archivo/documento/lista/busqueda</v>
      </c>
      <c r="F495" s="10" t="s">
        <v>1505</v>
      </c>
      <c r="G495" s="10" t="s">
        <v>5661</v>
      </c>
      <c r="S495" t="s">
        <v>5693</v>
      </c>
      <c r="T495" s="2" t="str">
        <f>paramGPL(BaseParametros!$C$360:$E$362,F495:G495)</f>
        <v>{"tipoDocumento":"A", "fecha":"17/10/2025"}</v>
      </c>
      <c r="U495" s="1" t="str">
        <f>paramRPC2(C495,BaseParametros!$C$360:$E$362,F495:G495)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495" s="19" t="s">
        <v>5742</v>
      </c>
      <c r="W495" s="19" t="s">
        <v>5742</v>
      </c>
      <c r="X495" s="19" t="s">
        <v>4369</v>
      </c>
      <c r="Y495" s="19"/>
    </row>
    <row r="496" spans="1:35" x14ac:dyDescent="0.35">
      <c r="A496" t="s">
        <v>1</v>
      </c>
      <c r="B496" s="19">
        <v>13</v>
      </c>
      <c r="C496" s="19" t="str">
        <f>VLOOKUP(B496,BaseMetodos!$A$2:$E$1177,3,FALSE)&amp;"."&amp;VLOOKUP(B496,BaseMetodos!$A$2:$E$1177,4,FALSE)</f>
        <v>u_xr_bci.obtenerListaDocumentos</v>
      </c>
      <c r="D496" s="19" t="str">
        <f>VLOOKUP(B496,BaseMetodos!$A$2:$F$2177,5,FALSE)</f>
        <v>obtenerListadoDocumentos</v>
      </c>
      <c r="E496" s="19" t="str">
        <f>VLOOKUP(B496,BaseMetodos!$A$2:$F$1177,6,FALSE)</f>
        <v>archivo/documento/lista/busqueda</v>
      </c>
      <c r="F496" s="10" t="s">
        <v>258</v>
      </c>
      <c r="G496" s="10" t="s">
        <v>5662</v>
      </c>
      <c r="S496" t="s">
        <v>5694</v>
      </c>
      <c r="T496" s="2" t="str">
        <f>paramGPL(BaseParametros!$C$360:$E$362,F496:G496)</f>
        <v>{"tipoDocumento":"C", "fecha":"22/10/2025"}</v>
      </c>
      <c r="U496" s="1" t="str">
        <f>paramRPC2(C496,BaseParametros!$C$360:$E$362,F496:G496)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496" s="19" t="s">
        <v>5742</v>
      </c>
      <c r="W496" s="19" t="s">
        <v>5742</v>
      </c>
      <c r="X496" s="19" t="s">
        <v>4369</v>
      </c>
      <c r="Y496" s="19"/>
    </row>
    <row r="497" spans="1:25" x14ac:dyDescent="0.35">
      <c r="A497" t="s">
        <v>1</v>
      </c>
      <c r="B497" s="19">
        <v>13</v>
      </c>
      <c r="C497" s="19" t="str">
        <f>VLOOKUP(B497,BaseMetodos!$A$2:$E$1177,3,FALSE)&amp;"."&amp;VLOOKUP(B497,BaseMetodos!$A$2:$E$1177,4,FALSE)</f>
        <v>u_xr_bci.obtenerListaDocumentos</v>
      </c>
      <c r="D497" s="19" t="str">
        <f>VLOOKUP(B497,BaseMetodos!$A$2:$F$2177,5,FALSE)</f>
        <v>obtenerListadoDocumentos</v>
      </c>
      <c r="E497" s="19" t="str">
        <f>VLOOKUP(B497,BaseMetodos!$A$2:$F$1177,6,FALSE)</f>
        <v>archivo/documento/lista/busqueda</v>
      </c>
      <c r="F497" s="10" t="s">
        <v>5567</v>
      </c>
      <c r="G497" s="10" t="s">
        <v>5660</v>
      </c>
      <c r="S497" t="s">
        <v>5695</v>
      </c>
      <c r="T497" s="2" t="str">
        <f>paramGPL(BaseParametros!$C$360:$E$362,F497:G497)</f>
        <v>{"tipoDocumento":"G", "fecha":"23/10/2025"}</v>
      </c>
      <c r="U497" s="1" t="str">
        <f>paramRPC2(C497,BaseParametros!$C$360:$E$362,F497:G497)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497" s="19" t="s">
        <v>5742</v>
      </c>
      <c r="W497" s="19" t="s">
        <v>5742</v>
      </c>
      <c r="X497" s="19" t="s">
        <v>4369</v>
      </c>
      <c r="Y497" s="19"/>
    </row>
    <row r="498" spans="1:25" x14ac:dyDescent="0.35">
      <c r="A498" t="s">
        <v>1</v>
      </c>
      <c r="B498" s="19">
        <v>13</v>
      </c>
      <c r="C498" s="19" t="str">
        <f>VLOOKUP(B498,BaseMetodos!$A$2:$E$1177,3,FALSE)&amp;"."&amp;VLOOKUP(B498,BaseMetodos!$A$2:$E$1177,4,FALSE)</f>
        <v>u_xr_bci.obtenerListaDocumentos</v>
      </c>
      <c r="D498" s="19" t="str">
        <f>VLOOKUP(B498,BaseMetodos!$A$2:$F$2177,5,FALSE)</f>
        <v>obtenerListadoDocumentos</v>
      </c>
      <c r="E498" s="19" t="str">
        <f>VLOOKUP(B498,BaseMetodos!$A$2:$F$1177,6,FALSE)</f>
        <v>archivo/documento/lista/busqueda</v>
      </c>
      <c r="F498" s="10" t="s">
        <v>4706</v>
      </c>
      <c r="G498" s="10" t="s">
        <v>5663</v>
      </c>
      <c r="S498" t="s">
        <v>5696</v>
      </c>
      <c r="T498" s="2" t="str">
        <f>paramGPL(BaseParametros!$C$360:$E$362,F498:G498)</f>
        <v>{"tipoDocumento":"P", "fecha":"07/10/2025"}</v>
      </c>
      <c r="U498" s="1" t="str">
        <f>paramRPC2(C498,BaseParametros!$C$360:$E$362,F498:G498)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498" s="19" t="s">
        <v>5742</v>
      </c>
      <c r="W498" s="19" t="s">
        <v>5742</v>
      </c>
      <c r="X498" s="19" t="s">
        <v>4369</v>
      </c>
      <c r="Y498" s="19"/>
    </row>
    <row r="499" spans="1:25" x14ac:dyDescent="0.35">
      <c r="A499" t="s">
        <v>1</v>
      </c>
      <c r="B499" s="19">
        <v>13</v>
      </c>
      <c r="C499" s="19" t="str">
        <f>VLOOKUP(B499,BaseMetodos!$A$2:$E$1177,3,FALSE)&amp;"."&amp;VLOOKUP(B499,BaseMetodos!$A$2:$E$1177,4,FALSE)</f>
        <v>u_xr_bci.obtenerListaDocumentos</v>
      </c>
      <c r="D499" s="19" t="str">
        <f>VLOOKUP(B499,BaseMetodos!$A$2:$F$2177,5,FALSE)</f>
        <v>obtenerListadoDocumentos</v>
      </c>
      <c r="E499" s="19" t="str">
        <f>VLOOKUP(B499,BaseMetodos!$A$2:$F$1177,6,FALSE)</f>
        <v>archivo/documento/lista/busqueda</v>
      </c>
      <c r="F499" s="10" t="s">
        <v>1725</v>
      </c>
      <c r="G499" s="10" t="s">
        <v>5664</v>
      </c>
      <c r="S499" t="s">
        <v>5697</v>
      </c>
      <c r="T499" s="2" t="str">
        <f>paramGPL(BaseParametros!$C$360:$E$362,F499:G499)</f>
        <v>{"tipoDocumento":"T", "fecha":"05/10/2025"}</v>
      </c>
      <c r="U499" s="1" t="str">
        <f>paramRPC2(C499,BaseParametros!$C$360:$E$362,F499:G499)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499" s="19" t="s">
        <v>5742</v>
      </c>
      <c r="W499" s="19" t="s">
        <v>5742</v>
      </c>
      <c r="X499" s="19" t="s">
        <v>4369</v>
      </c>
      <c r="Y499" s="19"/>
    </row>
    <row r="500" spans="1:25" x14ac:dyDescent="0.35">
      <c r="A500" t="s">
        <v>1</v>
      </c>
      <c r="B500" s="19">
        <v>13</v>
      </c>
      <c r="C500" s="19" t="str">
        <f>VLOOKUP(B500,BaseMetodos!$A$2:$E$1177,3,FALSE)&amp;"."&amp;VLOOKUP(B500,BaseMetodos!$A$2:$E$1177,4,FALSE)</f>
        <v>u_xr_bci.obtenerListaDocumentos</v>
      </c>
      <c r="D500" s="19" t="str">
        <f>VLOOKUP(B500,BaseMetodos!$A$2:$F$2177,5,FALSE)</f>
        <v>obtenerListadoDocumentos</v>
      </c>
      <c r="E500" s="19" t="str">
        <f>VLOOKUP(B500,BaseMetodos!$A$2:$F$1177,6,FALSE)</f>
        <v>archivo/documento/lista/busqueda</v>
      </c>
      <c r="F500" s="10" t="s">
        <v>5568</v>
      </c>
      <c r="G500" s="10" t="s">
        <v>5665</v>
      </c>
      <c r="S500" t="s">
        <v>5698</v>
      </c>
      <c r="T500" s="2" t="str">
        <f>paramGPL(BaseParametros!$C$360:$E$362,F500:G500)</f>
        <v>{"tipoDocumento":"U", "fecha":"10/12/2018"}</v>
      </c>
      <c r="U500" s="1" t="str">
        <f>paramRPC2(C500,BaseParametros!$C$360:$E$362,F500:G500)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00" s="19" t="s">
        <v>5742</v>
      </c>
      <c r="W500" s="19" t="s">
        <v>5742</v>
      </c>
      <c r="X500" s="19" t="s">
        <v>4369</v>
      </c>
      <c r="Y500" s="19"/>
    </row>
    <row r="501" spans="1:25" x14ac:dyDescent="0.35">
      <c r="A501" t="s">
        <v>1</v>
      </c>
      <c r="B501" s="19">
        <v>13</v>
      </c>
      <c r="C501" s="19" t="str">
        <f>VLOOKUP(B501,BaseMetodos!$A$2:$E$1177,3,FALSE)&amp;"."&amp;VLOOKUP(B501,BaseMetodos!$A$2:$E$1177,4,FALSE)</f>
        <v>u_xr_bci.obtenerListaDocumentos</v>
      </c>
      <c r="D501" s="19" t="str">
        <f>VLOOKUP(B501,BaseMetodos!$A$2:$F$2177,5,FALSE)</f>
        <v>obtenerListadoDocumentos</v>
      </c>
      <c r="E501" s="19" t="str">
        <f>VLOOKUP(B501,BaseMetodos!$A$2:$F$1177,6,FALSE)</f>
        <v>archivo/documento/lista/busqueda</v>
      </c>
      <c r="F501" s="10" t="s">
        <v>1505</v>
      </c>
      <c r="G501" s="10" t="s">
        <v>5666</v>
      </c>
      <c r="S501" t="s">
        <v>5570</v>
      </c>
      <c r="T501" s="2" t="str">
        <f>paramGPL(BaseParametros!$C$360:$E$362,F501:G501)</f>
        <v>{"tipoDocumento":"A", "fecha":"25/11/2025"}</v>
      </c>
      <c r="U501" s="1" t="str">
        <f>paramRPC2(C501,BaseParametros!$C$360:$E$362,F501:G501)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01" s="19" t="s">
        <v>5742</v>
      </c>
      <c r="W501" s="19" t="s">
        <v>5742</v>
      </c>
      <c r="X501" s="19" t="s">
        <v>4369</v>
      </c>
      <c r="Y501" s="19"/>
    </row>
    <row r="502" spans="1:25" x14ac:dyDescent="0.35">
      <c r="A502" t="s">
        <v>1</v>
      </c>
      <c r="B502" s="19">
        <v>13</v>
      </c>
      <c r="C502" s="19" t="str">
        <f>VLOOKUP(B502,BaseMetodos!$A$2:$E$1177,3,FALSE)&amp;"."&amp;VLOOKUP(B502,BaseMetodos!$A$2:$E$1177,4,FALSE)</f>
        <v>u_xr_bci.obtenerListaDocumentos</v>
      </c>
      <c r="D502" s="19" t="str">
        <f>VLOOKUP(B502,BaseMetodos!$A$2:$F$2177,5,FALSE)</f>
        <v>obtenerListadoDocumentos</v>
      </c>
      <c r="E502" s="19" t="str">
        <f>VLOOKUP(B502,BaseMetodos!$A$2:$F$1177,6,FALSE)</f>
        <v>archivo/documento/lista/busqueda</v>
      </c>
      <c r="F502" s="10" t="s">
        <v>258</v>
      </c>
      <c r="G502" s="10" t="s">
        <v>5666</v>
      </c>
      <c r="S502" t="s">
        <v>5569</v>
      </c>
      <c r="T502" s="2" t="str">
        <f>paramGPL(BaseParametros!$C$360:$E$362,F502:G502)</f>
        <v>{"tipoDocumento":"C", "fecha":"25/11/2025"}</v>
      </c>
      <c r="U502" s="1" t="str">
        <f>paramRPC2(C502,BaseParametros!$C$360:$E$362,F502:G502)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02" s="19" t="s">
        <v>5742</v>
      </c>
      <c r="W502" s="19" t="s">
        <v>5742</v>
      </c>
      <c r="X502" s="19" t="s">
        <v>4369</v>
      </c>
      <c r="Y502" s="19"/>
    </row>
    <row r="503" spans="1:25" x14ac:dyDescent="0.35">
      <c r="A503" t="s">
        <v>1</v>
      </c>
      <c r="B503" s="19">
        <v>13</v>
      </c>
      <c r="C503" s="19" t="str">
        <f>VLOOKUP(B503,BaseMetodos!$A$2:$E$1177,3,FALSE)&amp;"."&amp;VLOOKUP(B503,BaseMetodos!$A$2:$E$1177,4,FALSE)</f>
        <v>u_xr_bci.obtenerListaDocumentos</v>
      </c>
      <c r="D503" s="19" t="str">
        <f>VLOOKUP(B503,BaseMetodos!$A$2:$F$2177,5,FALSE)</f>
        <v>obtenerListadoDocumentos</v>
      </c>
      <c r="E503" s="19" t="str">
        <f>VLOOKUP(B503,BaseMetodos!$A$2:$F$1177,6,FALSE)</f>
        <v>archivo/documento/lista/busqueda</v>
      </c>
      <c r="F503" s="10" t="s">
        <v>5567</v>
      </c>
      <c r="G503" s="10" t="s">
        <v>5666</v>
      </c>
      <c r="S503" t="s">
        <v>5571</v>
      </c>
      <c r="T503" s="2" t="str">
        <f>paramGPL(BaseParametros!$C$360:$E$362,F503:G503)</f>
        <v>{"tipoDocumento":"G", "fecha":"25/11/2025"}</v>
      </c>
      <c r="U503" s="1" t="str">
        <f>paramRPC2(C503,BaseParametros!$C$360:$E$362,F503:G503)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03" s="19" t="s">
        <v>5742</v>
      </c>
      <c r="W503" s="19" t="s">
        <v>5742</v>
      </c>
      <c r="X503" s="19" t="s">
        <v>4369</v>
      </c>
      <c r="Y503" s="19"/>
    </row>
    <row r="504" spans="1:25" x14ac:dyDescent="0.35">
      <c r="A504" t="s">
        <v>1</v>
      </c>
      <c r="B504" s="19">
        <v>13</v>
      </c>
      <c r="C504" s="19" t="str">
        <f>VLOOKUP(B504,BaseMetodos!$A$2:$E$1177,3,FALSE)&amp;"."&amp;VLOOKUP(B504,BaseMetodos!$A$2:$E$1177,4,FALSE)</f>
        <v>u_xr_bci.obtenerListaDocumentos</v>
      </c>
      <c r="D504" s="19" t="str">
        <f>VLOOKUP(B504,BaseMetodos!$A$2:$F$2177,5,FALSE)</f>
        <v>obtenerListadoDocumentos</v>
      </c>
      <c r="E504" s="19" t="str">
        <f>VLOOKUP(B504,BaseMetodos!$A$2:$F$1177,6,FALSE)</f>
        <v>archivo/documento/lista/busqueda</v>
      </c>
      <c r="F504" s="10" t="s">
        <v>4706</v>
      </c>
      <c r="G504" s="10" t="s">
        <v>5575</v>
      </c>
      <c r="S504" t="s">
        <v>5572</v>
      </c>
      <c r="T504" s="2" t="str">
        <f>paramGPL(BaseParametros!$C$360:$E$362,F504:G504)</f>
        <v>{"tipoDocumento":"P", "fecha":"28/11/2024"}</v>
      </c>
      <c r="U504" s="1" t="str">
        <f>paramRPC2(C504,BaseParametros!$C$360:$E$362,F504:G504)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04" s="19" t="s">
        <v>5742</v>
      </c>
      <c r="W504" s="19" t="s">
        <v>5742</v>
      </c>
      <c r="X504" s="19" t="s">
        <v>4369</v>
      </c>
      <c r="Y504" s="19"/>
    </row>
    <row r="505" spans="1:25" x14ac:dyDescent="0.35">
      <c r="A505" t="s">
        <v>1</v>
      </c>
      <c r="B505" s="19">
        <v>13</v>
      </c>
      <c r="C505" s="19" t="str">
        <f>VLOOKUP(B505,BaseMetodos!$A$2:$E$1177,3,FALSE)&amp;"."&amp;VLOOKUP(B505,BaseMetodos!$A$2:$E$1177,4,FALSE)</f>
        <v>u_xr_bci.obtenerListaDocumentos</v>
      </c>
      <c r="D505" s="19" t="str">
        <f>VLOOKUP(B505,BaseMetodos!$A$2:$F$2177,5,FALSE)</f>
        <v>obtenerListadoDocumentos</v>
      </c>
      <c r="E505" s="19" t="str">
        <f>VLOOKUP(B505,BaseMetodos!$A$2:$F$1177,6,FALSE)</f>
        <v>archivo/documento/lista/busqueda</v>
      </c>
      <c r="F505" s="10" t="s">
        <v>1725</v>
      </c>
      <c r="G505" s="10" t="s">
        <v>5575</v>
      </c>
      <c r="S505" t="s">
        <v>5573</v>
      </c>
      <c r="T505" s="2" t="str">
        <f>paramGPL(BaseParametros!$C$360:$E$362,F505:G505)</f>
        <v>{"tipoDocumento":"T", "fecha":"28/11/2024"}</v>
      </c>
      <c r="U505" s="1" t="str">
        <f>paramRPC2(C505,BaseParametros!$C$360:$E$362,F505:G505)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05" s="19" t="s">
        <v>5742</v>
      </c>
      <c r="W505" s="19" t="s">
        <v>5742</v>
      </c>
      <c r="X505" s="19" t="s">
        <v>4369</v>
      </c>
      <c r="Y505" s="19"/>
    </row>
    <row r="506" spans="1:25" x14ac:dyDescent="0.35">
      <c r="A506" t="s">
        <v>1</v>
      </c>
      <c r="B506" s="19">
        <v>13</v>
      </c>
      <c r="C506" s="19" t="str">
        <f>VLOOKUP(B506,BaseMetodos!$A$2:$E$1177,3,FALSE)&amp;"."&amp;VLOOKUP(B506,BaseMetodos!$A$2:$E$1177,4,FALSE)</f>
        <v>u_xr_bci.obtenerListaDocumentos</v>
      </c>
      <c r="D506" s="19" t="str">
        <f>VLOOKUP(B506,BaseMetodos!$A$2:$F$2177,5,FALSE)</f>
        <v>obtenerListadoDocumentos</v>
      </c>
      <c r="E506" s="19" t="str">
        <f>VLOOKUP(B506,BaseMetodos!$A$2:$F$1177,6,FALSE)</f>
        <v>archivo/documento/lista/busqueda</v>
      </c>
      <c r="F506" s="10" t="s">
        <v>5568</v>
      </c>
      <c r="G506" s="10" t="s">
        <v>5575</v>
      </c>
      <c r="S506" t="s">
        <v>5574</v>
      </c>
      <c r="T506" s="2" t="str">
        <f>paramGPL(BaseParametros!$C$360:$E$362,F506:G506)</f>
        <v>{"tipoDocumento":"U", "fecha":"28/11/2024"}</v>
      </c>
      <c r="U506" s="1" t="str">
        <f>paramRPC2(C506,BaseParametros!$C$360:$E$362,F506:G506)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06" s="19" t="s">
        <v>5742</v>
      </c>
      <c r="W506" s="19" t="s">
        <v>5742</v>
      </c>
      <c r="X506" s="19" t="s">
        <v>4369</v>
      </c>
      <c r="Y506" s="19"/>
    </row>
    <row r="507" spans="1:25" x14ac:dyDescent="0.35">
      <c r="A507" t="s">
        <v>1</v>
      </c>
      <c r="B507" s="19">
        <v>45</v>
      </c>
      <c r="C507" s="19" t="str">
        <f>VLOOKUP(B507,BaseMetodos!$A$2:$E$1177,3,FALSE)&amp;"."&amp;VLOOKUP(B507,BaseMetodos!$A$2:$E$1177,4,FALSE)</f>
        <v>u_xr_bci.modificarEstadoFirmaDocumento</v>
      </c>
      <c r="D507" s="19" t="str">
        <f>VLOOKUP(B507,BaseMetodos!$A$2:$F$2177,5,FALSE)</f>
        <v>modificarEstadoFirmaDocumento</v>
      </c>
      <c r="E507" s="19" t="str">
        <f>VLOOKUP(B507,BaseMetodos!$A$2:$F$1177,6,FALSE)</f>
        <v>archivo/documento/firma/modificacion</v>
      </c>
      <c r="F507" s="10">
        <v>5389643</v>
      </c>
      <c r="G507" s="10" t="s">
        <v>3629</v>
      </c>
      <c r="S507" t="s">
        <v>5577</v>
      </c>
      <c r="T507" s="2" t="str">
        <f>paramGPL(BaseParametros!$C$363:$E$365,F507:G507)</f>
        <v>{"codigoDocumento":5389643, "estadoFirma":"E"}</v>
      </c>
      <c r="U507" s="1" t="str">
        <f>paramRPC2(C507,BaseParametros!$C$363:$E$365,F507:G507)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07" s="19" t="s">
        <v>5742</v>
      </c>
      <c r="W507" s="19" t="s">
        <v>5742</v>
      </c>
      <c r="X507" s="19" t="s">
        <v>4369</v>
      </c>
      <c r="Y507" s="19"/>
    </row>
    <row r="508" spans="1:25" x14ac:dyDescent="0.35">
      <c r="A508" t="s">
        <v>1</v>
      </c>
      <c r="B508" s="19">
        <v>45</v>
      </c>
      <c r="C508" s="19" t="str">
        <f>VLOOKUP(B508,BaseMetodos!$A$2:$E$1177,3,FALSE)&amp;"."&amp;VLOOKUP(B508,BaseMetodos!$A$2:$E$1177,4,FALSE)</f>
        <v>u_xr_bci.modificarEstadoFirmaDocumento</v>
      </c>
      <c r="D508" s="19" t="str">
        <f>VLOOKUP(B508,BaseMetodos!$A$2:$F$2177,5,FALSE)</f>
        <v>modificarEstadoFirmaDocumento</v>
      </c>
      <c r="E508" s="19" t="str">
        <f>VLOOKUP(B508,BaseMetodos!$A$2:$F$1177,6,FALSE)</f>
        <v>archivo/documento/firma/modificacion</v>
      </c>
      <c r="F508" s="10">
        <v>5389643</v>
      </c>
      <c r="G508" s="10" t="s">
        <v>5576</v>
      </c>
      <c r="S508" t="s">
        <v>5577</v>
      </c>
      <c r="T508" s="2" t="str">
        <f>paramGPL(BaseParametros!$C$363:$E$365,F508:G508)</f>
        <v>{"codigoDocumento":5389643, "estadoFirma":"F"}</v>
      </c>
      <c r="U508" s="1" t="str">
        <f>paramRPC2(C508,BaseParametros!$C$363:$E$365,F508:G508)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08" s="19" t="s">
        <v>5742</v>
      </c>
      <c r="W508" s="19" t="s">
        <v>5742</v>
      </c>
      <c r="X508" s="19" t="s">
        <v>4369</v>
      </c>
      <c r="Y508" s="19"/>
    </row>
    <row r="509" spans="1:25" x14ac:dyDescent="0.35">
      <c r="A509" t="s">
        <v>1</v>
      </c>
      <c r="B509" s="19">
        <v>45</v>
      </c>
      <c r="C509" s="19" t="str">
        <f>VLOOKUP(B509,BaseMetodos!$A$2:$E$1177,3,FALSE)&amp;"."&amp;VLOOKUP(B509,BaseMetodos!$A$2:$E$1177,4,FALSE)</f>
        <v>u_xr_bci.modificarEstadoFirmaDocumento</v>
      </c>
      <c r="D509" s="19" t="str">
        <f>VLOOKUP(B509,BaseMetodos!$A$2:$F$2177,5,FALSE)</f>
        <v>modificarEstadoFirmaDocumento</v>
      </c>
      <c r="E509" s="19" t="str">
        <f>VLOOKUP(B509,BaseMetodos!$A$2:$F$1177,6,FALSE)</f>
        <v>archivo/documento/firma/modificacion</v>
      </c>
      <c r="F509" s="10">
        <v>123456789000</v>
      </c>
      <c r="G509" s="10" t="s">
        <v>3629</v>
      </c>
      <c r="S509" t="s">
        <v>5578</v>
      </c>
      <c r="T509" s="2" t="str">
        <f>paramGPL(BaseParametros!$C$363:$E$365,F509:G509)</f>
        <v>{"codigoDocumento":123456789000, "estadoFirma":"E"}</v>
      </c>
      <c r="U509" s="1" t="str">
        <f>paramRPC2(C509,BaseParametros!$C$363:$E$365,F509:G509)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09" s="19" t="s">
        <v>5742</v>
      </c>
      <c r="W509" s="19" t="s">
        <v>5742</v>
      </c>
      <c r="X509" s="19" t="s">
        <v>4369</v>
      </c>
      <c r="Y509" s="19"/>
    </row>
    <row r="510" spans="1:25" x14ac:dyDescent="0.35">
      <c r="A510" t="s">
        <v>1</v>
      </c>
      <c r="B510" s="19">
        <v>45</v>
      </c>
      <c r="C510" s="19" t="str">
        <f>VLOOKUP(B510,BaseMetodos!$A$2:$E$1177,3,FALSE)&amp;"."&amp;VLOOKUP(B510,BaseMetodos!$A$2:$E$1177,4,FALSE)</f>
        <v>u_xr_bci.modificarEstadoFirmaDocumento</v>
      </c>
      <c r="D510" s="19" t="str">
        <f>VLOOKUP(B510,BaseMetodos!$A$2:$F$2177,5,FALSE)</f>
        <v>modificarEstadoFirmaDocumento</v>
      </c>
      <c r="E510" s="19" t="str">
        <f>VLOOKUP(B510,BaseMetodos!$A$2:$F$1177,6,FALSE)</f>
        <v>archivo/documento/firma/modificacion</v>
      </c>
      <c r="F510" s="10">
        <v>123456789000</v>
      </c>
      <c r="G510" s="10" t="s">
        <v>5576</v>
      </c>
      <c r="S510" t="s">
        <v>5578</v>
      </c>
      <c r="T510" s="2" t="str">
        <f>paramGPL(BaseParametros!$C$363:$E$365,F510:G510)</f>
        <v>{"codigoDocumento":123456789000, "estadoFirma":"F"}</v>
      </c>
      <c r="U510" s="1" t="str">
        <f>paramRPC2(C510,BaseParametros!$C$363:$E$365,F510:G510)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10" s="19" t="s">
        <v>5742</v>
      </c>
      <c r="W510" s="19" t="s">
        <v>5742</v>
      </c>
      <c r="X510" s="19" t="s">
        <v>4369</v>
      </c>
      <c r="Y510" s="19"/>
    </row>
    <row r="511" spans="1:25" x14ac:dyDescent="0.35">
      <c r="A511" t="s">
        <v>1</v>
      </c>
      <c r="B511" s="19">
        <v>45</v>
      </c>
      <c r="C511" s="19" t="str">
        <f>VLOOKUP(B511,BaseMetodos!$A$2:$E$1177,3,FALSE)&amp;"."&amp;VLOOKUP(B511,BaseMetodos!$A$2:$E$1177,4,FALSE)</f>
        <v>u_xr_bci.modificarEstadoFirmaDocumento</v>
      </c>
      <c r="D511" s="19" t="str">
        <f>VLOOKUP(B511,BaseMetodos!$A$2:$F$2177,5,FALSE)</f>
        <v>modificarEstadoFirmaDocumento</v>
      </c>
      <c r="E511" s="19" t="str">
        <f>VLOOKUP(B511,BaseMetodos!$A$2:$F$1177,6,FALSE)</f>
        <v>archivo/documento/firma/modificacion</v>
      </c>
      <c r="F511" s="10">
        <v>5389643</v>
      </c>
      <c r="G511" s="10" t="s">
        <v>1709</v>
      </c>
      <c r="S511" t="s">
        <v>1586</v>
      </c>
      <c r="T511" s="2" t="str">
        <f>paramGPL(BaseParametros!$C$363:$E$365,F511:G511)</f>
        <v>{"codigoDocumento":5389643, "estadoFirma":"Z"}</v>
      </c>
      <c r="U511" s="1" t="str">
        <f>paramRPC2(C511,BaseParametros!$C$363:$E$365,F511:G511)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11" s="19" t="s">
        <v>5742</v>
      </c>
      <c r="W511" s="19" t="s">
        <v>5742</v>
      </c>
      <c r="X511" s="19" t="s">
        <v>4369</v>
      </c>
      <c r="Y511" s="19"/>
    </row>
    <row r="512" spans="1:25" x14ac:dyDescent="0.35">
      <c r="A512" t="s">
        <v>1</v>
      </c>
      <c r="B512" s="19">
        <v>45</v>
      </c>
      <c r="C512" s="19" t="str">
        <f>VLOOKUP(B512,BaseMetodos!$A$2:$E$1177,3,FALSE)&amp;"."&amp;VLOOKUP(B512,BaseMetodos!$A$2:$E$1177,4,FALSE)</f>
        <v>u_xr_bci.modificarEstadoFirmaDocumento</v>
      </c>
      <c r="D512" s="19" t="str">
        <f>VLOOKUP(B512,BaseMetodos!$A$2:$F$2177,5,FALSE)</f>
        <v>modificarEstadoFirmaDocumento</v>
      </c>
      <c r="E512" s="19" t="str">
        <f>VLOOKUP(B512,BaseMetodos!$A$2:$F$2177,6,FALSE)</f>
        <v>archivo/documento/firma/modificacion</v>
      </c>
      <c r="F512" s="10">
        <v>5389643</v>
      </c>
      <c r="G512" s="10" t="s">
        <v>5579</v>
      </c>
      <c r="S512" t="s">
        <v>5580</v>
      </c>
      <c r="T512" s="2" t="str">
        <f>paramGPL(BaseParametros!$C$363:$E$365,F512:G512)</f>
        <v>{"codigoDocumento":5389643, "estadoFirma":"ZAAAAAAAAAAAAAAAAAAAAAAAAAAAAAAAAAAAAAAAAAAAAA"}</v>
      </c>
      <c r="U512" s="1" t="str">
        <f>paramRPC2(C512,BaseParametros!$C$363:$E$365,F512:G512)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12" s="19" t="s">
        <v>5742</v>
      </c>
      <c r="W512" s="19" t="s">
        <v>5742</v>
      </c>
      <c r="X512" s="19" t="s">
        <v>4369</v>
      </c>
      <c r="Y512" s="19"/>
    </row>
    <row r="513" spans="1:25" x14ac:dyDescent="0.35">
      <c r="A513" t="s">
        <v>1</v>
      </c>
      <c r="B513" s="19">
        <v>1179</v>
      </c>
      <c r="C513" s="19" t="s">
        <v>5674</v>
      </c>
      <c r="D513" s="19" t="str">
        <f>VLOOKUP(B513,BaseMetodos!$A$2:$F$2177,5,FALSE)</f>
        <v>/abq/fronton/saldoCartera</v>
      </c>
      <c r="E513" s="19" t="str">
        <f>VLOOKUP(B513,BaseMetodos!$A$2:$F$2177,6,FALSE)</f>
        <v>/abq/fronton/saldoCartera</v>
      </c>
      <c r="F513" s="10" t="s">
        <v>5676</v>
      </c>
      <c r="G513" s="10" t="s">
        <v>5676</v>
      </c>
      <c r="S513" t="s">
        <v>5675</v>
      </c>
      <c r="T513" s="2" t="str">
        <f>paramGPL(BaseParametros!$C$385:$E$387,F513:G513)</f>
        <v>{"usuario":"string", "cartera":"string"}</v>
      </c>
      <c r="U513" t="s">
        <v>5674</v>
      </c>
      <c r="V513" s="19" t="s">
        <v>5742</v>
      </c>
      <c r="W513" s="19" t="s">
        <v>5742</v>
      </c>
      <c r="X513" s="19" t="s">
        <v>4369</v>
      </c>
      <c r="Y513" s="19"/>
    </row>
    <row r="514" spans="1:25" x14ac:dyDescent="0.35">
      <c r="A514" t="s">
        <v>1</v>
      </c>
      <c r="B514" s="19">
        <v>1179</v>
      </c>
      <c r="C514" s="19" t="s">
        <v>5674</v>
      </c>
      <c r="D514" s="19" t="str">
        <f>VLOOKUP(B514,BaseMetodos!$A$2:$F$2177,5,FALSE)</f>
        <v>/abq/fronton/saldoCartera</v>
      </c>
      <c r="E514" s="19" t="str">
        <f>VLOOKUP(B514,BaseMetodos!$A$2:$F$2177,6,FALSE)</f>
        <v>/abq/fronton/saldoCartera</v>
      </c>
      <c r="F514" s="10">
        <v>0</v>
      </c>
      <c r="G514" s="10">
        <v>0</v>
      </c>
      <c r="S514" t="s">
        <v>5677</v>
      </c>
      <c r="T514" s="2" t="str">
        <f>paramGPL(BaseParametros!$C$385:$E$387,F514:G514)</f>
        <v>{"usuario":0, "cartera":0}</v>
      </c>
      <c r="U514" t="s">
        <v>5674</v>
      </c>
      <c r="V514" s="19" t="s">
        <v>5742</v>
      </c>
      <c r="W514" s="19" t="s">
        <v>5742</v>
      </c>
      <c r="X514" s="19" t="s">
        <v>4369</v>
      </c>
      <c r="Y514" s="19"/>
    </row>
    <row r="515" spans="1:25" x14ac:dyDescent="0.35">
      <c r="A515" t="s">
        <v>1</v>
      </c>
      <c r="B515" s="19">
        <v>1179</v>
      </c>
      <c r="C515" s="19" t="s">
        <v>5674</v>
      </c>
      <c r="D515" s="19" t="str">
        <f>VLOOKUP(B515,BaseMetodos!$A$2:$F$2177,5,FALSE)</f>
        <v>/abq/fronton/saldoCartera</v>
      </c>
      <c r="E515" s="19" t="str">
        <f>VLOOKUP(B515,BaseMetodos!$A$2:$F$2177,6,FALSE)</f>
        <v>/abq/fronton/saldoCartera</v>
      </c>
      <c r="F515" s="10" t="s">
        <v>3</v>
      </c>
      <c r="G515" s="10" t="s">
        <v>3</v>
      </c>
      <c r="S515" t="s">
        <v>5678</v>
      </c>
      <c r="T515" s="2" t="str">
        <f>paramGPL(BaseParametros!$C$385:$E$387,F515:G515)</f>
        <v>{"usuario":"", "cartera":""}</v>
      </c>
      <c r="U515" t="s">
        <v>5674</v>
      </c>
      <c r="V515" s="19" t="s">
        <v>5742</v>
      </c>
      <c r="W515" s="19" t="s">
        <v>5742</v>
      </c>
      <c r="X515" s="19" t="s">
        <v>4369</v>
      </c>
      <c r="Y515" s="19"/>
    </row>
    <row r="516" spans="1:25" x14ac:dyDescent="0.35">
      <c r="A516" t="s">
        <v>1</v>
      </c>
      <c r="B516" s="19">
        <v>1179</v>
      </c>
      <c r="C516" s="19" t="s">
        <v>5674</v>
      </c>
      <c r="D516" s="19" t="str">
        <f>VLOOKUP(B516,BaseMetodos!$A$2:$F$2177,5,FALSE)</f>
        <v>/abq/fronton/saldoCartera</v>
      </c>
      <c r="E516" s="19" t="str">
        <f>VLOOKUP(B516,BaseMetodos!$A$2:$F$2177,6,FALSE)</f>
        <v>/abq/fronton/saldoCartera</v>
      </c>
      <c r="F516" s="10" t="s">
        <v>1590</v>
      </c>
      <c r="G516" s="10" t="s">
        <v>3</v>
      </c>
      <c r="S516" t="s">
        <v>5679</v>
      </c>
      <c r="T516" s="2" t="str">
        <f>"{ "&amp;F516&amp;": 1 }"</f>
        <v>{ "usuario": 1 }</v>
      </c>
      <c r="U516" t="s">
        <v>5674</v>
      </c>
      <c r="V516" s="19" t="s">
        <v>5742</v>
      </c>
      <c r="W516" s="19" t="s">
        <v>5742</v>
      </c>
      <c r="X516" s="19" t="s">
        <v>4369</v>
      </c>
      <c r="Y516" s="19"/>
    </row>
    <row r="517" spans="1:25" x14ac:dyDescent="0.35">
      <c r="A517" t="s">
        <v>1</v>
      </c>
      <c r="B517" s="19">
        <v>1179</v>
      </c>
      <c r="C517" s="19" t="s">
        <v>5674</v>
      </c>
      <c r="D517" s="19" t="str">
        <f>VLOOKUP(B517,BaseMetodos!$A$2:$F$2177,5,FALSE)</f>
        <v>/abq/fronton/saldoCartera</v>
      </c>
      <c r="E517" s="19" t="str">
        <f>VLOOKUP(B517,BaseMetodos!$A$2:$F$2177,6,FALSE)</f>
        <v>/abq/fronton/saldoCartera</v>
      </c>
      <c r="F517" s="10" t="s">
        <v>1526</v>
      </c>
      <c r="G517" s="10" t="s">
        <v>3</v>
      </c>
      <c r="S517" t="s">
        <v>5680</v>
      </c>
      <c r="T517" s="2" t="str">
        <f>"{ "&amp;F517&amp;": 1 }"</f>
        <v>{ "cartera": 1 }</v>
      </c>
      <c r="U517" t="s">
        <v>5674</v>
      </c>
      <c r="V517" s="19" t="s">
        <v>5742</v>
      </c>
      <c r="W517" s="19" t="s">
        <v>5742</v>
      </c>
      <c r="X517" s="19" t="s">
        <v>4369</v>
      </c>
      <c r="Y517" s="19"/>
    </row>
    <row r="518" spans="1:25" x14ac:dyDescent="0.35">
      <c r="A518" t="s">
        <v>1</v>
      </c>
      <c r="B518" s="19">
        <v>1179</v>
      </c>
      <c r="C518" s="19" t="s">
        <v>5674</v>
      </c>
      <c r="D518" s="19" t="str">
        <f>VLOOKUP(B518,BaseMetodos!$A$2:$F$2177,5,FALSE)</f>
        <v>/abq/fronton/saldoCartera</v>
      </c>
      <c r="E518" s="19" t="str">
        <f>VLOOKUP(B518,BaseMetodos!$A$2:$F$2177,6,FALSE)</f>
        <v>/abq/fronton/saldoCartera</v>
      </c>
      <c r="F518" s="10" t="s">
        <v>5681</v>
      </c>
      <c r="G518" s="10" t="s">
        <v>3</v>
      </c>
      <c r="S518" t="s">
        <v>5682</v>
      </c>
      <c r="T518" s="2" t="str">
        <f>"{ "&amp;F518&amp;": 1 }"</f>
        <v>{ "carteraxx": 1 }</v>
      </c>
      <c r="U518" t="s">
        <v>5674</v>
      </c>
      <c r="V518" s="19" t="s">
        <v>5742</v>
      </c>
      <c r="W518" s="19" t="s">
        <v>5742</v>
      </c>
      <c r="X518" s="19" t="s">
        <v>4369</v>
      </c>
      <c r="Y518" s="19"/>
    </row>
    <row r="519" spans="1:25" x14ac:dyDescent="0.35">
      <c r="A519" t="s">
        <v>1</v>
      </c>
      <c r="B519" s="19">
        <v>1179</v>
      </c>
      <c r="C519" s="19" t="s">
        <v>5674</v>
      </c>
      <c r="D519" s="19" t="str">
        <f>VLOOKUP(B519,BaseMetodos!$A$2:$F$2177,5,FALSE)</f>
        <v>/abq/fronton/saldoCartera</v>
      </c>
      <c r="E519" s="19" t="str">
        <f>VLOOKUP(B519,BaseMetodos!$A$2:$F$2177,6,FALSE)</f>
        <v>/abq/fronton/saldoCartera</v>
      </c>
      <c r="F519" s="10"/>
      <c r="G519" s="10"/>
      <c r="S519" t="s">
        <v>5683</v>
      </c>
      <c r="T519" s="2" t="str">
        <f>"{  }"</f>
        <v>{  }</v>
      </c>
      <c r="U519" t="s">
        <v>5674</v>
      </c>
      <c r="V519" s="19" t="s">
        <v>5742</v>
      </c>
      <c r="W519" s="19" t="s">
        <v>5742</v>
      </c>
      <c r="X519" s="19" t="s">
        <v>4369</v>
      </c>
      <c r="Y519" s="19"/>
    </row>
    <row r="520" spans="1:25" x14ac:dyDescent="0.35">
      <c r="A520" t="s">
        <v>1</v>
      </c>
      <c r="B520" s="19">
        <v>1179</v>
      </c>
      <c r="C520" s="19" t="s">
        <v>5674</v>
      </c>
      <c r="D520" s="19" t="str">
        <f>VLOOKUP(B520,BaseMetodos!$A$2:$F$2177,5,FALSE)</f>
        <v>/abq/fronton/saldoCartera</v>
      </c>
      <c r="E520" s="19" t="str">
        <f>VLOOKUP(B520,BaseMetodos!$A$2:$F$2177,6,FALSE)</f>
        <v>/abq/fronton/saldoCartera</v>
      </c>
      <c r="F520" s="10" t="s">
        <v>5685</v>
      </c>
      <c r="G520" s="10" t="s">
        <v>5581</v>
      </c>
      <c r="S520" t="s">
        <v>5684</v>
      </c>
      <c r="T520" s="2" t="str">
        <f>paramGPL(BaseParametros!$C$385:$E$387,F520:G520)</f>
        <v>{"usuario":"1111", "cartera":"706"}</v>
      </c>
      <c r="U520" t="s">
        <v>5674</v>
      </c>
      <c r="V520" s="19" t="s">
        <v>5742</v>
      </c>
      <c r="W520" s="19" t="s">
        <v>5742</v>
      </c>
      <c r="X520" s="19" t="s">
        <v>4369</v>
      </c>
      <c r="Y520" s="19"/>
    </row>
    <row r="521" spans="1:25" x14ac:dyDescent="0.35">
      <c r="A521" t="s">
        <v>1</v>
      </c>
      <c r="B521" s="19">
        <v>1179</v>
      </c>
      <c r="C521" s="19" t="s">
        <v>5674</v>
      </c>
      <c r="D521" s="19" t="str">
        <f>VLOOKUP(B521,BaseMetodos!$A$2:$F$2177,5,FALSE)</f>
        <v>/abq/fronton/saldoCartera</v>
      </c>
      <c r="E521" s="19" t="str">
        <f>VLOOKUP(B521,BaseMetodos!$A$2:$F$2177,6,FALSE)</f>
        <v>/abq/fronton/saldoCartera</v>
      </c>
      <c r="F521" s="10" t="s">
        <v>266</v>
      </c>
      <c r="G521" s="10" t="s">
        <v>5685</v>
      </c>
      <c r="S521" t="s">
        <v>5686</v>
      </c>
      <c r="T521" s="2" t="str">
        <f>paramGPL(BaseParametros!$C$385:$E$387,F521:G521)</f>
        <v>{"usuario":"1", "cartera":"1111"}</v>
      </c>
      <c r="U521" t="s">
        <v>5674</v>
      </c>
      <c r="V521" s="19" t="s">
        <v>5742</v>
      </c>
      <c r="W521" s="19" t="s">
        <v>5742</v>
      </c>
      <c r="X521" s="19" t="s">
        <v>4369</v>
      </c>
      <c r="Y521" s="19"/>
    </row>
    <row r="522" spans="1:25" x14ac:dyDescent="0.35">
      <c r="A522" t="s">
        <v>1</v>
      </c>
      <c r="B522" s="19">
        <v>1179</v>
      </c>
      <c r="C522" s="19" t="s">
        <v>5674</v>
      </c>
      <c r="D522" s="19" t="str">
        <f>VLOOKUP(B522,BaseMetodos!$A$2:$F$2177,5,FALSE)</f>
        <v>/abq/fronton/saldoCartera</v>
      </c>
      <c r="E522" s="19" t="str">
        <f>VLOOKUP(B522,BaseMetodos!$A$2:$F$2177,6,FALSE)</f>
        <v>/abq/fronton/saldoCartera</v>
      </c>
      <c r="F522" s="10" t="s">
        <v>266</v>
      </c>
      <c r="G522" s="10" t="s">
        <v>5688</v>
      </c>
      <c r="S522" t="s">
        <v>5687</v>
      </c>
      <c r="T522" s="2" t="str">
        <f>paramGPL(BaseParametros!$C$385:$E$387,F522:G522)</f>
        <v>{"usuario":"1", "cartera":"542"}</v>
      </c>
      <c r="U522" t="s">
        <v>5674</v>
      </c>
      <c r="V522" s="19" t="s">
        <v>5742</v>
      </c>
      <c r="W522" s="19" t="s">
        <v>5742</v>
      </c>
      <c r="X522" s="19" t="s">
        <v>4369</v>
      </c>
      <c r="Y522" s="19"/>
    </row>
    <row r="523" spans="1:25" x14ac:dyDescent="0.35">
      <c r="A523" t="s">
        <v>1</v>
      </c>
      <c r="B523" s="19">
        <v>1179</v>
      </c>
      <c r="C523" s="19" t="s">
        <v>5674</v>
      </c>
      <c r="D523" s="19" t="str">
        <f>VLOOKUP(B523,BaseMetodos!$A$2:$F$2177,5,FALSE)</f>
        <v>/abq/fronton/saldoCartera</v>
      </c>
      <c r="E523" s="19" t="str">
        <f>VLOOKUP(B523,BaseMetodos!$A$2:$F$2177,6,FALSE)</f>
        <v>/abq/fronton/saldoCartera</v>
      </c>
      <c r="F523" s="10" t="s">
        <v>266</v>
      </c>
      <c r="G523" s="10" t="s">
        <v>5581</v>
      </c>
      <c r="S523" t="s">
        <v>5689</v>
      </c>
      <c r="T523" s="2" t="str">
        <f>paramGPL(BaseParametros!$C$385:$E$387,F523:G523)</f>
        <v>{"usuario":"1", "cartera":"706"}</v>
      </c>
      <c r="U523" t="s">
        <v>5674</v>
      </c>
      <c r="V523" s="19" t="s">
        <v>5742</v>
      </c>
      <c r="W523" s="19" t="s">
        <v>5742</v>
      </c>
      <c r="X523" s="19" t="s">
        <v>4369</v>
      </c>
      <c r="Y523" s="19"/>
    </row>
    <row r="524" spans="1:25" x14ac:dyDescent="0.35">
      <c r="A524" t="s">
        <v>1</v>
      </c>
      <c r="B524" s="19">
        <v>1180</v>
      </c>
      <c r="C524" s="19" t="s">
        <v>5674</v>
      </c>
      <c r="D524" s="19" t="str">
        <f>VLOOKUP(B524,BaseMetodos!$A$2:$F$2177,5,FALSE)</f>
        <v>/abq/fronton/patrimonioCartera</v>
      </c>
      <c r="E524" s="19" t="str">
        <f>VLOOKUP(B524,BaseMetodos!$A$2:$F$2177,6,FALSE)</f>
        <v>/abq/fronton/patrimonioCartera</v>
      </c>
      <c r="F524" s="10" t="s">
        <v>5676</v>
      </c>
      <c r="G524" s="10" t="s">
        <v>5676</v>
      </c>
      <c r="S524" t="s">
        <v>5675</v>
      </c>
      <c r="T524" s="2" t="str">
        <f>paramGPL(BaseParametros!$C$385:$E$387,F524:G524)</f>
        <v>{"usuario":"string", "cartera":"string"}</v>
      </c>
      <c r="U524" t="s">
        <v>5674</v>
      </c>
      <c r="V524" s="19" t="s">
        <v>5742</v>
      </c>
      <c r="W524" s="19" t="s">
        <v>5742</v>
      </c>
      <c r="X524" s="19" t="s">
        <v>4369</v>
      </c>
      <c r="Y524" s="19"/>
    </row>
    <row r="525" spans="1:25" x14ac:dyDescent="0.35">
      <c r="A525" t="s">
        <v>1</v>
      </c>
      <c r="B525" s="19">
        <v>1180</v>
      </c>
      <c r="C525" s="19" t="s">
        <v>5674</v>
      </c>
      <c r="D525" s="19" t="str">
        <f>VLOOKUP(B525,BaseMetodos!$A$2:$F$2177,5,FALSE)</f>
        <v>/abq/fronton/patrimonioCartera</v>
      </c>
      <c r="E525" s="19" t="str">
        <f>VLOOKUP(B525,BaseMetodos!$A$2:$F$2177,6,FALSE)</f>
        <v>/abq/fronton/patrimonioCartera</v>
      </c>
      <c r="F525" s="10">
        <v>0</v>
      </c>
      <c r="G525" s="10">
        <v>0</v>
      </c>
      <c r="S525" t="s">
        <v>5677</v>
      </c>
      <c r="T525" s="2" t="str">
        <f>paramGPL(BaseParametros!$C$385:$E$387,F525:G525)</f>
        <v>{"usuario":0, "cartera":0}</v>
      </c>
      <c r="U525" t="s">
        <v>5674</v>
      </c>
      <c r="V525" s="19" t="s">
        <v>5742</v>
      </c>
      <c r="W525" s="19" t="s">
        <v>5742</v>
      </c>
      <c r="X525" s="19" t="s">
        <v>4369</v>
      </c>
      <c r="Y525" s="19"/>
    </row>
    <row r="526" spans="1:25" x14ac:dyDescent="0.35">
      <c r="A526" t="s">
        <v>1</v>
      </c>
      <c r="B526" s="19">
        <v>1180</v>
      </c>
      <c r="C526" s="19" t="s">
        <v>5674</v>
      </c>
      <c r="D526" s="19" t="str">
        <f>VLOOKUP(B526,BaseMetodos!$A$2:$F$2177,5,FALSE)</f>
        <v>/abq/fronton/patrimonioCartera</v>
      </c>
      <c r="E526" s="19" t="str">
        <f>VLOOKUP(B526,BaseMetodos!$A$2:$F$2177,6,FALSE)</f>
        <v>/abq/fronton/patrimonioCartera</v>
      </c>
      <c r="F526" s="10" t="s">
        <v>3</v>
      </c>
      <c r="G526" s="10" t="s">
        <v>3</v>
      </c>
      <c r="S526" t="s">
        <v>5678</v>
      </c>
      <c r="T526" s="2" t="str">
        <f>paramGPL(BaseParametros!$C$385:$E$387,F526:G526)</f>
        <v>{"usuario":"", "cartera":""}</v>
      </c>
      <c r="U526" t="s">
        <v>5674</v>
      </c>
      <c r="V526" s="19" t="s">
        <v>5742</v>
      </c>
      <c r="W526" s="19" t="s">
        <v>5742</v>
      </c>
      <c r="X526" s="19" t="s">
        <v>4369</v>
      </c>
      <c r="Y526" s="19"/>
    </row>
    <row r="527" spans="1:25" x14ac:dyDescent="0.35">
      <c r="A527" t="s">
        <v>1</v>
      </c>
      <c r="B527" s="19">
        <v>1180</v>
      </c>
      <c r="C527" s="19" t="s">
        <v>5674</v>
      </c>
      <c r="D527" s="19" t="str">
        <f>VLOOKUP(B527,BaseMetodos!$A$2:$F$2177,5,FALSE)</f>
        <v>/abq/fronton/patrimonioCartera</v>
      </c>
      <c r="E527" s="19" t="str">
        <f>VLOOKUP(B527,BaseMetodos!$A$2:$F$2177,6,FALSE)</f>
        <v>/abq/fronton/patrimonioCartera</v>
      </c>
      <c r="F527" s="10" t="s">
        <v>1590</v>
      </c>
      <c r="G527" s="10" t="s">
        <v>3</v>
      </c>
      <c r="S527" t="s">
        <v>5679</v>
      </c>
      <c r="T527" s="2" t="str">
        <f>"{ "&amp;F527&amp;": 1 }"</f>
        <v>{ "usuario": 1 }</v>
      </c>
      <c r="U527" t="s">
        <v>5674</v>
      </c>
      <c r="V527" s="19" t="s">
        <v>5742</v>
      </c>
      <c r="W527" s="19" t="s">
        <v>5742</v>
      </c>
      <c r="X527" s="19" t="s">
        <v>4369</v>
      </c>
      <c r="Y527" s="19"/>
    </row>
    <row r="528" spans="1:25" x14ac:dyDescent="0.35">
      <c r="A528" t="s">
        <v>1</v>
      </c>
      <c r="B528" s="19">
        <v>1180</v>
      </c>
      <c r="C528" s="19" t="s">
        <v>5674</v>
      </c>
      <c r="D528" s="19" t="str">
        <f>VLOOKUP(B528,BaseMetodos!$A$2:$F$2177,5,FALSE)</f>
        <v>/abq/fronton/patrimonioCartera</v>
      </c>
      <c r="E528" s="19" t="str">
        <f>VLOOKUP(B528,BaseMetodos!$A$2:$F$2177,6,FALSE)</f>
        <v>/abq/fronton/patrimonioCartera</v>
      </c>
      <c r="F528" s="10" t="s">
        <v>1526</v>
      </c>
      <c r="G528" s="10" t="s">
        <v>3</v>
      </c>
      <c r="S528" t="s">
        <v>5680</v>
      </c>
      <c r="T528" s="2" t="str">
        <f>"{ "&amp;F528&amp;": 1 }"</f>
        <v>{ "cartera": 1 }</v>
      </c>
      <c r="U528" t="s">
        <v>5674</v>
      </c>
      <c r="V528" s="19" t="s">
        <v>5742</v>
      </c>
      <c r="W528" s="19" t="s">
        <v>5742</v>
      </c>
      <c r="X528" s="19" t="s">
        <v>4369</v>
      </c>
      <c r="Y528" s="19"/>
    </row>
    <row r="529" spans="1:25" x14ac:dyDescent="0.35">
      <c r="A529" t="s">
        <v>1</v>
      </c>
      <c r="B529" s="19">
        <v>1180</v>
      </c>
      <c r="C529" s="19" t="s">
        <v>5674</v>
      </c>
      <c r="D529" s="19" t="str">
        <f>VLOOKUP(B529,BaseMetodos!$A$2:$F$2177,5,FALSE)</f>
        <v>/abq/fronton/patrimonioCartera</v>
      </c>
      <c r="E529" s="19" t="str">
        <f>VLOOKUP(B529,BaseMetodos!$A$2:$F$2177,6,FALSE)</f>
        <v>/abq/fronton/patrimonioCartera</v>
      </c>
      <c r="F529" s="10" t="s">
        <v>5681</v>
      </c>
      <c r="G529" s="10" t="s">
        <v>3</v>
      </c>
      <c r="S529" t="s">
        <v>5682</v>
      </c>
      <c r="T529" s="2" t="str">
        <f>"{ "&amp;F529&amp;": 1 }"</f>
        <v>{ "carteraxx": 1 }</v>
      </c>
      <c r="U529" t="s">
        <v>5674</v>
      </c>
      <c r="V529" s="19" t="s">
        <v>5742</v>
      </c>
      <c r="W529" s="19" t="s">
        <v>5742</v>
      </c>
      <c r="X529" s="19" t="s">
        <v>4369</v>
      </c>
      <c r="Y529" s="19"/>
    </row>
    <row r="530" spans="1:25" x14ac:dyDescent="0.35">
      <c r="A530" t="s">
        <v>1</v>
      </c>
      <c r="B530" s="19">
        <v>1180</v>
      </c>
      <c r="C530" s="19" t="s">
        <v>5674</v>
      </c>
      <c r="D530" s="19" t="str">
        <f>VLOOKUP(B530,BaseMetodos!$A$2:$F$2177,5,FALSE)</f>
        <v>/abq/fronton/patrimonioCartera</v>
      </c>
      <c r="E530" s="19" t="str">
        <f>VLOOKUP(B530,BaseMetodos!$A$2:$F$2177,6,FALSE)</f>
        <v>/abq/fronton/patrimonioCartera</v>
      </c>
      <c r="F530" s="10"/>
      <c r="G530" s="10"/>
      <c r="S530" t="s">
        <v>5683</v>
      </c>
      <c r="T530" s="2" t="str">
        <f>"{  }"</f>
        <v>{  }</v>
      </c>
      <c r="U530" t="s">
        <v>5674</v>
      </c>
      <c r="V530" s="19" t="s">
        <v>5742</v>
      </c>
      <c r="W530" s="19" t="s">
        <v>5742</v>
      </c>
      <c r="X530" s="19" t="s">
        <v>4369</v>
      </c>
      <c r="Y530" s="19"/>
    </row>
    <row r="531" spans="1:25" x14ac:dyDescent="0.35">
      <c r="A531" t="s">
        <v>1</v>
      </c>
      <c r="B531" s="19">
        <v>1180</v>
      </c>
      <c r="C531" s="19" t="s">
        <v>5674</v>
      </c>
      <c r="D531" s="19" t="str">
        <f>VLOOKUP(B531,BaseMetodos!$A$2:$F$2177,5,FALSE)</f>
        <v>/abq/fronton/patrimonioCartera</v>
      </c>
      <c r="E531" s="19" t="str">
        <f>VLOOKUP(B531,BaseMetodos!$A$2:$F$2177,6,FALSE)</f>
        <v>/abq/fronton/patrimonioCartera</v>
      </c>
      <c r="F531" s="10" t="s">
        <v>5685</v>
      </c>
      <c r="G531" s="10" t="s">
        <v>5581</v>
      </c>
      <c r="S531" t="s">
        <v>5684</v>
      </c>
      <c r="T531" s="2" t="str">
        <f>paramGPL(BaseParametros!$C$385:$E$387,F531:G531)</f>
        <v>{"usuario":"1111", "cartera":"706"}</v>
      </c>
      <c r="U531" t="s">
        <v>5674</v>
      </c>
      <c r="V531" s="19" t="s">
        <v>5742</v>
      </c>
      <c r="W531" s="19" t="s">
        <v>5742</v>
      </c>
      <c r="X531" s="19" t="s">
        <v>4369</v>
      </c>
      <c r="Y531" s="19"/>
    </row>
    <row r="532" spans="1:25" x14ac:dyDescent="0.35">
      <c r="A532" t="s">
        <v>1</v>
      </c>
      <c r="B532" s="19">
        <v>1180</v>
      </c>
      <c r="C532" s="19" t="s">
        <v>5674</v>
      </c>
      <c r="D532" s="19" t="str">
        <f>VLOOKUP(B532,BaseMetodos!$A$2:$F$2177,5,FALSE)</f>
        <v>/abq/fronton/patrimonioCartera</v>
      </c>
      <c r="E532" s="19" t="str">
        <f>VLOOKUP(B532,BaseMetodos!$A$2:$F$2177,6,FALSE)</f>
        <v>/abq/fronton/patrimonioCartera</v>
      </c>
      <c r="F532" s="10" t="s">
        <v>266</v>
      </c>
      <c r="G532" s="10" t="s">
        <v>5685</v>
      </c>
      <c r="S532" t="s">
        <v>5686</v>
      </c>
      <c r="T532" s="2" t="str">
        <f>paramGPL(BaseParametros!$C$385:$E$387,F532:G532)</f>
        <v>{"usuario":"1", "cartera":"1111"}</v>
      </c>
      <c r="U532" t="s">
        <v>5674</v>
      </c>
      <c r="V532" s="19" t="s">
        <v>5742</v>
      </c>
      <c r="W532" s="19" t="s">
        <v>5742</v>
      </c>
      <c r="X532" s="19" t="s">
        <v>4369</v>
      </c>
      <c r="Y532" s="19"/>
    </row>
    <row r="533" spans="1:25" x14ac:dyDescent="0.35">
      <c r="A533" t="s">
        <v>1</v>
      </c>
      <c r="B533" s="19">
        <v>1180</v>
      </c>
      <c r="C533" s="19" t="s">
        <v>5674</v>
      </c>
      <c r="D533" s="19" t="str">
        <f>VLOOKUP(B533,BaseMetodos!$A$2:$F$2177,5,FALSE)</f>
        <v>/abq/fronton/patrimonioCartera</v>
      </c>
      <c r="E533" s="19" t="str">
        <f>VLOOKUP(B533,BaseMetodos!$A$2:$F$2177,6,FALSE)</f>
        <v>/abq/fronton/patrimonioCartera</v>
      </c>
      <c r="F533" s="10" t="s">
        <v>266</v>
      </c>
      <c r="G533" s="10" t="s">
        <v>5688</v>
      </c>
      <c r="S533" t="s">
        <v>5687</v>
      </c>
      <c r="T533" s="2" t="str">
        <f>paramGPL(BaseParametros!$C$385:$E$387,F533:G533)</f>
        <v>{"usuario":"1", "cartera":"542"}</v>
      </c>
      <c r="U533" t="s">
        <v>5674</v>
      </c>
      <c r="V533" s="19" t="s">
        <v>5742</v>
      </c>
      <c r="W533" s="19" t="s">
        <v>5742</v>
      </c>
      <c r="X533" s="19" t="s">
        <v>4369</v>
      </c>
      <c r="Y533" s="19"/>
    </row>
    <row r="534" spans="1:25" x14ac:dyDescent="0.35">
      <c r="A534" t="s">
        <v>1</v>
      </c>
      <c r="B534" s="19">
        <v>1180</v>
      </c>
      <c r="C534" s="19" t="s">
        <v>5674</v>
      </c>
      <c r="D534" s="19" t="str">
        <f>VLOOKUP(B534,BaseMetodos!$A$2:$F$2177,5,FALSE)</f>
        <v>/abq/fronton/patrimonioCartera</v>
      </c>
      <c r="E534" s="19" t="str">
        <f>VLOOKUP(B534,BaseMetodos!$A$2:$F$2177,6,FALSE)</f>
        <v>/abq/fronton/patrimonioCartera</v>
      </c>
      <c r="F534" s="10" t="s">
        <v>266</v>
      </c>
      <c r="G534" s="10" t="s">
        <v>5581</v>
      </c>
      <c r="S534" t="s">
        <v>5689</v>
      </c>
      <c r="T534" s="2" t="str">
        <f>paramGPL(BaseParametros!$C$385:$E$387,F534:G534)</f>
        <v>{"usuario":"1", "cartera":"706"}</v>
      </c>
      <c r="U534" t="s">
        <v>5674</v>
      </c>
      <c r="V534" s="19" t="s">
        <v>5742</v>
      </c>
      <c r="W534" s="19" t="s">
        <v>5742</v>
      </c>
      <c r="X534" s="19" t="s">
        <v>4369</v>
      </c>
      <c r="Y534" s="19"/>
    </row>
    <row r="535" spans="1:25" x14ac:dyDescent="0.35">
      <c r="A535" t="s">
        <v>1</v>
      </c>
      <c r="B535" s="19">
        <v>1181</v>
      </c>
      <c r="C535" s="19" t="s">
        <v>5674</v>
      </c>
      <c r="D535" s="19" t="str">
        <f>VLOOKUP(B535,BaseMetodos!$A$2:$F$2177,5,FALSE)</f>
        <v>/abq/fronton/liquidez/cartera</v>
      </c>
      <c r="E535" s="19" t="str">
        <f>VLOOKUP(B535,BaseMetodos!$A$2:$F$2177,6,FALSE)</f>
        <v>/abq/fronton/liquidezCartera</v>
      </c>
      <c r="F535" s="10" t="s">
        <v>5676</v>
      </c>
      <c r="G535" s="10" t="s">
        <v>5676</v>
      </c>
      <c r="S535" t="s">
        <v>5675</v>
      </c>
      <c r="T535" s="2" t="str">
        <f>paramGPL(BaseParametros!$C$385:$E$387,F535:G535)</f>
        <v>{"usuario":"string", "cartera":"string"}</v>
      </c>
      <c r="U535" t="s">
        <v>5674</v>
      </c>
      <c r="V535" s="19" t="s">
        <v>5742</v>
      </c>
      <c r="W535" s="19" t="s">
        <v>5742</v>
      </c>
      <c r="X535" s="19" t="s">
        <v>4369</v>
      </c>
      <c r="Y535" s="19"/>
    </row>
    <row r="536" spans="1:25" x14ac:dyDescent="0.35">
      <c r="A536" t="s">
        <v>1</v>
      </c>
      <c r="B536" s="19">
        <v>1181</v>
      </c>
      <c r="C536" s="19" t="s">
        <v>5674</v>
      </c>
      <c r="D536" s="19" t="str">
        <f>VLOOKUP(B536,BaseMetodos!$A$2:$F$2177,5,FALSE)</f>
        <v>/abq/fronton/liquidez/cartera</v>
      </c>
      <c r="E536" s="19" t="str">
        <f>VLOOKUP(B536,BaseMetodos!$A$2:$F$2177,6,FALSE)</f>
        <v>/abq/fronton/liquidezCartera</v>
      </c>
      <c r="F536" s="10">
        <v>0</v>
      </c>
      <c r="G536" s="10">
        <v>0</v>
      </c>
      <c r="S536" t="s">
        <v>5677</v>
      </c>
      <c r="T536" s="2" t="str">
        <f>paramGPL(BaseParametros!$C$385:$E$387,F536:G536)</f>
        <v>{"usuario":0, "cartera":0}</v>
      </c>
      <c r="U536" t="s">
        <v>5674</v>
      </c>
      <c r="V536" s="19" t="s">
        <v>5742</v>
      </c>
      <c r="W536" s="19" t="s">
        <v>5742</v>
      </c>
      <c r="X536" s="19" t="s">
        <v>4369</v>
      </c>
      <c r="Y536" s="19"/>
    </row>
    <row r="537" spans="1:25" x14ac:dyDescent="0.35">
      <c r="A537" t="s">
        <v>1</v>
      </c>
      <c r="B537" s="19">
        <v>1181</v>
      </c>
      <c r="C537" s="19" t="s">
        <v>5674</v>
      </c>
      <c r="D537" s="19" t="str">
        <f>VLOOKUP(B537,BaseMetodos!$A$2:$F$2177,5,FALSE)</f>
        <v>/abq/fronton/liquidez/cartera</v>
      </c>
      <c r="E537" s="19" t="str">
        <f>VLOOKUP(B537,BaseMetodos!$A$2:$F$2177,6,FALSE)</f>
        <v>/abq/fronton/liquidezCartera</v>
      </c>
      <c r="F537" s="10" t="s">
        <v>3</v>
      </c>
      <c r="G537" s="10" t="s">
        <v>3</v>
      </c>
      <c r="S537" t="s">
        <v>5678</v>
      </c>
      <c r="T537" s="2" t="str">
        <f>paramGPL(BaseParametros!$C$385:$E$387,F537:G537)</f>
        <v>{"usuario":"", "cartera":""}</v>
      </c>
      <c r="U537" t="s">
        <v>5674</v>
      </c>
      <c r="V537" s="19" t="s">
        <v>5742</v>
      </c>
      <c r="W537" s="19" t="s">
        <v>5742</v>
      </c>
      <c r="X537" s="19" t="s">
        <v>4369</v>
      </c>
      <c r="Y537" s="19"/>
    </row>
    <row r="538" spans="1:25" x14ac:dyDescent="0.35">
      <c r="A538" t="s">
        <v>1</v>
      </c>
      <c r="B538" s="19">
        <v>1181</v>
      </c>
      <c r="C538" s="19" t="s">
        <v>5674</v>
      </c>
      <c r="D538" s="19" t="str">
        <f>VLOOKUP(B538,BaseMetodos!$A$2:$F$2177,5,FALSE)</f>
        <v>/abq/fronton/liquidez/cartera</v>
      </c>
      <c r="E538" s="19" t="str">
        <f>VLOOKUP(B538,BaseMetodos!$A$2:$F$2177,6,FALSE)</f>
        <v>/abq/fronton/liquidezCartera</v>
      </c>
      <c r="F538" s="10" t="s">
        <v>1590</v>
      </c>
      <c r="G538" s="10" t="s">
        <v>3</v>
      </c>
      <c r="S538" t="s">
        <v>5679</v>
      </c>
      <c r="T538" s="2" t="str">
        <f>"{ "&amp;F538&amp;": 1 }"</f>
        <v>{ "usuario": 1 }</v>
      </c>
      <c r="U538" t="s">
        <v>5674</v>
      </c>
      <c r="V538" s="19" t="s">
        <v>5742</v>
      </c>
      <c r="W538" s="19" t="s">
        <v>5742</v>
      </c>
      <c r="X538" s="19" t="s">
        <v>4369</v>
      </c>
      <c r="Y538" s="19"/>
    </row>
    <row r="539" spans="1:25" x14ac:dyDescent="0.35">
      <c r="A539" t="s">
        <v>1</v>
      </c>
      <c r="B539" s="19">
        <v>1181</v>
      </c>
      <c r="C539" s="19" t="s">
        <v>5674</v>
      </c>
      <c r="D539" s="19" t="str">
        <f>VLOOKUP(B539,BaseMetodos!$A$2:$F$2177,5,FALSE)</f>
        <v>/abq/fronton/liquidez/cartera</v>
      </c>
      <c r="E539" s="19" t="str">
        <f>VLOOKUP(B539,BaseMetodos!$A$2:$F$2177,6,FALSE)</f>
        <v>/abq/fronton/liquidezCartera</v>
      </c>
      <c r="F539" s="10" t="s">
        <v>1526</v>
      </c>
      <c r="G539" s="10" t="s">
        <v>3</v>
      </c>
      <c r="S539" t="s">
        <v>5680</v>
      </c>
      <c r="T539" s="2" t="str">
        <f>"{ "&amp;F539&amp;": 1 }"</f>
        <v>{ "cartera": 1 }</v>
      </c>
      <c r="U539" t="s">
        <v>5674</v>
      </c>
      <c r="V539" s="19" t="s">
        <v>5742</v>
      </c>
      <c r="W539" s="19" t="s">
        <v>5742</v>
      </c>
      <c r="X539" s="19" t="s">
        <v>4369</v>
      </c>
      <c r="Y539" s="19"/>
    </row>
    <row r="540" spans="1:25" x14ac:dyDescent="0.35">
      <c r="A540" t="s">
        <v>1</v>
      </c>
      <c r="B540" s="19">
        <v>1181</v>
      </c>
      <c r="C540" s="19" t="s">
        <v>5674</v>
      </c>
      <c r="D540" s="19" t="str">
        <f>VLOOKUP(B540,BaseMetodos!$A$2:$F$2177,5,FALSE)</f>
        <v>/abq/fronton/liquidez/cartera</v>
      </c>
      <c r="E540" s="19" t="str">
        <f>VLOOKUP(B540,BaseMetodos!$A$2:$F$2177,6,FALSE)</f>
        <v>/abq/fronton/liquidezCartera</v>
      </c>
      <c r="F540" s="10" t="s">
        <v>5681</v>
      </c>
      <c r="G540" s="10" t="s">
        <v>3</v>
      </c>
      <c r="S540" t="s">
        <v>5682</v>
      </c>
      <c r="T540" s="2" t="str">
        <f>"{ "&amp;F540&amp;": 1 }"</f>
        <v>{ "carteraxx": 1 }</v>
      </c>
      <c r="U540" t="s">
        <v>5674</v>
      </c>
      <c r="V540" s="19" t="s">
        <v>5742</v>
      </c>
      <c r="W540" s="19" t="s">
        <v>5742</v>
      </c>
      <c r="X540" s="19" t="s">
        <v>4369</v>
      </c>
      <c r="Y540" s="19"/>
    </row>
    <row r="541" spans="1:25" x14ac:dyDescent="0.35">
      <c r="A541" t="s">
        <v>1</v>
      </c>
      <c r="B541" s="19">
        <v>1181</v>
      </c>
      <c r="C541" s="19" t="s">
        <v>5674</v>
      </c>
      <c r="D541" s="19" t="str">
        <f>VLOOKUP(B541,BaseMetodos!$A$2:$F$2177,5,FALSE)</f>
        <v>/abq/fronton/liquidez/cartera</v>
      </c>
      <c r="E541" s="19" t="str">
        <f>VLOOKUP(B541,BaseMetodos!$A$2:$F$2177,6,FALSE)</f>
        <v>/abq/fronton/liquidezCartera</v>
      </c>
      <c r="F541" s="10"/>
      <c r="G541" s="10"/>
      <c r="S541" t="s">
        <v>5683</v>
      </c>
      <c r="T541" s="2" t="str">
        <f>"{  }"</f>
        <v>{  }</v>
      </c>
      <c r="U541" t="s">
        <v>5674</v>
      </c>
      <c r="V541" s="19" t="s">
        <v>5742</v>
      </c>
      <c r="W541" s="19" t="s">
        <v>5742</v>
      </c>
      <c r="X541" s="19" t="s">
        <v>4369</v>
      </c>
      <c r="Y541" s="19"/>
    </row>
    <row r="542" spans="1:25" x14ac:dyDescent="0.35">
      <c r="A542" t="s">
        <v>1</v>
      </c>
      <c r="B542" s="19">
        <v>1181</v>
      </c>
      <c r="C542" s="19" t="s">
        <v>5674</v>
      </c>
      <c r="D542" s="19" t="str">
        <f>VLOOKUP(B542,BaseMetodos!$A$2:$F$2177,5,FALSE)</f>
        <v>/abq/fronton/liquidez/cartera</v>
      </c>
      <c r="E542" s="19" t="str">
        <f>VLOOKUP(B542,BaseMetodos!$A$2:$F$2177,6,FALSE)</f>
        <v>/abq/fronton/liquidezCartera</v>
      </c>
      <c r="F542" s="10" t="s">
        <v>5685</v>
      </c>
      <c r="G542" s="10" t="s">
        <v>5581</v>
      </c>
      <c r="S542" t="s">
        <v>5684</v>
      </c>
      <c r="T542" s="2" t="str">
        <f>paramGPL(BaseParametros!$C$385:$E$387,F542:G542)</f>
        <v>{"usuario":"1111", "cartera":"706"}</v>
      </c>
      <c r="U542" t="s">
        <v>5674</v>
      </c>
      <c r="V542" s="19" t="s">
        <v>5742</v>
      </c>
      <c r="W542" s="19" t="s">
        <v>5742</v>
      </c>
      <c r="X542" s="19" t="s">
        <v>4369</v>
      </c>
      <c r="Y542" s="19"/>
    </row>
    <row r="543" spans="1:25" x14ac:dyDescent="0.35">
      <c r="A543" t="s">
        <v>1</v>
      </c>
      <c r="B543" s="19">
        <v>1181</v>
      </c>
      <c r="C543" s="19" t="s">
        <v>5674</v>
      </c>
      <c r="D543" s="19" t="str">
        <f>VLOOKUP(B543,BaseMetodos!$A$2:$F$2177,5,FALSE)</f>
        <v>/abq/fronton/liquidez/cartera</v>
      </c>
      <c r="E543" s="19" t="str">
        <f>VLOOKUP(B543,BaseMetodos!$A$2:$F$2177,6,FALSE)</f>
        <v>/abq/fronton/liquidezCartera</v>
      </c>
      <c r="F543" s="10" t="s">
        <v>266</v>
      </c>
      <c r="G543" s="10" t="s">
        <v>5685</v>
      </c>
      <c r="S543" t="s">
        <v>5686</v>
      </c>
      <c r="T543" s="2" t="str">
        <f>paramGPL(BaseParametros!$C$385:$E$387,F543:G543)</f>
        <v>{"usuario":"1", "cartera":"1111"}</v>
      </c>
      <c r="U543" t="s">
        <v>5674</v>
      </c>
      <c r="V543" s="19" t="s">
        <v>5742</v>
      </c>
      <c r="W543" s="19" t="s">
        <v>5742</v>
      </c>
      <c r="X543" s="19" t="s">
        <v>4369</v>
      </c>
      <c r="Y543" s="19"/>
    </row>
    <row r="544" spans="1:25" x14ac:dyDescent="0.35">
      <c r="A544" t="s">
        <v>1</v>
      </c>
      <c r="B544" s="19">
        <v>1181</v>
      </c>
      <c r="C544" s="19" t="s">
        <v>5674</v>
      </c>
      <c r="D544" s="19" t="str">
        <f>VLOOKUP(B544,BaseMetodos!$A$2:$F$2177,5,FALSE)</f>
        <v>/abq/fronton/liquidez/cartera</v>
      </c>
      <c r="E544" s="19" t="str">
        <f>VLOOKUP(B544,BaseMetodos!$A$2:$F$2177,6,FALSE)</f>
        <v>/abq/fronton/liquidezCartera</v>
      </c>
      <c r="F544" s="10" t="s">
        <v>266</v>
      </c>
      <c r="G544" s="10" t="s">
        <v>5688</v>
      </c>
      <c r="S544" t="s">
        <v>5687</v>
      </c>
      <c r="T544" s="2" t="str">
        <f>paramGPL(BaseParametros!$C$385:$E$387,F544:G544)</f>
        <v>{"usuario":"1", "cartera":"542"}</v>
      </c>
      <c r="U544" t="s">
        <v>5674</v>
      </c>
      <c r="V544" s="19" t="s">
        <v>5742</v>
      </c>
      <c r="W544" s="19" t="s">
        <v>5742</v>
      </c>
      <c r="X544" s="19" t="s">
        <v>4369</v>
      </c>
      <c r="Y544" s="19"/>
    </row>
    <row r="545" spans="1:25" x14ac:dyDescent="0.35">
      <c r="A545" t="s">
        <v>1</v>
      </c>
      <c r="B545" s="19">
        <v>1181</v>
      </c>
      <c r="C545" s="19" t="s">
        <v>5674</v>
      </c>
      <c r="D545" s="19" t="str">
        <f>VLOOKUP(B545,BaseMetodos!$A$2:$F$2177,5,FALSE)</f>
        <v>/abq/fronton/liquidez/cartera</v>
      </c>
      <c r="E545" s="19" t="str">
        <f>VLOOKUP(B545,BaseMetodos!$A$2:$F$2177,6,FALSE)</f>
        <v>/abq/fronton/liquidezCartera</v>
      </c>
      <c r="F545" s="10" t="s">
        <v>266</v>
      </c>
      <c r="G545" s="10" t="s">
        <v>5581</v>
      </c>
      <c r="S545" t="s">
        <v>5689</v>
      </c>
      <c r="T545" s="2" t="str">
        <f>paramGPL(BaseParametros!$C$385:$E$387,F545:G545)</f>
        <v>{"usuario":"1", "cartera":"706"}</v>
      </c>
      <c r="U545" t="s">
        <v>5674</v>
      </c>
      <c r="V545" s="19" t="s">
        <v>5742</v>
      </c>
      <c r="W545" s="19" t="s">
        <v>5742</v>
      </c>
      <c r="X545" s="19" t="s">
        <v>4369</v>
      </c>
      <c r="Y545" s="19"/>
    </row>
    <row r="546" spans="1:25" ht="27.5" customHeight="1" x14ac:dyDescent="0.35">
      <c r="A546" t="s">
        <v>1</v>
      </c>
      <c r="B546" s="19">
        <v>51</v>
      </c>
      <c r="C546" s="19" t="str">
        <f>VLOOKUP(B546,BaseMetodos!$A$2:$E$1177,3,FALSE)&amp;"."&amp;VLOOKUP(B546,BaseMetodos!$A$2:$E$1177,4,FALSE)</f>
        <v>u_xr_bci.previsionTesoreriaFrontOn</v>
      </c>
      <c r="D546" s="19" t="str">
        <f>VLOOKUP(B546,BaseMetodos!$A$2:$F$2177,5,FALSE)</f>
        <v>previsionTesoreriaFrontOn</v>
      </c>
      <c r="E546" s="19" t="str">
        <f>VLOOKUP(B546,BaseMetodos!$A$2:$F$2177,6,FALSE)</f>
        <v>frontOn/prevision/busqueda</v>
      </c>
      <c r="F546" s="62" t="s">
        <v>5582</v>
      </c>
      <c r="G546" s="11" t="s">
        <v>1505</v>
      </c>
      <c r="H546" s="11">
        <v>1</v>
      </c>
      <c r="I546" s="11" t="s">
        <v>3</v>
      </c>
      <c r="J546" s="11" t="s">
        <v>3</v>
      </c>
      <c r="K546" s="11">
        <v>5</v>
      </c>
      <c r="L546" s="11">
        <v>25882</v>
      </c>
      <c r="S546" t="s">
        <v>5723</v>
      </c>
      <c r="T546" s="2" t="str">
        <f>paramGPL(BaseParametros!$C$389:$E$395,G546:L546)</f>
        <v>{"tipoSeleccion":"A", "agrupacion":1, "tipoCarteras":"", "carteras":"", "divisa":5, "instrumento":25882}</v>
      </c>
      <c r="U546" s="1" t="str">
        <f>paramRPC2(C546,BaseParametros!$C$388:$E$395,F546:L546)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6" s="19" t="s">
        <v>5742</v>
      </c>
      <c r="W546" s="19" t="s">
        <v>5742</v>
      </c>
      <c r="X546" s="19" t="s">
        <v>4369</v>
      </c>
      <c r="Y546" s="19"/>
    </row>
    <row r="547" spans="1:25" ht="21.5" customHeight="1" x14ac:dyDescent="0.35">
      <c r="A547" t="s">
        <v>1</v>
      </c>
      <c r="B547" s="19">
        <v>51</v>
      </c>
      <c r="C547" s="19" t="str">
        <f>VLOOKUP(B547,BaseMetodos!$A$2:$E$1177,3,FALSE)&amp;"."&amp;VLOOKUP(B547,BaseMetodos!$A$2:$E$1177,4,FALSE)</f>
        <v>u_xr_bci.previsionTesoreriaFrontOn</v>
      </c>
      <c r="D547" s="19" t="str">
        <f>VLOOKUP(B547,BaseMetodos!$A$2:$F$2177,5,FALSE)</f>
        <v>previsionTesoreriaFrontOn</v>
      </c>
      <c r="E547" s="19" t="str">
        <f>VLOOKUP(B547,BaseMetodos!$A$2:$F$2177,6,FALSE)</f>
        <v>frontOn/prevision/busqueda</v>
      </c>
      <c r="F547" s="62" t="s">
        <v>5582</v>
      </c>
      <c r="G547" s="11" t="s">
        <v>1725</v>
      </c>
      <c r="H547" s="11">
        <v>0</v>
      </c>
      <c r="I547" s="11" t="s">
        <v>5721</v>
      </c>
      <c r="J547" s="11" t="s">
        <v>3</v>
      </c>
      <c r="K547" s="11">
        <v>5</v>
      </c>
      <c r="L547" s="11">
        <v>25882</v>
      </c>
      <c r="S547" t="s">
        <v>5724</v>
      </c>
      <c r="T547" s="2" t="str">
        <f>paramGPL(BaseParametros!$C$389:$E$395,G547:L547)</f>
        <v>{"tipoSeleccion":"T", "agrupacion":0, "tipoCarteras":"PAT", "carteras":"", "divisa":5, "instrumento":25882}</v>
      </c>
      <c r="U547" s="1" t="str">
        <f>paramRPC2(C547,BaseParametros!$C$388:$E$395,F547:L547)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7" s="19" t="s">
        <v>5742</v>
      </c>
      <c r="W547" s="19" t="s">
        <v>5742</v>
      </c>
      <c r="X547" s="19" t="s">
        <v>4369</v>
      </c>
      <c r="Y547" s="19"/>
    </row>
    <row r="548" spans="1:25" ht="26" customHeight="1" x14ac:dyDescent="0.35">
      <c r="A548" t="s">
        <v>1</v>
      </c>
      <c r="B548" s="19">
        <v>51</v>
      </c>
      <c r="C548" s="19" t="str">
        <f>VLOOKUP(B548,BaseMetodos!$A$2:$E$1177,3,FALSE)&amp;"."&amp;VLOOKUP(B548,BaseMetodos!$A$2:$E$1177,4,FALSE)</f>
        <v>u_xr_bci.previsionTesoreriaFrontOn</v>
      </c>
      <c r="D548" s="19" t="str">
        <f>VLOOKUP(B548,BaseMetodos!$A$2:$F$2177,5,FALSE)</f>
        <v>previsionTesoreriaFrontOn</v>
      </c>
      <c r="E548" s="19" t="str">
        <f>VLOOKUP(B548,BaseMetodos!$A$2:$F$2177,6,FALSE)</f>
        <v>frontOn/prevision/busqueda</v>
      </c>
      <c r="F548" s="62" t="s">
        <v>5582</v>
      </c>
      <c r="G548" s="11" t="s">
        <v>258</v>
      </c>
      <c r="H548" s="11">
        <v>0</v>
      </c>
      <c r="I548" s="11" t="s">
        <v>3</v>
      </c>
      <c r="J548" s="11" t="s">
        <v>5722</v>
      </c>
      <c r="K548" s="11">
        <v>5</v>
      </c>
      <c r="L548" s="11">
        <v>25882</v>
      </c>
      <c r="S548" t="s">
        <v>5725</v>
      </c>
      <c r="T548" s="2" t="str">
        <f>paramGPL(BaseParametros!$C$389:$E$395,G548:L548)</f>
        <v>{"tipoSeleccion":"C", "agrupacion":0, "tipoCarteras":"", "carteras":"701, 706", "divisa":5, "instrumento":25882}</v>
      </c>
      <c r="U548" s="1" t="str">
        <f>paramRPC2(C548,BaseParametros!$C$388:$E$395,F548:L548)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8" s="19" t="s">
        <v>5742</v>
      </c>
      <c r="W548" s="19" t="s">
        <v>5742</v>
      </c>
      <c r="X548" s="19" t="s">
        <v>4369</v>
      </c>
      <c r="Y548" s="19"/>
    </row>
    <row r="549" spans="1:25" ht="25" customHeight="1" x14ac:dyDescent="0.35">
      <c r="A549" t="s">
        <v>1</v>
      </c>
      <c r="B549" s="19">
        <v>51</v>
      </c>
      <c r="C549" s="19" t="str">
        <f>VLOOKUP(B549,BaseMetodos!$A$2:$E$1177,3,FALSE)&amp;"."&amp;VLOOKUP(B549,BaseMetodos!$A$2:$E$1177,4,FALSE)</f>
        <v>u_xr_bci.previsionTesoreriaFrontOn</v>
      </c>
      <c r="D549" s="19" t="str">
        <f>VLOOKUP(B549,BaseMetodos!$A$2:$F$2177,5,FALSE)</f>
        <v>previsionTesoreriaFrontOn</v>
      </c>
      <c r="E549" s="19" t="str">
        <f>VLOOKUP(B549,BaseMetodos!$A$2:$F$2177,6,FALSE)</f>
        <v>frontOn/prevision/busqueda</v>
      </c>
      <c r="F549" s="62" t="s">
        <v>5582</v>
      </c>
      <c r="G549" s="11" t="s">
        <v>1505</v>
      </c>
      <c r="H549" s="11">
        <v>1</v>
      </c>
      <c r="I549" s="11" t="s">
        <v>3</v>
      </c>
      <c r="J549" s="11" t="s">
        <v>3</v>
      </c>
      <c r="K549" s="11">
        <v>39</v>
      </c>
      <c r="L549" s="11">
        <v>49397</v>
      </c>
      <c r="S549" t="s">
        <v>5726</v>
      </c>
      <c r="T549" s="2" t="str">
        <f>paramGPL(BaseParametros!$C$389:$E$395,G549:L549)</f>
        <v>{"tipoSeleccion":"A", "agrupacion":1, "tipoCarteras":"", "carteras":"", "divisa":39, "instrumento":49397}</v>
      </c>
      <c r="U549" s="1" t="str">
        <f>paramRPC2(C549,BaseParametros!$C$388:$E$395,F549:L549)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49" s="19" t="s">
        <v>5742</v>
      </c>
      <c r="W549" s="19" t="s">
        <v>5742</v>
      </c>
      <c r="X549" s="19" t="s">
        <v>4369</v>
      </c>
      <c r="Y549" s="19"/>
    </row>
    <row r="550" spans="1:25" ht="25" customHeight="1" x14ac:dyDescent="0.35">
      <c r="A550" t="s">
        <v>1</v>
      </c>
      <c r="B550" s="19">
        <v>51</v>
      </c>
      <c r="C550" s="19" t="str">
        <f>VLOOKUP(B550,BaseMetodos!$A$2:$E$1177,3,FALSE)&amp;"."&amp;VLOOKUP(B550,BaseMetodos!$A$2:$E$1177,4,FALSE)</f>
        <v>u_xr_bci.previsionTesoreriaFrontOn</v>
      </c>
      <c r="D550" s="19" t="str">
        <f>VLOOKUP(B550,BaseMetodos!$A$2:$F$2177,5,FALSE)</f>
        <v>previsionTesoreriaFrontOn</v>
      </c>
      <c r="E550" s="19" t="str">
        <f>VLOOKUP(B550,BaseMetodos!$A$2:$F$2177,6,FALSE)</f>
        <v>frontOn/prevision/busqueda</v>
      </c>
      <c r="F550" s="62" t="s">
        <v>5582</v>
      </c>
      <c r="G550" s="11" t="s">
        <v>1725</v>
      </c>
      <c r="H550" s="11">
        <v>0</v>
      </c>
      <c r="I550" s="11" t="s">
        <v>5721</v>
      </c>
      <c r="J550" s="11" t="s">
        <v>3</v>
      </c>
      <c r="K550" s="11">
        <v>39</v>
      </c>
      <c r="L550" s="11">
        <v>49397</v>
      </c>
      <c r="S550" t="s">
        <v>5727</v>
      </c>
      <c r="T550" s="2" t="str">
        <f>paramGPL(BaseParametros!$C$389:$E$395,G550:L550)</f>
        <v>{"tipoSeleccion":"T", "agrupacion":0, "tipoCarteras":"PAT", "carteras":"", "divisa":39, "instrumento":49397}</v>
      </c>
      <c r="U550" s="1" t="str">
        <f>paramRPC2(C550,BaseParametros!$C$388:$E$395,F550:L550)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0" s="19" t="s">
        <v>5742</v>
      </c>
      <c r="W550" s="19" t="s">
        <v>5742</v>
      </c>
      <c r="X550" s="19" t="s">
        <v>4369</v>
      </c>
      <c r="Y550" s="19"/>
    </row>
    <row r="551" spans="1:25" ht="26" customHeight="1" x14ac:dyDescent="0.35">
      <c r="A551" t="s">
        <v>1</v>
      </c>
      <c r="B551" s="19">
        <v>51</v>
      </c>
      <c r="C551" s="19" t="str">
        <f>VLOOKUP(B551,BaseMetodos!$A$2:$E$1177,3,FALSE)&amp;"."&amp;VLOOKUP(B551,BaseMetodos!$A$2:$E$1177,4,FALSE)</f>
        <v>u_xr_bci.previsionTesoreriaFrontOn</v>
      </c>
      <c r="D551" s="19" t="str">
        <f>VLOOKUP(B551,BaseMetodos!$A$2:$F$2177,5,FALSE)</f>
        <v>previsionTesoreriaFrontOn</v>
      </c>
      <c r="E551" s="19" t="str">
        <f>VLOOKUP(B551,BaseMetodos!$A$2:$F$2177,6,FALSE)</f>
        <v>frontOn/prevision/busqueda</v>
      </c>
      <c r="F551" s="62" t="s">
        <v>5582</v>
      </c>
      <c r="G551" s="11" t="s">
        <v>258</v>
      </c>
      <c r="H551" s="11">
        <v>0</v>
      </c>
      <c r="I551" s="11" t="s">
        <v>3</v>
      </c>
      <c r="J551" s="11" t="s">
        <v>5722</v>
      </c>
      <c r="K551" s="11">
        <v>39</v>
      </c>
      <c r="L551" s="11">
        <v>49397</v>
      </c>
      <c r="S551" t="s">
        <v>5728</v>
      </c>
      <c r="T551" s="2" t="str">
        <f>paramGPL(BaseParametros!$C$389:$E$395,G551:L551)</f>
        <v>{"tipoSeleccion":"C", "agrupacion":0, "tipoCarteras":"", "carteras":"701, 706", "divisa":39, "instrumento":49397}</v>
      </c>
      <c r="U551" s="1" t="str">
        <f>paramRPC2(C551,BaseParametros!$C$388:$E$395,F551:L551)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1" s="19" t="s">
        <v>5742</v>
      </c>
      <c r="W551" s="19" t="s">
        <v>5742</v>
      </c>
      <c r="X551" s="19" t="s">
        <v>4369</v>
      </c>
      <c r="Y551" s="19"/>
    </row>
    <row r="552" spans="1:25" ht="23.5" customHeight="1" x14ac:dyDescent="0.35">
      <c r="A552" t="s">
        <v>1</v>
      </c>
      <c r="B552" s="19">
        <v>51</v>
      </c>
      <c r="C552" s="19" t="str">
        <f>VLOOKUP(B552,BaseMetodos!$A$2:$E$1177,3,FALSE)&amp;"."&amp;VLOOKUP(B552,BaseMetodos!$A$2:$E$1177,4,FALSE)</f>
        <v>u_xr_bci.previsionTesoreriaFrontOn</v>
      </c>
      <c r="D552" s="19" t="str">
        <f>VLOOKUP(B552,BaseMetodos!$A$2:$F$2177,5,FALSE)</f>
        <v>previsionTesoreriaFrontOn</v>
      </c>
      <c r="E552" s="19" t="str">
        <f>VLOOKUP(B552,BaseMetodos!$A$2:$F$2177,6,FALSE)</f>
        <v>frontOn/prevision/busqueda</v>
      </c>
      <c r="F552" s="62" t="s">
        <v>5582</v>
      </c>
      <c r="G552" s="11" t="s">
        <v>5587</v>
      </c>
      <c r="H552" s="11">
        <v>1</v>
      </c>
      <c r="I552" s="11" t="s">
        <v>3</v>
      </c>
      <c r="J552" s="11" t="s">
        <v>3</v>
      </c>
      <c r="K552" s="11">
        <v>5</v>
      </c>
      <c r="L552" s="11">
        <v>25882</v>
      </c>
      <c r="S552" t="s">
        <v>5729</v>
      </c>
      <c r="T552" s="2" t="str">
        <f>paramGPL(BaseParametros!$C$389:$E$395,G552:L552)</f>
        <v>{"tipoSeleccion":"X", "agrupacion":1, "tipoCarteras":"", "carteras":"", "divisa":5, "instrumento":25882}</v>
      </c>
      <c r="U552" s="1" t="str">
        <f>paramRPC2(C552,BaseParametros!$C$388:$E$395,F552:L552)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2" s="19" t="s">
        <v>5742</v>
      </c>
      <c r="W552" s="19" t="s">
        <v>5742</v>
      </c>
      <c r="X552" s="19" t="s">
        <v>4369</v>
      </c>
      <c r="Y552" s="19"/>
    </row>
    <row r="553" spans="1:25" ht="23.5" customHeight="1" x14ac:dyDescent="0.35">
      <c r="A553" t="s">
        <v>1</v>
      </c>
      <c r="B553" s="19">
        <v>51</v>
      </c>
      <c r="C553" s="19" t="str">
        <f>VLOOKUP(B553,BaseMetodos!$A$2:$E$1177,3,FALSE)&amp;"."&amp;VLOOKUP(B553,BaseMetodos!$A$2:$E$1177,4,FALSE)</f>
        <v>u_xr_bci.previsionTesoreriaFrontOn</v>
      </c>
      <c r="D553" s="19" t="str">
        <f>VLOOKUP(B553,BaseMetodos!$A$2:$F$2177,5,FALSE)</f>
        <v>previsionTesoreriaFrontOn</v>
      </c>
      <c r="E553" s="19" t="str">
        <f>VLOOKUP(B553,BaseMetodos!$A$2:$F$2177,6,FALSE)</f>
        <v>frontOn/prevision/busqueda</v>
      </c>
      <c r="F553" s="62" t="s">
        <v>5582</v>
      </c>
      <c r="G553" s="11" t="s">
        <v>1505</v>
      </c>
      <c r="H553" s="11">
        <v>999999</v>
      </c>
      <c r="I553" s="11" t="s">
        <v>3</v>
      </c>
      <c r="J553" s="11" t="s">
        <v>3</v>
      </c>
      <c r="K553" s="11">
        <v>5</v>
      </c>
      <c r="L553" s="11">
        <v>25882</v>
      </c>
      <c r="S553" t="s">
        <v>5730</v>
      </c>
      <c r="T553" s="2" t="str">
        <f>paramGPL(BaseParametros!$C$389:$E$395,G553:L553)</f>
        <v>{"tipoSeleccion":"A", "agrupacion":999999, "tipoCarteras":"", "carteras":"", "divisa":5, "instrumento":25882}</v>
      </c>
      <c r="U553" s="1" t="str">
        <f>paramRPC2(C553,BaseParametros!$C$388:$E$395,F553:L553)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3" s="19" t="s">
        <v>5742</v>
      </c>
      <c r="W553" s="19" t="s">
        <v>5742</v>
      </c>
      <c r="X553" s="19" t="s">
        <v>4369</v>
      </c>
      <c r="Y553" s="19"/>
    </row>
    <row r="554" spans="1:25" ht="23" customHeight="1" x14ac:dyDescent="0.35">
      <c r="A554" t="s">
        <v>1</v>
      </c>
      <c r="B554" s="19">
        <v>51</v>
      </c>
      <c r="C554" s="19" t="str">
        <f>VLOOKUP(B554,BaseMetodos!$A$2:$E$1177,3,FALSE)&amp;"."&amp;VLOOKUP(B554,BaseMetodos!$A$2:$E$1177,4,FALSE)</f>
        <v>u_xr_bci.previsionTesoreriaFrontOn</v>
      </c>
      <c r="D554" s="19" t="str">
        <f>VLOOKUP(B554,BaseMetodos!$A$2:$F$2177,5,FALSE)</f>
        <v>previsionTesoreriaFrontOn</v>
      </c>
      <c r="E554" s="19" t="str">
        <f>VLOOKUP(B554,BaseMetodos!$A$2:$F$2177,6,FALSE)</f>
        <v>frontOn/prevision/busqueda</v>
      </c>
      <c r="F554" s="62" t="s">
        <v>5582</v>
      </c>
      <c r="G554" s="11" t="s">
        <v>258</v>
      </c>
      <c r="H554" s="11">
        <v>0</v>
      </c>
      <c r="I554" s="11" t="s">
        <v>3</v>
      </c>
      <c r="J554" s="11" t="s">
        <v>3</v>
      </c>
      <c r="K554" s="11">
        <v>5</v>
      </c>
      <c r="L554" s="11">
        <v>25882</v>
      </c>
      <c r="S554" t="s">
        <v>5731</v>
      </c>
      <c r="T554" s="2" t="str">
        <f>paramGPL(BaseParametros!$C$389:$E$395,G554:L554)</f>
        <v>{"tipoSeleccion":"C", "agrupacion":0, "tipoCarteras":"", "carteras":"", "divisa":5, "instrumento":25882}</v>
      </c>
      <c r="U554" s="1" t="str">
        <f>paramRPC2(C554,BaseParametros!$C$388:$E$395,F554:L554)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4" s="19" t="s">
        <v>5742</v>
      </c>
      <c r="W554" s="19" t="s">
        <v>5742</v>
      </c>
      <c r="X554" s="19" t="s">
        <v>4369</v>
      </c>
      <c r="Y554" s="19"/>
    </row>
    <row r="555" spans="1:25" ht="25" customHeight="1" x14ac:dyDescent="0.35">
      <c r="A555" t="s">
        <v>1</v>
      </c>
      <c r="B555" s="19">
        <v>51</v>
      </c>
      <c r="C555" s="19" t="str">
        <f>VLOOKUP(B555,BaseMetodos!$A$2:$E$1177,3,FALSE)&amp;"."&amp;VLOOKUP(B555,BaseMetodos!$A$2:$E$1177,4,FALSE)</f>
        <v>u_xr_bci.previsionTesoreriaFrontOn</v>
      </c>
      <c r="D555" s="19" t="str">
        <f>VLOOKUP(B555,BaseMetodos!$A$2:$F$2177,5,FALSE)</f>
        <v>previsionTesoreriaFrontOn</v>
      </c>
      <c r="E555" s="19" t="str">
        <f>VLOOKUP(B555,BaseMetodos!$A$2:$F$2177,6,FALSE)</f>
        <v>frontOn/prevision/busqueda</v>
      </c>
      <c r="F555" s="62" t="s">
        <v>5582</v>
      </c>
      <c r="G555" s="11" t="s">
        <v>1725</v>
      </c>
      <c r="H555" s="11">
        <v>0</v>
      </c>
      <c r="I555" s="11" t="s">
        <v>267</v>
      </c>
      <c r="J555" s="11" t="s">
        <v>3</v>
      </c>
      <c r="K555" s="11">
        <v>5</v>
      </c>
      <c r="L555" s="11">
        <v>25882</v>
      </c>
      <c r="S555" t="s">
        <v>5732</v>
      </c>
      <c r="T555" s="2" t="str">
        <f>paramGPL(BaseParametros!$C$389:$E$395,G555:L555)</f>
        <v>{"tipoSeleccion":"T", "agrupacion":0, "tipoCarteras":"XXX", "carteras":"", "divisa":5, "instrumento":25882}</v>
      </c>
      <c r="U555" s="1" t="str">
        <f>paramRPC2(C555,BaseParametros!$C$388:$E$395,F555:L555)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5" s="19" t="s">
        <v>5742</v>
      </c>
      <c r="W555" s="19" t="s">
        <v>5742</v>
      </c>
      <c r="X555" s="19" t="s">
        <v>4369</v>
      </c>
      <c r="Y555" s="19"/>
    </row>
    <row r="556" spans="1:25" ht="23.5" customHeight="1" x14ac:dyDescent="0.35">
      <c r="A556" t="s">
        <v>1</v>
      </c>
      <c r="B556" s="19">
        <v>51</v>
      </c>
      <c r="C556" s="19" t="str">
        <f>VLOOKUP(B556,BaseMetodos!$A$2:$E$1177,3,FALSE)&amp;"."&amp;VLOOKUP(B556,BaseMetodos!$A$2:$E$1177,4,FALSE)</f>
        <v>u_xr_bci.previsionTesoreriaFrontOn</v>
      </c>
      <c r="D556" s="19" t="str">
        <f>VLOOKUP(B556,BaseMetodos!$A$2:$F$2177,5,FALSE)</f>
        <v>previsionTesoreriaFrontOn</v>
      </c>
      <c r="E556" s="19" t="str">
        <f>VLOOKUP(B556,BaseMetodos!$A$2:$F$2177,6,FALSE)</f>
        <v>frontOn/prevision/busqueda</v>
      </c>
      <c r="F556" s="62" t="s">
        <v>5582</v>
      </c>
      <c r="G556" s="11" t="s">
        <v>258</v>
      </c>
      <c r="H556" s="11">
        <v>0</v>
      </c>
      <c r="I556" s="11" t="s">
        <v>3</v>
      </c>
      <c r="J556" s="11" t="s">
        <v>5722</v>
      </c>
      <c r="K556" s="11">
        <v>0</v>
      </c>
      <c r="L556" s="11">
        <v>25882</v>
      </c>
      <c r="S556" t="s">
        <v>5733</v>
      </c>
      <c r="T556" s="2" t="str">
        <f>paramGPL(BaseParametros!$C$389:$E$395,G556:L556)</f>
        <v>{"tipoSeleccion":"C", "agrupacion":0, "tipoCarteras":"", "carteras":"701, 706", "divisa":0, "instrumento":25882}</v>
      </c>
      <c r="U556" s="1" t="str">
        <f>paramRPC2(C556,BaseParametros!$C$388:$E$395,F556:L556)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56" s="19" t="s">
        <v>5742</v>
      </c>
      <c r="W556" s="19" t="s">
        <v>5742</v>
      </c>
      <c r="X556" s="19" t="s">
        <v>4369</v>
      </c>
      <c r="Y556" s="19"/>
    </row>
    <row r="557" spans="1:25" ht="23" customHeight="1" x14ac:dyDescent="0.35">
      <c r="A557" t="s">
        <v>1</v>
      </c>
      <c r="B557" s="19">
        <v>51</v>
      </c>
      <c r="C557" s="19" t="str">
        <f>VLOOKUP(B557,BaseMetodos!$A$2:$E$1177,3,FALSE)&amp;"."&amp;VLOOKUP(B557,BaseMetodos!$A$2:$E$1177,4,FALSE)</f>
        <v>u_xr_bci.previsionTesoreriaFrontOn</v>
      </c>
      <c r="D557" s="19" t="str">
        <f>VLOOKUP(B557,BaseMetodos!$A$2:$F$2177,5,FALSE)</f>
        <v>previsionTesoreriaFrontOn</v>
      </c>
      <c r="E557" s="19" t="str">
        <f>VLOOKUP(B557,BaseMetodos!$A$2:$F$2177,6,FALSE)</f>
        <v>frontOn/prevision/busqueda</v>
      </c>
      <c r="F557" s="62" t="s">
        <v>5582</v>
      </c>
      <c r="G557" s="11" t="s">
        <v>258</v>
      </c>
      <c r="H557" s="11">
        <v>0</v>
      </c>
      <c r="I557" s="11" t="s">
        <v>3</v>
      </c>
      <c r="J557" s="11" t="s">
        <v>5722</v>
      </c>
      <c r="K557" s="11">
        <v>39</v>
      </c>
      <c r="L557" s="11">
        <v>25882</v>
      </c>
      <c r="S557" t="s">
        <v>5733</v>
      </c>
      <c r="T557" s="2" t="str">
        <f>paramGPL(BaseParametros!$C$389:$E$395,G557:L557)</f>
        <v>{"tipoSeleccion":"C", "agrupacion":0, "tipoCarteras":"", "carteras":"701, 706", "divisa":39, "instrumento":25882}</v>
      </c>
      <c r="U557" s="1" t="str">
        <f>paramRPC2(C557,BaseParametros!$C$388:$E$395,F557:L557)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57" s="19" t="s">
        <v>5742</v>
      </c>
      <c r="W557" s="19" t="s">
        <v>5742</v>
      </c>
      <c r="X557" s="19" t="s">
        <v>4369</v>
      </c>
      <c r="Y557" s="19"/>
    </row>
    <row r="558" spans="1:25" s="63" customFormat="1" ht="24" customHeight="1" thickBot="1" x14ac:dyDescent="0.4">
      <c r="A558" t="s">
        <v>1</v>
      </c>
      <c r="B558" s="64">
        <v>51</v>
      </c>
      <c r="C558" s="64" t="str">
        <f>VLOOKUP(B558,BaseMetodos!$A$2:$E$1177,3,FALSE)&amp;"."&amp;VLOOKUP(B558,BaseMetodos!$A$2:$E$1177,4,FALSE)</f>
        <v>u_xr_bci.previsionTesoreriaFrontOn</v>
      </c>
      <c r="D558" s="19" t="str">
        <f>VLOOKUP(B558,BaseMetodos!$A$2:$F$2177,5,FALSE)</f>
        <v>previsionTesoreriaFrontOn</v>
      </c>
      <c r="E558" s="64" t="str">
        <f>VLOOKUP(B558,BaseMetodos!$A$2:$F$2177,6,FALSE)</f>
        <v>frontOn/prevision/busqueda</v>
      </c>
      <c r="F558" s="65" t="s">
        <v>5582</v>
      </c>
      <c r="G558" s="66" t="s">
        <v>258</v>
      </c>
      <c r="H558" s="66">
        <v>0</v>
      </c>
      <c r="I558" s="66" t="s">
        <v>3</v>
      </c>
      <c r="J558" s="66" t="s">
        <v>5722</v>
      </c>
      <c r="K558" s="66">
        <v>39</v>
      </c>
      <c r="L558" s="66">
        <v>0</v>
      </c>
      <c r="M558" s="66"/>
      <c r="N558" s="66"/>
      <c r="O558" s="66"/>
      <c r="P558" s="66"/>
      <c r="Q558" s="66"/>
      <c r="R558" s="66"/>
      <c r="S558" s="63" t="s">
        <v>5586</v>
      </c>
      <c r="T558" s="67" t="str">
        <f>paramGPL(BaseParametros!$C$389:$E$395,G558:L558)</f>
        <v>{"tipoSeleccion":"C", "agrupacion":0, "tipoCarteras":"", "carteras":"701, 706", "divisa":39, "instrumento":0}</v>
      </c>
      <c r="U558" s="68" t="str">
        <f>paramRPC2(C558,BaseParametros!$C$388:$E$395,F558:L558)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58" s="19" t="s">
        <v>5742</v>
      </c>
      <c r="W558" s="19" t="s">
        <v>5742</v>
      </c>
      <c r="X558" s="19" t="s">
        <v>4369</v>
      </c>
      <c r="Y558" s="19"/>
    </row>
    <row r="559" spans="1:25" ht="95.5" x14ac:dyDescent="0.35">
      <c r="A559" t="s">
        <v>1</v>
      </c>
      <c r="B559" s="19">
        <v>51</v>
      </c>
      <c r="C559" s="19" t="str">
        <f>VLOOKUP(B559,BaseMetodos!$A$2:$E$1177,3,FALSE)&amp;"."&amp;VLOOKUP(B559,BaseMetodos!$A$2:$E$1177,4,FALSE)</f>
        <v>u_xr_bci.previsionTesoreriaFrontOn</v>
      </c>
      <c r="D559" s="19" t="str">
        <f>VLOOKUP(B559,BaseMetodos!$A$2:$F$2177,5,FALSE)</f>
        <v>previsionTesoreriaFrontOn</v>
      </c>
      <c r="E559" s="19" t="str">
        <f>VLOOKUP(B559,BaseMetodos!$A$2:$F$2177,6,FALSE)</f>
        <v>frontOn/prevision/busqueda</v>
      </c>
      <c r="F559" s="62" t="s">
        <v>5582</v>
      </c>
      <c r="G559" s="11" t="s">
        <v>1505</v>
      </c>
      <c r="H559" s="11">
        <v>1</v>
      </c>
      <c r="I559" s="11" t="s">
        <v>3</v>
      </c>
      <c r="J559" s="11" t="s">
        <v>3</v>
      </c>
      <c r="K559" s="11">
        <v>5</v>
      </c>
      <c r="L559" s="11">
        <v>25882</v>
      </c>
      <c r="S559" t="s">
        <v>5723</v>
      </c>
      <c r="T559" s="2" t="str">
        <f>paramGPL(BaseParametros!$C$397:$E$401,G559:J559)</f>
        <v>{"tipoSeleccion":"A", "agrupacion":1, "tipoCarteras":"", "carteras":""}</v>
      </c>
      <c r="U559" s="1" t="str">
        <f>paramRPC2(C559,BaseParametros!$C$388:$E$395,F559:L559)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9" s="19" t="s">
        <v>5742</v>
      </c>
      <c r="W559" s="19" t="s">
        <v>5742</v>
      </c>
      <c r="X559" s="19" t="s">
        <v>4369</v>
      </c>
      <c r="Y559" s="19"/>
    </row>
    <row r="560" spans="1:25" ht="95.5" x14ac:dyDescent="0.35">
      <c r="A560" t="s">
        <v>1</v>
      </c>
      <c r="B560" s="19">
        <v>51</v>
      </c>
      <c r="C560" s="19" t="str">
        <f>VLOOKUP(B560,BaseMetodos!$A$2:$E$1177,3,FALSE)&amp;"."&amp;VLOOKUP(B560,BaseMetodos!$A$2:$E$1177,4,FALSE)</f>
        <v>u_xr_bci.previsionTesoreriaFrontOn</v>
      </c>
      <c r="D560" s="19" t="str">
        <f>VLOOKUP(B560,BaseMetodos!$A$2:$F$2177,5,FALSE)</f>
        <v>previsionTesoreriaFrontOn</v>
      </c>
      <c r="E560" s="19" t="str">
        <f>VLOOKUP(B560,BaseMetodos!$A$2:$F$2177,6,FALSE)</f>
        <v>frontOn/prevision/busqueda</v>
      </c>
      <c r="F560" s="62" t="s">
        <v>5582</v>
      </c>
      <c r="G560" s="11" t="s">
        <v>1725</v>
      </c>
      <c r="H560" s="11">
        <v>0</v>
      </c>
      <c r="I560" s="11" t="s">
        <v>5721</v>
      </c>
      <c r="J560" s="11" t="s">
        <v>3</v>
      </c>
      <c r="K560" s="11">
        <v>5</v>
      </c>
      <c r="L560" s="11">
        <v>25882</v>
      </c>
      <c r="S560" t="s">
        <v>5724</v>
      </c>
      <c r="T560" s="2" t="str">
        <f>paramGPL(BaseParametros!$C$397:$E$401,G560:J560)</f>
        <v>{"tipoSeleccion":"T", "agrupacion":0, "tipoCarteras":"PAT", "carteras":""}</v>
      </c>
      <c r="U560" s="1" t="str">
        <f>paramRPC2(C560,BaseParametros!$C$388:$E$395,F560:L560)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0" s="19" t="s">
        <v>5742</v>
      </c>
      <c r="W560" s="19" t="s">
        <v>5742</v>
      </c>
      <c r="X560" s="19" t="s">
        <v>4369</v>
      </c>
      <c r="Y560" s="19"/>
    </row>
    <row r="561" spans="1:25" ht="95.5" x14ac:dyDescent="0.35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previsionTesoreriaFrontOn</v>
      </c>
      <c r="E561" s="19" t="str">
        <f>VLOOKUP(B561,BaseMetodos!$A$2:$F$2177,6,FALSE)</f>
        <v>frontOn/prevision/busqueda</v>
      </c>
      <c r="F561" s="62" t="s">
        <v>5582</v>
      </c>
      <c r="G561" s="11" t="s">
        <v>258</v>
      </c>
      <c r="H561" s="11">
        <v>0</v>
      </c>
      <c r="I561" s="11" t="s">
        <v>3</v>
      </c>
      <c r="J561" s="11" t="s">
        <v>5722</v>
      </c>
      <c r="K561" s="11">
        <v>5</v>
      </c>
      <c r="L561" s="11">
        <v>25882</v>
      </c>
      <c r="S561" t="s">
        <v>5725</v>
      </c>
      <c r="T561" s="2" t="str">
        <f>paramGPL(BaseParametros!$C$397:$E$401,G561:J561)</f>
        <v>{"tipoSeleccion":"C", "agrupacion":0, "tipoCarteras":"", "carteras":"701, 706"}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5742</v>
      </c>
      <c r="W561" s="19" t="s">
        <v>5742</v>
      </c>
      <c r="X561" s="19" t="s">
        <v>4369</v>
      </c>
      <c r="Y561" s="19"/>
    </row>
    <row r="562" spans="1:25" ht="95.5" x14ac:dyDescent="0.35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previsionTesoreriaFrontOn</v>
      </c>
      <c r="E562" s="19" t="str">
        <f>VLOOKUP(B562,BaseMetodos!$A$2:$F$2177,6,FALSE)</f>
        <v>frontOn/prevision/busqueda</v>
      </c>
      <c r="F562" s="62" t="s">
        <v>5582</v>
      </c>
      <c r="G562" s="11" t="s">
        <v>1505</v>
      </c>
      <c r="H562" s="11">
        <v>1</v>
      </c>
      <c r="I562" s="11" t="s">
        <v>3</v>
      </c>
      <c r="J562" s="11" t="s">
        <v>3</v>
      </c>
      <c r="K562" s="11">
        <v>39</v>
      </c>
      <c r="L562" s="11">
        <v>49397</v>
      </c>
      <c r="S562" t="s">
        <v>5726</v>
      </c>
      <c r="T562" s="2" t="str">
        <f>paramGPL(BaseParametros!$C$397:$E$401,G562:J562)</f>
        <v>{"tipoSeleccion":"A", "agrupacion":1, "tipoCarteras":"", "carteras":""}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2" s="19" t="s">
        <v>5742</v>
      </c>
      <c r="W562" s="19" t="s">
        <v>5742</v>
      </c>
      <c r="X562" s="19" t="s">
        <v>4369</v>
      </c>
      <c r="Y562" s="19"/>
    </row>
    <row r="563" spans="1:25" ht="95.5" x14ac:dyDescent="0.35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previsionTesoreriaFrontOn</v>
      </c>
      <c r="E563" s="19" t="str">
        <f>VLOOKUP(B563,BaseMetodos!$A$2:$F$2177,6,FALSE)</f>
        <v>frontOn/prevision/busqueda</v>
      </c>
      <c r="F563" s="62" t="s">
        <v>5582</v>
      </c>
      <c r="G563" s="11" t="s">
        <v>1725</v>
      </c>
      <c r="H563" s="11">
        <v>0</v>
      </c>
      <c r="I563" s="11" t="s">
        <v>5721</v>
      </c>
      <c r="J563" s="11" t="s">
        <v>3</v>
      </c>
      <c r="K563" s="11">
        <v>39</v>
      </c>
      <c r="L563" s="11">
        <v>49397</v>
      </c>
      <c r="S563" t="s">
        <v>5727</v>
      </c>
      <c r="T563" s="2" t="str">
        <f>paramGPL(BaseParametros!$C$397:$E$401,G563:J563)</f>
        <v>{"tipoSeleccion":"T", "agrupacion":0, "tipoCarteras":"PAT", "carteras":""}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3" s="19" t="s">
        <v>5742</v>
      </c>
      <c r="W563" s="19" t="s">
        <v>5742</v>
      </c>
      <c r="X563" s="19" t="s">
        <v>4369</v>
      </c>
      <c r="Y563" s="19"/>
    </row>
    <row r="564" spans="1:25" ht="95.5" x14ac:dyDescent="0.35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previsionTesoreriaFrontOn</v>
      </c>
      <c r="E564" s="19" t="str">
        <f>VLOOKUP(B564,BaseMetodos!$A$2:$F$2177,6,FALSE)</f>
        <v>frontOn/prevision/busqueda</v>
      </c>
      <c r="F564" s="62" t="s">
        <v>5582</v>
      </c>
      <c r="G564" s="11" t="s">
        <v>258</v>
      </c>
      <c r="H564" s="11">
        <v>0</v>
      </c>
      <c r="I564" s="11" t="s">
        <v>3</v>
      </c>
      <c r="J564" s="11" t="s">
        <v>5722</v>
      </c>
      <c r="K564" s="11">
        <v>39</v>
      </c>
      <c r="L564" s="11">
        <v>49397</v>
      </c>
      <c r="S564" t="s">
        <v>5728</v>
      </c>
      <c r="T564" s="2" t="str">
        <f>paramGPL(BaseParametros!$C$397:$E$401,G564:J564)</f>
        <v>{"tipoSeleccion":"C", "agrupacion":0, "tipoCarteras":"", "carteras":"701, 706"}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4" s="19" t="s">
        <v>5742</v>
      </c>
      <c r="W564" s="19" t="s">
        <v>5742</v>
      </c>
      <c r="X564" s="19" t="s">
        <v>4369</v>
      </c>
      <c r="Y564" s="19"/>
    </row>
    <row r="565" spans="1:25" ht="95.5" x14ac:dyDescent="0.35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previsionTesoreriaFrontOn</v>
      </c>
      <c r="E565" s="19" t="str">
        <f>VLOOKUP(B565,BaseMetodos!$A$2:$F$2177,6,FALSE)</f>
        <v>frontOn/prevision/busqueda</v>
      </c>
      <c r="F565" s="62" t="s">
        <v>5582</v>
      </c>
      <c r="G565" s="11" t="s">
        <v>5587</v>
      </c>
      <c r="H565" s="11">
        <v>1</v>
      </c>
      <c r="I565" s="11" t="s">
        <v>3</v>
      </c>
      <c r="J565" s="11" t="s">
        <v>3</v>
      </c>
      <c r="K565" s="11">
        <v>5</v>
      </c>
      <c r="L565" s="11">
        <v>25882</v>
      </c>
      <c r="S565" t="s">
        <v>5729</v>
      </c>
      <c r="T565" s="2" t="str">
        <f>paramGPL(BaseParametros!$C$397:$E$401,G565:J565)</f>
        <v>{"tipoSeleccion":"X", "agrupacion":1, "tipoCarteras":"", "carteras":""}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5742</v>
      </c>
      <c r="W565" s="19" t="s">
        <v>5742</v>
      </c>
      <c r="X565" s="19" t="s">
        <v>4369</v>
      </c>
      <c r="Y565" s="19"/>
    </row>
    <row r="566" spans="1:25" ht="95.5" x14ac:dyDescent="0.35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previsionTesoreriaFrontOn</v>
      </c>
      <c r="E566" s="19" t="str">
        <f>VLOOKUP(B566,BaseMetodos!$A$2:$F$2177,6,FALSE)</f>
        <v>frontOn/prevision/busqueda</v>
      </c>
      <c r="F566" s="62" t="s">
        <v>5582</v>
      </c>
      <c r="G566" s="11" t="s">
        <v>1505</v>
      </c>
      <c r="H566" s="11">
        <v>999999</v>
      </c>
      <c r="I566" s="11" t="s">
        <v>3</v>
      </c>
      <c r="J566" s="11" t="s">
        <v>3</v>
      </c>
      <c r="K566" s="11">
        <v>5</v>
      </c>
      <c r="L566" s="11">
        <v>25882</v>
      </c>
      <c r="S566" t="s">
        <v>5730</v>
      </c>
      <c r="T566" s="2" t="str">
        <f>paramGPL(BaseParametros!$C$397:$E$401,G566:J566)</f>
        <v>{"tipoSeleccion":"A", "agrupacion":999999, "tipoCarteras":"", "carteras":""}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5742</v>
      </c>
      <c r="W566" s="19" t="s">
        <v>5742</v>
      </c>
      <c r="X566" s="19" t="s">
        <v>4369</v>
      </c>
      <c r="Y566" s="19"/>
    </row>
    <row r="567" spans="1:25" ht="95.5" x14ac:dyDescent="0.35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previsionTesoreriaFrontOn</v>
      </c>
      <c r="E567" s="19" t="str">
        <f>VLOOKUP(B567,BaseMetodos!$A$2:$F$2177,6,FALSE)</f>
        <v>frontOn/prevision/busqueda</v>
      </c>
      <c r="F567" s="62" t="s">
        <v>5582</v>
      </c>
      <c r="G567" s="11" t="s">
        <v>258</v>
      </c>
      <c r="H567" s="11">
        <v>0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5731</v>
      </c>
      <c r="T567" s="2" t="str">
        <f>paramGPL(BaseParametros!$C$397:$E$401,G567:J567)</f>
        <v>{"tipoSeleccion":"C", "agrupacion":0, "tipoCarteras":"", "carteras":""}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5742</v>
      </c>
      <c r="W567" s="19" t="s">
        <v>5742</v>
      </c>
      <c r="X567" s="19" t="s">
        <v>4369</v>
      </c>
      <c r="Y567" s="19"/>
    </row>
    <row r="568" spans="1:25" ht="95.5" x14ac:dyDescent="0.35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previsionTesoreriaFrontOn</v>
      </c>
      <c r="E568" s="19" t="str">
        <f>VLOOKUP(B568,BaseMetodos!$A$2:$F$2177,6,FALSE)</f>
        <v>frontOn/prevision/busqueda</v>
      </c>
      <c r="F568" s="62" t="s">
        <v>5582</v>
      </c>
      <c r="G568" s="11" t="s">
        <v>1725</v>
      </c>
      <c r="H568" s="11">
        <v>0</v>
      </c>
      <c r="I568" s="11" t="s">
        <v>267</v>
      </c>
      <c r="J568" s="11" t="s">
        <v>3</v>
      </c>
      <c r="K568" s="11">
        <v>5</v>
      </c>
      <c r="L568" s="11">
        <v>25882</v>
      </c>
      <c r="S568" t="s">
        <v>5732</v>
      </c>
      <c r="T568" s="2" t="str">
        <f>paramGPL(BaseParametros!$C$397:$E$401,G568:J568)</f>
        <v>{"tipoSeleccion":"T", "agrupacion":0, "tipoCarteras":"XXX", "carteras":""}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5742</v>
      </c>
      <c r="W568" s="19" t="s">
        <v>5742</v>
      </c>
      <c r="X568" s="19" t="s">
        <v>4369</v>
      </c>
      <c r="Y568" s="19"/>
    </row>
    <row r="569" spans="1:25" ht="95.5" x14ac:dyDescent="0.35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previsionTesoreriaFrontOn</v>
      </c>
      <c r="E569" s="19" t="str">
        <f>VLOOKUP(B569,BaseMetodos!$A$2:$F$2177,6,FALSE)</f>
        <v>frontOn/prevision/busqueda</v>
      </c>
      <c r="F569" s="62" t="s">
        <v>5582</v>
      </c>
      <c r="G569" s="11" t="s">
        <v>258</v>
      </c>
      <c r="H569" s="11">
        <v>0</v>
      </c>
      <c r="I569" s="11" t="s">
        <v>3</v>
      </c>
      <c r="J569" s="11" t="s">
        <v>5722</v>
      </c>
      <c r="K569" s="11">
        <v>0</v>
      </c>
      <c r="L569" s="11">
        <v>25882</v>
      </c>
      <c r="S569" t="s">
        <v>5733</v>
      </c>
      <c r="T569" s="2" t="str">
        <f>paramGPL(BaseParametros!$C$397:$E$401,G569:J569)</f>
        <v>{"tipoSeleccion":"C", "agrupacion":0, "tipoCarteras":"", "carteras":"701, 706"}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5742</v>
      </c>
      <c r="W569" s="19" t="s">
        <v>5742</v>
      </c>
      <c r="X569" s="19" t="s">
        <v>4369</v>
      </c>
      <c r="Y569" s="19"/>
    </row>
    <row r="570" spans="1:25" ht="95.5" x14ac:dyDescent="0.35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previsionTesoreriaFrontOn</v>
      </c>
      <c r="E570" s="19" t="str">
        <f>VLOOKUP(B570,BaseMetodos!$A$2:$F$2177,6,FALSE)</f>
        <v>frontOn/prevision/busqueda</v>
      </c>
      <c r="F570" s="62" t="s">
        <v>5582</v>
      </c>
      <c r="G570" s="11" t="s">
        <v>258</v>
      </c>
      <c r="H570" s="11">
        <v>0</v>
      </c>
      <c r="I570" s="11" t="s">
        <v>3</v>
      </c>
      <c r="J570" s="11" t="s">
        <v>5722</v>
      </c>
      <c r="K570" s="11">
        <v>39</v>
      </c>
      <c r="L570" s="11">
        <v>25882</v>
      </c>
      <c r="S570" t="s">
        <v>5733</v>
      </c>
      <c r="T570" s="2" t="str">
        <f>paramGPL(BaseParametros!$C$397:$E$401,G570:J570)</f>
        <v>{"tipoSeleccion":"C", "agrupacion":0, "tipoCarteras":"", "carteras":"701, 706"}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5742</v>
      </c>
      <c r="W570" s="19" t="s">
        <v>5742</v>
      </c>
      <c r="X570" s="19" t="s">
        <v>4369</v>
      </c>
      <c r="Y570" s="19"/>
    </row>
    <row r="571" spans="1:25" ht="95.5" x14ac:dyDescent="0.35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previsionTesoreriaFrontOn</v>
      </c>
      <c r="E571" s="19" t="str">
        <f>VLOOKUP(B571,BaseMetodos!$A$2:$F$2177,6,FALSE)</f>
        <v>frontOn/prevision/busqueda</v>
      </c>
      <c r="F571" s="62" t="s">
        <v>5582</v>
      </c>
      <c r="G571" s="11" t="s">
        <v>258</v>
      </c>
      <c r="H571" s="11">
        <v>0</v>
      </c>
      <c r="I571" s="11" t="s">
        <v>3</v>
      </c>
      <c r="J571" s="11" t="s">
        <v>5722</v>
      </c>
      <c r="K571" s="11">
        <v>39</v>
      </c>
      <c r="L571" s="11">
        <v>0</v>
      </c>
      <c r="S571" t="s">
        <v>5586</v>
      </c>
      <c r="T571" s="2" t="str">
        <f>paramGPL(BaseParametros!$C$397:$E$401,G571:J571)</f>
        <v>{"tipoSeleccion":"C", "agrupacion":0, "tipoCarteras":"", "carteras":"701, 706"}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1" s="19" t="s">
        <v>5742</v>
      </c>
      <c r="W571" s="19" t="s">
        <v>5742</v>
      </c>
      <c r="X571" s="19" t="s">
        <v>4369</v>
      </c>
      <c r="Y571" s="19"/>
    </row>
    <row r="572" spans="1:25" x14ac:dyDescent="0.35">
      <c r="A572" t="s">
        <v>1</v>
      </c>
      <c r="B572" s="19">
        <v>1183</v>
      </c>
      <c r="C572" s="19" t="e">
        <f>VLOOKUP(B572,BaseMetodos!$A$2:$E$1177,3,FALSE)&amp;"."&amp;VLOOKUP(B572,BaseMetodos!$A$2:$E$1177,4,FALSE)</f>
        <v>#N/A</v>
      </c>
      <c r="D572" s="19" t="str">
        <f>VLOOKUP(B572,BaseMetodos!$A$2:$F$2177,5,FALSE)</f>
        <v>obtenerTramosHorarios</v>
      </c>
      <c r="E572" s="19">
        <f>VLOOKUP(B572,BaseMetodos!$A$2:$F$2177,6,FALSE)</f>
        <v>0</v>
      </c>
      <c r="F572" s="11" t="s">
        <v>1502</v>
      </c>
      <c r="G572" s="11" t="s">
        <v>2</v>
      </c>
      <c r="H572" s="11" t="s">
        <v>5756</v>
      </c>
      <c r="I572" s="11" t="s">
        <v>5757</v>
      </c>
      <c r="S572" t="s">
        <v>5689</v>
      </c>
      <c r="T572" s="2" t="str">
        <f>paramGPL(BaseParametros!$C$402:$E$406,F572:I572)</f>
        <v>{"canal":"110", "codigoFondoSerie":"3001", "tipo":"inv", "procedencia":"b"}</v>
      </c>
      <c r="V572" s="19" t="s">
        <v>5742</v>
      </c>
      <c r="W572" s="19" t="s">
        <v>5742</v>
      </c>
      <c r="X572" s="19" t="s">
        <v>4369</v>
      </c>
      <c r="Y572" s="19" t="s">
        <v>5747</v>
      </c>
    </row>
    <row r="573" spans="1:25" x14ac:dyDescent="0.35">
      <c r="A573" t="s">
        <v>1</v>
      </c>
      <c r="B573" s="19">
        <v>1183</v>
      </c>
      <c r="C573" s="19" t="e">
        <f>VLOOKUP(B573,BaseMetodos!$A$2:$E$1177,3,FALSE)&amp;"."&amp;VLOOKUP(B573,BaseMetodos!$A$2:$E$1177,4,FALSE)</f>
        <v>#N/A</v>
      </c>
      <c r="D573" s="19" t="str">
        <f>VLOOKUP(B573,BaseMetodos!$A$2:$F$2177,5,FALSE)</f>
        <v>obtenerTramosHorarios</v>
      </c>
      <c r="E573" s="19">
        <f>VLOOKUP(B573,BaseMetodos!$A$2:$F$2177,6,FALSE)</f>
        <v>0</v>
      </c>
      <c r="F573" s="11" t="s">
        <v>1502</v>
      </c>
      <c r="G573" s="11" t="s">
        <v>210</v>
      </c>
      <c r="H573" s="11" t="s">
        <v>5756</v>
      </c>
      <c r="I573" s="11" t="s">
        <v>5757</v>
      </c>
      <c r="S573" t="s">
        <v>5759</v>
      </c>
      <c r="T573" s="2" t="str">
        <f>paramGPL(BaseParametros!$C$402:$E$406,F573:I573)</f>
        <v>{"canal":"110", "codigoFondoSerie":"3016", "tipo":"inv", "procedencia":"b"}</v>
      </c>
      <c r="V573" s="19" t="s">
        <v>5742</v>
      </c>
      <c r="W573" s="19" t="s">
        <v>5742</v>
      </c>
      <c r="X573" s="19" t="s">
        <v>4369</v>
      </c>
      <c r="Y573" s="19" t="s">
        <v>5747</v>
      </c>
    </row>
    <row r="574" spans="1:25" x14ac:dyDescent="0.35">
      <c r="A574" t="s">
        <v>1</v>
      </c>
      <c r="B574" s="19">
        <v>1183</v>
      </c>
      <c r="C574" s="19" t="e">
        <f>VLOOKUP(B574,BaseMetodos!$A$2:$E$1177,3,FALSE)&amp;"."&amp;VLOOKUP(B574,BaseMetodos!$A$2:$E$1177,4,FALSE)</f>
        <v>#N/A</v>
      </c>
      <c r="D574" s="19" t="str">
        <f>VLOOKUP(B574,BaseMetodos!$A$2:$F$2177,5,FALSE)</f>
        <v>obtenerTramosHorarios</v>
      </c>
      <c r="E574" s="19">
        <f>VLOOKUP(B574,BaseMetodos!$A$2:$F$2177,6,FALSE)</f>
        <v>0</v>
      </c>
      <c r="F574" s="11" t="s">
        <v>5758</v>
      </c>
      <c r="G574" s="11" t="s">
        <v>2</v>
      </c>
      <c r="H574" s="11" t="s">
        <v>5756</v>
      </c>
      <c r="I574" s="11" t="s">
        <v>5757</v>
      </c>
      <c r="S574" t="s">
        <v>197</v>
      </c>
      <c r="T574" s="2" t="str">
        <f>paramGPL(BaseParametros!$C$402:$E$406,F574:I574)</f>
        <v>{"canal":"A110", "codigoFondoSerie":"3001", "tipo":"inv", "procedencia":"b"}</v>
      </c>
      <c r="V574" s="19" t="s">
        <v>5742</v>
      </c>
      <c r="W574" s="19" t="s">
        <v>5742</v>
      </c>
      <c r="X574" s="19" t="s">
        <v>4369</v>
      </c>
      <c r="Y574" s="19" t="s">
        <v>5747</v>
      </c>
    </row>
    <row r="575" spans="1:25" x14ac:dyDescent="0.35">
      <c r="A575" t="s">
        <v>1</v>
      </c>
      <c r="B575" s="19">
        <v>1183</v>
      </c>
      <c r="C575" s="19" t="e">
        <f>VLOOKUP(B575,BaseMetodos!$A$2:$E$1177,3,FALSE)&amp;"."&amp;VLOOKUP(B575,BaseMetodos!$A$2:$E$1177,4,FALSE)</f>
        <v>#N/A</v>
      </c>
      <c r="D575" s="19" t="str">
        <f>VLOOKUP(B575,BaseMetodos!$A$2:$F$2177,5,FALSE)</f>
        <v>obtenerTramosHorarios</v>
      </c>
      <c r="E575" s="19">
        <f>VLOOKUP(B575,BaseMetodos!$A$2:$F$2177,6,FALSE)</f>
        <v>0</v>
      </c>
      <c r="F575" s="11" t="s">
        <v>5758</v>
      </c>
      <c r="G575" s="11" t="s">
        <v>2</v>
      </c>
      <c r="H575" s="11" t="s">
        <v>5762</v>
      </c>
      <c r="I575" s="11" t="s">
        <v>5757</v>
      </c>
      <c r="S575" t="s">
        <v>5760</v>
      </c>
      <c r="T575" s="2" t="str">
        <f>paramGPL(BaseParametros!$C$402:$E$406,F575:I575)</f>
        <v>{"canal":"A110", "codigoFondoSerie":"3001", "tipo":"x", "procedencia":"b"}</v>
      </c>
      <c r="V575" s="19" t="s">
        <v>5742</v>
      </c>
      <c r="W575" s="19" t="s">
        <v>5742</v>
      </c>
      <c r="X575" s="19" t="s">
        <v>4369</v>
      </c>
      <c r="Y575" s="19" t="s">
        <v>5747</v>
      </c>
    </row>
    <row r="576" spans="1:25" x14ac:dyDescent="0.35">
      <c r="A576" t="s">
        <v>1</v>
      </c>
      <c r="B576" s="19">
        <v>1183</v>
      </c>
      <c r="C576" s="19" t="e">
        <f>VLOOKUP(B576,BaseMetodos!$A$2:$E$1177,3,FALSE)&amp;"."&amp;VLOOKUP(B576,BaseMetodos!$A$2:$E$1177,4,FALSE)</f>
        <v>#N/A</v>
      </c>
      <c r="D576" s="19" t="str">
        <f>VLOOKUP(B576,BaseMetodos!$A$2:$F$2177,5,FALSE)</f>
        <v>obtenerTramosHorarios</v>
      </c>
      <c r="E576" s="19">
        <f>VLOOKUP(B576,BaseMetodos!$A$2:$F$2177,6,FALSE)</f>
        <v>0</v>
      </c>
      <c r="F576" s="11" t="s">
        <v>5758</v>
      </c>
      <c r="G576" s="11" t="s">
        <v>2</v>
      </c>
      <c r="H576" s="11" t="s">
        <v>5756</v>
      </c>
      <c r="I576" s="11" t="s">
        <v>5762</v>
      </c>
      <c r="S576" t="s">
        <v>5761</v>
      </c>
      <c r="T576" s="2" t="str">
        <f>paramGPL(BaseParametros!$C$402:$E$406,F576:I576)</f>
        <v>{"canal":"A110", "codigoFondoSerie":"3001", "tipo":"inv", "procedencia":"x"}</v>
      </c>
      <c r="V576" s="19" t="s">
        <v>5742</v>
      </c>
      <c r="W576" s="19" t="s">
        <v>5742</v>
      </c>
      <c r="X576" s="19" t="s">
        <v>4369</v>
      </c>
      <c r="Y576" s="19" t="s">
        <v>5747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zoomScaleNormal="100" workbookViewId="0">
      <selection activeCell="A13" sqref="A13"/>
    </sheetView>
  </sheetViews>
  <sheetFormatPr baseColWidth="10" defaultRowHeight="14.5" x14ac:dyDescent="0.3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 x14ac:dyDescent="0.35">
      <c r="J1" t="s">
        <v>3704</v>
      </c>
    </row>
    <row r="2" spans="1:56" x14ac:dyDescent="0.35">
      <c r="J2" s="30" t="s">
        <v>3635</v>
      </c>
      <c r="K2" s="30" t="s">
        <v>3642</v>
      </c>
      <c r="L2" s="30" t="s">
        <v>3657</v>
      </c>
      <c r="M2" s="30" t="s">
        <v>3664</v>
      </c>
      <c r="N2" t="s">
        <v>3670</v>
      </c>
      <c r="O2" t="s">
        <v>3677</v>
      </c>
      <c r="P2" t="s">
        <v>3684</v>
      </c>
      <c r="Q2" t="s">
        <v>3691</v>
      </c>
      <c r="R2" t="s">
        <v>3698</v>
      </c>
    </row>
    <row r="3" spans="1:56" x14ac:dyDescent="0.35">
      <c r="J3" s="30" t="s">
        <v>3636</v>
      </c>
      <c r="K3" s="30" t="s">
        <v>3643</v>
      </c>
      <c r="L3" s="30" t="s">
        <v>3658</v>
      </c>
      <c r="M3" s="30" t="s">
        <v>3665</v>
      </c>
      <c r="N3" t="s">
        <v>3671</v>
      </c>
      <c r="O3" t="s">
        <v>3678</v>
      </c>
      <c r="P3" t="s">
        <v>3685</v>
      </c>
      <c r="Q3" t="s">
        <v>3692</v>
      </c>
      <c r="R3" t="s">
        <v>3699</v>
      </c>
    </row>
    <row r="4" spans="1:56" x14ac:dyDescent="0.35">
      <c r="J4" s="30" t="s">
        <v>3637</v>
      </c>
      <c r="K4" s="30" t="s">
        <v>3644</v>
      </c>
      <c r="L4" s="30" t="s">
        <v>3659</v>
      </c>
      <c r="M4" t="s">
        <v>5650</v>
      </c>
      <c r="N4" t="s">
        <v>3672</v>
      </c>
      <c r="O4" t="s">
        <v>3679</v>
      </c>
      <c r="P4" t="s">
        <v>3686</v>
      </c>
      <c r="Q4" t="s">
        <v>3693</v>
      </c>
      <c r="R4" t="s">
        <v>3700</v>
      </c>
    </row>
    <row r="5" spans="1:56" x14ac:dyDescent="0.35">
      <c r="J5" s="30" t="s">
        <v>3638</v>
      </c>
      <c r="K5" s="30" t="s">
        <v>3653</v>
      </c>
      <c r="L5" s="30" t="s">
        <v>3660</v>
      </c>
      <c r="M5" s="30" t="s">
        <v>3666</v>
      </c>
      <c r="N5" t="s">
        <v>3673</v>
      </c>
      <c r="O5" t="s">
        <v>3680</v>
      </c>
      <c r="P5" t="s">
        <v>3687</v>
      </c>
      <c r="Q5" t="s">
        <v>3694</v>
      </c>
      <c r="R5" t="s">
        <v>3701</v>
      </c>
    </row>
    <row r="6" spans="1:56" x14ac:dyDescent="0.35">
      <c r="J6" s="30" t="s">
        <v>3639</v>
      </c>
      <c r="K6" s="30" t="s">
        <v>3654</v>
      </c>
      <c r="L6" s="30" t="s">
        <v>3661</v>
      </c>
      <c r="M6" t="s">
        <v>3667</v>
      </c>
      <c r="N6" t="s">
        <v>3674</v>
      </c>
      <c r="O6" t="s">
        <v>3681</v>
      </c>
      <c r="P6" t="s">
        <v>3688</v>
      </c>
      <c r="Q6" t="s">
        <v>3695</v>
      </c>
    </row>
    <row r="7" spans="1:56" x14ac:dyDescent="0.35">
      <c r="J7" s="30" t="s">
        <v>3640</v>
      </c>
      <c r="K7" s="30" t="s">
        <v>3655</v>
      </c>
      <c r="L7" s="30" t="s">
        <v>3662</v>
      </c>
      <c r="M7" t="s">
        <v>3668</v>
      </c>
      <c r="N7" t="s">
        <v>3675</v>
      </c>
      <c r="O7" t="s">
        <v>3682</v>
      </c>
      <c r="P7" t="s">
        <v>3689</v>
      </c>
      <c r="Q7" t="s">
        <v>3696</v>
      </c>
    </row>
    <row r="8" spans="1:56" x14ac:dyDescent="0.35">
      <c r="J8" s="30" t="s">
        <v>3641</v>
      </c>
      <c r="K8" s="30" t="s">
        <v>3656</v>
      </c>
      <c r="L8" s="30" t="s">
        <v>3663</v>
      </c>
      <c r="M8" t="s">
        <v>3669</v>
      </c>
      <c r="N8" t="s">
        <v>3676</v>
      </c>
      <c r="O8" t="s">
        <v>3683</v>
      </c>
      <c r="P8" t="s">
        <v>3690</v>
      </c>
      <c r="Q8" t="s">
        <v>3697</v>
      </c>
    </row>
    <row r="10" spans="1:56" x14ac:dyDescent="0.35">
      <c r="F10" s="39" t="s">
        <v>5436</v>
      </c>
    </row>
    <row r="11" spans="1:56" x14ac:dyDescent="0.35">
      <c r="C11" s="41" t="s">
        <v>5391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5">
      <c r="J12" t="s">
        <v>1506</v>
      </c>
      <c r="K12" t="s">
        <v>1507</v>
      </c>
      <c r="L12" t="s">
        <v>3573</v>
      </c>
      <c r="M12" t="s">
        <v>3574</v>
      </c>
      <c r="N12" t="s">
        <v>3575</v>
      </c>
      <c r="O12" t="s">
        <v>3576</v>
      </c>
      <c r="P12" t="s">
        <v>3577</v>
      </c>
      <c r="Q12" t="s">
        <v>3578</v>
      </c>
      <c r="R12" t="s">
        <v>3579</v>
      </c>
      <c r="S12" t="s">
        <v>3580</v>
      </c>
      <c r="T12" t="s">
        <v>3581</v>
      </c>
      <c r="U12" t="s">
        <v>3582</v>
      </c>
      <c r="V12" t="s">
        <v>3583</v>
      </c>
      <c r="W12" t="s">
        <v>3584</v>
      </c>
      <c r="X12" t="s">
        <v>3585</v>
      </c>
      <c r="Y12" t="s">
        <v>3586</v>
      </c>
      <c r="Z12" t="s">
        <v>3587</v>
      </c>
      <c r="AA12" t="s">
        <v>3588</v>
      </c>
      <c r="AB12" t="s">
        <v>3589</v>
      </c>
      <c r="AC12" t="s">
        <v>3590</v>
      </c>
      <c r="AD12" t="s">
        <v>3591</v>
      </c>
      <c r="AE12" t="s">
        <v>3592</v>
      </c>
      <c r="AF12" t="s">
        <v>3593</v>
      </c>
      <c r="AG12" t="s">
        <v>3594</v>
      </c>
      <c r="AH12" t="s">
        <v>3595</v>
      </c>
      <c r="AI12" t="s">
        <v>3596</v>
      </c>
      <c r="AJ12" t="s">
        <v>3597</v>
      </c>
      <c r="AK12" t="s">
        <v>3598</v>
      </c>
      <c r="AL12" t="s">
        <v>3599</v>
      </c>
      <c r="AM12" t="s">
        <v>3600</v>
      </c>
      <c r="AN12" t="s">
        <v>3601</v>
      </c>
      <c r="AO12" t="s">
        <v>3602</v>
      </c>
      <c r="AP12" t="s">
        <v>3603</v>
      </c>
      <c r="AQ12" t="s">
        <v>3604</v>
      </c>
      <c r="AR12" t="s">
        <v>3605</v>
      </c>
      <c r="AS12" t="s">
        <v>3606</v>
      </c>
      <c r="AT12" t="s">
        <v>3607</v>
      </c>
      <c r="AU12" t="s">
        <v>3608</v>
      </c>
      <c r="AV12" t="s">
        <v>3609</v>
      </c>
      <c r="AW12" t="s">
        <v>3610</v>
      </c>
      <c r="AX12" t="s">
        <v>3611</v>
      </c>
      <c r="AY12" t="s">
        <v>3612</v>
      </c>
      <c r="AZ12" t="s">
        <v>3613</v>
      </c>
      <c r="BA12" t="s">
        <v>3614</v>
      </c>
      <c r="BB12" t="s">
        <v>3615</v>
      </c>
      <c r="BC12" t="s">
        <v>3616</v>
      </c>
      <c r="BD12" t="s">
        <v>3617</v>
      </c>
    </row>
    <row r="13" spans="1:56" x14ac:dyDescent="0.35">
      <c r="A13" s="14" t="s">
        <v>1489</v>
      </c>
      <c r="B13" s="14" t="s">
        <v>1519</v>
      </c>
      <c r="C13" s="14" t="s">
        <v>256</v>
      </c>
      <c r="D13" s="14" t="s">
        <v>1520</v>
      </c>
      <c r="E13" s="14" t="s">
        <v>1521</v>
      </c>
      <c r="F13" s="14" t="s">
        <v>4786</v>
      </c>
      <c r="G13" s="14" t="s">
        <v>4722</v>
      </c>
      <c r="H13" s="14" t="s">
        <v>269</v>
      </c>
      <c r="I13" s="14" t="s">
        <v>4723</v>
      </c>
      <c r="J13" s="1" t="s">
        <v>3526</v>
      </c>
      <c r="K13" s="1" t="s">
        <v>3527</v>
      </c>
      <c r="L13" s="1" t="s">
        <v>3528</v>
      </c>
      <c r="M13" s="1" t="s">
        <v>3529</v>
      </c>
      <c r="N13" s="1" t="s">
        <v>3530</v>
      </c>
      <c r="O13" s="1" t="s">
        <v>3531</v>
      </c>
      <c r="P13" s="1" t="s">
        <v>3532</v>
      </c>
      <c r="Q13" s="1" t="s">
        <v>3533</v>
      </c>
      <c r="R13" s="1" t="s">
        <v>3534</v>
      </c>
      <c r="S13" s="1" t="s">
        <v>3535</v>
      </c>
      <c r="T13" s="1" t="s">
        <v>3536</v>
      </c>
      <c r="U13" s="1" t="s">
        <v>3537</v>
      </c>
      <c r="V13" s="1" t="s">
        <v>3538</v>
      </c>
      <c r="W13" s="1" t="s">
        <v>3539</v>
      </c>
      <c r="X13" s="1" t="s">
        <v>3540</v>
      </c>
      <c r="Y13" s="1" t="s">
        <v>3541</v>
      </c>
      <c r="Z13" s="1" t="s">
        <v>3542</v>
      </c>
      <c r="AA13" s="1" t="s">
        <v>3543</v>
      </c>
      <c r="AB13" s="1" t="s">
        <v>3544</v>
      </c>
      <c r="AC13" s="1" t="s">
        <v>3545</v>
      </c>
      <c r="AD13" s="1" t="s">
        <v>3546</v>
      </c>
      <c r="AE13" s="1" t="s">
        <v>3547</v>
      </c>
      <c r="AF13" s="1" t="s">
        <v>3548</v>
      </c>
      <c r="AG13" s="1" t="s">
        <v>3549</v>
      </c>
      <c r="AH13" s="1" t="s">
        <v>3550</v>
      </c>
      <c r="AI13" s="1" t="s">
        <v>3551</v>
      </c>
      <c r="AJ13" s="1" t="s">
        <v>3552</v>
      </c>
      <c r="AK13" s="1" t="s">
        <v>3553</v>
      </c>
      <c r="AL13" s="1" t="s">
        <v>3554</v>
      </c>
      <c r="AM13" s="1" t="s">
        <v>3555</v>
      </c>
      <c r="AN13" s="1" t="s">
        <v>3556</v>
      </c>
      <c r="AO13" s="1" t="s">
        <v>3557</v>
      </c>
      <c r="AP13" s="1" t="s">
        <v>3558</v>
      </c>
      <c r="AQ13" s="1" t="s">
        <v>3559</v>
      </c>
      <c r="AR13" s="1" t="s">
        <v>3560</v>
      </c>
      <c r="AS13" s="1" t="s">
        <v>3561</v>
      </c>
      <c r="AT13" s="1" t="s">
        <v>3562</v>
      </c>
      <c r="AU13" s="1" t="s">
        <v>3563</v>
      </c>
      <c r="AV13" s="1" t="s">
        <v>3564</v>
      </c>
      <c r="AW13" s="1" t="s">
        <v>3565</v>
      </c>
      <c r="AX13" s="1" t="s">
        <v>3566</v>
      </c>
      <c r="AY13" s="1" t="s">
        <v>3567</v>
      </c>
      <c r="AZ13" s="1" t="s">
        <v>3568</v>
      </c>
      <c r="BA13" s="1" t="s">
        <v>3569</v>
      </c>
      <c r="BB13" s="1" t="s">
        <v>3570</v>
      </c>
      <c r="BC13" s="1" t="s">
        <v>3571</v>
      </c>
      <c r="BD13" s="1" t="s">
        <v>3572</v>
      </c>
    </row>
    <row r="14" spans="1:56" x14ac:dyDescent="0.35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5651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5706</v>
      </c>
      <c r="K14" s="3" t="s">
        <v>1502</v>
      </c>
      <c r="L14" s="54" t="s">
        <v>259</v>
      </c>
      <c r="M14" s="3" t="s">
        <v>1810</v>
      </c>
      <c r="N14" s="3" t="s">
        <v>1810</v>
      </c>
      <c r="O14" s="3" t="s">
        <v>3619</v>
      </c>
      <c r="P14" s="3" t="s">
        <v>3620</v>
      </c>
      <c r="Q14" s="3" t="s">
        <v>3621</v>
      </c>
      <c r="R14" s="3" t="s">
        <v>3</v>
      </c>
      <c r="S14" s="3" t="s">
        <v>3651</v>
      </c>
      <c r="T14" s="3" t="s">
        <v>3622</v>
      </c>
      <c r="U14" s="3" t="s">
        <v>3623</v>
      </c>
      <c r="V14" s="3" t="s">
        <v>1810</v>
      </c>
      <c r="W14" s="3" t="s">
        <v>3</v>
      </c>
      <c r="X14" s="3" t="s">
        <v>3</v>
      </c>
      <c r="Y14" s="3" t="s">
        <v>1810</v>
      </c>
      <c r="Z14" s="3" t="s">
        <v>3624</v>
      </c>
      <c r="AA14" s="3" t="s">
        <v>3625</v>
      </c>
      <c r="AB14" s="3" t="s">
        <v>3626</v>
      </c>
      <c r="AC14" s="3" t="s">
        <v>3627</v>
      </c>
      <c r="AD14" s="3" t="s">
        <v>1594</v>
      </c>
      <c r="AE14" s="3" t="s">
        <v>3628</v>
      </c>
      <c r="AF14" s="3" t="s">
        <v>1810</v>
      </c>
      <c r="AG14" s="3" t="s">
        <v>194</v>
      </c>
      <c r="AH14" s="3" t="s">
        <v>3629</v>
      </c>
      <c r="AI14" s="29" t="s">
        <v>3618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3630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3631</v>
      </c>
      <c r="AW14" s="3" t="s">
        <v>3632</v>
      </c>
      <c r="AX14" s="3" t="s">
        <v>266</v>
      </c>
      <c r="AY14" s="3" t="s">
        <v>3</v>
      </c>
      <c r="AZ14" s="3" t="s">
        <v>3630</v>
      </c>
      <c r="BA14" s="3" t="s">
        <v>3633</v>
      </c>
      <c r="BB14" s="3" t="s">
        <v>1810</v>
      </c>
      <c r="BC14" s="1" t="s">
        <v>3634</v>
      </c>
      <c r="BD14" s="3" t="s">
        <v>3629</v>
      </c>
    </row>
    <row r="15" spans="1:56" x14ac:dyDescent="0.35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5652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5707</v>
      </c>
      <c r="K15" s="3" t="s">
        <v>1502</v>
      </c>
      <c r="L15" s="54" t="s">
        <v>3648</v>
      </c>
      <c r="M15" s="3" t="s">
        <v>1810</v>
      </c>
      <c r="N15" s="3" t="s">
        <v>1810</v>
      </c>
      <c r="O15" s="3" t="s">
        <v>3619</v>
      </c>
      <c r="P15" s="3" t="s">
        <v>3620</v>
      </c>
      <c r="Q15" s="3" t="s">
        <v>3621</v>
      </c>
      <c r="R15" s="3" t="s">
        <v>3</v>
      </c>
      <c r="S15" s="3" t="s">
        <v>3651</v>
      </c>
      <c r="T15" s="3" t="s">
        <v>3622</v>
      </c>
      <c r="U15" s="3" t="s">
        <v>3623</v>
      </c>
      <c r="V15" s="3" t="s">
        <v>1810</v>
      </c>
      <c r="W15" s="3" t="s">
        <v>3</v>
      </c>
      <c r="X15" s="3" t="s">
        <v>3</v>
      </c>
      <c r="Y15" s="3" t="s">
        <v>1810</v>
      </c>
      <c r="Z15" s="3" t="s">
        <v>3624</v>
      </c>
      <c r="AA15" s="3" t="s">
        <v>3625</v>
      </c>
      <c r="AB15" s="3" t="s">
        <v>3626</v>
      </c>
      <c r="AC15" s="3" t="s">
        <v>3627</v>
      </c>
      <c r="AD15" s="3" t="s">
        <v>1594</v>
      </c>
      <c r="AE15" s="3" t="s">
        <v>3628</v>
      </c>
      <c r="AF15" s="3" t="s">
        <v>1810</v>
      </c>
      <c r="AG15" s="3" t="s">
        <v>194</v>
      </c>
      <c r="AH15" s="3" t="s">
        <v>3629</v>
      </c>
      <c r="AI15" s="29" t="s">
        <v>3618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3630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3631</v>
      </c>
      <c r="AW15" s="3" t="s">
        <v>3632</v>
      </c>
      <c r="AX15" s="3" t="s">
        <v>266</v>
      </c>
      <c r="AY15" s="3" t="s">
        <v>3</v>
      </c>
      <c r="AZ15" s="3" t="s">
        <v>3630</v>
      </c>
      <c r="BA15" s="3" t="s">
        <v>3633</v>
      </c>
      <c r="BB15" s="3" t="s">
        <v>1810</v>
      </c>
      <c r="BC15" s="1" t="s">
        <v>3634</v>
      </c>
      <c r="BD15" s="3" t="s">
        <v>3629</v>
      </c>
    </row>
    <row r="16" spans="1:56" x14ac:dyDescent="0.35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5655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5708</v>
      </c>
      <c r="K16" s="3" t="s">
        <v>1502</v>
      </c>
      <c r="L16" s="54" t="s">
        <v>3703</v>
      </c>
      <c r="M16" s="3" t="s">
        <v>1810</v>
      </c>
      <c r="N16" s="3" t="s">
        <v>1810</v>
      </c>
      <c r="O16" s="3" t="s">
        <v>3619</v>
      </c>
      <c r="P16" s="3" t="s">
        <v>3620</v>
      </c>
      <c r="Q16" s="3" t="s">
        <v>3621</v>
      </c>
      <c r="R16" s="3" t="s">
        <v>3</v>
      </c>
      <c r="S16" s="3" t="s">
        <v>3651</v>
      </c>
      <c r="T16" s="3" t="s">
        <v>3622</v>
      </c>
      <c r="U16" s="3" t="s">
        <v>3623</v>
      </c>
      <c r="V16" s="3" t="s">
        <v>1810</v>
      </c>
      <c r="W16" s="3" t="s">
        <v>3</v>
      </c>
      <c r="X16" s="3" t="s">
        <v>3</v>
      </c>
      <c r="Y16" s="3" t="s">
        <v>1810</v>
      </c>
      <c r="Z16" s="3" t="s">
        <v>3624</v>
      </c>
      <c r="AA16" s="3" t="s">
        <v>3625</v>
      </c>
      <c r="AB16" s="3" t="s">
        <v>3626</v>
      </c>
      <c r="AC16" s="3" t="s">
        <v>3627</v>
      </c>
      <c r="AD16" s="3" t="s">
        <v>1594</v>
      </c>
      <c r="AE16" s="3" t="s">
        <v>3628</v>
      </c>
      <c r="AF16" s="3" t="s">
        <v>1810</v>
      </c>
      <c r="AG16" s="3" t="s">
        <v>194</v>
      </c>
      <c r="AH16" s="3" t="s">
        <v>3629</v>
      </c>
      <c r="AI16" s="29" t="s">
        <v>3618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3630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3631</v>
      </c>
      <c r="AW16" s="3" t="s">
        <v>3632</v>
      </c>
      <c r="AX16" s="3" t="s">
        <v>266</v>
      </c>
      <c r="AY16" s="3" t="s">
        <v>3</v>
      </c>
      <c r="AZ16" s="3" t="s">
        <v>3630</v>
      </c>
      <c r="BA16" s="3" t="s">
        <v>3633</v>
      </c>
      <c r="BB16" s="3" t="s">
        <v>1810</v>
      </c>
      <c r="BC16" s="1" t="s">
        <v>3634</v>
      </c>
      <c r="BD16" s="3" t="s">
        <v>3629</v>
      </c>
    </row>
    <row r="17" spans="1:56" x14ac:dyDescent="0.35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5656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5709</v>
      </c>
      <c r="K17" s="3" t="s">
        <v>1502</v>
      </c>
      <c r="L17" s="54" t="s">
        <v>5710</v>
      </c>
      <c r="M17" s="3" t="s">
        <v>1810</v>
      </c>
      <c r="N17" s="3" t="s">
        <v>1810</v>
      </c>
      <c r="O17" s="3" t="s">
        <v>3619</v>
      </c>
      <c r="P17" s="3" t="s">
        <v>3620</v>
      </c>
      <c r="Q17" s="3" t="s">
        <v>3621</v>
      </c>
      <c r="R17" s="3" t="s">
        <v>3</v>
      </c>
      <c r="S17" s="3" t="s">
        <v>3651</v>
      </c>
      <c r="T17" s="3" t="s">
        <v>3622</v>
      </c>
      <c r="U17" s="3" t="s">
        <v>3623</v>
      </c>
      <c r="V17" s="3" t="s">
        <v>1810</v>
      </c>
      <c r="W17" s="3" t="s">
        <v>3</v>
      </c>
      <c r="X17" s="3" t="s">
        <v>3</v>
      </c>
      <c r="Y17" s="3" t="s">
        <v>1810</v>
      </c>
      <c r="Z17" s="3" t="s">
        <v>3624</v>
      </c>
      <c r="AA17" s="3" t="s">
        <v>3625</v>
      </c>
      <c r="AB17" s="3" t="s">
        <v>3626</v>
      </c>
      <c r="AC17" s="3" t="s">
        <v>3627</v>
      </c>
      <c r="AD17" s="3" t="s">
        <v>1594</v>
      </c>
      <c r="AE17" s="3" t="s">
        <v>3628</v>
      </c>
      <c r="AF17" s="3" t="s">
        <v>1810</v>
      </c>
      <c r="AG17" s="3" t="s">
        <v>194</v>
      </c>
      <c r="AH17" s="3" t="s">
        <v>3629</v>
      </c>
      <c r="AI17" s="29" t="s">
        <v>3618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3630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3631</v>
      </c>
      <c r="AW17" s="3" t="s">
        <v>3632</v>
      </c>
      <c r="AX17" s="3" t="s">
        <v>266</v>
      </c>
      <c r="AY17" s="3" t="s">
        <v>3</v>
      </c>
      <c r="AZ17" s="3" t="s">
        <v>3630</v>
      </c>
      <c r="BA17" s="3" t="s">
        <v>3633</v>
      </c>
      <c r="BB17" s="3" t="s">
        <v>1810</v>
      </c>
      <c r="BC17" s="1" t="s">
        <v>3634</v>
      </c>
      <c r="BD17" s="3" t="s">
        <v>3629</v>
      </c>
    </row>
    <row r="18" spans="1:56" x14ac:dyDescent="0.35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3647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3645</v>
      </c>
      <c r="K18" s="3" t="s">
        <v>1502</v>
      </c>
      <c r="L18" s="3" t="s">
        <v>3648</v>
      </c>
      <c r="M18" s="3" t="s">
        <v>1810</v>
      </c>
      <c r="N18" s="3" t="s">
        <v>1810</v>
      </c>
      <c r="O18" s="3" t="s">
        <v>3619</v>
      </c>
      <c r="P18" s="3" t="s">
        <v>3620</v>
      </c>
      <c r="Q18" s="3" t="s">
        <v>3621</v>
      </c>
      <c r="R18" s="3" t="s">
        <v>3</v>
      </c>
      <c r="S18" s="3" t="s">
        <v>3651</v>
      </c>
      <c r="T18" s="3" t="s">
        <v>3622</v>
      </c>
      <c r="U18" s="3" t="s">
        <v>3623</v>
      </c>
      <c r="V18" s="3" t="s">
        <v>1810</v>
      </c>
      <c r="W18" s="3" t="s">
        <v>3</v>
      </c>
      <c r="X18" s="3" t="s">
        <v>3</v>
      </c>
      <c r="Y18" s="3" t="s">
        <v>1810</v>
      </c>
      <c r="Z18" s="3" t="s">
        <v>3624</v>
      </c>
      <c r="AA18" s="3" t="s">
        <v>3625</v>
      </c>
      <c r="AB18" s="3" t="s">
        <v>3626</v>
      </c>
      <c r="AC18" s="3" t="s">
        <v>3627</v>
      </c>
      <c r="AD18" s="3" t="s">
        <v>1594</v>
      </c>
      <c r="AE18" s="3" t="s">
        <v>3628</v>
      </c>
      <c r="AF18" s="3" t="s">
        <v>1810</v>
      </c>
      <c r="AG18" s="3" t="s">
        <v>194</v>
      </c>
      <c r="AH18" s="3" t="s">
        <v>3629</v>
      </c>
      <c r="AI18" s="29" t="s">
        <v>3618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3630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3631</v>
      </c>
      <c r="AW18" s="3" t="s">
        <v>3632</v>
      </c>
      <c r="AX18" s="3" t="s">
        <v>266</v>
      </c>
      <c r="AY18" s="3" t="s">
        <v>3</v>
      </c>
      <c r="AZ18" s="3" t="s">
        <v>3630</v>
      </c>
      <c r="BA18" s="3" t="s">
        <v>3633</v>
      </c>
      <c r="BB18" s="3" t="s">
        <v>1810</v>
      </c>
      <c r="BC18" s="1" t="s">
        <v>3634</v>
      </c>
      <c r="BD18" s="3" t="s">
        <v>3629</v>
      </c>
    </row>
    <row r="19" spans="1:56" x14ac:dyDescent="0.35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4707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3645</v>
      </c>
      <c r="K19" s="3" t="s">
        <v>3</v>
      </c>
      <c r="L19" s="3" t="s">
        <v>3646</v>
      </c>
      <c r="M19" s="3" t="s">
        <v>1810</v>
      </c>
      <c r="N19" s="3" t="s">
        <v>1810</v>
      </c>
      <c r="O19" s="3" t="s">
        <v>3619</v>
      </c>
      <c r="P19" s="3" t="s">
        <v>3620</v>
      </c>
      <c r="Q19" s="3" t="s">
        <v>3621</v>
      </c>
      <c r="R19" s="3" t="s">
        <v>3</v>
      </c>
      <c r="S19" s="3" t="s">
        <v>3651</v>
      </c>
      <c r="T19" s="3" t="s">
        <v>3622</v>
      </c>
      <c r="U19" s="3" t="s">
        <v>3623</v>
      </c>
      <c r="V19" s="3" t="s">
        <v>1810</v>
      </c>
      <c r="W19" s="3" t="s">
        <v>3</v>
      </c>
      <c r="X19" s="3" t="s">
        <v>3</v>
      </c>
      <c r="Y19" s="3" t="s">
        <v>1810</v>
      </c>
      <c r="Z19" s="3" t="s">
        <v>3624</v>
      </c>
      <c r="AA19" s="3" t="s">
        <v>3625</v>
      </c>
      <c r="AB19" s="3" t="s">
        <v>3626</v>
      </c>
      <c r="AC19" s="3" t="s">
        <v>3627</v>
      </c>
      <c r="AD19" s="3" t="s">
        <v>1594</v>
      </c>
      <c r="AE19" s="3" t="s">
        <v>3628</v>
      </c>
      <c r="AF19" s="3" t="s">
        <v>1810</v>
      </c>
      <c r="AG19" s="3" t="s">
        <v>194</v>
      </c>
      <c r="AH19" s="3" t="s">
        <v>3629</v>
      </c>
      <c r="AI19" s="29" t="s">
        <v>3618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3630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3631</v>
      </c>
      <c r="AW19" s="3" t="s">
        <v>3632</v>
      </c>
      <c r="AX19" s="3" t="s">
        <v>266</v>
      </c>
      <c r="AY19" s="3" t="s">
        <v>3</v>
      </c>
      <c r="AZ19" s="3" t="s">
        <v>3630</v>
      </c>
      <c r="BA19" s="3" t="s">
        <v>3633</v>
      </c>
      <c r="BB19" s="3" t="s">
        <v>1810</v>
      </c>
      <c r="BC19" s="1" t="s">
        <v>3634</v>
      </c>
      <c r="BD19" s="3" t="s">
        <v>3629</v>
      </c>
    </row>
    <row r="20" spans="1:56" x14ac:dyDescent="0.35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5654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5653</v>
      </c>
      <c r="K20" s="3" t="s">
        <v>1594</v>
      </c>
      <c r="L20" s="3" t="s">
        <v>3648</v>
      </c>
      <c r="M20" s="3" t="s">
        <v>1810</v>
      </c>
      <c r="N20" s="3" t="s">
        <v>1810</v>
      </c>
      <c r="O20" s="3" t="s">
        <v>3619</v>
      </c>
      <c r="P20" s="3" t="s">
        <v>3620</v>
      </c>
      <c r="Q20" s="3" t="s">
        <v>3621</v>
      </c>
      <c r="R20" s="3" t="s">
        <v>3</v>
      </c>
      <c r="S20" s="3" t="s">
        <v>3651</v>
      </c>
      <c r="T20" s="3" t="s">
        <v>3622</v>
      </c>
      <c r="U20" s="3" t="s">
        <v>3623</v>
      </c>
      <c r="V20" s="3" t="s">
        <v>1810</v>
      </c>
      <c r="W20" s="3" t="s">
        <v>3</v>
      </c>
      <c r="X20" s="3" t="s">
        <v>3</v>
      </c>
      <c r="Y20" s="3" t="s">
        <v>1810</v>
      </c>
      <c r="Z20" s="3" t="s">
        <v>3624</v>
      </c>
      <c r="AA20" s="3" t="s">
        <v>3625</v>
      </c>
      <c r="AB20" s="3" t="s">
        <v>3626</v>
      </c>
      <c r="AC20" s="3" t="s">
        <v>3627</v>
      </c>
      <c r="AD20" s="3" t="s">
        <v>1594</v>
      </c>
      <c r="AE20" s="3" t="s">
        <v>3628</v>
      </c>
      <c r="AF20" s="3" t="s">
        <v>1810</v>
      </c>
      <c r="AG20" s="3" t="s">
        <v>194</v>
      </c>
      <c r="AH20" s="3" t="s">
        <v>3629</v>
      </c>
      <c r="AI20" s="29" t="s">
        <v>3618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3630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3631</v>
      </c>
      <c r="AW20" s="3" t="s">
        <v>3632</v>
      </c>
      <c r="AX20" s="3" t="s">
        <v>266</v>
      </c>
      <c r="AY20" s="3" t="s">
        <v>3</v>
      </c>
      <c r="AZ20" s="3" t="s">
        <v>3630</v>
      </c>
      <c r="BA20" s="3" t="s">
        <v>3633</v>
      </c>
      <c r="BB20" s="3" t="s">
        <v>1810</v>
      </c>
      <c r="BC20" s="1" t="s">
        <v>3634</v>
      </c>
      <c r="BD20" s="3" t="s">
        <v>3629</v>
      </c>
    </row>
    <row r="21" spans="1:56" x14ac:dyDescent="0.35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5657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5653</v>
      </c>
      <c r="K21" s="3" t="s">
        <v>1594</v>
      </c>
      <c r="L21" s="3" t="s">
        <v>3648</v>
      </c>
      <c r="M21" s="3" t="s">
        <v>1810</v>
      </c>
      <c r="N21" s="3" t="s">
        <v>1810</v>
      </c>
      <c r="O21" s="3" t="s">
        <v>3619</v>
      </c>
      <c r="P21" s="3" t="s">
        <v>3620</v>
      </c>
      <c r="Q21" s="3" t="s">
        <v>3621</v>
      </c>
      <c r="R21" s="3" t="s">
        <v>3</v>
      </c>
      <c r="S21" s="3" t="s">
        <v>3651</v>
      </c>
      <c r="T21" s="3" t="s">
        <v>3622</v>
      </c>
      <c r="U21" s="3" t="s">
        <v>3623</v>
      </c>
      <c r="V21" s="3" t="s">
        <v>1810</v>
      </c>
      <c r="W21" s="3" t="s">
        <v>3</v>
      </c>
      <c r="X21" s="3" t="s">
        <v>3</v>
      </c>
      <c r="Y21" s="3" t="s">
        <v>1810</v>
      </c>
      <c r="Z21" s="3" t="s">
        <v>3624</v>
      </c>
      <c r="AA21" s="3" t="s">
        <v>3625</v>
      </c>
      <c r="AB21" s="3" t="s">
        <v>3626</v>
      </c>
      <c r="AC21" s="3" t="s">
        <v>3627</v>
      </c>
      <c r="AD21" s="3" t="s">
        <v>1594</v>
      </c>
      <c r="AE21" s="3" t="s">
        <v>3628</v>
      </c>
      <c r="AF21" s="3" t="s">
        <v>1810</v>
      </c>
      <c r="AG21" s="3" t="s">
        <v>194</v>
      </c>
      <c r="AH21" s="3" t="s">
        <v>3629</v>
      </c>
      <c r="AI21" s="29" t="s">
        <v>3618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3630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3631</v>
      </c>
      <c r="AW21" s="3" t="s">
        <v>3632</v>
      </c>
      <c r="AX21" s="3" t="s">
        <v>266</v>
      </c>
      <c r="AY21" s="3" t="s">
        <v>3</v>
      </c>
      <c r="AZ21" s="3" t="s">
        <v>3630</v>
      </c>
      <c r="BA21" s="3" t="s">
        <v>3633</v>
      </c>
      <c r="BB21" s="3" t="s">
        <v>1810</v>
      </c>
      <c r="BC21" s="1" t="s">
        <v>3634</v>
      </c>
      <c r="BD21" s="3" t="s">
        <v>3629</v>
      </c>
    </row>
    <row r="22" spans="1:56" x14ac:dyDescent="0.35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3645</v>
      </c>
      <c r="K22" s="3" t="s">
        <v>4791</v>
      </c>
      <c r="L22" s="3" t="s">
        <v>3646</v>
      </c>
      <c r="M22" s="3" t="s">
        <v>1810</v>
      </c>
      <c r="N22" s="3" t="s">
        <v>1810</v>
      </c>
      <c r="O22" s="3" t="s">
        <v>3619</v>
      </c>
      <c r="P22" s="3" t="s">
        <v>3620</v>
      </c>
      <c r="Q22" s="3" t="s">
        <v>3621</v>
      </c>
      <c r="R22" s="3" t="s">
        <v>3</v>
      </c>
      <c r="S22" s="3" t="s">
        <v>3651</v>
      </c>
      <c r="T22" s="3" t="s">
        <v>3622</v>
      </c>
      <c r="U22" s="3" t="s">
        <v>3623</v>
      </c>
      <c r="V22" s="3" t="s">
        <v>1810</v>
      </c>
      <c r="W22" s="3" t="s">
        <v>3</v>
      </c>
      <c r="X22" s="3" t="s">
        <v>3</v>
      </c>
      <c r="Y22" s="3" t="s">
        <v>1810</v>
      </c>
      <c r="Z22" s="3" t="s">
        <v>3624</v>
      </c>
      <c r="AA22" s="3" t="s">
        <v>3625</v>
      </c>
      <c r="AB22" s="3" t="s">
        <v>3626</v>
      </c>
      <c r="AC22" s="3" t="s">
        <v>3627</v>
      </c>
      <c r="AD22" s="3" t="s">
        <v>1594</v>
      </c>
      <c r="AE22" s="3" t="s">
        <v>3628</v>
      </c>
      <c r="AF22" s="3" t="s">
        <v>1810</v>
      </c>
      <c r="AG22" s="3" t="s">
        <v>194</v>
      </c>
      <c r="AH22" s="3" t="s">
        <v>3629</v>
      </c>
      <c r="AI22" s="29" t="s">
        <v>3618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3630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3631</v>
      </c>
      <c r="AW22" s="3" t="s">
        <v>3632</v>
      </c>
      <c r="AX22" s="3" t="s">
        <v>266</v>
      </c>
      <c r="AY22" s="3" t="s">
        <v>3</v>
      </c>
      <c r="AZ22" s="3" t="s">
        <v>3630</v>
      </c>
      <c r="BA22" s="3" t="s">
        <v>3633</v>
      </c>
      <c r="BB22" s="3" t="s">
        <v>1810</v>
      </c>
      <c r="BC22" s="1" t="s">
        <v>3634</v>
      </c>
      <c r="BD22" s="3" t="s">
        <v>3629</v>
      </c>
    </row>
    <row r="23" spans="1:56" x14ac:dyDescent="0.35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3649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3645</v>
      </c>
      <c r="K23" s="3" t="s">
        <v>1502</v>
      </c>
      <c r="L23" s="3" t="s">
        <v>3648</v>
      </c>
      <c r="M23" s="3" t="s">
        <v>1810</v>
      </c>
      <c r="N23" s="3" t="s">
        <v>1810</v>
      </c>
      <c r="O23" s="3" t="s">
        <v>3619</v>
      </c>
      <c r="P23" s="3" t="s">
        <v>3620</v>
      </c>
      <c r="Q23" s="3" t="s">
        <v>3621</v>
      </c>
      <c r="R23" s="3" t="s">
        <v>3</v>
      </c>
      <c r="S23" s="3" t="s">
        <v>3651</v>
      </c>
      <c r="T23" s="3" t="s">
        <v>3622</v>
      </c>
      <c r="U23" s="3" t="s">
        <v>267</v>
      </c>
      <c r="V23" s="3" t="s">
        <v>1810</v>
      </c>
      <c r="W23" s="3" t="s">
        <v>3</v>
      </c>
      <c r="X23" s="3" t="s">
        <v>3</v>
      </c>
      <c r="Y23" s="3" t="s">
        <v>1810</v>
      </c>
      <c r="Z23" s="3" t="s">
        <v>3624</v>
      </c>
      <c r="AA23" s="3" t="s">
        <v>3625</v>
      </c>
      <c r="AB23" s="3" t="s">
        <v>3626</v>
      </c>
      <c r="AC23" s="3" t="s">
        <v>3627</v>
      </c>
      <c r="AD23" s="3" t="s">
        <v>1594</v>
      </c>
      <c r="AE23" s="3" t="s">
        <v>3628</v>
      </c>
      <c r="AF23" s="3" t="s">
        <v>1810</v>
      </c>
      <c r="AG23" s="3" t="s">
        <v>194</v>
      </c>
      <c r="AH23" s="3" t="s">
        <v>3629</v>
      </c>
      <c r="AI23" s="29" t="s">
        <v>3618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3630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3631</v>
      </c>
      <c r="AW23" s="3" t="s">
        <v>3632</v>
      </c>
      <c r="AX23" s="3" t="s">
        <v>266</v>
      </c>
      <c r="AY23" s="3" t="s">
        <v>3</v>
      </c>
      <c r="AZ23" s="3" t="s">
        <v>3630</v>
      </c>
      <c r="BA23" s="3" t="s">
        <v>3633</v>
      </c>
      <c r="BB23" s="3" t="s">
        <v>1810</v>
      </c>
      <c r="BC23" s="1" t="s">
        <v>3634</v>
      </c>
      <c r="BD23" s="3" t="s">
        <v>3629</v>
      </c>
    </row>
    <row r="24" spans="1:56" x14ac:dyDescent="0.35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3650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3645</v>
      </c>
      <c r="K24" s="3" t="s">
        <v>1502</v>
      </c>
      <c r="L24" s="3" t="s">
        <v>3646</v>
      </c>
      <c r="M24" s="3" t="s">
        <v>259</v>
      </c>
      <c r="N24" s="3" t="s">
        <v>1810</v>
      </c>
      <c r="O24" s="3" t="s">
        <v>3619</v>
      </c>
      <c r="P24" s="3" t="s">
        <v>3620</v>
      </c>
      <c r="Q24" s="3" t="s">
        <v>3621</v>
      </c>
      <c r="R24" s="3" t="s">
        <v>3</v>
      </c>
      <c r="S24" s="3" t="s">
        <v>3651</v>
      </c>
      <c r="T24" s="3" t="s">
        <v>3622</v>
      </c>
      <c r="U24" s="3" t="s">
        <v>3623</v>
      </c>
      <c r="V24" s="3" t="s">
        <v>1810</v>
      </c>
      <c r="W24" s="3" t="s">
        <v>3</v>
      </c>
      <c r="X24" s="3" t="s">
        <v>3</v>
      </c>
      <c r="Y24" s="3" t="s">
        <v>1810</v>
      </c>
      <c r="Z24" s="3" t="s">
        <v>3624</v>
      </c>
      <c r="AA24" s="3" t="s">
        <v>3625</v>
      </c>
      <c r="AB24" s="3" t="s">
        <v>3626</v>
      </c>
      <c r="AC24" s="3" t="s">
        <v>3627</v>
      </c>
      <c r="AD24" s="3" t="s">
        <v>1594</v>
      </c>
      <c r="AE24" s="3" t="s">
        <v>3628</v>
      </c>
      <c r="AF24" s="3" t="s">
        <v>1810</v>
      </c>
      <c r="AG24" s="3" t="s">
        <v>194</v>
      </c>
      <c r="AH24" s="3" t="s">
        <v>3629</v>
      </c>
      <c r="AI24" s="29" t="s">
        <v>3618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3630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3631</v>
      </c>
      <c r="AW24" s="3" t="s">
        <v>3632</v>
      </c>
      <c r="AX24" s="3" t="s">
        <v>266</v>
      </c>
      <c r="AY24" s="3" t="s">
        <v>3</v>
      </c>
      <c r="AZ24" s="3" t="s">
        <v>3630</v>
      </c>
      <c r="BA24" s="3" t="s">
        <v>3633</v>
      </c>
      <c r="BB24" s="3" t="s">
        <v>1810</v>
      </c>
      <c r="BC24" s="1" t="s">
        <v>3634</v>
      </c>
      <c r="BD24" s="3" t="s">
        <v>3629</v>
      </c>
    </row>
    <row r="25" spans="1:56" x14ac:dyDescent="0.35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5644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5649</v>
      </c>
      <c r="K25" s="3" t="s">
        <v>1502</v>
      </c>
      <c r="L25" s="54" t="s">
        <v>259</v>
      </c>
      <c r="M25" s="3" t="s">
        <v>1810</v>
      </c>
      <c r="N25" s="3" t="s">
        <v>1810</v>
      </c>
      <c r="O25" s="3" t="s">
        <v>3619</v>
      </c>
      <c r="P25" s="3" t="s">
        <v>3620</v>
      </c>
      <c r="Q25" s="3" t="s">
        <v>3621</v>
      </c>
      <c r="R25" s="3" t="s">
        <v>3</v>
      </c>
      <c r="S25" s="3" t="s">
        <v>3651</v>
      </c>
      <c r="T25" s="3" t="s">
        <v>3622</v>
      </c>
      <c r="U25" s="3" t="s">
        <v>3623</v>
      </c>
      <c r="V25" s="3" t="s">
        <v>1810</v>
      </c>
      <c r="W25" s="3" t="s">
        <v>3</v>
      </c>
      <c r="X25" s="3" t="s">
        <v>3</v>
      </c>
      <c r="Y25" s="3" t="s">
        <v>1810</v>
      </c>
      <c r="Z25" s="3" t="s">
        <v>3624</v>
      </c>
      <c r="AA25" s="3" t="s">
        <v>3625</v>
      </c>
      <c r="AB25" s="3" t="s">
        <v>3626</v>
      </c>
      <c r="AC25" s="3" t="s">
        <v>3627</v>
      </c>
      <c r="AD25" s="3" t="s">
        <v>1594</v>
      </c>
      <c r="AE25" s="3" t="s">
        <v>3628</v>
      </c>
      <c r="AF25" s="3" t="s">
        <v>1810</v>
      </c>
      <c r="AG25" s="3" t="s">
        <v>194</v>
      </c>
      <c r="AH25" s="3" t="s">
        <v>3629</v>
      </c>
      <c r="AI25" s="29" t="s">
        <v>3618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3630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3631</v>
      </c>
      <c r="AW25" s="3" t="s">
        <v>3632</v>
      </c>
      <c r="AX25" s="3" t="s">
        <v>266</v>
      </c>
      <c r="AY25" s="3" t="s">
        <v>3</v>
      </c>
      <c r="AZ25" s="3" t="s">
        <v>3630</v>
      </c>
      <c r="BA25" s="3" t="s">
        <v>3633</v>
      </c>
      <c r="BB25" s="3" t="s">
        <v>1810</v>
      </c>
      <c r="BC25" s="1" t="s">
        <v>3634</v>
      </c>
      <c r="BD25" s="3" t="s">
        <v>3629</v>
      </c>
    </row>
    <row r="26" spans="1:56" x14ac:dyDescent="0.35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5497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3702</v>
      </c>
      <c r="K26" s="3" t="s">
        <v>1502</v>
      </c>
      <c r="L26" s="3" t="s">
        <v>3703</v>
      </c>
      <c r="M26" s="3" t="s">
        <v>1810</v>
      </c>
      <c r="N26" s="3" t="s">
        <v>1810</v>
      </c>
      <c r="O26" s="3" t="s">
        <v>3619</v>
      </c>
      <c r="P26" s="3" t="s">
        <v>3620</v>
      </c>
      <c r="Q26" s="3" t="s">
        <v>3621</v>
      </c>
      <c r="R26" s="3" t="s">
        <v>3</v>
      </c>
      <c r="S26" s="3" t="s">
        <v>3651</v>
      </c>
      <c r="T26" s="3" t="s">
        <v>3622</v>
      </c>
      <c r="U26" s="3" t="s">
        <v>3623</v>
      </c>
      <c r="V26" s="3" t="s">
        <v>1810</v>
      </c>
      <c r="W26" s="3" t="s">
        <v>3</v>
      </c>
      <c r="X26" s="3" t="s">
        <v>3</v>
      </c>
      <c r="Y26" s="3" t="s">
        <v>1810</v>
      </c>
      <c r="Z26" s="3" t="s">
        <v>3624</v>
      </c>
      <c r="AA26" s="3" t="s">
        <v>3625</v>
      </c>
      <c r="AB26" s="3" t="s">
        <v>3626</v>
      </c>
      <c r="AC26" s="3" t="s">
        <v>3627</v>
      </c>
      <c r="AD26" s="3" t="s">
        <v>1594</v>
      </c>
      <c r="AE26" s="3" t="s">
        <v>3628</v>
      </c>
      <c r="AF26" s="3" t="s">
        <v>1810</v>
      </c>
      <c r="AG26" s="3" t="s">
        <v>194</v>
      </c>
      <c r="AH26" s="3" t="s">
        <v>3629</v>
      </c>
      <c r="AI26" s="29" t="s">
        <v>3618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3630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3631</v>
      </c>
      <c r="AW26" s="3" t="s">
        <v>3632</v>
      </c>
      <c r="AX26" s="3" t="s">
        <v>266</v>
      </c>
      <c r="AY26" s="3" t="s">
        <v>3</v>
      </c>
      <c r="AZ26" s="3" t="s">
        <v>3630</v>
      </c>
      <c r="BA26" s="3" t="s">
        <v>3633</v>
      </c>
      <c r="BB26" s="3" t="s">
        <v>1810</v>
      </c>
      <c r="BC26" s="1" t="s">
        <v>3634</v>
      </c>
      <c r="BD26" s="3" t="s">
        <v>3629</v>
      </c>
    </row>
    <row r="27" spans="1:56" x14ac:dyDescent="0.35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5498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3702</v>
      </c>
      <c r="K27" s="3" t="s">
        <v>1502</v>
      </c>
      <c r="L27" s="3" t="s">
        <v>3703</v>
      </c>
      <c r="M27" s="3" t="s">
        <v>1810</v>
      </c>
      <c r="N27" s="3" t="s">
        <v>1810</v>
      </c>
      <c r="O27" s="3" t="s">
        <v>3619</v>
      </c>
      <c r="P27" s="3" t="s">
        <v>3620</v>
      </c>
      <c r="Q27" s="3" t="s">
        <v>3621</v>
      </c>
      <c r="R27" s="3" t="s">
        <v>3</v>
      </c>
      <c r="S27" s="3" t="s">
        <v>3651</v>
      </c>
      <c r="T27" s="3" t="s">
        <v>3622</v>
      </c>
      <c r="U27" s="3" t="s">
        <v>3623</v>
      </c>
      <c r="V27" s="3" t="s">
        <v>1810</v>
      </c>
      <c r="W27" s="3" t="s">
        <v>3</v>
      </c>
      <c r="X27" s="3" t="s">
        <v>3</v>
      </c>
      <c r="Y27" s="3" t="s">
        <v>1810</v>
      </c>
      <c r="Z27" s="3" t="s">
        <v>3</v>
      </c>
      <c r="AA27" s="3" t="s">
        <v>3625</v>
      </c>
      <c r="AB27" s="3" t="s">
        <v>3626</v>
      </c>
      <c r="AC27" s="3" t="s">
        <v>3627</v>
      </c>
      <c r="AD27" s="3" t="s">
        <v>1594</v>
      </c>
      <c r="AE27" s="3" t="s">
        <v>3628</v>
      </c>
      <c r="AF27" s="3" t="s">
        <v>1810</v>
      </c>
      <c r="AG27" s="3" t="s">
        <v>194</v>
      </c>
      <c r="AH27" s="3" t="s">
        <v>3629</v>
      </c>
      <c r="AI27" s="29" t="s">
        <v>3618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3630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3631</v>
      </c>
      <c r="AW27" s="3" t="s">
        <v>3632</v>
      </c>
      <c r="AX27" s="3" t="s">
        <v>266</v>
      </c>
      <c r="AY27" s="3" t="s">
        <v>3</v>
      </c>
      <c r="AZ27" s="3" t="s">
        <v>3630</v>
      </c>
      <c r="BA27" s="3" t="s">
        <v>3633</v>
      </c>
      <c r="BB27" s="3" t="s">
        <v>1810</v>
      </c>
      <c r="BC27" s="1" t="s">
        <v>3634</v>
      </c>
      <c r="BD27" s="3" t="s">
        <v>3629</v>
      </c>
    </row>
    <row r="28" spans="1:56" x14ac:dyDescent="0.35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5499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3702</v>
      </c>
      <c r="K28" s="3" t="s">
        <v>1502</v>
      </c>
      <c r="L28" s="3" t="s">
        <v>3703</v>
      </c>
      <c r="M28" s="3" t="s">
        <v>1810</v>
      </c>
      <c r="N28" s="3" t="s">
        <v>1810</v>
      </c>
      <c r="O28" s="3" t="s">
        <v>3619</v>
      </c>
      <c r="P28" s="3" t="s">
        <v>3620</v>
      </c>
      <c r="Q28" s="3" t="s">
        <v>3621</v>
      </c>
      <c r="R28" s="3" t="s">
        <v>3</v>
      </c>
      <c r="S28" s="3" t="s">
        <v>3651</v>
      </c>
      <c r="T28" s="3" t="s">
        <v>3622</v>
      </c>
      <c r="U28" s="3" t="s">
        <v>3623</v>
      </c>
      <c r="V28" s="3" t="s">
        <v>1810</v>
      </c>
      <c r="W28" s="3" t="s">
        <v>3</v>
      </c>
      <c r="X28" s="3" t="s">
        <v>3</v>
      </c>
      <c r="Y28" s="3" t="s">
        <v>1810</v>
      </c>
      <c r="Z28" s="3" t="s">
        <v>3624</v>
      </c>
      <c r="AA28" s="3" t="s">
        <v>3625</v>
      </c>
      <c r="AB28" s="3" t="s">
        <v>3626</v>
      </c>
      <c r="AC28" s="3" t="s">
        <v>5537</v>
      </c>
      <c r="AD28" s="3" t="s">
        <v>1594</v>
      </c>
      <c r="AE28" s="3" t="s">
        <v>3628</v>
      </c>
      <c r="AF28" s="3" t="s">
        <v>1810</v>
      </c>
      <c r="AG28" s="3" t="s">
        <v>194</v>
      </c>
      <c r="AH28" s="3" t="s">
        <v>3629</v>
      </c>
      <c r="AI28" s="29" t="s">
        <v>3618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3630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3631</v>
      </c>
      <c r="AW28" s="3" t="s">
        <v>3632</v>
      </c>
      <c r="AX28" s="3" t="s">
        <v>266</v>
      </c>
      <c r="AY28" s="3" t="s">
        <v>3</v>
      </c>
      <c r="AZ28" s="3" t="s">
        <v>3630</v>
      </c>
      <c r="BA28" s="3" t="s">
        <v>3633</v>
      </c>
      <c r="BB28" s="3" t="s">
        <v>1810</v>
      </c>
      <c r="BC28" s="1" t="s">
        <v>3634</v>
      </c>
      <c r="BD28" s="3" t="s">
        <v>3629</v>
      </c>
    </row>
    <row r="29" spans="1:56" x14ac:dyDescent="0.35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5500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3702</v>
      </c>
      <c r="K29" s="3" t="s">
        <v>1502</v>
      </c>
      <c r="L29" s="3" t="s">
        <v>3703</v>
      </c>
      <c r="M29" s="3" t="s">
        <v>1810</v>
      </c>
      <c r="N29" s="3" t="s">
        <v>1810</v>
      </c>
      <c r="O29" s="3" t="s">
        <v>3619</v>
      </c>
      <c r="P29" s="3" t="s">
        <v>3620</v>
      </c>
      <c r="Q29" s="3" t="s">
        <v>3621</v>
      </c>
      <c r="R29" s="3" t="s">
        <v>3</v>
      </c>
      <c r="S29" s="3" t="s">
        <v>3651</v>
      </c>
      <c r="T29" s="3" t="s">
        <v>3622</v>
      </c>
      <c r="U29" s="3" t="s">
        <v>3623</v>
      </c>
      <c r="V29" s="3" t="s">
        <v>1810</v>
      </c>
      <c r="W29" s="3" t="s">
        <v>3</v>
      </c>
      <c r="X29" s="3" t="s">
        <v>3</v>
      </c>
      <c r="Y29" s="3" t="s">
        <v>1810</v>
      </c>
      <c r="Z29" s="3" t="s">
        <v>3624</v>
      </c>
      <c r="AA29" s="3" t="s">
        <v>3625</v>
      </c>
      <c r="AB29" s="3" t="s">
        <v>3626</v>
      </c>
      <c r="AC29" s="3" t="s">
        <v>1594</v>
      </c>
      <c r="AD29" s="3" t="s">
        <v>1594</v>
      </c>
      <c r="AE29" s="3" t="s">
        <v>3628</v>
      </c>
      <c r="AF29" s="3" t="s">
        <v>1810</v>
      </c>
      <c r="AG29" s="3" t="s">
        <v>194</v>
      </c>
      <c r="AH29" s="3" t="s">
        <v>3629</v>
      </c>
      <c r="AI29" s="29" t="s">
        <v>3618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3630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3631</v>
      </c>
      <c r="AW29" s="3" t="s">
        <v>3632</v>
      </c>
      <c r="AX29" s="3" t="s">
        <v>266</v>
      </c>
      <c r="AY29" s="3" t="s">
        <v>3</v>
      </c>
      <c r="AZ29" s="3" t="s">
        <v>3630</v>
      </c>
      <c r="BA29" s="3" t="s">
        <v>3633</v>
      </c>
      <c r="BB29" s="3" t="s">
        <v>1810</v>
      </c>
      <c r="BC29" s="1" t="s">
        <v>3634</v>
      </c>
      <c r="BD29" s="3" t="s">
        <v>3629</v>
      </c>
    </row>
    <row r="30" spans="1:56" x14ac:dyDescent="0.35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5501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3702</v>
      </c>
      <c r="K30" s="3" t="s">
        <v>1502</v>
      </c>
      <c r="L30" s="3" t="s">
        <v>3703</v>
      </c>
      <c r="M30" s="3" t="s">
        <v>1810</v>
      </c>
      <c r="N30" s="3" t="s">
        <v>1810</v>
      </c>
      <c r="O30" s="3" t="s">
        <v>3619</v>
      </c>
      <c r="P30" s="3" t="s">
        <v>3620</v>
      </c>
      <c r="Q30" s="3" t="s">
        <v>3621</v>
      </c>
      <c r="R30" s="3" t="s">
        <v>3</v>
      </c>
      <c r="S30" s="3" t="s">
        <v>3651</v>
      </c>
      <c r="T30" s="3" t="s">
        <v>3622</v>
      </c>
      <c r="U30" s="3" t="s">
        <v>3623</v>
      </c>
      <c r="V30" s="3" t="s">
        <v>1810</v>
      </c>
      <c r="W30" s="3" t="s">
        <v>3</v>
      </c>
      <c r="X30" s="3" t="s">
        <v>3</v>
      </c>
      <c r="Y30" s="3" t="s">
        <v>1810</v>
      </c>
      <c r="Z30" s="3" t="s">
        <v>3624</v>
      </c>
      <c r="AA30" s="3" t="s">
        <v>3625</v>
      </c>
      <c r="AB30" s="3" t="s">
        <v>3626</v>
      </c>
      <c r="AC30" s="3" t="s">
        <v>3627</v>
      </c>
      <c r="AD30" s="3" t="s">
        <v>1594</v>
      </c>
      <c r="AE30" s="3" t="s">
        <v>3</v>
      </c>
      <c r="AF30" s="3" t="s">
        <v>1810</v>
      </c>
      <c r="AG30" s="3" t="s">
        <v>194</v>
      </c>
      <c r="AH30" s="3" t="s">
        <v>3629</v>
      </c>
      <c r="AI30" s="29" t="s">
        <v>3618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3630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3631</v>
      </c>
      <c r="AW30" s="3" t="s">
        <v>3632</v>
      </c>
      <c r="AX30" s="3" t="s">
        <v>266</v>
      </c>
      <c r="AY30" s="3" t="s">
        <v>3</v>
      </c>
      <c r="AZ30" s="3" t="s">
        <v>3630</v>
      </c>
      <c r="BA30" s="3" t="s">
        <v>3633</v>
      </c>
      <c r="BB30" s="3" t="s">
        <v>1810</v>
      </c>
      <c r="BC30" s="1" t="s">
        <v>3634</v>
      </c>
      <c r="BD30" s="3" t="s">
        <v>3629</v>
      </c>
    </row>
    <row r="31" spans="1:56" x14ac:dyDescent="0.35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5502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3702</v>
      </c>
      <c r="K31" s="3" t="s">
        <v>1502</v>
      </c>
      <c r="L31" s="3" t="s">
        <v>3703</v>
      </c>
      <c r="M31" s="3" t="s">
        <v>1810</v>
      </c>
      <c r="N31" s="3" t="s">
        <v>1810</v>
      </c>
      <c r="O31" s="3" t="s">
        <v>3619</v>
      </c>
      <c r="P31" s="3" t="s">
        <v>3620</v>
      </c>
      <c r="Q31" s="3" t="s">
        <v>3621</v>
      </c>
      <c r="R31" s="3" t="s">
        <v>3</v>
      </c>
      <c r="S31" s="3" t="s">
        <v>3651</v>
      </c>
      <c r="T31" s="3" t="s">
        <v>3622</v>
      </c>
      <c r="U31" s="3" t="s">
        <v>3623</v>
      </c>
      <c r="V31" s="3" t="s">
        <v>1810</v>
      </c>
      <c r="W31" s="3" t="s">
        <v>3</v>
      </c>
      <c r="X31" s="3" t="s">
        <v>3</v>
      </c>
      <c r="Y31" s="3" t="s">
        <v>1810</v>
      </c>
      <c r="Z31" s="3" t="s">
        <v>3624</v>
      </c>
      <c r="AA31" s="3" t="s">
        <v>3625</v>
      </c>
      <c r="AB31" s="3" t="s">
        <v>3626</v>
      </c>
      <c r="AC31" s="3" t="s">
        <v>3627</v>
      </c>
      <c r="AD31" s="3" t="s">
        <v>1594</v>
      </c>
      <c r="AE31" s="3" t="s">
        <v>5538</v>
      </c>
      <c r="AF31" s="3" t="s">
        <v>1810</v>
      </c>
      <c r="AG31" s="3" t="s">
        <v>194</v>
      </c>
      <c r="AH31" s="3" t="s">
        <v>3629</v>
      </c>
      <c r="AI31" s="29" t="s">
        <v>3618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3630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3631</v>
      </c>
      <c r="AW31" s="3" t="s">
        <v>3632</v>
      </c>
      <c r="AX31" s="3" t="s">
        <v>266</v>
      </c>
      <c r="AY31" s="3" t="s">
        <v>3</v>
      </c>
      <c r="AZ31" s="3" t="s">
        <v>3630</v>
      </c>
      <c r="BA31" s="3" t="s">
        <v>3633</v>
      </c>
      <c r="BB31" s="3" t="s">
        <v>1810</v>
      </c>
      <c r="BC31" s="1" t="s">
        <v>3634</v>
      </c>
      <c r="BD31" s="3" t="s">
        <v>3629</v>
      </c>
    </row>
    <row r="32" spans="1:56" x14ac:dyDescent="0.35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5503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3702</v>
      </c>
      <c r="K32" s="3" t="s">
        <v>1502</v>
      </c>
      <c r="L32" s="3" t="s">
        <v>3703</v>
      </c>
      <c r="M32" s="3" t="s">
        <v>1810</v>
      </c>
      <c r="N32" s="3" t="s">
        <v>1810</v>
      </c>
      <c r="O32" s="3" t="s">
        <v>3619</v>
      </c>
      <c r="P32" s="3" t="s">
        <v>3620</v>
      </c>
      <c r="Q32" s="3" t="s">
        <v>3621</v>
      </c>
      <c r="R32" s="3" t="s">
        <v>3</v>
      </c>
      <c r="S32" s="3" t="s">
        <v>3651</v>
      </c>
      <c r="T32" s="3" t="s">
        <v>3622</v>
      </c>
      <c r="U32" s="3" t="s">
        <v>3623</v>
      </c>
      <c r="V32" s="3" t="s">
        <v>1810</v>
      </c>
      <c r="W32" s="3" t="s">
        <v>3</v>
      </c>
      <c r="X32" s="3" t="s">
        <v>3</v>
      </c>
      <c r="Y32" s="3" t="s">
        <v>1810</v>
      </c>
      <c r="Z32" s="3" t="s">
        <v>3624</v>
      </c>
      <c r="AA32" s="3" t="s">
        <v>3625</v>
      </c>
      <c r="AB32" s="3" t="s">
        <v>3626</v>
      </c>
      <c r="AC32" s="3" t="s">
        <v>3627</v>
      </c>
      <c r="AD32" s="3" t="s">
        <v>1594</v>
      </c>
      <c r="AE32" s="3" t="s">
        <v>5539</v>
      </c>
      <c r="AF32" s="3" t="s">
        <v>1810</v>
      </c>
      <c r="AG32" s="3" t="s">
        <v>194</v>
      </c>
      <c r="AH32" s="3" t="s">
        <v>3629</v>
      </c>
      <c r="AI32" s="29" t="s">
        <v>3618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3630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3631</v>
      </c>
      <c r="AW32" s="3" t="s">
        <v>3632</v>
      </c>
      <c r="AX32" s="3" t="s">
        <v>266</v>
      </c>
      <c r="AY32" s="3" t="s">
        <v>3</v>
      </c>
      <c r="AZ32" s="3" t="s">
        <v>3630</v>
      </c>
      <c r="BA32" s="3" t="s">
        <v>3633</v>
      </c>
      <c r="BB32" s="3" t="s">
        <v>1810</v>
      </c>
      <c r="BC32" s="1" t="s">
        <v>3634</v>
      </c>
      <c r="BD32" s="3" t="s">
        <v>3629</v>
      </c>
    </row>
    <row r="33" spans="1:56" x14ac:dyDescent="0.35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5504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3702</v>
      </c>
      <c r="K33" s="3" t="s">
        <v>1502</v>
      </c>
      <c r="L33" s="3" t="s">
        <v>3703</v>
      </c>
      <c r="M33" s="3" t="s">
        <v>1810</v>
      </c>
      <c r="N33" s="3" t="s">
        <v>1810</v>
      </c>
      <c r="O33" s="3" t="s">
        <v>3619</v>
      </c>
      <c r="P33" s="3" t="s">
        <v>3620</v>
      </c>
      <c r="Q33" s="3" t="s">
        <v>3621</v>
      </c>
      <c r="R33" s="3" t="s">
        <v>3</v>
      </c>
      <c r="S33" s="3" t="s">
        <v>3651</v>
      </c>
      <c r="T33" s="3" t="s">
        <v>3622</v>
      </c>
      <c r="U33" s="3" t="s">
        <v>3623</v>
      </c>
      <c r="V33" s="3" t="s">
        <v>1810</v>
      </c>
      <c r="W33" s="3" t="s">
        <v>3</v>
      </c>
      <c r="X33" s="3" t="s">
        <v>3</v>
      </c>
      <c r="Y33" s="3" t="s">
        <v>1810</v>
      </c>
      <c r="Z33" s="3" t="s">
        <v>3624</v>
      </c>
      <c r="AA33" s="3" t="s">
        <v>3625</v>
      </c>
      <c r="AB33" s="3" t="s">
        <v>3626</v>
      </c>
      <c r="AC33" s="3" t="s">
        <v>3627</v>
      </c>
      <c r="AD33" s="3" t="s">
        <v>1594</v>
      </c>
      <c r="AE33" s="3" t="s">
        <v>5540</v>
      </c>
      <c r="AF33" s="3" t="s">
        <v>1810</v>
      </c>
      <c r="AG33" s="3" t="s">
        <v>194</v>
      </c>
      <c r="AH33" s="3" t="s">
        <v>3629</v>
      </c>
      <c r="AI33" s="29" t="s">
        <v>3618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3630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3631</v>
      </c>
      <c r="AW33" s="3" t="s">
        <v>3632</v>
      </c>
      <c r="AX33" s="3" t="s">
        <v>266</v>
      </c>
      <c r="AY33" s="3" t="s">
        <v>3</v>
      </c>
      <c r="AZ33" s="3" t="s">
        <v>3630</v>
      </c>
      <c r="BA33" s="3" t="s">
        <v>3633</v>
      </c>
      <c r="BB33" s="3" t="s">
        <v>1810</v>
      </c>
      <c r="BC33" s="1" t="s">
        <v>3634</v>
      </c>
      <c r="BD33" s="3" t="s">
        <v>3629</v>
      </c>
    </row>
    <row r="34" spans="1:56" x14ac:dyDescent="0.35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5505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3702</v>
      </c>
      <c r="K34" s="3" t="s">
        <v>1502</v>
      </c>
      <c r="L34" s="3" t="s">
        <v>3703</v>
      </c>
      <c r="M34" s="3" t="s">
        <v>1810</v>
      </c>
      <c r="N34" s="3" t="s">
        <v>1810</v>
      </c>
      <c r="O34" s="3" t="s">
        <v>3619</v>
      </c>
      <c r="P34" s="3" t="s">
        <v>3620</v>
      </c>
      <c r="Q34" s="3" t="s">
        <v>3621</v>
      </c>
      <c r="R34" s="3" t="s">
        <v>3</v>
      </c>
      <c r="S34" s="3" t="s">
        <v>3651</v>
      </c>
      <c r="T34" s="3" t="s">
        <v>3622</v>
      </c>
      <c r="U34" s="3" t="s">
        <v>3623</v>
      </c>
      <c r="V34" s="3" t="s">
        <v>1810</v>
      </c>
      <c r="W34" s="3" t="s">
        <v>3</v>
      </c>
      <c r="X34" s="3" t="s">
        <v>3</v>
      </c>
      <c r="Y34" s="3" t="s">
        <v>1810</v>
      </c>
      <c r="Z34" s="3" t="s">
        <v>3624</v>
      </c>
      <c r="AA34" s="3" t="s">
        <v>3625</v>
      </c>
      <c r="AB34" s="3" t="s">
        <v>3626</v>
      </c>
      <c r="AC34" s="3" t="s">
        <v>3627</v>
      </c>
      <c r="AD34" s="3" t="s">
        <v>1594</v>
      </c>
      <c r="AE34" s="3" t="s">
        <v>3628</v>
      </c>
      <c r="AF34" s="3" t="s">
        <v>1810</v>
      </c>
      <c r="AG34" s="3" t="s">
        <v>3</v>
      </c>
      <c r="AH34" s="3" t="s">
        <v>3629</v>
      </c>
      <c r="AI34" s="29" t="s">
        <v>3618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3630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3631</v>
      </c>
      <c r="AW34" s="3" t="s">
        <v>3632</v>
      </c>
      <c r="AX34" s="3" t="s">
        <v>266</v>
      </c>
      <c r="AY34" s="3" t="s">
        <v>3</v>
      </c>
      <c r="AZ34" s="3" t="s">
        <v>3630</v>
      </c>
      <c r="BA34" s="3" t="s">
        <v>3633</v>
      </c>
      <c r="BB34" s="3" t="s">
        <v>1810</v>
      </c>
      <c r="BC34" s="1" t="s">
        <v>3634</v>
      </c>
      <c r="BD34" s="3" t="s">
        <v>3629</v>
      </c>
    </row>
    <row r="35" spans="1:56" x14ac:dyDescent="0.35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5506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3702</v>
      </c>
      <c r="K35" s="3" t="s">
        <v>1502</v>
      </c>
      <c r="L35" s="3" t="s">
        <v>3703</v>
      </c>
      <c r="M35" s="3" t="s">
        <v>1810</v>
      </c>
      <c r="N35" s="3" t="s">
        <v>1810</v>
      </c>
      <c r="O35" s="3" t="s">
        <v>3619</v>
      </c>
      <c r="P35" s="3" t="s">
        <v>3620</v>
      </c>
      <c r="Q35" s="3" t="s">
        <v>3621</v>
      </c>
      <c r="R35" s="3" t="s">
        <v>3</v>
      </c>
      <c r="S35" s="3" t="s">
        <v>3651</v>
      </c>
      <c r="T35" s="3" t="s">
        <v>3622</v>
      </c>
      <c r="U35" s="3" t="s">
        <v>3623</v>
      </c>
      <c r="V35" s="3" t="s">
        <v>1810</v>
      </c>
      <c r="W35" s="3" t="s">
        <v>3</v>
      </c>
      <c r="X35" s="3" t="s">
        <v>3</v>
      </c>
      <c r="Y35" s="3" t="s">
        <v>1810</v>
      </c>
      <c r="Z35" s="3" t="s">
        <v>3624</v>
      </c>
      <c r="AA35" s="3" t="s">
        <v>3625</v>
      </c>
      <c r="AB35" s="3" t="s">
        <v>3626</v>
      </c>
      <c r="AC35" s="3" t="s">
        <v>3627</v>
      </c>
      <c r="AD35" s="3" t="s">
        <v>1594</v>
      </c>
      <c r="AE35" s="3" t="s">
        <v>3628</v>
      </c>
      <c r="AF35" s="3" t="s">
        <v>1810</v>
      </c>
      <c r="AG35" s="3" t="s">
        <v>1594</v>
      </c>
      <c r="AH35" s="3" t="s">
        <v>3629</v>
      </c>
      <c r="AI35" s="29" t="s">
        <v>3618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3630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3631</v>
      </c>
      <c r="AW35" s="3" t="s">
        <v>3632</v>
      </c>
      <c r="AX35" s="3" t="s">
        <v>266</v>
      </c>
      <c r="AY35" s="3" t="s">
        <v>3</v>
      </c>
      <c r="AZ35" s="3" t="s">
        <v>3630</v>
      </c>
      <c r="BA35" s="3" t="s">
        <v>3633</v>
      </c>
      <c r="BB35" s="3" t="s">
        <v>1810</v>
      </c>
      <c r="BC35" s="1" t="s">
        <v>3634</v>
      </c>
      <c r="BD35" s="3" t="s">
        <v>3629</v>
      </c>
    </row>
    <row r="36" spans="1:56" x14ac:dyDescent="0.35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5507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3702</v>
      </c>
      <c r="K36" s="3" t="s">
        <v>1502</v>
      </c>
      <c r="L36" s="3" t="s">
        <v>3703</v>
      </c>
      <c r="M36" s="3" t="s">
        <v>1810</v>
      </c>
      <c r="N36" s="3" t="s">
        <v>1810</v>
      </c>
      <c r="O36" s="3" t="s">
        <v>3619</v>
      </c>
      <c r="P36" s="3" t="s">
        <v>3620</v>
      </c>
      <c r="Q36" s="3" t="s">
        <v>3621</v>
      </c>
      <c r="R36" s="3" t="s">
        <v>3</v>
      </c>
      <c r="S36" s="3" t="s">
        <v>3651</v>
      </c>
      <c r="T36" s="3" t="s">
        <v>3622</v>
      </c>
      <c r="U36" s="3" t="s">
        <v>3623</v>
      </c>
      <c r="V36" s="3" t="s">
        <v>1810</v>
      </c>
      <c r="W36" s="3" t="s">
        <v>3</v>
      </c>
      <c r="X36" s="3" t="s">
        <v>3</v>
      </c>
      <c r="Y36" s="3" t="s">
        <v>1810</v>
      </c>
      <c r="Z36" s="3" t="s">
        <v>3624</v>
      </c>
      <c r="AA36" s="3" t="s">
        <v>3625</v>
      </c>
      <c r="AB36" s="3" t="s">
        <v>3626</v>
      </c>
      <c r="AC36" s="3" t="s">
        <v>3627</v>
      </c>
      <c r="AD36" s="3" t="s">
        <v>1594</v>
      </c>
      <c r="AE36" s="3" t="s">
        <v>3628</v>
      </c>
      <c r="AF36" s="3" t="s">
        <v>1810</v>
      </c>
      <c r="AG36" s="3" t="s">
        <v>5541</v>
      </c>
      <c r="AH36" s="3" t="s">
        <v>3629</v>
      </c>
      <c r="AI36" s="29" t="s">
        <v>3618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3630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3631</v>
      </c>
      <c r="AW36" s="3" t="s">
        <v>3632</v>
      </c>
      <c r="AX36" s="3" t="s">
        <v>266</v>
      </c>
      <c r="AY36" s="3" t="s">
        <v>3</v>
      </c>
      <c r="AZ36" s="3" t="s">
        <v>3630</v>
      </c>
      <c r="BA36" s="3" t="s">
        <v>3633</v>
      </c>
      <c r="BB36" s="3" t="s">
        <v>1810</v>
      </c>
      <c r="BC36" s="1" t="s">
        <v>3634</v>
      </c>
      <c r="BD36" s="3" t="s">
        <v>3629</v>
      </c>
    </row>
    <row r="37" spans="1:56" x14ac:dyDescent="0.35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5508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3702</v>
      </c>
      <c r="K37" s="3" t="s">
        <v>1502</v>
      </c>
      <c r="L37" s="3" t="s">
        <v>3703</v>
      </c>
      <c r="M37" s="3" t="s">
        <v>1810</v>
      </c>
      <c r="N37" s="3" t="s">
        <v>1810</v>
      </c>
      <c r="O37" s="3" t="s">
        <v>3619</v>
      </c>
      <c r="P37" s="3" t="s">
        <v>3620</v>
      </c>
      <c r="Q37" s="3" t="s">
        <v>3621</v>
      </c>
      <c r="R37" s="3" t="s">
        <v>3</v>
      </c>
      <c r="S37" s="3" t="s">
        <v>3651</v>
      </c>
      <c r="T37" s="3" t="s">
        <v>3622</v>
      </c>
      <c r="U37" s="3" t="s">
        <v>3623</v>
      </c>
      <c r="V37" s="3" t="s">
        <v>1810</v>
      </c>
      <c r="W37" s="3" t="s">
        <v>3</v>
      </c>
      <c r="X37" s="3" t="s">
        <v>3</v>
      </c>
      <c r="Y37" s="3" t="s">
        <v>1810</v>
      </c>
      <c r="Z37" s="3" t="s">
        <v>3624</v>
      </c>
      <c r="AA37" s="3" t="s">
        <v>3625</v>
      </c>
      <c r="AB37" s="3" t="s">
        <v>3626</v>
      </c>
      <c r="AC37" s="3" t="s">
        <v>3627</v>
      </c>
      <c r="AD37" s="3" t="s">
        <v>1594</v>
      </c>
      <c r="AE37" s="3" t="s">
        <v>3628</v>
      </c>
      <c r="AF37" s="3" t="s">
        <v>1810</v>
      </c>
      <c r="AG37" s="3" t="s">
        <v>194</v>
      </c>
      <c r="AH37" s="3" t="s">
        <v>3629</v>
      </c>
      <c r="AI37" s="29" t="s">
        <v>3618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3630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3631</v>
      </c>
      <c r="AW37" s="3" t="s">
        <v>3632</v>
      </c>
      <c r="AX37" s="3" t="s">
        <v>266</v>
      </c>
      <c r="AY37" s="3" t="s">
        <v>3</v>
      </c>
      <c r="AZ37" s="3" t="s">
        <v>3630</v>
      </c>
      <c r="BA37" s="3" t="s">
        <v>3633</v>
      </c>
      <c r="BB37" s="3" t="s">
        <v>1810</v>
      </c>
      <c r="BC37" s="1" t="s">
        <v>3634</v>
      </c>
      <c r="BD37" s="3" t="s">
        <v>3629</v>
      </c>
    </row>
    <row r="38" spans="1:56" x14ac:dyDescent="0.35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5509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3702</v>
      </c>
      <c r="K38" s="3" t="s">
        <v>1502</v>
      </c>
      <c r="L38" s="3" t="s">
        <v>3703</v>
      </c>
      <c r="M38" s="3" t="s">
        <v>1810</v>
      </c>
      <c r="N38" s="3" t="s">
        <v>1810</v>
      </c>
      <c r="O38" s="3" t="s">
        <v>3619</v>
      </c>
      <c r="P38" s="3" t="s">
        <v>3620</v>
      </c>
      <c r="Q38" s="3" t="s">
        <v>3621</v>
      </c>
      <c r="R38" s="3" t="s">
        <v>3</v>
      </c>
      <c r="S38" s="3" t="s">
        <v>3651</v>
      </c>
      <c r="T38" s="3" t="s">
        <v>3622</v>
      </c>
      <c r="U38" s="3" t="s">
        <v>3623</v>
      </c>
      <c r="V38" s="3" t="s">
        <v>1810</v>
      </c>
      <c r="W38" s="3" t="s">
        <v>3</v>
      </c>
      <c r="X38" s="3" t="s">
        <v>3</v>
      </c>
      <c r="Y38" s="3" t="s">
        <v>1810</v>
      </c>
      <c r="Z38" s="3" t="s">
        <v>3624</v>
      </c>
      <c r="AA38" s="3" t="s">
        <v>3625</v>
      </c>
      <c r="AB38" s="3" t="s">
        <v>3626</v>
      </c>
      <c r="AC38" s="3" t="s">
        <v>3627</v>
      </c>
      <c r="AD38" s="3" t="s">
        <v>1594</v>
      </c>
      <c r="AE38" s="3" t="s">
        <v>3628</v>
      </c>
      <c r="AF38" s="3" t="s">
        <v>1810</v>
      </c>
      <c r="AG38" s="3" t="s">
        <v>194</v>
      </c>
      <c r="AH38" s="3" t="s">
        <v>3629</v>
      </c>
      <c r="AI38" s="29" t="s">
        <v>3618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5542</v>
      </c>
      <c r="AO38" s="3" t="s">
        <v>3630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3631</v>
      </c>
      <c r="AW38" s="3" t="s">
        <v>3632</v>
      </c>
      <c r="AX38" s="3" t="s">
        <v>266</v>
      </c>
      <c r="AY38" s="3" t="s">
        <v>3</v>
      </c>
      <c r="AZ38" s="3" t="s">
        <v>3630</v>
      </c>
      <c r="BA38" s="3" t="s">
        <v>3633</v>
      </c>
      <c r="BB38" s="3" t="s">
        <v>1810</v>
      </c>
      <c r="BC38" s="1" t="s">
        <v>3634</v>
      </c>
      <c r="BD38" s="3" t="s">
        <v>3629</v>
      </c>
    </row>
    <row r="39" spans="1:56" x14ac:dyDescent="0.35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5511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3702</v>
      </c>
      <c r="K39" s="3" t="s">
        <v>1502</v>
      </c>
      <c r="L39" s="3" t="s">
        <v>3703</v>
      </c>
      <c r="M39" s="3" t="s">
        <v>1810</v>
      </c>
      <c r="N39" s="3" t="s">
        <v>1810</v>
      </c>
      <c r="O39" s="3" t="s">
        <v>3619</v>
      </c>
      <c r="P39" s="3" t="s">
        <v>3620</v>
      </c>
      <c r="Q39" s="3" t="s">
        <v>3621</v>
      </c>
      <c r="R39" s="3" t="s">
        <v>3</v>
      </c>
      <c r="S39" s="3" t="s">
        <v>3651</v>
      </c>
      <c r="T39" s="3" t="s">
        <v>3622</v>
      </c>
      <c r="U39" s="3" t="s">
        <v>3623</v>
      </c>
      <c r="V39" s="3" t="s">
        <v>1810</v>
      </c>
      <c r="W39" s="3" t="s">
        <v>3</v>
      </c>
      <c r="X39" s="3" t="s">
        <v>3</v>
      </c>
      <c r="Y39" s="3" t="s">
        <v>1810</v>
      </c>
      <c r="Z39" s="3" t="s">
        <v>3624</v>
      </c>
      <c r="AA39" s="3" t="s">
        <v>3625</v>
      </c>
      <c r="AB39" s="3" t="s">
        <v>3626</v>
      </c>
      <c r="AC39" s="3" t="s">
        <v>3627</v>
      </c>
      <c r="AD39" s="3" t="s">
        <v>1594</v>
      </c>
      <c r="AE39" s="3" t="s">
        <v>3628</v>
      </c>
      <c r="AF39" s="3" t="s">
        <v>1810</v>
      </c>
      <c r="AG39" s="3" t="s">
        <v>194</v>
      </c>
      <c r="AH39" s="3" t="s">
        <v>3629</v>
      </c>
      <c r="AI39" s="29" t="s">
        <v>3618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3630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3631</v>
      </c>
      <c r="AW39" s="3" t="s">
        <v>3632</v>
      </c>
      <c r="AX39" s="3" t="s">
        <v>266</v>
      </c>
      <c r="AY39" s="3" t="s">
        <v>3</v>
      </c>
      <c r="AZ39" s="3" t="s">
        <v>3630</v>
      </c>
      <c r="BA39" s="3" t="s">
        <v>3633</v>
      </c>
      <c r="BB39" s="3" t="s">
        <v>1810</v>
      </c>
      <c r="BC39" s="1" t="s">
        <v>3634</v>
      </c>
      <c r="BD39" s="3" t="s">
        <v>3629</v>
      </c>
    </row>
    <row r="40" spans="1:56" x14ac:dyDescent="0.35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5510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3702</v>
      </c>
      <c r="K40" s="3" t="s">
        <v>1502</v>
      </c>
      <c r="L40" s="3" t="s">
        <v>3703</v>
      </c>
      <c r="M40" s="3" t="s">
        <v>1810</v>
      </c>
      <c r="N40" s="3" t="s">
        <v>1810</v>
      </c>
      <c r="O40" s="3" t="s">
        <v>3619</v>
      </c>
      <c r="P40" s="3" t="s">
        <v>3620</v>
      </c>
      <c r="Q40" s="3" t="s">
        <v>3621</v>
      </c>
      <c r="R40" s="3" t="s">
        <v>3</v>
      </c>
      <c r="S40" s="3" t="s">
        <v>3651</v>
      </c>
      <c r="T40" s="3" t="s">
        <v>3622</v>
      </c>
      <c r="U40" s="3" t="s">
        <v>3623</v>
      </c>
      <c r="V40" s="3" t="s">
        <v>1810</v>
      </c>
      <c r="W40" s="3" t="s">
        <v>3</v>
      </c>
      <c r="X40" s="3" t="s">
        <v>3</v>
      </c>
      <c r="Y40" s="3" t="s">
        <v>1810</v>
      </c>
      <c r="Z40" s="3" t="s">
        <v>3624</v>
      </c>
      <c r="AA40" s="3" t="s">
        <v>3625</v>
      </c>
      <c r="AB40" s="3" t="s">
        <v>3626</v>
      </c>
      <c r="AC40" s="3" t="s">
        <v>3627</v>
      </c>
      <c r="AD40" s="3" t="s">
        <v>1594</v>
      </c>
      <c r="AE40" s="3" t="s">
        <v>3628</v>
      </c>
      <c r="AF40" s="3" t="s">
        <v>1810</v>
      </c>
      <c r="AG40" s="3" t="s">
        <v>194</v>
      </c>
      <c r="AH40" s="3" t="s">
        <v>3629</v>
      </c>
      <c r="AI40" s="29" t="s">
        <v>3618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3630</v>
      </c>
      <c r="AP40" s="3" t="s">
        <v>5543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3631</v>
      </c>
      <c r="AW40" s="3" t="s">
        <v>3632</v>
      </c>
      <c r="AX40" s="3" t="s">
        <v>266</v>
      </c>
      <c r="AY40" s="3" t="s">
        <v>3</v>
      </c>
      <c r="AZ40" s="3" t="s">
        <v>3630</v>
      </c>
      <c r="BA40" s="3" t="s">
        <v>3633</v>
      </c>
      <c r="BB40" s="3" t="s">
        <v>1810</v>
      </c>
      <c r="BC40" s="1" t="s">
        <v>3634</v>
      </c>
      <c r="BD40" s="3" t="s">
        <v>3629</v>
      </c>
    </row>
    <row r="41" spans="1:56" x14ac:dyDescent="0.35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5512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3702</v>
      </c>
      <c r="K41" s="3" t="s">
        <v>1502</v>
      </c>
      <c r="L41" s="3" t="s">
        <v>3703</v>
      </c>
      <c r="M41" s="3" t="s">
        <v>1810</v>
      </c>
      <c r="N41" s="3" t="s">
        <v>1810</v>
      </c>
      <c r="O41" s="3" t="s">
        <v>3619</v>
      </c>
      <c r="P41" s="3" t="s">
        <v>3620</v>
      </c>
      <c r="Q41" s="3" t="s">
        <v>3621</v>
      </c>
      <c r="R41" s="3" t="s">
        <v>3</v>
      </c>
      <c r="S41" s="3" t="s">
        <v>3651</v>
      </c>
      <c r="T41" s="3" t="s">
        <v>3622</v>
      </c>
      <c r="U41" s="3" t="s">
        <v>3623</v>
      </c>
      <c r="V41" s="3" t="s">
        <v>1810</v>
      </c>
      <c r="W41" s="3" t="s">
        <v>3</v>
      </c>
      <c r="X41" s="3" t="s">
        <v>3</v>
      </c>
      <c r="Y41" s="3" t="s">
        <v>1810</v>
      </c>
      <c r="Z41" s="3" t="s">
        <v>3624</v>
      </c>
      <c r="AA41" s="3" t="s">
        <v>3625</v>
      </c>
      <c r="AB41" s="3" t="s">
        <v>3626</v>
      </c>
      <c r="AC41" s="3" t="s">
        <v>3627</v>
      </c>
      <c r="AD41" s="3" t="s">
        <v>1594</v>
      </c>
      <c r="AE41" s="3" t="s">
        <v>3628</v>
      </c>
      <c r="AF41" s="3" t="s">
        <v>1810</v>
      </c>
      <c r="AG41" s="3" t="s">
        <v>194</v>
      </c>
      <c r="AH41" s="3" t="s">
        <v>3629</v>
      </c>
      <c r="AI41" s="29" t="s">
        <v>3618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3630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3631</v>
      </c>
      <c r="AW41" s="3" t="s">
        <v>3632</v>
      </c>
      <c r="AX41" s="3" t="s">
        <v>266</v>
      </c>
      <c r="AY41" s="3" t="s">
        <v>3</v>
      </c>
      <c r="AZ41" s="3" t="s">
        <v>3</v>
      </c>
      <c r="BA41" s="3" t="s">
        <v>3633</v>
      </c>
      <c r="BB41" s="3" t="s">
        <v>1810</v>
      </c>
      <c r="BC41" s="1" t="s">
        <v>3634</v>
      </c>
      <c r="BD41" s="3" t="s">
        <v>3629</v>
      </c>
    </row>
    <row r="42" spans="1:56" x14ac:dyDescent="0.35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5513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3702</v>
      </c>
      <c r="K42" s="3" t="s">
        <v>1502</v>
      </c>
      <c r="L42" s="3" t="s">
        <v>3703</v>
      </c>
      <c r="M42" s="3" t="s">
        <v>1810</v>
      </c>
      <c r="N42" s="3" t="s">
        <v>1810</v>
      </c>
      <c r="O42" s="3" t="s">
        <v>3619</v>
      </c>
      <c r="P42" s="3" t="s">
        <v>3620</v>
      </c>
      <c r="Q42" s="3" t="s">
        <v>3621</v>
      </c>
      <c r="R42" s="3" t="s">
        <v>3</v>
      </c>
      <c r="S42" s="3" t="s">
        <v>3651</v>
      </c>
      <c r="T42" s="3" t="s">
        <v>3622</v>
      </c>
      <c r="U42" s="3" t="s">
        <v>3623</v>
      </c>
      <c r="V42" s="3" t="s">
        <v>1810</v>
      </c>
      <c r="W42" s="3" t="s">
        <v>3</v>
      </c>
      <c r="X42" s="3" t="s">
        <v>3</v>
      </c>
      <c r="Y42" s="3" t="s">
        <v>1810</v>
      </c>
      <c r="Z42" s="3" t="s">
        <v>3624</v>
      </c>
      <c r="AA42" s="3" t="s">
        <v>3625</v>
      </c>
      <c r="AB42" s="3" t="s">
        <v>3626</v>
      </c>
      <c r="AC42" s="3" t="s">
        <v>3627</v>
      </c>
      <c r="AD42" s="3" t="s">
        <v>1594</v>
      </c>
      <c r="AE42" s="3" t="s">
        <v>3628</v>
      </c>
      <c r="AF42" s="3" t="s">
        <v>1810</v>
      </c>
      <c r="AG42" s="3" t="s">
        <v>194</v>
      </c>
      <c r="AH42" s="3" t="s">
        <v>3629</v>
      </c>
      <c r="AI42" s="29" t="s">
        <v>3618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3630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3631</v>
      </c>
      <c r="AW42" s="3" t="s">
        <v>3632</v>
      </c>
      <c r="AX42" s="3" t="s">
        <v>266</v>
      </c>
      <c r="AY42" s="3" t="s">
        <v>3</v>
      </c>
      <c r="AZ42" s="3" t="s">
        <v>5544</v>
      </c>
      <c r="BA42" s="3" t="s">
        <v>3633</v>
      </c>
      <c r="BB42" s="3" t="s">
        <v>1810</v>
      </c>
      <c r="BC42" s="1" t="s">
        <v>3634</v>
      </c>
      <c r="BD42" s="3" t="s">
        <v>3629</v>
      </c>
    </row>
    <row r="43" spans="1:56" x14ac:dyDescent="0.35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5514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3702</v>
      </c>
      <c r="K43" s="3" t="s">
        <v>1502</v>
      </c>
      <c r="L43" s="3" t="s">
        <v>3703</v>
      </c>
      <c r="M43" s="3" t="s">
        <v>1810</v>
      </c>
      <c r="N43" s="3" t="s">
        <v>1810</v>
      </c>
      <c r="O43" s="3" t="s">
        <v>3619</v>
      </c>
      <c r="P43" s="3" t="s">
        <v>3620</v>
      </c>
      <c r="Q43" s="3" t="s">
        <v>3621</v>
      </c>
      <c r="R43" s="3" t="s">
        <v>3</v>
      </c>
      <c r="S43" s="3" t="s">
        <v>3651</v>
      </c>
      <c r="T43" s="3" t="s">
        <v>3622</v>
      </c>
      <c r="U43" s="3" t="s">
        <v>3623</v>
      </c>
      <c r="V43" s="3" t="s">
        <v>1810</v>
      </c>
      <c r="W43" s="3" t="s">
        <v>3</v>
      </c>
      <c r="X43" s="3" t="s">
        <v>3</v>
      </c>
      <c r="Y43" s="3" t="s">
        <v>1810</v>
      </c>
      <c r="Z43" s="3" t="s">
        <v>3624</v>
      </c>
      <c r="AA43" s="3" t="s">
        <v>3625</v>
      </c>
      <c r="AB43" s="3" t="s">
        <v>3626</v>
      </c>
      <c r="AC43" s="3" t="s">
        <v>3627</v>
      </c>
      <c r="AD43" s="3" t="s">
        <v>1594</v>
      </c>
      <c r="AE43" s="3" t="s">
        <v>3628</v>
      </c>
      <c r="AF43" s="3" t="s">
        <v>1810</v>
      </c>
      <c r="AG43" s="3" t="s">
        <v>194</v>
      </c>
      <c r="AH43" s="3" t="s">
        <v>3629</v>
      </c>
      <c r="AI43" s="29" t="s">
        <v>3618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3630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3631</v>
      </c>
      <c r="AW43" s="3" t="s">
        <v>3632</v>
      </c>
      <c r="AX43" s="3" t="s">
        <v>266</v>
      </c>
      <c r="AY43" s="3" t="s">
        <v>3</v>
      </c>
      <c r="AZ43" s="3" t="s">
        <v>3630</v>
      </c>
      <c r="BA43" s="3" t="s">
        <v>3</v>
      </c>
      <c r="BB43" s="3" t="s">
        <v>1810</v>
      </c>
      <c r="BC43" s="1" t="s">
        <v>3634</v>
      </c>
      <c r="BD43" s="3" t="s">
        <v>3629</v>
      </c>
    </row>
    <row r="44" spans="1:56" x14ac:dyDescent="0.35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5515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3702</v>
      </c>
      <c r="K44" s="3" t="s">
        <v>1502</v>
      </c>
      <c r="L44" s="3" t="s">
        <v>3703</v>
      </c>
      <c r="M44" s="3" t="s">
        <v>1810</v>
      </c>
      <c r="N44" s="3" t="s">
        <v>1810</v>
      </c>
      <c r="O44" s="3" t="s">
        <v>3619</v>
      </c>
      <c r="P44" s="3" t="s">
        <v>3620</v>
      </c>
      <c r="Q44" s="3" t="s">
        <v>3621</v>
      </c>
      <c r="R44" s="3" t="s">
        <v>3</v>
      </c>
      <c r="S44" s="3" t="s">
        <v>3651</v>
      </c>
      <c r="T44" s="3" t="s">
        <v>3622</v>
      </c>
      <c r="U44" s="3" t="s">
        <v>3623</v>
      </c>
      <c r="V44" s="3" t="s">
        <v>1810</v>
      </c>
      <c r="W44" s="3" t="s">
        <v>3</v>
      </c>
      <c r="X44" s="3" t="s">
        <v>3</v>
      </c>
      <c r="Y44" s="3" t="s">
        <v>1810</v>
      </c>
      <c r="Z44" s="3" t="s">
        <v>3624</v>
      </c>
      <c r="AA44" s="3" t="s">
        <v>3625</v>
      </c>
      <c r="AB44" s="3" t="s">
        <v>3626</v>
      </c>
      <c r="AC44" s="3" t="s">
        <v>3627</v>
      </c>
      <c r="AD44" s="3" t="s">
        <v>1594</v>
      </c>
      <c r="AE44" s="3" t="s">
        <v>3628</v>
      </c>
      <c r="AF44" s="3" t="s">
        <v>1810</v>
      </c>
      <c r="AG44" s="3" t="s">
        <v>194</v>
      </c>
      <c r="AH44" s="3" t="s">
        <v>3629</v>
      </c>
      <c r="AI44" s="29" t="s">
        <v>3618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3630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3631</v>
      </c>
      <c r="AW44" s="3" t="s">
        <v>3632</v>
      </c>
      <c r="AX44" s="3" t="s">
        <v>266</v>
      </c>
      <c r="AY44" s="3" t="s">
        <v>3</v>
      </c>
      <c r="AZ44" s="3" t="s">
        <v>3630</v>
      </c>
      <c r="BA44" s="3" t="s">
        <v>5545</v>
      </c>
      <c r="BB44" s="3" t="s">
        <v>1810</v>
      </c>
      <c r="BC44" s="1" t="s">
        <v>3634</v>
      </c>
      <c r="BD44" s="3" t="s">
        <v>3629</v>
      </c>
    </row>
    <row r="45" spans="1:56" x14ac:dyDescent="0.35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5535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3702</v>
      </c>
      <c r="K45" s="3" t="s">
        <v>1502</v>
      </c>
      <c r="L45" s="3" t="s">
        <v>3703</v>
      </c>
      <c r="M45" s="3" t="s">
        <v>1810</v>
      </c>
      <c r="N45" s="3" t="s">
        <v>1810</v>
      </c>
      <c r="O45" s="3" t="s">
        <v>3619</v>
      </c>
      <c r="P45" s="3" t="s">
        <v>3620</v>
      </c>
      <c r="Q45" s="3" t="s">
        <v>3621</v>
      </c>
      <c r="R45" s="3" t="s">
        <v>3</v>
      </c>
      <c r="S45" s="3" t="s">
        <v>3651</v>
      </c>
      <c r="T45" s="3" t="s">
        <v>3622</v>
      </c>
      <c r="U45" s="3" t="s">
        <v>3623</v>
      </c>
      <c r="V45" s="3" t="s">
        <v>1810</v>
      </c>
      <c r="W45" s="3" t="s">
        <v>3</v>
      </c>
      <c r="X45" s="3" t="s">
        <v>3</v>
      </c>
      <c r="Y45" s="3" t="s">
        <v>1810</v>
      </c>
      <c r="Z45" s="3" t="s">
        <v>3624</v>
      </c>
      <c r="AA45" s="3" t="s">
        <v>3625</v>
      </c>
      <c r="AB45" s="3" t="s">
        <v>3626</v>
      </c>
      <c r="AC45" s="3" t="s">
        <v>3627</v>
      </c>
      <c r="AD45" s="3" t="s">
        <v>1594</v>
      </c>
      <c r="AE45" s="3" t="s">
        <v>3628</v>
      </c>
      <c r="AF45" s="3" t="s">
        <v>1810</v>
      </c>
      <c r="AG45" s="3" t="s">
        <v>194</v>
      </c>
      <c r="AH45" s="3" t="s">
        <v>3629</v>
      </c>
      <c r="AI45" s="29" t="s">
        <v>3618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3630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3631</v>
      </c>
      <c r="AW45" s="3" t="s">
        <v>3632</v>
      </c>
      <c r="AX45" s="3" t="s">
        <v>266</v>
      </c>
      <c r="AY45" s="3" t="s">
        <v>3</v>
      </c>
      <c r="AZ45" s="3" t="s">
        <v>3630</v>
      </c>
      <c r="BA45" s="3" t="s">
        <v>3633</v>
      </c>
      <c r="BB45" s="3" t="s">
        <v>3</v>
      </c>
      <c r="BC45" s="1" t="s">
        <v>3634</v>
      </c>
      <c r="BD45" s="3" t="s">
        <v>3629</v>
      </c>
    </row>
    <row r="46" spans="1:56" x14ac:dyDescent="0.35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5536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3702</v>
      </c>
      <c r="K46" s="3" t="s">
        <v>1502</v>
      </c>
      <c r="L46" s="3" t="s">
        <v>3703</v>
      </c>
      <c r="M46" s="3" t="s">
        <v>1810</v>
      </c>
      <c r="N46" s="3" t="s">
        <v>1810</v>
      </c>
      <c r="O46" s="3" t="s">
        <v>3619</v>
      </c>
      <c r="P46" s="3" t="s">
        <v>3620</v>
      </c>
      <c r="Q46" s="3" t="s">
        <v>3621</v>
      </c>
      <c r="R46" s="3" t="s">
        <v>3</v>
      </c>
      <c r="S46" s="3" t="s">
        <v>3651</v>
      </c>
      <c r="T46" s="3" t="s">
        <v>3622</v>
      </c>
      <c r="U46" s="3" t="s">
        <v>3623</v>
      </c>
      <c r="V46" s="3" t="s">
        <v>1810</v>
      </c>
      <c r="W46" s="3" t="s">
        <v>3</v>
      </c>
      <c r="X46" s="3" t="s">
        <v>3</v>
      </c>
      <c r="Y46" s="3" t="s">
        <v>1810</v>
      </c>
      <c r="Z46" s="3" t="s">
        <v>3624</v>
      </c>
      <c r="AA46" s="3" t="s">
        <v>3625</v>
      </c>
      <c r="AB46" s="3" t="s">
        <v>3626</v>
      </c>
      <c r="AC46" s="3" t="s">
        <v>3627</v>
      </c>
      <c r="AD46" s="3" t="s">
        <v>1594</v>
      </c>
      <c r="AE46" s="3" t="s">
        <v>3628</v>
      </c>
      <c r="AF46" s="3" t="s">
        <v>1810</v>
      </c>
      <c r="AG46" s="3" t="s">
        <v>194</v>
      </c>
      <c r="AH46" s="3" t="s">
        <v>3629</v>
      </c>
      <c r="AI46" s="29" t="s">
        <v>3618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3630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3631</v>
      </c>
      <c r="AW46" s="3" t="s">
        <v>3632</v>
      </c>
      <c r="AX46" s="3" t="s">
        <v>266</v>
      </c>
      <c r="AY46" s="3" t="s">
        <v>3</v>
      </c>
      <c r="AZ46" s="3" t="s">
        <v>3630</v>
      </c>
      <c r="BA46" s="3" t="s">
        <v>3633</v>
      </c>
      <c r="BB46" s="3" t="s">
        <v>5546</v>
      </c>
      <c r="BC46" s="1" t="s">
        <v>3634</v>
      </c>
      <c r="BD46" s="3" t="s">
        <v>3629</v>
      </c>
    </row>
    <row r="47" spans="1:56" x14ac:dyDescent="0.35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5711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5658</v>
      </c>
      <c r="K47" s="3" t="s">
        <v>1502</v>
      </c>
      <c r="L47" s="3" t="s">
        <v>259</v>
      </c>
      <c r="M47" s="3" t="s">
        <v>5547</v>
      </c>
      <c r="N47" s="3" t="s">
        <v>1810</v>
      </c>
      <c r="O47" s="3" t="s">
        <v>3619</v>
      </c>
      <c r="P47" s="3" t="s">
        <v>3620</v>
      </c>
      <c r="Q47" s="3" t="s">
        <v>3621</v>
      </c>
      <c r="R47" s="3" t="s">
        <v>5659</v>
      </c>
      <c r="S47" s="3" t="s">
        <v>3651</v>
      </c>
      <c r="T47" s="3" t="s">
        <v>3622</v>
      </c>
      <c r="U47" s="3" t="s">
        <v>3623</v>
      </c>
      <c r="V47" s="3" t="s">
        <v>1810</v>
      </c>
      <c r="W47" s="3" t="s">
        <v>3</v>
      </c>
      <c r="X47" s="3" t="s">
        <v>3</v>
      </c>
      <c r="Y47" s="3" t="s">
        <v>1810</v>
      </c>
      <c r="Z47" s="3" t="s">
        <v>3624</v>
      </c>
      <c r="AA47" s="3" t="s">
        <v>3625</v>
      </c>
      <c r="AB47" s="3" t="s">
        <v>3626</v>
      </c>
      <c r="AC47" s="3" t="s">
        <v>3627</v>
      </c>
      <c r="AD47" s="3" t="s">
        <v>1594</v>
      </c>
      <c r="AE47" s="3" t="s">
        <v>3628</v>
      </c>
      <c r="AF47" s="3" t="s">
        <v>1810</v>
      </c>
      <c r="AG47" s="3" t="s">
        <v>194</v>
      </c>
      <c r="AH47" s="3" t="s">
        <v>3629</v>
      </c>
      <c r="AI47" s="29" t="s">
        <v>3618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3630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3631</v>
      </c>
      <c r="AW47" s="3" t="s">
        <v>3632</v>
      </c>
      <c r="AX47" s="3" t="s">
        <v>266</v>
      </c>
      <c r="AY47" s="3" t="s">
        <v>3</v>
      </c>
      <c r="AZ47" s="3" t="s">
        <v>3630</v>
      </c>
      <c r="BA47" s="3" t="s">
        <v>3633</v>
      </c>
      <c r="BB47" s="3" t="s">
        <v>1810</v>
      </c>
      <c r="BC47" s="1" t="s">
        <v>3634</v>
      </c>
      <c r="BD47" s="3" t="s">
        <v>3629</v>
      </c>
    </row>
    <row r="48" spans="1:56" x14ac:dyDescent="0.35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5516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5658</v>
      </c>
      <c r="K48" s="3" t="s">
        <v>1502</v>
      </c>
      <c r="L48" s="3" t="s">
        <v>259</v>
      </c>
      <c r="M48" s="3" t="s">
        <v>5547</v>
      </c>
      <c r="N48" s="3" t="s">
        <v>1810</v>
      </c>
      <c r="O48" s="3" t="s">
        <v>3619</v>
      </c>
      <c r="P48" s="3" t="s">
        <v>3620</v>
      </c>
      <c r="Q48" s="3" t="s">
        <v>3621</v>
      </c>
      <c r="R48" s="3" t="s">
        <v>3</v>
      </c>
      <c r="S48" s="3" t="s">
        <v>3651</v>
      </c>
      <c r="T48" s="3" t="s">
        <v>3622</v>
      </c>
      <c r="U48" s="3" t="s">
        <v>3623</v>
      </c>
      <c r="V48" s="3" t="s">
        <v>1810</v>
      </c>
      <c r="W48" s="3" t="s">
        <v>3</v>
      </c>
      <c r="X48" s="3" t="s">
        <v>3</v>
      </c>
      <c r="Y48" s="3" t="s">
        <v>1810</v>
      </c>
      <c r="Z48" s="3" t="s">
        <v>3624</v>
      </c>
      <c r="AA48" s="3" t="s">
        <v>3625</v>
      </c>
      <c r="AB48" s="3" t="s">
        <v>3626</v>
      </c>
      <c r="AC48" s="3" t="s">
        <v>3627</v>
      </c>
      <c r="AD48" s="3" t="s">
        <v>1594</v>
      </c>
      <c r="AE48" s="3" t="s">
        <v>3628</v>
      </c>
      <c r="AF48" s="3" t="s">
        <v>1810</v>
      </c>
      <c r="AG48" s="3" t="s">
        <v>194</v>
      </c>
      <c r="AH48" s="3" t="s">
        <v>3629</v>
      </c>
      <c r="AI48" s="29" t="s">
        <v>3618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3630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3631</v>
      </c>
      <c r="AW48" s="3" t="s">
        <v>3632</v>
      </c>
      <c r="AX48" s="3" t="s">
        <v>266</v>
      </c>
      <c r="AY48" s="3" t="s">
        <v>3</v>
      </c>
      <c r="AZ48" s="3" t="s">
        <v>3630</v>
      </c>
      <c r="BA48" s="3" t="s">
        <v>3633</v>
      </c>
      <c r="BB48" s="3" t="s">
        <v>1810</v>
      </c>
      <c r="BC48" s="1" t="s">
        <v>3634</v>
      </c>
      <c r="BD48" s="3" t="s">
        <v>3629</v>
      </c>
    </row>
    <row r="49" spans="1:56" x14ac:dyDescent="0.35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5517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5658</v>
      </c>
      <c r="K49" s="3" t="s">
        <v>1502</v>
      </c>
      <c r="L49" s="3" t="s">
        <v>259</v>
      </c>
      <c r="M49" s="3" t="s">
        <v>5547</v>
      </c>
      <c r="N49" s="3" t="s">
        <v>1810</v>
      </c>
      <c r="O49" s="3" t="s">
        <v>3619</v>
      </c>
      <c r="P49" s="3" t="s">
        <v>3620</v>
      </c>
      <c r="Q49" s="3" t="s">
        <v>3621</v>
      </c>
      <c r="R49" s="3" t="s">
        <v>5659</v>
      </c>
      <c r="S49" s="3" t="s">
        <v>3651</v>
      </c>
      <c r="T49" s="3" t="s">
        <v>3622</v>
      </c>
      <c r="U49" s="3" t="s">
        <v>3623</v>
      </c>
      <c r="V49" s="3" t="s">
        <v>1810</v>
      </c>
      <c r="W49" s="3" t="s">
        <v>3</v>
      </c>
      <c r="X49" s="3" t="s">
        <v>3</v>
      </c>
      <c r="Y49" s="3" t="s">
        <v>1810</v>
      </c>
      <c r="Z49" s="3" t="s">
        <v>3</v>
      </c>
      <c r="AA49" s="3" t="s">
        <v>3625</v>
      </c>
      <c r="AB49" s="3" t="s">
        <v>3626</v>
      </c>
      <c r="AC49" s="3" t="s">
        <v>3627</v>
      </c>
      <c r="AD49" s="3" t="s">
        <v>1594</v>
      </c>
      <c r="AE49" s="3" t="s">
        <v>3628</v>
      </c>
      <c r="AF49" s="3" t="s">
        <v>1810</v>
      </c>
      <c r="AG49" s="3" t="s">
        <v>194</v>
      </c>
      <c r="AH49" s="3" t="s">
        <v>3629</v>
      </c>
      <c r="AI49" s="29" t="s">
        <v>3618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3630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3631</v>
      </c>
      <c r="AW49" s="3" t="s">
        <v>3632</v>
      </c>
      <c r="AX49" s="3" t="s">
        <v>266</v>
      </c>
      <c r="AY49" s="3" t="s">
        <v>3</v>
      </c>
      <c r="AZ49" s="3" t="s">
        <v>3630</v>
      </c>
      <c r="BA49" s="3" t="s">
        <v>3633</v>
      </c>
      <c r="BB49" s="3" t="s">
        <v>1810</v>
      </c>
      <c r="BC49" s="1" t="s">
        <v>3634</v>
      </c>
      <c r="BD49" s="3" t="s">
        <v>3629</v>
      </c>
    </row>
    <row r="50" spans="1:56" x14ac:dyDescent="0.35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5518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5658</v>
      </c>
      <c r="K50" s="3" t="s">
        <v>1502</v>
      </c>
      <c r="L50" s="3" t="s">
        <v>259</v>
      </c>
      <c r="M50" s="3" t="s">
        <v>5547</v>
      </c>
      <c r="N50" s="3" t="s">
        <v>1810</v>
      </c>
      <c r="O50" s="3" t="s">
        <v>3619</v>
      </c>
      <c r="P50" s="3" t="s">
        <v>3620</v>
      </c>
      <c r="Q50" s="3" t="s">
        <v>3621</v>
      </c>
      <c r="R50" s="3" t="s">
        <v>5659</v>
      </c>
      <c r="S50" s="3" t="s">
        <v>3651</v>
      </c>
      <c r="T50" s="3" t="s">
        <v>3622</v>
      </c>
      <c r="U50" s="3" t="s">
        <v>3623</v>
      </c>
      <c r="V50" s="3" t="s">
        <v>1810</v>
      </c>
      <c r="W50" s="3" t="s">
        <v>3</v>
      </c>
      <c r="X50" s="3" t="s">
        <v>3</v>
      </c>
      <c r="Y50" s="3" t="s">
        <v>1810</v>
      </c>
      <c r="Z50" s="3" t="s">
        <v>3624</v>
      </c>
      <c r="AA50" s="3" t="s">
        <v>3625</v>
      </c>
      <c r="AB50" s="3" t="s">
        <v>3626</v>
      </c>
      <c r="AC50" s="3" t="s">
        <v>5537</v>
      </c>
      <c r="AD50" s="3" t="s">
        <v>1594</v>
      </c>
      <c r="AE50" s="3" t="s">
        <v>3628</v>
      </c>
      <c r="AF50" s="3" t="s">
        <v>1810</v>
      </c>
      <c r="AG50" s="3" t="s">
        <v>194</v>
      </c>
      <c r="AH50" s="3" t="s">
        <v>3629</v>
      </c>
      <c r="AI50" s="29" t="s">
        <v>3618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3630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3631</v>
      </c>
      <c r="AW50" s="3" t="s">
        <v>3632</v>
      </c>
      <c r="AX50" s="3" t="s">
        <v>266</v>
      </c>
      <c r="AY50" s="3" t="s">
        <v>3</v>
      </c>
      <c r="AZ50" s="3" t="s">
        <v>3630</v>
      </c>
      <c r="BA50" s="3" t="s">
        <v>3633</v>
      </c>
      <c r="BB50" s="3" t="s">
        <v>1810</v>
      </c>
      <c r="BC50" s="1" t="s">
        <v>3634</v>
      </c>
      <c r="BD50" s="3" t="s">
        <v>3629</v>
      </c>
    </row>
    <row r="51" spans="1:56" x14ac:dyDescent="0.35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5519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5658</v>
      </c>
      <c r="K51" s="3" t="s">
        <v>1502</v>
      </c>
      <c r="L51" s="3" t="s">
        <v>259</v>
      </c>
      <c r="M51" s="3" t="s">
        <v>5547</v>
      </c>
      <c r="N51" s="3" t="s">
        <v>1810</v>
      </c>
      <c r="O51" s="3" t="s">
        <v>3619</v>
      </c>
      <c r="P51" s="3" t="s">
        <v>3620</v>
      </c>
      <c r="Q51" s="3" t="s">
        <v>3621</v>
      </c>
      <c r="R51" s="3" t="s">
        <v>5659</v>
      </c>
      <c r="S51" s="3" t="s">
        <v>3651</v>
      </c>
      <c r="T51" s="3" t="s">
        <v>3622</v>
      </c>
      <c r="U51" s="3" t="s">
        <v>3623</v>
      </c>
      <c r="V51" s="3" t="s">
        <v>1810</v>
      </c>
      <c r="W51" s="3" t="s">
        <v>3</v>
      </c>
      <c r="X51" s="3" t="s">
        <v>3</v>
      </c>
      <c r="Y51" s="3" t="s">
        <v>1810</v>
      </c>
      <c r="Z51" s="3" t="s">
        <v>3624</v>
      </c>
      <c r="AA51" s="3" t="s">
        <v>3625</v>
      </c>
      <c r="AB51" s="3" t="s">
        <v>3626</v>
      </c>
      <c r="AC51" s="3" t="s">
        <v>1594</v>
      </c>
      <c r="AD51" s="3" t="s">
        <v>1594</v>
      </c>
      <c r="AE51" s="3" t="s">
        <v>3628</v>
      </c>
      <c r="AF51" s="3" t="s">
        <v>1810</v>
      </c>
      <c r="AG51" s="3" t="s">
        <v>194</v>
      </c>
      <c r="AH51" s="3" t="s">
        <v>3629</v>
      </c>
      <c r="AI51" s="29" t="s">
        <v>3618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3630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3631</v>
      </c>
      <c r="AW51" s="3" t="s">
        <v>3632</v>
      </c>
      <c r="AX51" s="3" t="s">
        <v>266</v>
      </c>
      <c r="AY51" s="3" t="s">
        <v>3</v>
      </c>
      <c r="AZ51" s="3" t="s">
        <v>3630</v>
      </c>
      <c r="BA51" s="3" t="s">
        <v>3633</v>
      </c>
      <c r="BB51" s="3" t="s">
        <v>1810</v>
      </c>
      <c r="BC51" s="1" t="s">
        <v>3634</v>
      </c>
      <c r="BD51" s="3" t="s">
        <v>3629</v>
      </c>
    </row>
    <row r="52" spans="1:56" x14ac:dyDescent="0.35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5520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5658</v>
      </c>
      <c r="K52" s="3" t="s">
        <v>1502</v>
      </c>
      <c r="L52" s="3" t="s">
        <v>259</v>
      </c>
      <c r="M52" s="3" t="s">
        <v>5547</v>
      </c>
      <c r="N52" s="3" t="s">
        <v>1810</v>
      </c>
      <c r="O52" s="3" t="s">
        <v>3619</v>
      </c>
      <c r="P52" s="3" t="s">
        <v>3620</v>
      </c>
      <c r="Q52" s="3" t="s">
        <v>3621</v>
      </c>
      <c r="R52" s="3" t="s">
        <v>5659</v>
      </c>
      <c r="S52" s="3" t="s">
        <v>3651</v>
      </c>
      <c r="T52" s="3" t="s">
        <v>3622</v>
      </c>
      <c r="U52" s="3" t="s">
        <v>3623</v>
      </c>
      <c r="V52" s="3" t="s">
        <v>1810</v>
      </c>
      <c r="W52" s="3" t="s">
        <v>3</v>
      </c>
      <c r="X52" s="3" t="s">
        <v>3</v>
      </c>
      <c r="Y52" s="3" t="s">
        <v>1810</v>
      </c>
      <c r="Z52" s="3" t="s">
        <v>3624</v>
      </c>
      <c r="AA52" s="3" t="s">
        <v>3625</v>
      </c>
      <c r="AB52" s="3" t="s">
        <v>3626</v>
      </c>
      <c r="AC52" s="3" t="s">
        <v>3627</v>
      </c>
      <c r="AD52" s="3" t="s">
        <v>1594</v>
      </c>
      <c r="AE52" s="3" t="s">
        <v>3</v>
      </c>
      <c r="AF52" s="3" t="s">
        <v>1810</v>
      </c>
      <c r="AG52" s="3" t="s">
        <v>194</v>
      </c>
      <c r="AH52" s="3" t="s">
        <v>3629</v>
      </c>
      <c r="AI52" s="29" t="s">
        <v>3618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3630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3631</v>
      </c>
      <c r="AW52" s="3" t="s">
        <v>3632</v>
      </c>
      <c r="AX52" s="3" t="s">
        <v>266</v>
      </c>
      <c r="AY52" s="3" t="s">
        <v>3</v>
      </c>
      <c r="AZ52" s="3" t="s">
        <v>3630</v>
      </c>
      <c r="BA52" s="3" t="s">
        <v>3633</v>
      </c>
      <c r="BB52" s="3" t="s">
        <v>1810</v>
      </c>
      <c r="BC52" s="1" t="s">
        <v>3634</v>
      </c>
      <c r="BD52" s="3" t="s">
        <v>3629</v>
      </c>
    </row>
    <row r="53" spans="1:56" x14ac:dyDescent="0.35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5521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5658</v>
      </c>
      <c r="K53" s="3" t="s">
        <v>1502</v>
      </c>
      <c r="L53" s="3" t="s">
        <v>259</v>
      </c>
      <c r="M53" s="3" t="s">
        <v>5547</v>
      </c>
      <c r="N53" s="3" t="s">
        <v>1810</v>
      </c>
      <c r="O53" s="3" t="s">
        <v>3619</v>
      </c>
      <c r="P53" s="3" t="s">
        <v>3620</v>
      </c>
      <c r="Q53" s="3" t="s">
        <v>3621</v>
      </c>
      <c r="R53" s="3" t="s">
        <v>5659</v>
      </c>
      <c r="S53" s="3" t="s">
        <v>3651</v>
      </c>
      <c r="T53" s="3" t="s">
        <v>3622</v>
      </c>
      <c r="U53" s="3" t="s">
        <v>3623</v>
      </c>
      <c r="V53" s="3" t="s">
        <v>1810</v>
      </c>
      <c r="W53" s="3" t="s">
        <v>3</v>
      </c>
      <c r="X53" s="3" t="s">
        <v>3</v>
      </c>
      <c r="Y53" s="3" t="s">
        <v>1810</v>
      </c>
      <c r="Z53" s="3" t="s">
        <v>3624</v>
      </c>
      <c r="AA53" s="3" t="s">
        <v>3625</v>
      </c>
      <c r="AB53" s="3" t="s">
        <v>3626</v>
      </c>
      <c r="AC53" s="3" t="s">
        <v>3627</v>
      </c>
      <c r="AD53" s="3" t="s">
        <v>1594</v>
      </c>
      <c r="AE53" s="3" t="s">
        <v>5538</v>
      </c>
      <c r="AF53" s="3" t="s">
        <v>1810</v>
      </c>
      <c r="AG53" s="3" t="s">
        <v>194</v>
      </c>
      <c r="AH53" s="3" t="s">
        <v>3629</v>
      </c>
      <c r="AI53" s="29" t="s">
        <v>3618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3630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3631</v>
      </c>
      <c r="AW53" s="3" t="s">
        <v>3632</v>
      </c>
      <c r="AX53" s="3" t="s">
        <v>266</v>
      </c>
      <c r="AY53" s="3" t="s">
        <v>3</v>
      </c>
      <c r="AZ53" s="3" t="s">
        <v>3630</v>
      </c>
      <c r="BA53" s="3" t="s">
        <v>3633</v>
      </c>
      <c r="BB53" s="3" t="s">
        <v>1810</v>
      </c>
      <c r="BC53" s="1" t="s">
        <v>3634</v>
      </c>
      <c r="BD53" s="3" t="s">
        <v>3629</v>
      </c>
    </row>
    <row r="54" spans="1:56" x14ac:dyDescent="0.35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5522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5658</v>
      </c>
      <c r="K54" s="3" t="s">
        <v>1502</v>
      </c>
      <c r="L54" s="3" t="s">
        <v>259</v>
      </c>
      <c r="M54" s="3" t="s">
        <v>5547</v>
      </c>
      <c r="N54" s="3" t="s">
        <v>1810</v>
      </c>
      <c r="O54" s="3" t="s">
        <v>3619</v>
      </c>
      <c r="P54" s="3" t="s">
        <v>3620</v>
      </c>
      <c r="Q54" s="3" t="s">
        <v>3621</v>
      </c>
      <c r="R54" s="3" t="s">
        <v>5659</v>
      </c>
      <c r="S54" s="3" t="s">
        <v>3651</v>
      </c>
      <c r="T54" s="3" t="s">
        <v>3622</v>
      </c>
      <c r="U54" s="3" t="s">
        <v>3623</v>
      </c>
      <c r="V54" s="3" t="s">
        <v>1810</v>
      </c>
      <c r="W54" s="3" t="s">
        <v>3</v>
      </c>
      <c r="X54" s="3" t="s">
        <v>3</v>
      </c>
      <c r="Y54" s="3" t="s">
        <v>1810</v>
      </c>
      <c r="Z54" s="3" t="s">
        <v>3624</v>
      </c>
      <c r="AA54" s="3" t="s">
        <v>3625</v>
      </c>
      <c r="AB54" s="3" t="s">
        <v>3626</v>
      </c>
      <c r="AC54" s="3" t="s">
        <v>3627</v>
      </c>
      <c r="AD54" s="3" t="s">
        <v>1594</v>
      </c>
      <c r="AE54" s="3" t="s">
        <v>5539</v>
      </c>
      <c r="AF54" s="3" t="s">
        <v>1810</v>
      </c>
      <c r="AG54" s="3" t="s">
        <v>194</v>
      </c>
      <c r="AH54" s="3" t="s">
        <v>3629</v>
      </c>
      <c r="AI54" s="29" t="s">
        <v>3618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3630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3631</v>
      </c>
      <c r="AW54" s="3" t="s">
        <v>3632</v>
      </c>
      <c r="AX54" s="3" t="s">
        <v>266</v>
      </c>
      <c r="AY54" s="3" t="s">
        <v>3</v>
      </c>
      <c r="AZ54" s="3" t="s">
        <v>3630</v>
      </c>
      <c r="BA54" s="3" t="s">
        <v>3633</v>
      </c>
      <c r="BB54" s="3" t="s">
        <v>1810</v>
      </c>
      <c r="BC54" s="1" t="s">
        <v>3634</v>
      </c>
      <c r="BD54" s="3" t="s">
        <v>3629</v>
      </c>
    </row>
    <row r="55" spans="1:56" x14ac:dyDescent="0.35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5523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5658</v>
      </c>
      <c r="K55" s="3" t="s">
        <v>1502</v>
      </c>
      <c r="L55" s="3" t="s">
        <v>259</v>
      </c>
      <c r="M55" s="3" t="s">
        <v>5547</v>
      </c>
      <c r="N55" s="3" t="s">
        <v>1810</v>
      </c>
      <c r="O55" s="3" t="s">
        <v>3619</v>
      </c>
      <c r="P55" s="3" t="s">
        <v>3620</v>
      </c>
      <c r="Q55" s="3" t="s">
        <v>3621</v>
      </c>
      <c r="R55" s="3" t="s">
        <v>5659</v>
      </c>
      <c r="S55" s="3" t="s">
        <v>3651</v>
      </c>
      <c r="T55" s="3" t="s">
        <v>3622</v>
      </c>
      <c r="U55" s="3" t="s">
        <v>3623</v>
      </c>
      <c r="V55" s="3" t="s">
        <v>1810</v>
      </c>
      <c r="W55" s="3" t="s">
        <v>3</v>
      </c>
      <c r="X55" s="3" t="s">
        <v>3</v>
      </c>
      <c r="Y55" s="3" t="s">
        <v>1810</v>
      </c>
      <c r="Z55" s="3" t="s">
        <v>3624</v>
      </c>
      <c r="AA55" s="3" t="s">
        <v>3625</v>
      </c>
      <c r="AB55" s="3" t="s">
        <v>3626</v>
      </c>
      <c r="AC55" s="3" t="s">
        <v>3627</v>
      </c>
      <c r="AD55" s="3" t="s">
        <v>1594</v>
      </c>
      <c r="AE55" s="3" t="s">
        <v>5540</v>
      </c>
      <c r="AF55" s="3" t="s">
        <v>1810</v>
      </c>
      <c r="AG55" s="3" t="s">
        <v>194</v>
      </c>
      <c r="AH55" s="3" t="s">
        <v>3629</v>
      </c>
      <c r="AI55" s="29" t="s">
        <v>3618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3630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3631</v>
      </c>
      <c r="AW55" s="3" t="s">
        <v>3632</v>
      </c>
      <c r="AX55" s="3" t="s">
        <v>266</v>
      </c>
      <c r="AY55" s="3" t="s">
        <v>3</v>
      </c>
      <c r="AZ55" s="3" t="s">
        <v>3630</v>
      </c>
      <c r="BA55" s="3" t="s">
        <v>3633</v>
      </c>
      <c r="BB55" s="3" t="s">
        <v>1810</v>
      </c>
      <c r="BC55" s="1" t="s">
        <v>3634</v>
      </c>
      <c r="BD55" s="3" t="s">
        <v>3629</v>
      </c>
    </row>
    <row r="56" spans="1:56" x14ac:dyDescent="0.35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5524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5658</v>
      </c>
      <c r="K56" s="3" t="s">
        <v>1502</v>
      </c>
      <c r="L56" s="3" t="s">
        <v>259</v>
      </c>
      <c r="M56" s="3" t="s">
        <v>5547</v>
      </c>
      <c r="N56" s="3" t="s">
        <v>1810</v>
      </c>
      <c r="O56" s="3" t="s">
        <v>3619</v>
      </c>
      <c r="P56" s="3" t="s">
        <v>3620</v>
      </c>
      <c r="Q56" s="3" t="s">
        <v>3621</v>
      </c>
      <c r="R56" s="3" t="s">
        <v>5659</v>
      </c>
      <c r="S56" s="3" t="s">
        <v>3651</v>
      </c>
      <c r="T56" s="3" t="s">
        <v>3622</v>
      </c>
      <c r="U56" s="3" t="s">
        <v>3623</v>
      </c>
      <c r="V56" s="3" t="s">
        <v>1810</v>
      </c>
      <c r="W56" s="3" t="s">
        <v>3</v>
      </c>
      <c r="X56" s="3" t="s">
        <v>3</v>
      </c>
      <c r="Y56" s="3" t="s">
        <v>1810</v>
      </c>
      <c r="Z56" s="3" t="s">
        <v>3624</v>
      </c>
      <c r="AA56" s="3" t="s">
        <v>3625</v>
      </c>
      <c r="AB56" s="3" t="s">
        <v>3626</v>
      </c>
      <c r="AC56" s="3" t="s">
        <v>3627</v>
      </c>
      <c r="AD56" s="3" t="s">
        <v>1594</v>
      </c>
      <c r="AE56" s="3" t="s">
        <v>3628</v>
      </c>
      <c r="AF56" s="3" t="s">
        <v>1810</v>
      </c>
      <c r="AG56" s="3" t="s">
        <v>3</v>
      </c>
      <c r="AH56" s="3" t="s">
        <v>3629</v>
      </c>
      <c r="AI56" s="29" t="s">
        <v>3618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3630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3631</v>
      </c>
      <c r="AW56" s="3" t="s">
        <v>3632</v>
      </c>
      <c r="AX56" s="3" t="s">
        <v>266</v>
      </c>
      <c r="AY56" s="3" t="s">
        <v>3</v>
      </c>
      <c r="AZ56" s="3" t="s">
        <v>3630</v>
      </c>
      <c r="BA56" s="3" t="s">
        <v>3633</v>
      </c>
      <c r="BB56" s="3" t="s">
        <v>1810</v>
      </c>
      <c r="BC56" s="1" t="s">
        <v>3634</v>
      </c>
      <c r="BD56" s="3" t="s">
        <v>3629</v>
      </c>
    </row>
    <row r="57" spans="1:56" x14ac:dyDescent="0.35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5525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5658</v>
      </c>
      <c r="K57" s="3" t="s">
        <v>1502</v>
      </c>
      <c r="L57" s="3" t="s">
        <v>259</v>
      </c>
      <c r="M57" s="3" t="s">
        <v>5547</v>
      </c>
      <c r="N57" s="3" t="s">
        <v>1810</v>
      </c>
      <c r="O57" s="3" t="s">
        <v>3619</v>
      </c>
      <c r="P57" s="3" t="s">
        <v>3620</v>
      </c>
      <c r="Q57" s="3" t="s">
        <v>3621</v>
      </c>
      <c r="R57" s="3" t="s">
        <v>5659</v>
      </c>
      <c r="S57" s="3" t="s">
        <v>3651</v>
      </c>
      <c r="T57" s="3" t="s">
        <v>3622</v>
      </c>
      <c r="U57" s="3" t="s">
        <v>3623</v>
      </c>
      <c r="V57" s="3" t="s">
        <v>1810</v>
      </c>
      <c r="W57" s="3" t="s">
        <v>3</v>
      </c>
      <c r="X57" s="3" t="s">
        <v>3</v>
      </c>
      <c r="Y57" s="3" t="s">
        <v>1810</v>
      </c>
      <c r="Z57" s="3" t="s">
        <v>3624</v>
      </c>
      <c r="AA57" s="3" t="s">
        <v>3625</v>
      </c>
      <c r="AB57" s="3" t="s">
        <v>3626</v>
      </c>
      <c r="AC57" s="3" t="s">
        <v>3627</v>
      </c>
      <c r="AD57" s="3" t="s">
        <v>1594</v>
      </c>
      <c r="AE57" s="3" t="s">
        <v>3628</v>
      </c>
      <c r="AF57" s="3" t="s">
        <v>1810</v>
      </c>
      <c r="AG57" s="3" t="s">
        <v>1594</v>
      </c>
      <c r="AH57" s="3" t="s">
        <v>3629</v>
      </c>
      <c r="AI57" s="29" t="s">
        <v>3618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3630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3631</v>
      </c>
      <c r="AW57" s="3" t="s">
        <v>3632</v>
      </c>
      <c r="AX57" s="3" t="s">
        <v>266</v>
      </c>
      <c r="AY57" s="3" t="s">
        <v>3</v>
      </c>
      <c r="AZ57" s="3" t="s">
        <v>3630</v>
      </c>
      <c r="BA57" s="3" t="s">
        <v>3633</v>
      </c>
      <c r="BB57" s="3" t="s">
        <v>1810</v>
      </c>
      <c r="BC57" s="1" t="s">
        <v>3634</v>
      </c>
      <c r="BD57" s="3" t="s">
        <v>3629</v>
      </c>
    </row>
    <row r="58" spans="1:56" x14ac:dyDescent="0.35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5526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5658</v>
      </c>
      <c r="K58" s="3" t="s">
        <v>1502</v>
      </c>
      <c r="L58" s="3" t="s">
        <v>259</v>
      </c>
      <c r="M58" s="3" t="s">
        <v>5547</v>
      </c>
      <c r="N58" s="3" t="s">
        <v>1810</v>
      </c>
      <c r="O58" s="3" t="s">
        <v>3619</v>
      </c>
      <c r="P58" s="3" t="s">
        <v>3620</v>
      </c>
      <c r="Q58" s="3" t="s">
        <v>3621</v>
      </c>
      <c r="R58" s="3" t="s">
        <v>5659</v>
      </c>
      <c r="S58" s="3" t="s">
        <v>3651</v>
      </c>
      <c r="T58" s="3" t="s">
        <v>3622</v>
      </c>
      <c r="U58" s="3" t="s">
        <v>3623</v>
      </c>
      <c r="V58" s="3" t="s">
        <v>1810</v>
      </c>
      <c r="W58" s="3" t="s">
        <v>3</v>
      </c>
      <c r="X58" s="3" t="s">
        <v>3</v>
      </c>
      <c r="Y58" s="3" t="s">
        <v>1810</v>
      </c>
      <c r="Z58" s="3" t="s">
        <v>3624</v>
      </c>
      <c r="AA58" s="3" t="s">
        <v>3625</v>
      </c>
      <c r="AB58" s="3" t="s">
        <v>3626</v>
      </c>
      <c r="AC58" s="3" t="s">
        <v>3627</v>
      </c>
      <c r="AD58" s="3" t="s">
        <v>1594</v>
      </c>
      <c r="AE58" s="3" t="s">
        <v>3628</v>
      </c>
      <c r="AF58" s="3" t="s">
        <v>1810</v>
      </c>
      <c r="AG58" s="3" t="s">
        <v>5541</v>
      </c>
      <c r="AH58" s="3" t="s">
        <v>3629</v>
      </c>
      <c r="AI58" s="29" t="s">
        <v>3618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3630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3631</v>
      </c>
      <c r="AW58" s="3" t="s">
        <v>3632</v>
      </c>
      <c r="AX58" s="3" t="s">
        <v>266</v>
      </c>
      <c r="AY58" s="3" t="s">
        <v>3</v>
      </c>
      <c r="AZ58" s="3" t="s">
        <v>3630</v>
      </c>
      <c r="BA58" s="3" t="s">
        <v>3633</v>
      </c>
      <c r="BB58" s="3" t="s">
        <v>1810</v>
      </c>
      <c r="BC58" s="1" t="s">
        <v>3634</v>
      </c>
      <c r="BD58" s="3" t="s">
        <v>3629</v>
      </c>
    </row>
    <row r="59" spans="1:56" x14ac:dyDescent="0.35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5527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5658</v>
      </c>
      <c r="K59" s="3" t="s">
        <v>1502</v>
      </c>
      <c r="L59" s="3" t="s">
        <v>259</v>
      </c>
      <c r="M59" s="3" t="s">
        <v>5547</v>
      </c>
      <c r="N59" s="3" t="s">
        <v>1810</v>
      </c>
      <c r="O59" s="3" t="s">
        <v>3619</v>
      </c>
      <c r="P59" s="3" t="s">
        <v>3620</v>
      </c>
      <c r="Q59" s="3" t="s">
        <v>3621</v>
      </c>
      <c r="R59" s="3" t="s">
        <v>5659</v>
      </c>
      <c r="S59" s="3" t="s">
        <v>3651</v>
      </c>
      <c r="T59" s="3" t="s">
        <v>3622</v>
      </c>
      <c r="U59" s="3" t="s">
        <v>3623</v>
      </c>
      <c r="V59" s="3" t="s">
        <v>1810</v>
      </c>
      <c r="W59" s="3" t="s">
        <v>3</v>
      </c>
      <c r="X59" s="3" t="s">
        <v>3</v>
      </c>
      <c r="Y59" s="3" t="s">
        <v>1810</v>
      </c>
      <c r="Z59" s="3" t="s">
        <v>3624</v>
      </c>
      <c r="AA59" s="3" t="s">
        <v>3625</v>
      </c>
      <c r="AB59" s="3" t="s">
        <v>3626</v>
      </c>
      <c r="AC59" s="3" t="s">
        <v>3627</v>
      </c>
      <c r="AD59" s="3" t="s">
        <v>1594</v>
      </c>
      <c r="AE59" s="3" t="s">
        <v>3628</v>
      </c>
      <c r="AF59" s="3" t="s">
        <v>1810</v>
      </c>
      <c r="AG59" s="3" t="s">
        <v>194</v>
      </c>
      <c r="AH59" s="3" t="s">
        <v>3629</v>
      </c>
      <c r="AI59" s="29" t="s">
        <v>3618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3630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3631</v>
      </c>
      <c r="AW59" s="3" t="s">
        <v>3632</v>
      </c>
      <c r="AX59" s="3" t="s">
        <v>266</v>
      </c>
      <c r="AY59" s="3" t="s">
        <v>3</v>
      </c>
      <c r="AZ59" s="3" t="s">
        <v>3630</v>
      </c>
      <c r="BA59" s="3" t="s">
        <v>3633</v>
      </c>
      <c r="BB59" s="3" t="s">
        <v>1810</v>
      </c>
      <c r="BC59" s="1" t="s">
        <v>3634</v>
      </c>
      <c r="BD59" s="3" t="s">
        <v>3629</v>
      </c>
    </row>
    <row r="60" spans="1:56" x14ac:dyDescent="0.35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5528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5658</v>
      </c>
      <c r="K60" s="3" t="s">
        <v>1502</v>
      </c>
      <c r="L60" s="3" t="s">
        <v>259</v>
      </c>
      <c r="M60" s="3" t="s">
        <v>5547</v>
      </c>
      <c r="N60" s="3" t="s">
        <v>1810</v>
      </c>
      <c r="O60" s="3" t="s">
        <v>3619</v>
      </c>
      <c r="P60" s="3" t="s">
        <v>3620</v>
      </c>
      <c r="Q60" s="3" t="s">
        <v>3621</v>
      </c>
      <c r="R60" s="3" t="s">
        <v>5659</v>
      </c>
      <c r="S60" s="3" t="s">
        <v>3651</v>
      </c>
      <c r="T60" s="3" t="s">
        <v>3622</v>
      </c>
      <c r="U60" s="3" t="s">
        <v>3623</v>
      </c>
      <c r="V60" s="3" t="s">
        <v>1810</v>
      </c>
      <c r="W60" s="3" t="s">
        <v>3</v>
      </c>
      <c r="X60" s="3" t="s">
        <v>3</v>
      </c>
      <c r="Y60" s="3" t="s">
        <v>1810</v>
      </c>
      <c r="Z60" s="3" t="s">
        <v>3624</v>
      </c>
      <c r="AA60" s="3" t="s">
        <v>3625</v>
      </c>
      <c r="AB60" s="3" t="s">
        <v>3626</v>
      </c>
      <c r="AC60" s="3" t="s">
        <v>3627</v>
      </c>
      <c r="AD60" s="3" t="s">
        <v>1594</v>
      </c>
      <c r="AE60" s="3" t="s">
        <v>3628</v>
      </c>
      <c r="AF60" s="3" t="s">
        <v>1810</v>
      </c>
      <c r="AG60" s="3" t="s">
        <v>194</v>
      </c>
      <c r="AH60" s="3" t="s">
        <v>3629</v>
      </c>
      <c r="AI60" s="29" t="s">
        <v>3618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5542</v>
      </c>
      <c r="AO60" s="3" t="s">
        <v>3630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3631</v>
      </c>
      <c r="AW60" s="3" t="s">
        <v>3632</v>
      </c>
      <c r="AX60" s="3" t="s">
        <v>266</v>
      </c>
      <c r="AY60" s="3" t="s">
        <v>3</v>
      </c>
      <c r="AZ60" s="3" t="s">
        <v>3630</v>
      </c>
      <c r="BA60" s="3" t="s">
        <v>3633</v>
      </c>
      <c r="BB60" s="3" t="s">
        <v>1810</v>
      </c>
      <c r="BC60" s="1" t="s">
        <v>3634</v>
      </c>
      <c r="BD60" s="3" t="s">
        <v>3629</v>
      </c>
    </row>
    <row r="61" spans="1:56" x14ac:dyDescent="0.35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5529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5658</v>
      </c>
      <c r="K61" s="3" t="s">
        <v>1502</v>
      </c>
      <c r="L61" s="3" t="s">
        <v>259</v>
      </c>
      <c r="M61" s="3" t="s">
        <v>5547</v>
      </c>
      <c r="N61" s="3" t="s">
        <v>1810</v>
      </c>
      <c r="O61" s="3" t="s">
        <v>3619</v>
      </c>
      <c r="P61" s="3" t="s">
        <v>3620</v>
      </c>
      <c r="Q61" s="3" t="s">
        <v>3621</v>
      </c>
      <c r="R61" s="3" t="s">
        <v>5659</v>
      </c>
      <c r="S61" s="3" t="s">
        <v>3651</v>
      </c>
      <c r="T61" s="3" t="s">
        <v>3622</v>
      </c>
      <c r="U61" s="3" t="s">
        <v>3623</v>
      </c>
      <c r="V61" s="3" t="s">
        <v>1810</v>
      </c>
      <c r="W61" s="3" t="s">
        <v>3</v>
      </c>
      <c r="X61" s="3" t="s">
        <v>3</v>
      </c>
      <c r="Y61" s="3" t="s">
        <v>1810</v>
      </c>
      <c r="Z61" s="3" t="s">
        <v>3624</v>
      </c>
      <c r="AA61" s="3" t="s">
        <v>3625</v>
      </c>
      <c r="AB61" s="3" t="s">
        <v>3626</v>
      </c>
      <c r="AC61" s="3" t="s">
        <v>3627</v>
      </c>
      <c r="AD61" s="3" t="s">
        <v>1594</v>
      </c>
      <c r="AE61" s="3" t="s">
        <v>3628</v>
      </c>
      <c r="AF61" s="3" t="s">
        <v>1810</v>
      </c>
      <c r="AG61" s="3" t="s">
        <v>194</v>
      </c>
      <c r="AH61" s="3" t="s">
        <v>3629</v>
      </c>
      <c r="AI61" s="29" t="s">
        <v>3618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3630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3631</v>
      </c>
      <c r="AW61" s="3" t="s">
        <v>3632</v>
      </c>
      <c r="AX61" s="3" t="s">
        <v>266</v>
      </c>
      <c r="AY61" s="3" t="s">
        <v>3</v>
      </c>
      <c r="AZ61" s="3" t="s">
        <v>3</v>
      </c>
      <c r="BA61" s="3" t="s">
        <v>3633</v>
      </c>
      <c r="BB61" s="3" t="s">
        <v>1810</v>
      </c>
      <c r="BC61" s="1" t="s">
        <v>3634</v>
      </c>
      <c r="BD61" s="3" t="s">
        <v>3629</v>
      </c>
    </row>
    <row r="62" spans="1:56" x14ac:dyDescent="0.35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5530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5658</v>
      </c>
      <c r="K62" s="3" t="s">
        <v>1502</v>
      </c>
      <c r="L62" s="3" t="s">
        <v>259</v>
      </c>
      <c r="M62" s="3" t="s">
        <v>5547</v>
      </c>
      <c r="N62" s="3" t="s">
        <v>1810</v>
      </c>
      <c r="O62" s="3" t="s">
        <v>3619</v>
      </c>
      <c r="P62" s="3" t="s">
        <v>3620</v>
      </c>
      <c r="Q62" s="3" t="s">
        <v>3621</v>
      </c>
      <c r="R62" s="3" t="s">
        <v>5659</v>
      </c>
      <c r="S62" s="3" t="s">
        <v>3651</v>
      </c>
      <c r="T62" s="3" t="s">
        <v>3622</v>
      </c>
      <c r="U62" s="3" t="s">
        <v>3623</v>
      </c>
      <c r="V62" s="3" t="s">
        <v>1810</v>
      </c>
      <c r="W62" s="3" t="s">
        <v>3</v>
      </c>
      <c r="X62" s="3" t="s">
        <v>3</v>
      </c>
      <c r="Y62" s="3" t="s">
        <v>1810</v>
      </c>
      <c r="Z62" s="3" t="s">
        <v>3624</v>
      </c>
      <c r="AA62" s="3" t="s">
        <v>3625</v>
      </c>
      <c r="AB62" s="3" t="s">
        <v>3626</v>
      </c>
      <c r="AC62" s="3" t="s">
        <v>3627</v>
      </c>
      <c r="AD62" s="3" t="s">
        <v>1594</v>
      </c>
      <c r="AE62" s="3" t="s">
        <v>3628</v>
      </c>
      <c r="AF62" s="3" t="s">
        <v>1810</v>
      </c>
      <c r="AG62" s="3" t="s">
        <v>194</v>
      </c>
      <c r="AH62" s="3" t="s">
        <v>3629</v>
      </c>
      <c r="AI62" s="29" t="s">
        <v>3618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3630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3631</v>
      </c>
      <c r="AW62" s="3" t="s">
        <v>3632</v>
      </c>
      <c r="AX62" s="3" t="s">
        <v>266</v>
      </c>
      <c r="AY62" s="3" t="s">
        <v>3</v>
      </c>
      <c r="AZ62" s="3" t="s">
        <v>5544</v>
      </c>
      <c r="BA62" s="3" t="s">
        <v>3633</v>
      </c>
      <c r="BB62" s="3" t="s">
        <v>1810</v>
      </c>
      <c r="BC62" s="1" t="s">
        <v>3634</v>
      </c>
      <c r="BD62" s="3" t="s">
        <v>3629</v>
      </c>
    </row>
    <row r="63" spans="1:56" x14ac:dyDescent="0.35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5531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5658</v>
      </c>
      <c r="K63" s="3" t="s">
        <v>1502</v>
      </c>
      <c r="L63" s="3" t="s">
        <v>259</v>
      </c>
      <c r="M63" s="3" t="s">
        <v>5547</v>
      </c>
      <c r="N63" s="3" t="s">
        <v>1810</v>
      </c>
      <c r="O63" s="3" t="s">
        <v>3619</v>
      </c>
      <c r="P63" s="3" t="s">
        <v>3620</v>
      </c>
      <c r="Q63" s="3" t="s">
        <v>3621</v>
      </c>
      <c r="R63" s="3" t="s">
        <v>5659</v>
      </c>
      <c r="S63" s="3" t="s">
        <v>3651</v>
      </c>
      <c r="T63" s="3" t="s">
        <v>3622</v>
      </c>
      <c r="U63" s="3" t="s">
        <v>3623</v>
      </c>
      <c r="V63" s="3" t="s">
        <v>1810</v>
      </c>
      <c r="W63" s="3" t="s">
        <v>3</v>
      </c>
      <c r="X63" s="3" t="s">
        <v>3</v>
      </c>
      <c r="Y63" s="3" t="s">
        <v>1810</v>
      </c>
      <c r="Z63" s="3" t="s">
        <v>3624</v>
      </c>
      <c r="AA63" s="3" t="s">
        <v>3625</v>
      </c>
      <c r="AB63" s="3" t="s">
        <v>3626</v>
      </c>
      <c r="AC63" s="3" t="s">
        <v>3627</v>
      </c>
      <c r="AD63" s="3" t="s">
        <v>1594</v>
      </c>
      <c r="AE63" s="3" t="s">
        <v>3628</v>
      </c>
      <c r="AF63" s="3" t="s">
        <v>1810</v>
      </c>
      <c r="AG63" s="3" t="s">
        <v>194</v>
      </c>
      <c r="AH63" s="3" t="s">
        <v>3629</v>
      </c>
      <c r="AI63" s="29" t="s">
        <v>3618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3630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3631</v>
      </c>
      <c r="AW63" s="3" t="s">
        <v>3632</v>
      </c>
      <c r="AX63" s="3" t="s">
        <v>266</v>
      </c>
      <c r="AY63" s="3" t="s">
        <v>3</v>
      </c>
      <c r="AZ63" s="3" t="s">
        <v>3630</v>
      </c>
      <c r="BA63" s="3" t="s">
        <v>3</v>
      </c>
      <c r="BB63" s="3" t="s">
        <v>1810</v>
      </c>
      <c r="BC63" s="1" t="s">
        <v>3634</v>
      </c>
      <c r="BD63" s="3" t="s">
        <v>3629</v>
      </c>
    </row>
    <row r="64" spans="1:56" x14ac:dyDescent="0.35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5532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5658</v>
      </c>
      <c r="K64" s="3" t="s">
        <v>1502</v>
      </c>
      <c r="L64" s="3" t="s">
        <v>259</v>
      </c>
      <c r="M64" s="3" t="s">
        <v>5547</v>
      </c>
      <c r="N64" s="3" t="s">
        <v>1810</v>
      </c>
      <c r="O64" s="3" t="s">
        <v>3619</v>
      </c>
      <c r="P64" s="3" t="s">
        <v>3620</v>
      </c>
      <c r="Q64" s="3" t="s">
        <v>3621</v>
      </c>
      <c r="R64" s="3" t="s">
        <v>5659</v>
      </c>
      <c r="S64" s="3" t="s">
        <v>3651</v>
      </c>
      <c r="T64" s="3" t="s">
        <v>3622</v>
      </c>
      <c r="U64" s="3" t="s">
        <v>3623</v>
      </c>
      <c r="V64" s="3" t="s">
        <v>1810</v>
      </c>
      <c r="W64" s="3" t="s">
        <v>3</v>
      </c>
      <c r="X64" s="3" t="s">
        <v>3</v>
      </c>
      <c r="Y64" s="3" t="s">
        <v>1810</v>
      </c>
      <c r="Z64" s="3" t="s">
        <v>3624</v>
      </c>
      <c r="AA64" s="3" t="s">
        <v>3625</v>
      </c>
      <c r="AB64" s="3" t="s">
        <v>3626</v>
      </c>
      <c r="AC64" s="3" t="s">
        <v>3627</v>
      </c>
      <c r="AD64" s="3" t="s">
        <v>1594</v>
      </c>
      <c r="AE64" s="3" t="s">
        <v>3628</v>
      </c>
      <c r="AF64" s="3" t="s">
        <v>1810</v>
      </c>
      <c r="AG64" s="3" t="s">
        <v>194</v>
      </c>
      <c r="AH64" s="3" t="s">
        <v>3629</v>
      </c>
      <c r="AI64" s="29" t="s">
        <v>3618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3630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3631</v>
      </c>
      <c r="AW64" s="3" t="s">
        <v>3632</v>
      </c>
      <c r="AX64" s="3" t="s">
        <v>266</v>
      </c>
      <c r="AY64" s="3" t="s">
        <v>3</v>
      </c>
      <c r="AZ64" s="3" t="s">
        <v>3630</v>
      </c>
      <c r="BA64" s="3" t="s">
        <v>5545</v>
      </c>
      <c r="BB64" s="3" t="s">
        <v>1810</v>
      </c>
      <c r="BC64" s="1" t="s">
        <v>3634</v>
      </c>
      <c r="BD64" s="3" t="s">
        <v>3629</v>
      </c>
    </row>
    <row r="65" spans="1:56" x14ac:dyDescent="0.35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5533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5658</v>
      </c>
      <c r="K65" s="3" t="s">
        <v>1502</v>
      </c>
      <c r="L65" s="3" t="s">
        <v>259</v>
      </c>
      <c r="M65" s="3" t="s">
        <v>5547</v>
      </c>
      <c r="N65" s="3" t="s">
        <v>1810</v>
      </c>
      <c r="O65" s="3" t="s">
        <v>3619</v>
      </c>
      <c r="P65" s="3" t="s">
        <v>3620</v>
      </c>
      <c r="Q65" s="3" t="s">
        <v>3621</v>
      </c>
      <c r="R65" s="3" t="s">
        <v>5659</v>
      </c>
      <c r="S65" s="3" t="s">
        <v>3651</v>
      </c>
      <c r="T65" s="3" t="s">
        <v>3622</v>
      </c>
      <c r="U65" s="3" t="s">
        <v>3623</v>
      </c>
      <c r="V65" s="3" t="s">
        <v>1810</v>
      </c>
      <c r="W65" s="3" t="s">
        <v>3</v>
      </c>
      <c r="X65" s="3" t="s">
        <v>3</v>
      </c>
      <c r="Y65" s="3" t="s">
        <v>1810</v>
      </c>
      <c r="Z65" s="3" t="s">
        <v>3624</v>
      </c>
      <c r="AA65" s="3" t="s">
        <v>3625</v>
      </c>
      <c r="AB65" s="3" t="s">
        <v>3626</v>
      </c>
      <c r="AC65" s="3" t="s">
        <v>3627</v>
      </c>
      <c r="AD65" s="3" t="s">
        <v>1594</v>
      </c>
      <c r="AE65" s="3" t="s">
        <v>3628</v>
      </c>
      <c r="AF65" s="3" t="s">
        <v>1810</v>
      </c>
      <c r="AG65" s="3" t="s">
        <v>194</v>
      </c>
      <c r="AH65" s="3" t="s">
        <v>3629</v>
      </c>
      <c r="AI65" s="29" t="s">
        <v>3618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3630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3631</v>
      </c>
      <c r="AW65" s="3" t="s">
        <v>3632</v>
      </c>
      <c r="AX65" s="3" t="s">
        <v>266</v>
      </c>
      <c r="AY65" s="3" t="s">
        <v>3</v>
      </c>
      <c r="AZ65" s="3" t="s">
        <v>3630</v>
      </c>
      <c r="BA65" s="3" t="s">
        <v>3633</v>
      </c>
      <c r="BB65" s="3" t="s">
        <v>3</v>
      </c>
      <c r="BC65" s="1" t="s">
        <v>3634</v>
      </c>
      <c r="BD65" s="3" t="s">
        <v>3629</v>
      </c>
    </row>
    <row r="66" spans="1:56" x14ac:dyDescent="0.35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5534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5658</v>
      </c>
      <c r="K66" s="3" t="s">
        <v>1502</v>
      </c>
      <c r="L66" s="3" t="s">
        <v>259</v>
      </c>
      <c r="M66" s="3" t="s">
        <v>5547</v>
      </c>
      <c r="N66" s="3" t="s">
        <v>1810</v>
      </c>
      <c r="O66" s="3" t="s">
        <v>3619</v>
      </c>
      <c r="P66" s="3" t="s">
        <v>3620</v>
      </c>
      <c r="Q66" s="3" t="s">
        <v>3621</v>
      </c>
      <c r="R66" s="3" t="s">
        <v>5659</v>
      </c>
      <c r="S66" s="3" t="s">
        <v>3651</v>
      </c>
      <c r="T66" s="3" t="s">
        <v>3622</v>
      </c>
      <c r="U66" s="3" t="s">
        <v>3623</v>
      </c>
      <c r="V66" s="3" t="s">
        <v>1810</v>
      </c>
      <c r="W66" s="3" t="s">
        <v>3</v>
      </c>
      <c r="X66" s="3" t="s">
        <v>3</v>
      </c>
      <c r="Y66" s="3" t="s">
        <v>1810</v>
      </c>
      <c r="Z66" s="3" t="s">
        <v>3624</v>
      </c>
      <c r="AA66" s="3" t="s">
        <v>3625</v>
      </c>
      <c r="AB66" s="3" t="s">
        <v>3626</v>
      </c>
      <c r="AC66" s="3" t="s">
        <v>3627</v>
      </c>
      <c r="AD66" s="3" t="s">
        <v>1594</v>
      </c>
      <c r="AE66" s="3" t="s">
        <v>3628</v>
      </c>
      <c r="AF66" s="3" t="s">
        <v>1810</v>
      </c>
      <c r="AG66" s="3" t="s">
        <v>194</v>
      </c>
      <c r="AH66" s="3" t="s">
        <v>3629</v>
      </c>
      <c r="AI66" s="29" t="s">
        <v>3618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3630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3631</v>
      </c>
      <c r="AW66" s="3" t="s">
        <v>3632</v>
      </c>
      <c r="AX66" s="3" t="s">
        <v>266</v>
      </c>
      <c r="AY66" s="3" t="s">
        <v>3</v>
      </c>
      <c r="AZ66" s="3" t="s">
        <v>3630</v>
      </c>
      <c r="BA66" s="3" t="s">
        <v>3633</v>
      </c>
      <c r="BB66" s="3" t="s">
        <v>5546</v>
      </c>
      <c r="BC66" s="1" t="s">
        <v>3634</v>
      </c>
      <c r="BD66" s="3" t="s">
        <v>3629</v>
      </c>
    </row>
    <row r="67" spans="1:56" x14ac:dyDescent="0.35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4719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4721</v>
      </c>
      <c r="U67" s="3">
        <v>350228</v>
      </c>
      <c r="V67" s="3">
        <v>1227</v>
      </c>
      <c r="W67" s="34" t="s">
        <v>4720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4785</v>
      </c>
      <c r="AD67" s="3" t="s">
        <v>278</v>
      </c>
    </row>
    <row r="68" spans="1:56" x14ac:dyDescent="0.35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4731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4732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4721</v>
      </c>
      <c r="U68" s="3">
        <v>350228</v>
      </c>
      <c r="V68" s="3">
        <v>1227</v>
      </c>
      <c r="W68" s="34" t="s">
        <v>4720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4785</v>
      </c>
      <c r="AD68" s="3" t="s">
        <v>278</v>
      </c>
    </row>
    <row r="69" spans="1:56" x14ac:dyDescent="0.35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4730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4719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4729</v>
      </c>
      <c r="R69" s="3">
        <v>39</v>
      </c>
      <c r="S69" s="3">
        <v>350228</v>
      </c>
      <c r="T69" s="34" t="s">
        <v>4721</v>
      </c>
      <c r="U69" s="3">
        <v>350228</v>
      </c>
      <c r="V69" s="3">
        <v>1227</v>
      </c>
      <c r="W69" s="34" t="s">
        <v>4720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4785</v>
      </c>
      <c r="AD69" s="3" t="s">
        <v>278</v>
      </c>
    </row>
    <row r="70" spans="1:56" x14ac:dyDescent="0.35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4728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4719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4721</v>
      </c>
      <c r="U70" s="3">
        <v>350228</v>
      </c>
      <c r="V70" s="3">
        <v>1227</v>
      </c>
      <c r="W70" s="34" t="s">
        <v>4720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4785</v>
      </c>
      <c r="AD70" s="3" t="s">
        <v>278</v>
      </c>
    </row>
    <row r="71" spans="1:56" x14ac:dyDescent="0.35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4727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4719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4721</v>
      </c>
      <c r="U71" s="3">
        <v>350228</v>
      </c>
      <c r="V71" s="3">
        <v>1227</v>
      </c>
      <c r="W71" s="34" t="s">
        <v>4720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4785</v>
      </c>
      <c r="AD71" s="3" t="s">
        <v>278</v>
      </c>
    </row>
    <row r="72" spans="1:56" x14ac:dyDescent="0.35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4726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4719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4721</v>
      </c>
      <c r="U72" s="3">
        <v>350228</v>
      </c>
      <c r="V72" s="3">
        <v>1227</v>
      </c>
      <c r="W72" s="34" t="s">
        <v>4720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4785</v>
      </c>
      <c r="AD72" s="3" t="s">
        <v>278</v>
      </c>
    </row>
    <row r="73" spans="1:56" x14ac:dyDescent="0.35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4725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4719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4721</v>
      </c>
      <c r="U73" s="3">
        <v>350228</v>
      </c>
      <c r="V73" s="3">
        <v>1227</v>
      </c>
      <c r="W73" s="34" t="s">
        <v>4720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4785</v>
      </c>
      <c r="AD73" s="3" t="s">
        <v>278</v>
      </c>
    </row>
    <row r="74" spans="1:56" x14ac:dyDescent="0.35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4724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4719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4721</v>
      </c>
      <c r="U74" s="3">
        <v>350228</v>
      </c>
      <c r="V74" s="3">
        <v>1227</v>
      </c>
      <c r="W74" s="34" t="s">
        <v>4720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4785</v>
      </c>
      <c r="AD74" s="3" t="s">
        <v>278</v>
      </c>
    </row>
    <row r="75" spans="1:56" x14ac:dyDescent="0.35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4733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4719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4721</v>
      </c>
      <c r="U75" s="3">
        <f>S75</f>
        <v>90000000</v>
      </c>
      <c r="V75" s="3">
        <v>1227</v>
      </c>
      <c r="W75" s="34" t="s">
        <v>4720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4785</v>
      </c>
      <c r="AD75" s="3" t="s">
        <v>278</v>
      </c>
    </row>
    <row r="76" spans="1:56" s="19" customFormat="1" x14ac:dyDescent="0.35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4719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4721</v>
      </c>
      <c r="U76" s="22">
        <f>S76</f>
        <v>50000</v>
      </c>
      <c r="V76" s="22">
        <v>1227</v>
      </c>
      <c r="W76" s="21" t="s">
        <v>4720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4785</v>
      </c>
      <c r="AD76" s="22" t="s">
        <v>278</v>
      </c>
    </row>
    <row r="77" spans="1:56" s="19" customFormat="1" x14ac:dyDescent="0.35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4731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4732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4721</v>
      </c>
      <c r="U77" s="22">
        <f t="shared" ref="U77:U83" si="4">S77</f>
        <v>50000</v>
      </c>
      <c r="V77" s="22">
        <v>1227</v>
      </c>
      <c r="W77" s="21" t="s">
        <v>4720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4785</v>
      </c>
      <c r="AD77" s="22" t="s">
        <v>278</v>
      </c>
    </row>
    <row r="78" spans="1:56" s="19" customFormat="1" x14ac:dyDescent="0.35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4730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4719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4729</v>
      </c>
      <c r="R78" s="22">
        <v>39</v>
      </c>
      <c r="S78" s="22">
        <v>50000</v>
      </c>
      <c r="T78" s="21" t="s">
        <v>4721</v>
      </c>
      <c r="U78" s="22">
        <f t="shared" si="4"/>
        <v>50000</v>
      </c>
      <c r="V78" s="22">
        <v>1227</v>
      </c>
      <c r="W78" s="21" t="s">
        <v>4720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4785</v>
      </c>
      <c r="AD78" s="22" t="s">
        <v>278</v>
      </c>
    </row>
    <row r="79" spans="1:56" s="19" customFormat="1" x14ac:dyDescent="0.35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4728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4719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4721</v>
      </c>
      <c r="U79" s="22">
        <f t="shared" si="4"/>
        <v>50000</v>
      </c>
      <c r="V79" s="22">
        <v>1227</v>
      </c>
      <c r="W79" s="21" t="s">
        <v>4720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4785</v>
      </c>
      <c r="AD79" s="22" t="s">
        <v>278</v>
      </c>
    </row>
    <row r="80" spans="1:56" s="19" customFormat="1" x14ac:dyDescent="0.35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4727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4719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4721</v>
      </c>
      <c r="U80" s="22">
        <f t="shared" si="4"/>
        <v>50000</v>
      </c>
      <c r="V80" s="22">
        <v>1227</v>
      </c>
      <c r="W80" s="21" t="s">
        <v>4720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4785</v>
      </c>
      <c r="AD80" s="22" t="s">
        <v>278</v>
      </c>
    </row>
    <row r="81" spans="1:56" s="19" customFormat="1" x14ac:dyDescent="0.35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4726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4719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4721</v>
      </c>
      <c r="U81" s="22">
        <f t="shared" si="4"/>
        <v>50000</v>
      </c>
      <c r="V81" s="22">
        <v>1227</v>
      </c>
      <c r="W81" s="21" t="s">
        <v>4720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4785</v>
      </c>
      <c r="AD81" s="22" t="s">
        <v>278</v>
      </c>
    </row>
    <row r="82" spans="1:56" s="19" customFormat="1" x14ac:dyDescent="0.35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4725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4719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4721</v>
      </c>
      <c r="U82" s="22">
        <f t="shared" si="4"/>
        <v>50000</v>
      </c>
      <c r="V82" s="22">
        <v>1227</v>
      </c>
      <c r="W82" s="21" t="s">
        <v>4720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4785</v>
      </c>
      <c r="AD82" s="22" t="s">
        <v>278</v>
      </c>
    </row>
    <row r="83" spans="1:56" s="19" customFormat="1" x14ac:dyDescent="0.35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4724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4719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4721</v>
      </c>
      <c r="U83" s="22">
        <f t="shared" si="4"/>
        <v>50000</v>
      </c>
      <c r="V83" s="22">
        <v>1227</v>
      </c>
      <c r="W83" s="21" t="s">
        <v>4720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4785</v>
      </c>
      <c r="AD83" s="22" t="s">
        <v>278</v>
      </c>
    </row>
    <row r="84" spans="1:56" s="19" customFormat="1" x14ac:dyDescent="0.35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4733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4719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4721</v>
      </c>
      <c r="U84" s="22">
        <f>S84</f>
        <v>90000000</v>
      </c>
      <c r="V84" s="22">
        <v>1227</v>
      </c>
      <c r="W84" s="21" t="s">
        <v>4720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4785</v>
      </c>
      <c r="AD84" s="22" t="s">
        <v>278</v>
      </c>
    </row>
    <row r="85" spans="1:56" x14ac:dyDescent="0.35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5423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1529</v>
      </c>
      <c r="K85" s="34" t="s">
        <v>5431</v>
      </c>
      <c r="L85" s="34" t="s">
        <v>258</v>
      </c>
      <c r="M85" s="34" t="s">
        <v>5429</v>
      </c>
      <c r="N85" s="34" t="s">
        <v>5430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5432</v>
      </c>
      <c r="T85" s="34" t="s">
        <v>5433</v>
      </c>
      <c r="U85" s="34" t="s">
        <v>5433</v>
      </c>
      <c r="V85" s="34" t="s">
        <v>5434</v>
      </c>
      <c r="W85" s="34">
        <v>10114</v>
      </c>
    </row>
    <row r="86" spans="1:56" x14ac:dyDescent="0.35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5424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5420</v>
      </c>
      <c r="K86" s="34" t="s">
        <v>5431</v>
      </c>
      <c r="L86" s="34" t="s">
        <v>258</v>
      </c>
      <c r="M86" s="34" t="s">
        <v>5429</v>
      </c>
      <c r="N86" s="34" t="s">
        <v>5430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5432</v>
      </c>
      <c r="T86" s="34" t="s">
        <v>5433</v>
      </c>
      <c r="U86" s="34" t="s">
        <v>5433</v>
      </c>
      <c r="V86" s="34" t="s">
        <v>5434</v>
      </c>
      <c r="W86" s="34">
        <v>10114</v>
      </c>
    </row>
    <row r="87" spans="1:56" x14ac:dyDescent="0.35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5425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5421</v>
      </c>
      <c r="K87" s="34" t="s">
        <v>5431</v>
      </c>
      <c r="L87" s="34" t="s">
        <v>258</v>
      </c>
      <c r="M87" s="34" t="s">
        <v>5429</v>
      </c>
      <c r="N87" s="34" t="s">
        <v>5430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5432</v>
      </c>
      <c r="T87" s="34" t="s">
        <v>5433</v>
      </c>
      <c r="U87" s="34" t="s">
        <v>5433</v>
      </c>
      <c r="V87" s="34" t="s">
        <v>5434</v>
      </c>
      <c r="W87" s="34">
        <v>10114</v>
      </c>
    </row>
    <row r="88" spans="1:56" x14ac:dyDescent="0.35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5426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1529</v>
      </c>
      <c r="K88" s="34" t="s">
        <v>5431</v>
      </c>
      <c r="L88" s="34" t="s">
        <v>5422</v>
      </c>
      <c r="M88" s="34" t="s">
        <v>5429</v>
      </c>
      <c r="N88" s="34" t="s">
        <v>5430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5432</v>
      </c>
      <c r="T88" s="34" t="s">
        <v>5433</v>
      </c>
      <c r="U88" s="34" t="s">
        <v>5433</v>
      </c>
      <c r="V88" s="34" t="s">
        <v>5434</v>
      </c>
      <c r="W88" s="34">
        <v>10114</v>
      </c>
    </row>
    <row r="89" spans="1:56" x14ac:dyDescent="0.35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5427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5420</v>
      </c>
      <c r="K89" s="34" t="s">
        <v>5431</v>
      </c>
      <c r="L89" s="34" t="s">
        <v>5422</v>
      </c>
      <c r="M89" s="34" t="s">
        <v>5429</v>
      </c>
      <c r="N89" s="34" t="s">
        <v>5430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5432</v>
      </c>
      <c r="T89" s="34" t="s">
        <v>5433</v>
      </c>
      <c r="U89" s="34" t="s">
        <v>5433</v>
      </c>
      <c r="V89" s="34" t="s">
        <v>5434</v>
      </c>
      <c r="W89" s="34">
        <v>10114</v>
      </c>
    </row>
    <row r="90" spans="1:56" x14ac:dyDescent="0.35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5428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5421</v>
      </c>
      <c r="K90" s="34" t="s">
        <v>5431</v>
      </c>
      <c r="L90" s="34" t="s">
        <v>5422</v>
      </c>
      <c r="M90" s="34" t="s">
        <v>5429</v>
      </c>
      <c r="N90" s="34" t="s">
        <v>5430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5432</v>
      </c>
      <c r="T90" s="34" t="s">
        <v>5433</v>
      </c>
      <c r="U90" s="34" t="s">
        <v>5433</v>
      </c>
      <c r="V90" s="34" t="s">
        <v>5434</v>
      </c>
      <c r="W90" s="34">
        <v>10114</v>
      </c>
    </row>
    <row r="91" spans="1:56" x14ac:dyDescent="0.35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3652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5692</v>
      </c>
      <c r="K91" s="3" t="s">
        <v>1502</v>
      </c>
      <c r="L91" s="3" t="s">
        <v>3618</v>
      </c>
      <c r="M91" s="3" t="s">
        <v>1810</v>
      </c>
      <c r="N91" s="3" t="s">
        <v>1810</v>
      </c>
      <c r="O91" s="3" t="s">
        <v>3619</v>
      </c>
      <c r="P91" s="3" t="s">
        <v>3620</v>
      </c>
      <c r="Q91" s="3" t="s">
        <v>3621</v>
      </c>
      <c r="R91" s="3" t="s">
        <v>3</v>
      </c>
      <c r="S91" s="3" t="s">
        <v>3651</v>
      </c>
      <c r="T91" s="3" t="s">
        <v>3622</v>
      </c>
      <c r="U91" s="3" t="s">
        <v>3623</v>
      </c>
      <c r="V91" s="3" t="s">
        <v>1810</v>
      </c>
      <c r="W91" s="3" t="s">
        <v>3</v>
      </c>
      <c r="X91" s="3" t="s">
        <v>3</v>
      </c>
      <c r="Y91" s="3" t="s">
        <v>1810</v>
      </c>
      <c r="Z91" s="3" t="s">
        <v>3624</v>
      </c>
      <c r="AA91" s="3" t="s">
        <v>3625</v>
      </c>
      <c r="AB91" s="3" t="s">
        <v>3626</v>
      </c>
      <c r="AC91" s="3" t="s">
        <v>3627</v>
      </c>
      <c r="AD91" s="3" t="s">
        <v>1594</v>
      </c>
      <c r="AE91" s="3" t="s">
        <v>3628</v>
      </c>
      <c r="AF91" s="3" t="s">
        <v>1810</v>
      </c>
      <c r="AG91" s="3" t="s">
        <v>194</v>
      </c>
      <c r="AH91" s="3" t="s">
        <v>3629</v>
      </c>
      <c r="AI91" s="29" t="s">
        <v>3618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3630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3631</v>
      </c>
      <c r="AW91" s="3" t="s">
        <v>3632</v>
      </c>
      <c r="AX91" s="3" t="s">
        <v>266</v>
      </c>
      <c r="AY91" s="3" t="s">
        <v>3</v>
      </c>
      <c r="AZ91" s="3" t="s">
        <v>3630</v>
      </c>
      <c r="BA91" s="3" t="s">
        <v>3633</v>
      </c>
      <c r="BB91" s="3" t="s">
        <v>1810</v>
      </c>
      <c r="BC91" s="1" t="s">
        <v>3634</v>
      </c>
      <c r="BD91" s="3" t="s">
        <v>3629</v>
      </c>
    </row>
    <row r="92" spans="1:56" x14ac:dyDescent="0.35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3647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3645</v>
      </c>
      <c r="K92" s="3" t="s">
        <v>1502</v>
      </c>
      <c r="L92" s="3" t="s">
        <v>3648</v>
      </c>
      <c r="M92" s="3" t="s">
        <v>1810</v>
      </c>
      <c r="N92" s="3" t="s">
        <v>1810</v>
      </c>
      <c r="O92" s="3" t="s">
        <v>3619</v>
      </c>
      <c r="P92" s="3" t="s">
        <v>3620</v>
      </c>
      <c r="Q92" s="3" t="s">
        <v>3621</v>
      </c>
      <c r="R92" s="3" t="s">
        <v>3</v>
      </c>
      <c r="S92" s="3" t="s">
        <v>3651</v>
      </c>
      <c r="T92" s="3" t="s">
        <v>3622</v>
      </c>
      <c r="U92" s="3" t="s">
        <v>3623</v>
      </c>
      <c r="V92" s="3" t="s">
        <v>1810</v>
      </c>
      <c r="W92" s="3" t="s">
        <v>3</v>
      </c>
      <c r="X92" s="3" t="s">
        <v>3</v>
      </c>
      <c r="Y92" s="3" t="s">
        <v>1810</v>
      </c>
      <c r="Z92" s="3" t="s">
        <v>3624</v>
      </c>
      <c r="AA92" s="3" t="s">
        <v>3625</v>
      </c>
      <c r="AB92" s="3" t="s">
        <v>3626</v>
      </c>
      <c r="AC92" s="3" t="s">
        <v>3627</v>
      </c>
      <c r="AD92" s="3" t="s">
        <v>1594</v>
      </c>
      <c r="AE92" s="3" t="s">
        <v>3628</v>
      </c>
      <c r="AF92" s="3" t="s">
        <v>1810</v>
      </c>
      <c r="AG92" s="3" t="s">
        <v>194</v>
      </c>
      <c r="AH92" s="3" t="s">
        <v>3629</v>
      </c>
      <c r="AI92" s="29" t="s">
        <v>3618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3630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3631</v>
      </c>
      <c r="AW92" s="3" t="s">
        <v>3632</v>
      </c>
      <c r="AX92" s="3" t="s">
        <v>266</v>
      </c>
      <c r="AY92" s="3" t="s">
        <v>3</v>
      </c>
      <c r="AZ92" s="3" t="s">
        <v>3630</v>
      </c>
      <c r="BA92" s="3" t="s">
        <v>3633</v>
      </c>
      <c r="BB92" s="3" t="s">
        <v>1810</v>
      </c>
      <c r="BC92" s="1" t="s">
        <v>3634</v>
      </c>
      <c r="BD92" s="3" t="s">
        <v>3629</v>
      </c>
    </row>
    <row r="93" spans="1:56" x14ac:dyDescent="0.35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4707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3645</v>
      </c>
      <c r="K93" s="3" t="s">
        <v>3</v>
      </c>
      <c r="L93" s="3" t="s">
        <v>3646</v>
      </c>
      <c r="M93" s="3" t="s">
        <v>1810</v>
      </c>
      <c r="N93" s="3" t="s">
        <v>1810</v>
      </c>
      <c r="O93" s="3" t="s">
        <v>3619</v>
      </c>
      <c r="P93" s="3" t="s">
        <v>3620</v>
      </c>
      <c r="Q93" s="3" t="s">
        <v>3621</v>
      </c>
      <c r="R93" s="3" t="s">
        <v>3</v>
      </c>
      <c r="S93" s="3" t="s">
        <v>3651</v>
      </c>
      <c r="T93" s="3" t="s">
        <v>3622</v>
      </c>
      <c r="U93" s="3" t="s">
        <v>3623</v>
      </c>
      <c r="V93" s="3" t="s">
        <v>1810</v>
      </c>
      <c r="W93" s="3" t="s">
        <v>3</v>
      </c>
      <c r="X93" s="3" t="s">
        <v>3</v>
      </c>
      <c r="Y93" s="3" t="s">
        <v>1810</v>
      </c>
      <c r="Z93" s="3" t="s">
        <v>3624</v>
      </c>
      <c r="AA93" s="3" t="s">
        <v>3625</v>
      </c>
      <c r="AB93" s="3" t="s">
        <v>3626</v>
      </c>
      <c r="AC93" s="3" t="s">
        <v>3627</v>
      </c>
      <c r="AD93" s="3" t="s">
        <v>1594</v>
      </c>
      <c r="AE93" s="3" t="s">
        <v>3628</v>
      </c>
      <c r="AF93" s="3" t="s">
        <v>1810</v>
      </c>
      <c r="AG93" s="3" t="s">
        <v>194</v>
      </c>
      <c r="AH93" s="3" t="s">
        <v>3629</v>
      </c>
      <c r="AI93" s="29" t="s">
        <v>3618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3630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3631</v>
      </c>
      <c r="AW93" s="3" t="s">
        <v>3632</v>
      </c>
      <c r="AX93" s="3" t="s">
        <v>266</v>
      </c>
      <c r="AY93" s="3" t="s">
        <v>3</v>
      </c>
      <c r="AZ93" s="3" t="s">
        <v>3630</v>
      </c>
      <c r="BA93" s="3" t="s">
        <v>3633</v>
      </c>
      <c r="BB93" s="3" t="s">
        <v>1810</v>
      </c>
      <c r="BC93" s="1" t="s">
        <v>3634</v>
      </c>
      <c r="BD93" s="3" t="s">
        <v>3629</v>
      </c>
    </row>
    <row r="94" spans="1:56" x14ac:dyDescent="0.35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4694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3645</v>
      </c>
      <c r="K94" s="3" t="s">
        <v>1594</v>
      </c>
      <c r="L94" s="3" t="s">
        <v>3646</v>
      </c>
      <c r="M94" s="3" t="s">
        <v>1810</v>
      </c>
      <c r="N94" s="3" t="s">
        <v>1810</v>
      </c>
      <c r="O94" s="3" t="s">
        <v>3619</v>
      </c>
      <c r="P94" s="3" t="s">
        <v>3620</v>
      </c>
      <c r="Q94" s="3" t="s">
        <v>3621</v>
      </c>
      <c r="R94" s="3" t="s">
        <v>3</v>
      </c>
      <c r="S94" s="3" t="s">
        <v>3651</v>
      </c>
      <c r="T94" s="3" t="s">
        <v>3622</v>
      </c>
      <c r="U94" s="3" t="s">
        <v>3623</v>
      </c>
      <c r="V94" s="3" t="s">
        <v>1810</v>
      </c>
      <c r="W94" s="3" t="s">
        <v>3</v>
      </c>
      <c r="X94" s="3" t="s">
        <v>3</v>
      </c>
      <c r="Y94" s="3" t="s">
        <v>1810</v>
      </c>
      <c r="Z94" s="3" t="s">
        <v>3624</v>
      </c>
      <c r="AA94" s="3" t="s">
        <v>3625</v>
      </c>
      <c r="AB94" s="3" t="s">
        <v>3626</v>
      </c>
      <c r="AC94" s="3" t="s">
        <v>3627</v>
      </c>
      <c r="AD94" s="3" t="s">
        <v>1594</v>
      </c>
      <c r="AE94" s="3" t="s">
        <v>3628</v>
      </c>
      <c r="AF94" s="3" t="s">
        <v>1810</v>
      </c>
      <c r="AG94" s="3" t="s">
        <v>194</v>
      </c>
      <c r="AH94" s="3" t="s">
        <v>3629</v>
      </c>
      <c r="AI94" s="29" t="s">
        <v>3618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3630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3631</v>
      </c>
      <c r="AW94" s="3" t="s">
        <v>3632</v>
      </c>
      <c r="AX94" s="3" t="s">
        <v>266</v>
      </c>
      <c r="AY94" s="3" t="s">
        <v>3</v>
      </c>
      <c r="AZ94" s="3" t="s">
        <v>3630</v>
      </c>
      <c r="BA94" s="3" t="s">
        <v>3633</v>
      </c>
      <c r="BB94" s="3" t="s">
        <v>1810</v>
      </c>
      <c r="BC94" s="1" t="s">
        <v>3634</v>
      </c>
      <c r="BD94" s="3" t="s">
        <v>3629</v>
      </c>
    </row>
    <row r="95" spans="1:56" x14ac:dyDescent="0.35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3645</v>
      </c>
      <c r="K95" s="3" t="s">
        <v>4791</v>
      </c>
      <c r="L95" s="3" t="s">
        <v>3646</v>
      </c>
      <c r="M95" s="3" t="s">
        <v>1810</v>
      </c>
      <c r="N95" s="3" t="s">
        <v>1810</v>
      </c>
      <c r="O95" s="3" t="s">
        <v>3619</v>
      </c>
      <c r="P95" s="3" t="s">
        <v>3620</v>
      </c>
      <c r="Q95" s="3" t="s">
        <v>3621</v>
      </c>
      <c r="R95" s="3" t="s">
        <v>3</v>
      </c>
      <c r="S95" s="3" t="s">
        <v>3651</v>
      </c>
      <c r="T95" s="3" t="s">
        <v>3622</v>
      </c>
      <c r="U95" s="3" t="s">
        <v>3623</v>
      </c>
      <c r="V95" s="3" t="s">
        <v>1810</v>
      </c>
      <c r="W95" s="3" t="s">
        <v>3</v>
      </c>
      <c r="X95" s="3" t="s">
        <v>3</v>
      </c>
      <c r="Y95" s="3" t="s">
        <v>1810</v>
      </c>
      <c r="Z95" s="3" t="s">
        <v>3624</v>
      </c>
      <c r="AA95" s="3" t="s">
        <v>3625</v>
      </c>
      <c r="AB95" s="3" t="s">
        <v>3626</v>
      </c>
      <c r="AC95" s="3" t="s">
        <v>3627</v>
      </c>
      <c r="AD95" s="3" t="s">
        <v>1594</v>
      </c>
      <c r="AE95" s="3" t="s">
        <v>3628</v>
      </c>
      <c r="AF95" s="3" t="s">
        <v>1810</v>
      </c>
      <c r="AG95" s="3" t="s">
        <v>194</v>
      </c>
      <c r="AH95" s="3" t="s">
        <v>3629</v>
      </c>
      <c r="AI95" s="29" t="s">
        <v>3618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3630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3631</v>
      </c>
      <c r="AW95" s="3" t="s">
        <v>3632</v>
      </c>
      <c r="AX95" s="3" t="s">
        <v>266</v>
      </c>
      <c r="AY95" s="3" t="s">
        <v>3</v>
      </c>
      <c r="AZ95" s="3" t="s">
        <v>3630</v>
      </c>
      <c r="BA95" s="3" t="s">
        <v>3633</v>
      </c>
      <c r="BB95" s="3" t="s">
        <v>1810</v>
      </c>
      <c r="BC95" s="1" t="s">
        <v>3634</v>
      </c>
      <c r="BD95" s="3" t="s">
        <v>3629</v>
      </c>
    </row>
    <row r="96" spans="1:56" x14ac:dyDescent="0.35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3649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3645</v>
      </c>
      <c r="K96" s="3" t="s">
        <v>1502</v>
      </c>
      <c r="L96" s="3" t="s">
        <v>3648</v>
      </c>
      <c r="M96" s="3" t="s">
        <v>1810</v>
      </c>
      <c r="N96" s="3" t="s">
        <v>1810</v>
      </c>
      <c r="O96" s="3" t="s">
        <v>3619</v>
      </c>
      <c r="P96" s="3" t="s">
        <v>3620</v>
      </c>
      <c r="Q96" s="3" t="s">
        <v>3621</v>
      </c>
      <c r="R96" s="3" t="s">
        <v>3</v>
      </c>
      <c r="S96" s="3" t="s">
        <v>3651</v>
      </c>
      <c r="T96" s="3" t="s">
        <v>3622</v>
      </c>
      <c r="U96" s="3" t="s">
        <v>267</v>
      </c>
      <c r="V96" s="3" t="s">
        <v>1810</v>
      </c>
      <c r="W96" s="3" t="s">
        <v>3</v>
      </c>
      <c r="X96" s="3" t="s">
        <v>3</v>
      </c>
      <c r="Y96" s="3" t="s">
        <v>1810</v>
      </c>
      <c r="Z96" s="3" t="s">
        <v>3624</v>
      </c>
      <c r="AA96" s="3" t="s">
        <v>3625</v>
      </c>
      <c r="AB96" s="3" t="s">
        <v>3626</v>
      </c>
      <c r="AC96" s="3" t="s">
        <v>3627</v>
      </c>
      <c r="AD96" s="3" t="s">
        <v>1594</v>
      </c>
      <c r="AE96" s="3" t="s">
        <v>3628</v>
      </c>
      <c r="AF96" s="3" t="s">
        <v>1810</v>
      </c>
      <c r="AG96" s="3" t="s">
        <v>194</v>
      </c>
      <c r="AH96" s="3" t="s">
        <v>3629</v>
      </c>
      <c r="AI96" s="29" t="s">
        <v>3618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3630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3631</v>
      </c>
      <c r="AW96" s="3" t="s">
        <v>3632</v>
      </c>
      <c r="AX96" s="3" t="s">
        <v>266</v>
      </c>
      <c r="AY96" s="3" t="s">
        <v>3</v>
      </c>
      <c r="AZ96" s="3" t="s">
        <v>3630</v>
      </c>
      <c r="BA96" s="3" t="s">
        <v>3633</v>
      </c>
      <c r="BB96" s="3" t="s">
        <v>1810</v>
      </c>
      <c r="BC96" s="1" t="s">
        <v>3634</v>
      </c>
      <c r="BD96" s="3" t="s">
        <v>3629</v>
      </c>
    </row>
    <row r="97" spans="1:56" x14ac:dyDescent="0.35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3650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3645</v>
      </c>
      <c r="K97" s="3" t="s">
        <v>1502</v>
      </c>
      <c r="L97" s="3" t="s">
        <v>3646</v>
      </c>
      <c r="M97" s="3" t="s">
        <v>259</v>
      </c>
      <c r="N97" s="3" t="s">
        <v>1810</v>
      </c>
      <c r="O97" s="3" t="s">
        <v>3619</v>
      </c>
      <c r="P97" s="3" t="s">
        <v>3620</v>
      </c>
      <c r="Q97" s="3" t="s">
        <v>3621</v>
      </c>
      <c r="R97" s="3" t="s">
        <v>3</v>
      </c>
      <c r="S97" s="3" t="s">
        <v>3651</v>
      </c>
      <c r="T97" s="3" t="s">
        <v>3622</v>
      </c>
      <c r="U97" s="3" t="s">
        <v>3623</v>
      </c>
      <c r="V97" s="3" t="s">
        <v>1810</v>
      </c>
      <c r="W97" s="3" t="s">
        <v>3</v>
      </c>
      <c r="X97" s="3" t="s">
        <v>3</v>
      </c>
      <c r="Y97" s="3" t="s">
        <v>1810</v>
      </c>
      <c r="Z97" s="3" t="s">
        <v>3624</v>
      </c>
      <c r="AA97" s="3" t="s">
        <v>3625</v>
      </c>
      <c r="AB97" s="3" t="s">
        <v>3626</v>
      </c>
      <c r="AC97" s="3" t="s">
        <v>3627</v>
      </c>
      <c r="AD97" s="3" t="s">
        <v>1594</v>
      </c>
      <c r="AE97" s="3" t="s">
        <v>3628</v>
      </c>
      <c r="AF97" s="3" t="s">
        <v>1810</v>
      </c>
      <c r="AG97" s="3" t="s">
        <v>194</v>
      </c>
      <c r="AH97" s="3" t="s">
        <v>3629</v>
      </c>
      <c r="AI97" s="29" t="s">
        <v>3618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3630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3631</v>
      </c>
      <c r="AW97" s="3" t="s">
        <v>3632</v>
      </c>
      <c r="AX97" s="3" t="s">
        <v>266</v>
      </c>
      <c r="AY97" s="3" t="s">
        <v>3</v>
      </c>
      <c r="AZ97" s="3" t="s">
        <v>3630</v>
      </c>
      <c r="BA97" s="3" t="s">
        <v>3633</v>
      </c>
      <c r="BB97" s="3" t="s">
        <v>1810</v>
      </c>
      <c r="BC97" s="1" t="s">
        <v>3634</v>
      </c>
      <c r="BD97" s="3" t="s">
        <v>3629</v>
      </c>
    </row>
    <row r="98" spans="1:56" x14ac:dyDescent="0.35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3652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3702</v>
      </c>
      <c r="K98" s="3" t="s">
        <v>1502</v>
      </c>
      <c r="L98" s="3" t="s">
        <v>3703</v>
      </c>
      <c r="M98" s="3" t="s">
        <v>1810</v>
      </c>
      <c r="N98" s="3" t="s">
        <v>1810</v>
      </c>
      <c r="O98" s="3" t="s">
        <v>3619</v>
      </c>
      <c r="P98" s="3" t="s">
        <v>3620</v>
      </c>
      <c r="Q98" s="3" t="s">
        <v>3621</v>
      </c>
      <c r="R98" s="3" t="s">
        <v>3</v>
      </c>
      <c r="S98" s="3" t="s">
        <v>3651</v>
      </c>
      <c r="T98" s="3" t="s">
        <v>3622</v>
      </c>
      <c r="U98" s="3" t="s">
        <v>3623</v>
      </c>
      <c r="V98" s="3" t="s">
        <v>1810</v>
      </c>
      <c r="W98" s="3" t="s">
        <v>3</v>
      </c>
      <c r="X98" s="3" t="s">
        <v>3</v>
      </c>
      <c r="Y98" s="3" t="s">
        <v>1810</v>
      </c>
      <c r="Z98" s="3" t="s">
        <v>3624</v>
      </c>
      <c r="AA98" s="3" t="s">
        <v>3625</v>
      </c>
      <c r="AB98" s="3" t="s">
        <v>3626</v>
      </c>
      <c r="AC98" s="3" t="s">
        <v>3627</v>
      </c>
      <c r="AD98" s="3" t="s">
        <v>1594</v>
      </c>
      <c r="AE98" s="3" t="s">
        <v>3628</v>
      </c>
      <c r="AF98" s="3" t="s">
        <v>1810</v>
      </c>
      <c r="AG98" s="3" t="s">
        <v>194</v>
      </c>
      <c r="AH98" s="3" t="s">
        <v>3629</v>
      </c>
      <c r="AI98" s="29" t="s">
        <v>3618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3630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3631</v>
      </c>
      <c r="AW98" s="3" t="s">
        <v>3632</v>
      </c>
      <c r="AX98" s="3" t="s">
        <v>266</v>
      </c>
      <c r="AY98" s="3" t="s">
        <v>3</v>
      </c>
      <c r="AZ98" s="3" t="s">
        <v>3630</v>
      </c>
      <c r="BA98" s="3" t="s">
        <v>3633</v>
      </c>
      <c r="BB98" s="3" t="s">
        <v>1810</v>
      </c>
      <c r="BC98" s="1" t="s">
        <v>3634</v>
      </c>
      <c r="BD98" s="3" t="s">
        <v>3629</v>
      </c>
    </row>
    <row r="99" spans="1:56" x14ac:dyDescent="0.35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5703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5582</v>
      </c>
      <c r="K99" s="13" t="s">
        <v>1529</v>
      </c>
      <c r="L99" s="13" t="s">
        <v>5581</v>
      </c>
      <c r="M99" s="13" t="s">
        <v>258</v>
      </c>
      <c r="N99" s="13" t="s">
        <v>5429</v>
      </c>
      <c r="O99" s="13" t="s">
        <v>5699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5432</v>
      </c>
      <c r="U99" s="13" t="s">
        <v>5433</v>
      </c>
      <c r="V99" s="13" t="s">
        <v>5433</v>
      </c>
      <c r="W99" s="13" t="s">
        <v>5434</v>
      </c>
      <c r="X99" s="13" t="s">
        <v>5583</v>
      </c>
      <c r="Y99" s="13">
        <v>1</v>
      </c>
      <c r="Z99" s="13">
        <v>10114</v>
      </c>
      <c r="AA99" s="13" t="s">
        <v>5617</v>
      </c>
      <c r="AB99" s="13"/>
      <c r="AC99" s="13"/>
    </row>
    <row r="100" spans="1:56" x14ac:dyDescent="0.35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5704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5582</v>
      </c>
      <c r="K100" s="13" t="s">
        <v>1529</v>
      </c>
      <c r="L100" s="13" t="s">
        <v>5581</v>
      </c>
      <c r="M100" s="13" t="s">
        <v>258</v>
      </c>
      <c r="N100" s="13" t="s">
        <v>5429</v>
      </c>
      <c r="O100" s="13" t="s">
        <v>5584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5432</v>
      </c>
      <c r="U100" s="13" t="s">
        <v>5433</v>
      </c>
      <c r="V100" s="13" t="s">
        <v>5433</v>
      </c>
      <c r="W100" s="13" t="s">
        <v>5434</v>
      </c>
      <c r="X100" s="13" t="s">
        <v>5583</v>
      </c>
      <c r="Y100" s="13">
        <v>1</v>
      </c>
      <c r="Z100" s="13">
        <v>10114</v>
      </c>
      <c r="AA100" s="13" t="s">
        <v>5617</v>
      </c>
      <c r="AB100" s="13"/>
      <c r="AC100" s="13"/>
    </row>
    <row r="101" spans="1:56" x14ac:dyDescent="0.35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5705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5582</v>
      </c>
      <c r="K101" s="13" t="s">
        <v>5420</v>
      </c>
      <c r="L101" s="13" t="s">
        <v>5581</v>
      </c>
      <c r="M101" s="13" t="s">
        <v>258</v>
      </c>
      <c r="N101" s="13" t="s">
        <v>5429</v>
      </c>
      <c r="O101" s="13" t="s">
        <v>5584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5432</v>
      </c>
      <c r="U101" s="13" t="s">
        <v>5433</v>
      </c>
      <c r="V101" s="13" t="s">
        <v>5433</v>
      </c>
      <c r="W101" s="13" t="s">
        <v>5434</v>
      </c>
      <c r="X101" s="13" t="s">
        <v>5583</v>
      </c>
      <c r="Y101" s="13">
        <v>1</v>
      </c>
      <c r="Z101" s="13">
        <v>10114</v>
      </c>
      <c r="AA101" s="13" t="s">
        <v>5617</v>
      </c>
      <c r="AB101" s="13"/>
      <c r="AC101" s="13"/>
    </row>
    <row r="104" spans="1:56" x14ac:dyDescent="0.35">
      <c r="B104" s="2"/>
    </row>
  </sheetData>
  <autoFilter ref="A13:BD99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 x14ac:dyDescent="0.35">
      <c r="C1" t="s">
        <v>5453</v>
      </c>
      <c r="D1" t="s">
        <v>4838</v>
      </c>
    </row>
    <row r="2" spans="1:8" x14ac:dyDescent="0.35">
      <c r="C2" t="s">
        <v>5456</v>
      </c>
      <c r="D2" s="47">
        <v>2963080</v>
      </c>
    </row>
    <row r="3" spans="1:8" x14ac:dyDescent="0.35">
      <c r="C3" s="46" t="s">
        <v>5446</v>
      </c>
      <c r="D3" s="48">
        <v>24567649</v>
      </c>
    </row>
    <row r="4" spans="1:8" x14ac:dyDescent="0.35">
      <c r="C4" s="46" t="s">
        <v>5447</v>
      </c>
      <c r="D4" s="48">
        <v>6</v>
      </c>
    </row>
    <row r="6" spans="1:8" x14ac:dyDescent="0.35">
      <c r="A6" t="s">
        <v>4838</v>
      </c>
      <c r="D6" t="s">
        <v>4868</v>
      </c>
    </row>
    <row r="7" spans="1:8" x14ac:dyDescent="0.35">
      <c r="A7" t="s">
        <v>5493</v>
      </c>
      <c r="G7" t="str">
        <f>A7</f>
        <v>&lt;participe&gt;</v>
      </c>
    </row>
    <row r="8" spans="1:8" x14ac:dyDescent="0.35">
      <c r="B8" t="s">
        <v>5494</v>
      </c>
      <c r="G8" t="str">
        <f>B8</f>
        <v>&lt;entidad&gt;</v>
      </c>
    </row>
    <row r="9" spans="1:8" x14ac:dyDescent="0.35">
      <c r="D9" s="30"/>
      <c r="G9" t="str">
        <f>IF(D9&lt;&gt;"","&lt;"&amp;E9&amp;"&gt;"&amp;D9&amp;"&lt;/"&amp;E9&amp;"&gt;","")</f>
        <v/>
      </c>
    </row>
    <row r="10" spans="1:8" x14ac:dyDescent="0.35">
      <c r="C10" t="s">
        <v>4842</v>
      </c>
      <c r="D10" s="32"/>
      <c r="E10" t="s">
        <v>1862</v>
      </c>
      <c r="F10" t="s">
        <v>4859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5">
      <c r="C11" t="s">
        <v>4843</v>
      </c>
      <c r="D11" s="32" t="str">
        <f>"Nombres  part creado x QA "&amp;$D$3</f>
        <v>Nombres  part creado x QA 24567649</v>
      </c>
      <c r="E11" t="s">
        <v>1863</v>
      </c>
      <c r="F11" t="s">
        <v>3706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5">
      <c r="C12" t="s">
        <v>4844</v>
      </c>
      <c r="D12" s="45" t="s">
        <v>5461</v>
      </c>
      <c r="E12" t="s">
        <v>1854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5">
      <c r="C13" t="s">
        <v>4845</v>
      </c>
      <c r="D13" s="32"/>
      <c r="E13" t="s">
        <v>1864</v>
      </c>
      <c r="F13" t="s">
        <v>4859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5">
      <c r="C14" t="s">
        <v>5457</v>
      </c>
      <c r="D14" s="36" t="s">
        <v>1773</v>
      </c>
      <c r="E14" t="s">
        <v>5459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5">
      <c r="D15" s="32"/>
      <c r="G15" t="str">
        <f t="shared" si="1"/>
        <v/>
      </c>
      <c r="H15">
        <f t="shared" si="0"/>
        <v>0</v>
      </c>
    </row>
    <row r="16" spans="1:8" x14ac:dyDescent="0.35">
      <c r="C16" t="s">
        <v>4848</v>
      </c>
      <c r="D16" s="32" t="str">
        <f>"Ape1  part creado x QA "&amp;$D$3</f>
        <v>Ape1  part creado x QA 24567649</v>
      </c>
      <c r="E16" t="s">
        <v>4862</v>
      </c>
      <c r="F16" t="s">
        <v>3706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5">
      <c r="C17" t="s">
        <v>4849</v>
      </c>
      <c r="D17" s="32" t="str">
        <f>"Nom1  part creado x QA "&amp;$D$3</f>
        <v>Nom1  part creado x QA 24567649</v>
      </c>
      <c r="E17" t="s">
        <v>4863</v>
      </c>
      <c r="F17" t="s">
        <v>3706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5">
      <c r="D18" s="32">
        <f>D3</f>
        <v>24567649</v>
      </c>
      <c r="E18" t="s">
        <v>5458</v>
      </c>
      <c r="F18" t="s">
        <v>3706</v>
      </c>
      <c r="G18" t="str">
        <f t="shared" si="1"/>
        <v>&lt;id_fiscal&gt;24567649&lt;/id_fiscal&gt;</v>
      </c>
      <c r="H18">
        <f t="shared" si="0"/>
        <v>8</v>
      </c>
    </row>
    <row r="19" spans="2:8" x14ac:dyDescent="0.35">
      <c r="C19" t="s">
        <v>4851</v>
      </c>
      <c r="D19" s="32">
        <f>D4</f>
        <v>6</v>
      </c>
      <c r="E19" t="s">
        <v>5460</v>
      </c>
      <c r="G19" t="str">
        <f t="shared" si="1"/>
        <v>&lt;dv&gt;6&lt;/dv&gt;</v>
      </c>
      <c r="H19">
        <f t="shared" si="0"/>
        <v>1</v>
      </c>
    </row>
    <row r="20" spans="2:8" x14ac:dyDescent="0.35">
      <c r="C20" t="s">
        <v>4852</v>
      </c>
      <c r="D20" s="32"/>
      <c r="E20" t="s">
        <v>4866</v>
      </c>
      <c r="F20" t="s">
        <v>3706</v>
      </c>
      <c r="G20" t="str">
        <f t="shared" si="1"/>
        <v/>
      </c>
      <c r="H20">
        <f t="shared" si="0"/>
        <v>0</v>
      </c>
    </row>
    <row r="21" spans="2:8" x14ac:dyDescent="0.35">
      <c r="B21" t="s">
        <v>5495</v>
      </c>
      <c r="E21" t="s">
        <v>4867</v>
      </c>
      <c r="F21" t="s">
        <v>3706</v>
      </c>
      <c r="G21" t="str">
        <f>B21</f>
        <v>&lt;/entidad&gt;</v>
      </c>
      <c r="H21">
        <f t="shared" si="0"/>
        <v>0</v>
      </c>
    </row>
    <row r="22" spans="2:8" x14ac:dyDescent="0.35">
      <c r="B22" t="s">
        <v>5462</v>
      </c>
      <c r="G22" t="str">
        <f>B22</f>
        <v>&lt;fisicas&gt;</v>
      </c>
    </row>
    <row r="23" spans="2:8" x14ac:dyDescent="0.35">
      <c r="C23" t="s">
        <v>5464</v>
      </c>
      <c r="D23" s="51" t="s">
        <v>5478</v>
      </c>
      <c r="E23" t="s">
        <v>5480</v>
      </c>
      <c r="G23" t="str">
        <f t="shared" si="1"/>
        <v>&lt;fecha_nacimiento&gt;01/01/1981&lt;/fecha_nacimiento&gt;</v>
      </c>
    </row>
    <row r="24" spans="2:8" x14ac:dyDescent="0.35">
      <c r="C24" t="s">
        <v>5465</v>
      </c>
      <c r="D24" s="8">
        <v>115</v>
      </c>
      <c r="E24" t="s">
        <v>5481</v>
      </c>
      <c r="G24" t="str">
        <f t="shared" si="1"/>
        <v>&lt;pais_nacimiento&gt;115&lt;/pais_nacimiento&gt;</v>
      </c>
    </row>
    <row r="25" spans="2:8" x14ac:dyDescent="0.35">
      <c r="C25" t="s">
        <v>5466</v>
      </c>
      <c r="D25" s="8">
        <v>99</v>
      </c>
      <c r="E25" t="s">
        <v>4970</v>
      </c>
      <c r="G25" t="str">
        <f t="shared" si="1"/>
        <v>&lt;pais_nacionalidad&gt;99&lt;/pais_nacionalidad&gt;</v>
      </c>
    </row>
    <row r="26" spans="2:8" x14ac:dyDescent="0.35">
      <c r="C26" t="s">
        <v>5467</v>
      </c>
      <c r="D26" s="7" t="s">
        <v>5479</v>
      </c>
      <c r="E26" t="s">
        <v>4890</v>
      </c>
      <c r="G26" t="str">
        <f t="shared" si="1"/>
        <v>&lt;sexo&gt;V&lt;/sexo&gt;</v>
      </c>
    </row>
    <row r="27" spans="2:8" x14ac:dyDescent="0.35">
      <c r="C27" t="s">
        <v>5468</v>
      </c>
      <c r="D27" s="7" t="s">
        <v>1</v>
      </c>
      <c r="E27" t="s">
        <v>4905</v>
      </c>
      <c r="G27" t="str">
        <f t="shared" si="1"/>
        <v>&lt;estado_civil&gt;S&lt;/estado_civil&gt;</v>
      </c>
    </row>
    <row r="28" spans="2:8" x14ac:dyDescent="0.35">
      <c r="C28" t="s">
        <v>5469</v>
      </c>
      <c r="D28" s="7" t="s">
        <v>5449</v>
      </c>
      <c r="E28" t="s">
        <v>4980</v>
      </c>
      <c r="G28" t="str">
        <f t="shared" si="1"/>
        <v>&lt;regimen_conyugal&gt; &lt;/regimen_conyugal&gt;</v>
      </c>
    </row>
    <row r="29" spans="2:8" x14ac:dyDescent="0.35">
      <c r="C29" t="s">
        <v>5470</v>
      </c>
      <c r="D29" s="7" t="s">
        <v>4635</v>
      </c>
      <c r="E29" t="s">
        <v>5482</v>
      </c>
      <c r="G29" t="str">
        <f t="shared" si="1"/>
        <v>&lt;nivel_estudios&gt;P&lt;/nivel_estudios&gt;</v>
      </c>
    </row>
    <row r="30" spans="2:8" x14ac:dyDescent="0.35">
      <c r="C30" t="s">
        <v>5471</v>
      </c>
      <c r="D30" s="7" t="s">
        <v>5479</v>
      </c>
      <c r="E30" t="s">
        <v>5483</v>
      </c>
      <c r="G30" t="str">
        <f t="shared" si="1"/>
        <v>&lt;origen_fondos&gt;V&lt;/origen_fondos&gt;</v>
      </c>
    </row>
    <row r="31" spans="2:8" x14ac:dyDescent="0.35">
      <c r="C31" t="s">
        <v>5472</v>
      </c>
      <c r="D31" s="7" t="s">
        <v>246</v>
      </c>
      <c r="E31" t="s">
        <v>5484</v>
      </c>
      <c r="G31" t="str">
        <f t="shared" si="1"/>
        <v>&lt;ingresos_mensual&gt;D&lt;/ingresos_mensual&gt;</v>
      </c>
    </row>
    <row r="32" spans="2:8" x14ac:dyDescent="0.35">
      <c r="C32" t="s">
        <v>5473</v>
      </c>
      <c r="D32" s="7" t="s">
        <v>246</v>
      </c>
      <c r="E32" t="s">
        <v>5485</v>
      </c>
      <c r="G32" t="str">
        <f t="shared" si="1"/>
        <v>&lt;ingresos_ocasional&gt;D&lt;/ingresos_ocasional&gt;</v>
      </c>
    </row>
    <row r="33" spans="3:7" x14ac:dyDescent="0.35">
      <c r="C33" t="s">
        <v>5474</v>
      </c>
      <c r="D33" s="7" t="s">
        <v>246</v>
      </c>
      <c r="E33" t="s">
        <v>5486</v>
      </c>
      <c r="G33" t="str">
        <f t="shared" si="1"/>
        <v>&lt;patrimonio_financiero&gt;D&lt;/patrimonio_financiero&gt;</v>
      </c>
    </row>
    <row r="34" spans="3:7" x14ac:dyDescent="0.35">
      <c r="C34" t="s">
        <v>5475</v>
      </c>
      <c r="D34" s="7" t="s">
        <v>246</v>
      </c>
      <c r="E34" t="s">
        <v>5487</v>
      </c>
      <c r="G34" t="str">
        <f t="shared" si="1"/>
        <v>&lt;patrimonio_no_financiero&gt;D&lt;/patrimonio_no_financiero&gt;</v>
      </c>
    </row>
    <row r="35" spans="3:7" x14ac:dyDescent="0.35">
      <c r="C35" t="s">
        <v>5476</v>
      </c>
      <c r="D35" s="8">
        <v>79</v>
      </c>
      <c r="E35" t="s">
        <v>5488</v>
      </c>
      <c r="G35" t="str">
        <f t="shared" si="1"/>
        <v>&lt;pais_origen_fondos&gt;79&lt;/pais_origen_fondos&gt;</v>
      </c>
    </row>
    <row r="36" spans="3:7" x14ac:dyDescent="0.35">
      <c r="C36" t="s">
        <v>5477</v>
      </c>
      <c r="D36" s="8">
        <v>100</v>
      </c>
      <c r="E36" t="s">
        <v>5489</v>
      </c>
      <c r="G36" t="str">
        <f t="shared" si="1"/>
        <v>&lt;pais_inversion&gt;100&lt;/pais_inversion&gt;</v>
      </c>
    </row>
    <row r="37" spans="3:7" x14ac:dyDescent="0.35">
      <c r="C37" t="s">
        <v>5490</v>
      </c>
      <c r="G37" t="str">
        <f>C37</f>
        <v>&lt;laborables&gt;</v>
      </c>
    </row>
    <row r="38" spans="3:7" x14ac:dyDescent="0.35">
      <c r="D38" s="8">
        <v>102</v>
      </c>
      <c r="E38" t="s">
        <v>4940</v>
      </c>
      <c r="G38" t="str">
        <f t="shared" si="1"/>
        <v>&lt;profesion&gt;102&lt;/profesion&gt;</v>
      </c>
    </row>
    <row r="39" spans="3:7" x14ac:dyDescent="0.35">
      <c r="D39" s="7" t="s">
        <v>1785</v>
      </c>
      <c r="E39" t="s">
        <v>5492</v>
      </c>
      <c r="G39" t="str">
        <f t="shared" si="1"/>
        <v>&lt;actividad&gt;J&lt;/actividad&gt;</v>
      </c>
    </row>
    <row r="40" spans="3:7" x14ac:dyDescent="0.35">
      <c r="C40" t="s">
        <v>5491</v>
      </c>
      <c r="G40" t="str">
        <f>C40</f>
        <v>&lt;/laborables&gt;</v>
      </c>
    </row>
    <row r="41" spans="3:7" x14ac:dyDescent="0.35">
      <c r="C41" t="s">
        <v>5496</v>
      </c>
    </row>
    <row r="69" spans="2:8" x14ac:dyDescent="0.35">
      <c r="B69" t="s">
        <v>5463</v>
      </c>
    </row>
    <row r="70" spans="2:8" x14ac:dyDescent="0.35">
      <c r="B70" t="s">
        <v>4854</v>
      </c>
      <c r="G70" t="str">
        <f>B70</f>
        <v>&lt;entidades_adm&gt;</v>
      </c>
      <c r="H70">
        <f t="shared" si="0"/>
        <v>0</v>
      </c>
    </row>
    <row r="71" spans="2:8" x14ac:dyDescent="0.35">
      <c r="C71" t="s">
        <v>4841</v>
      </c>
      <c r="E71" t="s">
        <v>1846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5">
      <c r="C72" t="s">
        <v>5124</v>
      </c>
      <c r="E72" t="s">
        <v>4869</v>
      </c>
      <c r="F72" t="s">
        <v>3706</v>
      </c>
      <c r="G72" t="str">
        <f t="shared" si="1"/>
        <v/>
      </c>
      <c r="H72">
        <f t="shared" si="0"/>
        <v>0</v>
      </c>
    </row>
    <row r="73" spans="2:8" x14ac:dyDescent="0.35">
      <c r="C73" t="s">
        <v>5125</v>
      </c>
      <c r="E73" t="s">
        <v>4870</v>
      </c>
      <c r="F73" t="s">
        <v>3706</v>
      </c>
      <c r="G73" t="str">
        <f t="shared" si="1"/>
        <v/>
      </c>
      <c r="H73">
        <f t="shared" si="0"/>
        <v>0</v>
      </c>
    </row>
    <row r="74" spans="2:8" x14ac:dyDescent="0.35">
      <c r="C74" t="s">
        <v>5126</v>
      </c>
      <c r="E74" t="s">
        <v>4871</v>
      </c>
      <c r="F74" t="s">
        <v>3706</v>
      </c>
      <c r="G74" t="str">
        <f t="shared" si="1"/>
        <v/>
      </c>
      <c r="H74">
        <f t="shared" si="0"/>
        <v>0</v>
      </c>
    </row>
    <row r="75" spans="2:8" x14ac:dyDescent="0.35">
      <c r="C75" t="s">
        <v>5127</v>
      </c>
      <c r="E75" t="s">
        <v>4872</v>
      </c>
      <c r="F75" t="s">
        <v>3706</v>
      </c>
      <c r="G75" t="str">
        <f t="shared" si="1"/>
        <v/>
      </c>
      <c r="H75">
        <f t="shared" si="0"/>
        <v>0</v>
      </c>
    </row>
    <row r="76" spans="2:8" x14ac:dyDescent="0.35">
      <c r="C76" t="s">
        <v>5128</v>
      </c>
      <c r="E76" t="s">
        <v>4873</v>
      </c>
      <c r="F76" t="s">
        <v>3706</v>
      </c>
      <c r="G76" t="str">
        <f t="shared" si="1"/>
        <v/>
      </c>
      <c r="H76">
        <f t="shared" si="0"/>
        <v>0</v>
      </c>
    </row>
    <row r="77" spans="2:8" x14ac:dyDescent="0.35">
      <c r="C77" t="s">
        <v>5129</v>
      </c>
      <c r="E77" t="s">
        <v>4874</v>
      </c>
      <c r="F77" t="s">
        <v>3706</v>
      </c>
      <c r="G77" t="str">
        <f t="shared" si="1"/>
        <v/>
      </c>
      <c r="H77">
        <f t="shared" si="0"/>
        <v>0</v>
      </c>
    </row>
    <row r="78" spans="2:8" x14ac:dyDescent="0.35">
      <c r="C78" t="s">
        <v>5130</v>
      </c>
      <c r="E78" t="s">
        <v>4875</v>
      </c>
      <c r="F78" t="s">
        <v>3706</v>
      </c>
      <c r="G78" t="str">
        <f t="shared" si="1"/>
        <v/>
      </c>
      <c r="H78">
        <f t="shared" si="0"/>
        <v>0</v>
      </c>
    </row>
    <row r="79" spans="2:8" x14ac:dyDescent="0.35">
      <c r="C79" t="s">
        <v>5131</v>
      </c>
      <c r="E79" t="s">
        <v>4876</v>
      </c>
      <c r="F79" t="s">
        <v>3706</v>
      </c>
      <c r="G79" t="str">
        <f t="shared" si="1"/>
        <v/>
      </c>
      <c r="H79">
        <f t="shared" si="0"/>
        <v>0</v>
      </c>
    </row>
    <row r="80" spans="2:8" x14ac:dyDescent="0.35">
      <c r="C80" t="s">
        <v>5132</v>
      </c>
      <c r="E80" t="s">
        <v>4877</v>
      </c>
      <c r="F80" t="s">
        <v>3706</v>
      </c>
      <c r="G80" t="str">
        <f t="shared" si="1"/>
        <v/>
      </c>
      <c r="H80">
        <f t="shared" si="0"/>
        <v>0</v>
      </c>
    </row>
    <row r="81" spans="3:8" x14ac:dyDescent="0.35">
      <c r="C81" t="s">
        <v>5133</v>
      </c>
      <c r="E81" t="s">
        <v>4878</v>
      </c>
      <c r="F81" t="s">
        <v>3706</v>
      </c>
      <c r="G81" t="str">
        <f t="shared" si="1"/>
        <v/>
      </c>
      <c r="H81">
        <f t="shared" si="0"/>
        <v>0</v>
      </c>
    </row>
    <row r="82" spans="3:8" x14ac:dyDescent="0.35">
      <c r="C82" t="s">
        <v>5134</v>
      </c>
      <c r="E82" t="s">
        <v>4879</v>
      </c>
      <c r="F82" t="s">
        <v>3706</v>
      </c>
      <c r="G82" t="str">
        <f t="shared" si="1"/>
        <v/>
      </c>
      <c r="H82">
        <f t="shared" si="0"/>
        <v>0</v>
      </c>
    </row>
    <row r="83" spans="3:8" x14ac:dyDescent="0.35">
      <c r="C83" t="s">
        <v>5135</v>
      </c>
      <c r="E83" t="s">
        <v>4880</v>
      </c>
      <c r="F83" t="s">
        <v>3706</v>
      </c>
      <c r="G83" t="str">
        <f t="shared" si="1"/>
        <v/>
      </c>
      <c r="H83">
        <f t="shared" si="0"/>
        <v>0</v>
      </c>
    </row>
    <row r="84" spans="3:8" x14ac:dyDescent="0.35">
      <c r="C84" t="s">
        <v>5136</v>
      </c>
      <c r="E84" t="s">
        <v>4881</v>
      </c>
      <c r="F84" t="s">
        <v>3706</v>
      </c>
      <c r="G84" t="str">
        <f t="shared" si="1"/>
        <v/>
      </c>
      <c r="H84">
        <f t="shared" si="0"/>
        <v>0</v>
      </c>
    </row>
    <row r="85" spans="3:8" x14ac:dyDescent="0.35">
      <c r="C85" t="s">
        <v>5137</v>
      </c>
      <c r="D85" s="36">
        <v>39</v>
      </c>
      <c r="E85" s="32" t="s">
        <v>4882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5">
      <c r="C86" t="s">
        <v>5138</v>
      </c>
      <c r="E86" t="s">
        <v>4883</v>
      </c>
      <c r="F86" t="s">
        <v>3706</v>
      </c>
      <c r="G86" t="str">
        <f t="shared" si="1"/>
        <v/>
      </c>
      <c r="H86">
        <f t="shared" si="0"/>
        <v>0</v>
      </c>
    </row>
    <row r="87" spans="3:8" x14ac:dyDescent="0.35">
      <c r="C87" t="s">
        <v>5139</v>
      </c>
      <c r="E87" t="s">
        <v>4884</v>
      </c>
      <c r="F87" t="s">
        <v>3706</v>
      </c>
      <c r="G87" t="str">
        <f t="shared" si="1"/>
        <v/>
      </c>
      <c r="H87">
        <f t="shared" si="0"/>
        <v>0</v>
      </c>
    </row>
    <row r="88" spans="3:8" x14ac:dyDescent="0.35">
      <c r="C88" t="s">
        <v>5140</v>
      </c>
      <c r="E88" t="s">
        <v>4885</v>
      </c>
      <c r="F88" t="s">
        <v>3706</v>
      </c>
      <c r="G88" t="str">
        <f t="shared" si="1"/>
        <v/>
      </c>
      <c r="H88">
        <f t="shared" si="0"/>
        <v>0</v>
      </c>
    </row>
    <row r="89" spans="3:8" x14ac:dyDescent="0.35">
      <c r="C89" t="s">
        <v>5141</v>
      </c>
      <c r="E89" t="s">
        <v>4886</v>
      </c>
      <c r="F89" t="s">
        <v>3706</v>
      </c>
      <c r="G89" t="str">
        <f t="shared" si="1"/>
        <v/>
      </c>
      <c r="H89">
        <f t="shared" si="0"/>
        <v>0</v>
      </c>
    </row>
    <row r="90" spans="3:8" x14ac:dyDescent="0.35">
      <c r="C90" t="s">
        <v>5142</v>
      </c>
      <c r="E90" t="s">
        <v>4887</v>
      </c>
      <c r="F90" t="s">
        <v>3706</v>
      </c>
      <c r="G90" t="str">
        <f t="shared" si="1"/>
        <v/>
      </c>
      <c r="H90">
        <f t="shared" si="0"/>
        <v>0</v>
      </c>
    </row>
    <row r="91" spans="3:8" x14ac:dyDescent="0.35">
      <c r="C91" t="s">
        <v>5143</v>
      </c>
      <c r="E91" t="s">
        <v>4888</v>
      </c>
      <c r="F91" t="s">
        <v>3706</v>
      </c>
      <c r="G91" t="str">
        <f t="shared" si="1"/>
        <v/>
      </c>
      <c r="H91">
        <f t="shared" si="0"/>
        <v>0</v>
      </c>
    </row>
    <row r="92" spans="3:8" x14ac:dyDescent="0.35">
      <c r="C92" t="s">
        <v>5144</v>
      </c>
      <c r="E92" t="s">
        <v>4889</v>
      </c>
      <c r="F92" t="s">
        <v>3706</v>
      </c>
      <c r="G92" t="str">
        <f t="shared" si="1"/>
        <v/>
      </c>
      <c r="H92">
        <f t="shared" si="0"/>
        <v>0</v>
      </c>
    </row>
    <row r="93" spans="3:8" x14ac:dyDescent="0.35">
      <c r="C93" t="s">
        <v>5145</v>
      </c>
      <c r="E93" t="s">
        <v>4890</v>
      </c>
      <c r="F93" t="s">
        <v>3706</v>
      </c>
      <c r="G93" t="str">
        <f t="shared" si="1"/>
        <v/>
      </c>
      <c r="H93">
        <f t="shared" si="0"/>
        <v>0</v>
      </c>
    </row>
    <row r="94" spans="3:8" x14ac:dyDescent="0.35">
      <c r="C94" t="s">
        <v>5146</v>
      </c>
      <c r="E94" t="s">
        <v>4891</v>
      </c>
      <c r="F94" t="s">
        <v>3706</v>
      </c>
      <c r="G94" t="str">
        <f t="shared" si="1"/>
        <v/>
      </c>
      <c r="H94">
        <f t="shared" si="0"/>
        <v>0</v>
      </c>
    </row>
    <row r="95" spans="3:8" x14ac:dyDescent="0.35">
      <c r="C95" t="s">
        <v>5147</v>
      </c>
      <c r="E95" t="s">
        <v>4892</v>
      </c>
      <c r="F95" t="s">
        <v>3706</v>
      </c>
      <c r="G95" t="str">
        <f t="shared" si="1"/>
        <v/>
      </c>
      <c r="H95">
        <f t="shared" si="0"/>
        <v>0</v>
      </c>
    </row>
    <row r="96" spans="3:8" x14ac:dyDescent="0.35">
      <c r="C96" t="s">
        <v>5148</v>
      </c>
      <c r="D96" s="8" t="s">
        <v>1</v>
      </c>
      <c r="E96" t="s">
        <v>4893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5">
      <c r="C97" t="s">
        <v>5149</v>
      </c>
      <c r="E97" t="s">
        <v>4894</v>
      </c>
      <c r="F97" t="s">
        <v>3706</v>
      </c>
      <c r="G97" t="str">
        <f t="shared" si="1"/>
        <v/>
      </c>
      <c r="H97">
        <f t="shared" si="0"/>
        <v>0</v>
      </c>
    </row>
    <row r="98" spans="3:8" x14ac:dyDescent="0.35">
      <c r="C98" t="s">
        <v>5150</v>
      </c>
      <c r="D98" s="8" t="s">
        <v>278</v>
      </c>
      <c r="E98" t="s">
        <v>4895</v>
      </c>
      <c r="F98" t="s">
        <v>278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5">
      <c r="C99" t="s">
        <v>5151</v>
      </c>
      <c r="E99" t="s">
        <v>4896</v>
      </c>
      <c r="F99" t="s">
        <v>3706</v>
      </c>
      <c r="G99" t="str">
        <f t="shared" si="1"/>
        <v/>
      </c>
      <c r="H99">
        <f t="shared" si="0"/>
        <v>0</v>
      </c>
    </row>
    <row r="100" spans="3:8" x14ac:dyDescent="0.35">
      <c r="C100" t="s">
        <v>5152</v>
      </c>
      <c r="E100" t="s">
        <v>4897</v>
      </c>
      <c r="F100" t="s">
        <v>3706</v>
      </c>
      <c r="G100" t="str">
        <f t="shared" si="1"/>
        <v/>
      </c>
      <c r="H100">
        <f t="shared" si="0"/>
        <v>0</v>
      </c>
    </row>
    <row r="101" spans="3:8" x14ac:dyDescent="0.35">
      <c r="C101" t="s">
        <v>5153</v>
      </c>
      <c r="D101" s="8" t="s">
        <v>278</v>
      </c>
      <c r="E101" t="s">
        <v>4898</v>
      </c>
      <c r="F101" t="s">
        <v>278</v>
      </c>
      <c r="G101" t="str">
        <f t="shared" si="1"/>
        <v>&lt;ind_menor&gt;N&lt;/ind_menor&gt;</v>
      </c>
      <c r="H101">
        <f t="shared" si="0"/>
        <v>1</v>
      </c>
    </row>
    <row r="102" spans="3:8" x14ac:dyDescent="0.35">
      <c r="C102" t="s">
        <v>5154</v>
      </c>
      <c r="E102" t="s">
        <v>4899</v>
      </c>
      <c r="F102" t="s">
        <v>3706</v>
      </c>
      <c r="G102" t="str">
        <f t="shared" si="1"/>
        <v/>
      </c>
      <c r="H102">
        <f t="shared" si="0"/>
        <v>0</v>
      </c>
    </row>
    <row r="103" spans="3:8" x14ac:dyDescent="0.35">
      <c r="C103" t="s">
        <v>5155</v>
      </c>
      <c r="D103" s="8" t="s">
        <v>278</v>
      </c>
      <c r="E103" t="s">
        <v>4900</v>
      </c>
      <c r="F103" t="s">
        <v>278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5">
      <c r="C104" t="s">
        <v>5156</v>
      </c>
      <c r="E104" t="s">
        <v>4901</v>
      </c>
      <c r="F104" t="s">
        <v>3706</v>
      </c>
      <c r="G104" t="str">
        <f t="shared" si="1"/>
        <v/>
      </c>
      <c r="H104">
        <f t="shared" si="0"/>
        <v>0</v>
      </c>
    </row>
    <row r="105" spans="3:8" x14ac:dyDescent="0.35">
      <c r="C105" t="s">
        <v>5157</v>
      </c>
      <c r="E105" t="s">
        <v>4902</v>
      </c>
      <c r="F105" t="s">
        <v>3706</v>
      </c>
      <c r="G105" t="str">
        <f t="shared" si="1"/>
        <v/>
      </c>
      <c r="H105">
        <f t="shared" si="0"/>
        <v>0</v>
      </c>
    </row>
    <row r="106" spans="3:8" x14ac:dyDescent="0.35">
      <c r="C106" t="s">
        <v>5158</v>
      </c>
      <c r="E106" t="s">
        <v>4903</v>
      </c>
      <c r="F106" t="s">
        <v>3706</v>
      </c>
      <c r="G106" t="str">
        <f t="shared" si="1"/>
        <v/>
      </c>
      <c r="H106">
        <f t="shared" si="0"/>
        <v>0</v>
      </c>
    </row>
    <row r="107" spans="3:8" x14ac:dyDescent="0.35">
      <c r="C107" t="s">
        <v>5159</v>
      </c>
      <c r="E107" t="s">
        <v>4904</v>
      </c>
      <c r="F107" t="s">
        <v>3706</v>
      </c>
      <c r="G107" t="str">
        <f t="shared" si="1"/>
        <v/>
      </c>
      <c r="H107">
        <f t="shared" si="0"/>
        <v>0</v>
      </c>
    </row>
    <row r="108" spans="3:8" x14ac:dyDescent="0.35">
      <c r="C108" t="s">
        <v>5160</v>
      </c>
      <c r="E108" t="s">
        <v>4905</v>
      </c>
      <c r="F108" t="s">
        <v>3706</v>
      </c>
      <c r="G108" t="str">
        <f t="shared" si="1"/>
        <v/>
      </c>
      <c r="H108">
        <f t="shared" si="0"/>
        <v>0</v>
      </c>
    </row>
    <row r="109" spans="3:8" x14ac:dyDescent="0.35">
      <c r="C109" t="s">
        <v>5161</v>
      </c>
      <c r="E109" t="s">
        <v>4906</v>
      </c>
      <c r="F109" t="s">
        <v>3706</v>
      </c>
      <c r="G109" t="str">
        <f t="shared" si="1"/>
        <v/>
      </c>
      <c r="H109">
        <f t="shared" si="0"/>
        <v>0</v>
      </c>
    </row>
    <row r="110" spans="3:8" x14ac:dyDescent="0.35">
      <c r="C110" t="s">
        <v>5162</v>
      </c>
      <c r="E110" t="s">
        <v>4907</v>
      </c>
      <c r="F110" t="s">
        <v>3706</v>
      </c>
      <c r="G110" t="str">
        <f t="shared" si="1"/>
        <v/>
      </c>
      <c r="H110">
        <f t="shared" si="0"/>
        <v>0</v>
      </c>
    </row>
    <row r="111" spans="3:8" x14ac:dyDescent="0.35">
      <c r="C111" t="s">
        <v>5163</v>
      </c>
      <c r="E111" t="s">
        <v>4908</v>
      </c>
      <c r="F111" t="s">
        <v>3706</v>
      </c>
      <c r="G111" t="str">
        <f t="shared" si="1"/>
        <v/>
      </c>
      <c r="H111">
        <f t="shared" si="0"/>
        <v>0</v>
      </c>
    </row>
    <row r="112" spans="3:8" x14ac:dyDescent="0.35">
      <c r="C112" t="s">
        <v>5164</v>
      </c>
      <c r="E112" t="s">
        <v>4909</v>
      </c>
      <c r="F112" t="s">
        <v>3706</v>
      </c>
      <c r="G112" t="str">
        <f t="shared" si="1"/>
        <v/>
      </c>
      <c r="H112">
        <f t="shared" si="0"/>
        <v>0</v>
      </c>
    </row>
    <row r="113" spans="3:8" x14ac:dyDescent="0.35">
      <c r="C113" t="s">
        <v>5165</v>
      </c>
      <c r="E113" t="s">
        <v>4910</v>
      </c>
      <c r="F113" t="s">
        <v>3706</v>
      </c>
      <c r="G113" t="str">
        <f t="shared" si="1"/>
        <v/>
      </c>
      <c r="H113">
        <f t="shared" si="0"/>
        <v>0</v>
      </c>
    </row>
    <row r="114" spans="3:8" x14ac:dyDescent="0.35">
      <c r="C114" t="s">
        <v>5166</v>
      </c>
      <c r="E114" t="s">
        <v>4911</v>
      </c>
      <c r="F114" t="s">
        <v>3706</v>
      </c>
      <c r="G114" t="str">
        <f t="shared" si="1"/>
        <v/>
      </c>
      <c r="H114">
        <f t="shared" si="0"/>
        <v>0</v>
      </c>
    </row>
    <row r="115" spans="3:8" x14ac:dyDescent="0.35">
      <c r="C115" t="s">
        <v>5167</v>
      </c>
      <c r="E115" t="s">
        <v>4912</v>
      </c>
      <c r="F115" t="s">
        <v>3706</v>
      </c>
      <c r="G115" t="str">
        <f t="shared" si="1"/>
        <v/>
      </c>
      <c r="H115">
        <f t="shared" si="0"/>
        <v>0</v>
      </c>
    </row>
    <row r="116" spans="3:8" x14ac:dyDescent="0.35">
      <c r="C116" t="s">
        <v>5168</v>
      </c>
      <c r="E116" t="s">
        <v>4914</v>
      </c>
      <c r="F116" t="s">
        <v>3706</v>
      </c>
      <c r="G116" t="str">
        <f t="shared" si="1"/>
        <v/>
      </c>
      <c r="H116">
        <f t="shared" si="0"/>
        <v>0</v>
      </c>
    </row>
    <row r="117" spans="3:8" x14ac:dyDescent="0.35">
      <c r="C117" t="s">
        <v>5169</v>
      </c>
      <c r="E117" t="s">
        <v>4915</v>
      </c>
      <c r="F117" t="s">
        <v>3706</v>
      </c>
      <c r="G117" t="str">
        <f t="shared" si="1"/>
        <v/>
      </c>
      <c r="H117">
        <f t="shared" si="0"/>
        <v>0</v>
      </c>
    </row>
    <row r="118" spans="3:8" x14ac:dyDescent="0.35">
      <c r="C118" t="s">
        <v>5170</v>
      </c>
      <c r="E118" t="s">
        <v>4916</v>
      </c>
      <c r="F118" t="s">
        <v>3706</v>
      </c>
      <c r="G118" t="str">
        <f t="shared" si="1"/>
        <v/>
      </c>
      <c r="H118">
        <f t="shared" si="0"/>
        <v>0</v>
      </c>
    </row>
    <row r="119" spans="3:8" x14ac:dyDescent="0.35">
      <c r="C119" t="s">
        <v>5171</v>
      </c>
      <c r="E119" t="s">
        <v>4917</v>
      </c>
      <c r="F119" t="s">
        <v>3706</v>
      </c>
      <c r="G119" t="str">
        <f t="shared" si="1"/>
        <v/>
      </c>
      <c r="H119">
        <f t="shared" si="0"/>
        <v>0</v>
      </c>
    </row>
    <row r="120" spans="3:8" x14ac:dyDescent="0.35">
      <c r="C120" t="s">
        <v>5172</v>
      </c>
      <c r="E120" t="s">
        <v>4918</v>
      </c>
      <c r="F120" t="s">
        <v>3706</v>
      </c>
      <c r="G120" t="str">
        <f t="shared" si="1"/>
        <v/>
      </c>
      <c r="H120">
        <f t="shared" si="0"/>
        <v>0</v>
      </c>
    </row>
    <row r="121" spans="3:8" x14ac:dyDescent="0.35">
      <c r="C121" t="s">
        <v>5173</v>
      </c>
      <c r="D121" s="8" t="s">
        <v>1</v>
      </c>
      <c r="E121" t="s">
        <v>4919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5">
      <c r="C122" t="s">
        <v>5174</v>
      </c>
      <c r="D122" s="8" t="s">
        <v>278</v>
      </c>
      <c r="E122" t="s">
        <v>4922</v>
      </c>
      <c r="F122" t="s">
        <v>278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5">
      <c r="C123" t="s">
        <v>5175</v>
      </c>
      <c r="E123" t="s">
        <v>4920</v>
      </c>
      <c r="F123" t="s">
        <v>3706</v>
      </c>
      <c r="G123" t="str">
        <f t="shared" si="1"/>
        <v/>
      </c>
      <c r="H123">
        <f t="shared" ref="H123:H186" si="2">LEN(D123)</f>
        <v>0</v>
      </c>
    </row>
    <row r="124" spans="3:8" x14ac:dyDescent="0.35">
      <c r="C124" t="s">
        <v>5176</v>
      </c>
      <c r="D124" s="8" t="s">
        <v>278</v>
      </c>
      <c r="E124" t="s">
        <v>4921</v>
      </c>
      <c r="F124" t="s">
        <v>278</v>
      </c>
      <c r="G124" t="str">
        <f t="shared" si="1"/>
        <v>&lt;ind_vinculo&gt;N&lt;/ind_vinculo&gt;</v>
      </c>
      <c r="H124">
        <f t="shared" si="2"/>
        <v>1</v>
      </c>
    </row>
    <row r="125" spans="3:8" x14ac:dyDescent="0.35">
      <c r="C125" t="s">
        <v>5177</v>
      </c>
      <c r="E125" t="s">
        <v>4923</v>
      </c>
      <c r="F125" t="s">
        <v>3706</v>
      </c>
      <c r="G125" t="str">
        <f t="shared" si="1"/>
        <v/>
      </c>
      <c r="H125">
        <f t="shared" si="2"/>
        <v>0</v>
      </c>
    </row>
    <row r="126" spans="3:8" x14ac:dyDescent="0.35">
      <c r="C126" t="s">
        <v>5178</v>
      </c>
      <c r="E126" t="s">
        <v>4924</v>
      </c>
      <c r="F126" t="s">
        <v>3706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5">
      <c r="C127" t="s">
        <v>5179</v>
      </c>
      <c r="E127" t="s">
        <v>4925</v>
      </c>
      <c r="F127" t="s">
        <v>3706</v>
      </c>
      <c r="G127" t="str">
        <f t="shared" si="3"/>
        <v/>
      </c>
      <c r="H127">
        <f t="shared" si="2"/>
        <v>0</v>
      </c>
    </row>
    <row r="128" spans="3:8" x14ac:dyDescent="0.35">
      <c r="C128" t="s">
        <v>5180</v>
      </c>
      <c r="D128" s="8" t="s">
        <v>278</v>
      </c>
      <c r="E128" t="s">
        <v>4926</v>
      </c>
      <c r="F128" t="s">
        <v>278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5">
      <c r="C129" t="s">
        <v>5181</v>
      </c>
      <c r="E129" t="s">
        <v>4927</v>
      </c>
      <c r="F129" t="s">
        <v>3706</v>
      </c>
      <c r="G129" t="str">
        <f t="shared" si="3"/>
        <v/>
      </c>
      <c r="H129">
        <f t="shared" si="2"/>
        <v>0</v>
      </c>
    </row>
    <row r="130" spans="3:8" x14ac:dyDescent="0.35">
      <c r="C130" t="s">
        <v>5182</v>
      </c>
      <c r="E130" t="s">
        <v>4928</v>
      </c>
      <c r="F130" t="s">
        <v>3706</v>
      </c>
      <c r="G130" t="str">
        <f t="shared" si="3"/>
        <v/>
      </c>
      <c r="H130">
        <f t="shared" si="2"/>
        <v>0</v>
      </c>
    </row>
    <row r="131" spans="3:8" x14ac:dyDescent="0.35">
      <c r="C131" t="s">
        <v>5183</v>
      </c>
      <c r="E131" t="s">
        <v>4929</v>
      </c>
      <c r="F131" t="s">
        <v>3706</v>
      </c>
      <c r="G131" t="str">
        <f t="shared" si="3"/>
        <v/>
      </c>
      <c r="H131">
        <f t="shared" si="2"/>
        <v>0</v>
      </c>
    </row>
    <row r="132" spans="3:8" x14ac:dyDescent="0.35">
      <c r="C132" t="s">
        <v>5184</v>
      </c>
      <c r="E132" t="s">
        <v>4930</v>
      </c>
      <c r="F132" t="s">
        <v>3706</v>
      </c>
      <c r="G132" t="str">
        <f t="shared" si="3"/>
        <v/>
      </c>
      <c r="H132">
        <f t="shared" si="2"/>
        <v>0</v>
      </c>
    </row>
    <row r="133" spans="3:8" x14ac:dyDescent="0.35">
      <c r="C133" t="s">
        <v>5185</v>
      </c>
      <c r="E133" t="s">
        <v>4931</v>
      </c>
      <c r="F133" t="s">
        <v>3706</v>
      </c>
      <c r="G133" t="str">
        <f t="shared" si="3"/>
        <v/>
      </c>
      <c r="H133">
        <f t="shared" si="2"/>
        <v>0</v>
      </c>
    </row>
    <row r="134" spans="3:8" x14ac:dyDescent="0.35">
      <c r="C134" t="s">
        <v>5186</v>
      </c>
      <c r="D134" s="8" t="s">
        <v>278</v>
      </c>
      <c r="E134" t="s">
        <v>4667</v>
      </c>
      <c r="F134" t="s">
        <v>278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5">
      <c r="C135" t="s">
        <v>5187</v>
      </c>
      <c r="D135" s="8" t="s">
        <v>278</v>
      </c>
      <c r="E135" t="s">
        <v>4932</v>
      </c>
      <c r="F135" t="s">
        <v>278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5">
      <c r="C136" t="s">
        <v>5188</v>
      </c>
      <c r="E136" t="s">
        <v>4933</v>
      </c>
      <c r="F136" t="s">
        <v>3706</v>
      </c>
      <c r="G136" t="str">
        <f t="shared" si="3"/>
        <v/>
      </c>
      <c r="H136">
        <f t="shared" si="2"/>
        <v>0</v>
      </c>
    </row>
    <row r="137" spans="3:8" x14ac:dyDescent="0.35">
      <c r="C137" t="s">
        <v>5189</v>
      </c>
      <c r="E137" t="s">
        <v>4934</v>
      </c>
      <c r="F137" t="s">
        <v>3706</v>
      </c>
      <c r="G137" t="str">
        <f t="shared" si="3"/>
        <v/>
      </c>
      <c r="H137">
        <f t="shared" si="2"/>
        <v>0</v>
      </c>
    </row>
    <row r="138" spans="3:8" x14ac:dyDescent="0.35">
      <c r="C138" t="s">
        <v>5190</v>
      </c>
      <c r="E138" t="s">
        <v>4935</v>
      </c>
      <c r="F138" t="s">
        <v>3706</v>
      </c>
      <c r="G138" t="str">
        <f t="shared" si="3"/>
        <v/>
      </c>
      <c r="H138">
        <f t="shared" si="2"/>
        <v>0</v>
      </c>
    </row>
    <row r="139" spans="3:8" x14ac:dyDescent="0.35">
      <c r="C139" t="s">
        <v>5191</v>
      </c>
      <c r="E139" t="s">
        <v>4936</v>
      </c>
      <c r="F139" t="s">
        <v>3706</v>
      </c>
      <c r="G139" t="str">
        <f t="shared" si="3"/>
        <v/>
      </c>
      <c r="H139">
        <f t="shared" si="2"/>
        <v>0</v>
      </c>
    </row>
    <row r="140" spans="3:8" x14ac:dyDescent="0.35">
      <c r="C140" t="s">
        <v>5192</v>
      </c>
      <c r="E140" t="s">
        <v>4937</v>
      </c>
      <c r="F140" t="s">
        <v>3706</v>
      </c>
      <c r="G140" t="str">
        <f t="shared" si="3"/>
        <v/>
      </c>
      <c r="H140">
        <f t="shared" si="2"/>
        <v>0</v>
      </c>
    </row>
    <row r="141" spans="3:8" x14ac:dyDescent="0.35">
      <c r="C141" t="s">
        <v>5193</v>
      </c>
      <c r="E141" t="s">
        <v>4938</v>
      </c>
      <c r="F141" t="s">
        <v>3706</v>
      </c>
      <c r="G141" t="str">
        <f t="shared" si="3"/>
        <v/>
      </c>
      <c r="H141">
        <f t="shared" si="2"/>
        <v>0</v>
      </c>
    </row>
    <row r="142" spans="3:8" x14ac:dyDescent="0.35">
      <c r="C142" t="s">
        <v>5194</v>
      </c>
      <c r="E142" t="s">
        <v>4939</v>
      </c>
      <c r="F142" t="s">
        <v>3706</v>
      </c>
      <c r="G142" t="str">
        <f t="shared" si="3"/>
        <v/>
      </c>
      <c r="H142">
        <f t="shared" si="2"/>
        <v>0</v>
      </c>
    </row>
    <row r="143" spans="3:8" x14ac:dyDescent="0.35">
      <c r="C143" t="s">
        <v>5195</v>
      </c>
      <c r="E143" t="s">
        <v>4940</v>
      </c>
      <c r="F143" t="s">
        <v>3706</v>
      </c>
      <c r="G143" t="str">
        <f t="shared" si="3"/>
        <v/>
      </c>
      <c r="H143">
        <f t="shared" si="2"/>
        <v>0</v>
      </c>
    </row>
    <row r="144" spans="3:8" x14ac:dyDescent="0.35">
      <c r="C144" t="s">
        <v>5196</v>
      </c>
      <c r="E144" t="s">
        <v>4941</v>
      </c>
      <c r="F144" t="s">
        <v>3706</v>
      </c>
      <c r="G144" t="str">
        <f t="shared" si="3"/>
        <v/>
      </c>
      <c r="H144">
        <f t="shared" si="2"/>
        <v>0</v>
      </c>
    </row>
    <row r="145" spans="3:8" x14ac:dyDescent="0.35">
      <c r="C145" t="s">
        <v>5197</v>
      </c>
      <c r="E145" t="s">
        <v>4942</v>
      </c>
      <c r="F145" t="s">
        <v>3706</v>
      </c>
      <c r="G145" t="str">
        <f t="shared" si="3"/>
        <v/>
      </c>
      <c r="H145">
        <f t="shared" si="2"/>
        <v>0</v>
      </c>
    </row>
    <row r="146" spans="3:8" x14ac:dyDescent="0.35">
      <c r="C146" t="s">
        <v>5198</v>
      </c>
      <c r="E146" t="s">
        <v>4943</v>
      </c>
      <c r="F146" t="s">
        <v>3706</v>
      </c>
      <c r="G146" t="str">
        <f t="shared" si="3"/>
        <v/>
      </c>
      <c r="H146">
        <f t="shared" si="2"/>
        <v>0</v>
      </c>
    </row>
    <row r="147" spans="3:8" x14ac:dyDescent="0.35">
      <c r="C147" t="s">
        <v>5199</v>
      </c>
      <c r="D147" s="8" t="s">
        <v>278</v>
      </c>
      <c r="E147" t="s">
        <v>4944</v>
      </c>
      <c r="F147" t="s">
        <v>278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5">
      <c r="C148" t="s">
        <v>5200</v>
      </c>
      <c r="E148" t="s">
        <v>4945</v>
      </c>
      <c r="F148" t="s">
        <v>3706</v>
      </c>
      <c r="G148" t="str">
        <f t="shared" si="3"/>
        <v/>
      </c>
      <c r="H148">
        <f t="shared" si="2"/>
        <v>0</v>
      </c>
    </row>
    <row r="149" spans="3:8" x14ac:dyDescent="0.35">
      <c r="C149" t="s">
        <v>5201</v>
      </c>
      <c r="E149" t="s">
        <v>4946</v>
      </c>
      <c r="F149" t="s">
        <v>3706</v>
      </c>
      <c r="G149" t="str">
        <f t="shared" si="3"/>
        <v/>
      </c>
      <c r="H149">
        <f t="shared" si="2"/>
        <v>0</v>
      </c>
    </row>
    <row r="150" spans="3:8" x14ac:dyDescent="0.35">
      <c r="C150" t="s">
        <v>5202</v>
      </c>
      <c r="E150" t="s">
        <v>4947</v>
      </c>
      <c r="F150" t="s">
        <v>3706</v>
      </c>
      <c r="G150" t="str">
        <f t="shared" si="3"/>
        <v/>
      </c>
      <c r="H150">
        <f t="shared" si="2"/>
        <v>0</v>
      </c>
    </row>
    <row r="151" spans="3:8" x14ac:dyDescent="0.35">
      <c r="C151" t="s">
        <v>5203</v>
      </c>
      <c r="E151" t="s">
        <v>4948</v>
      </c>
      <c r="F151" t="s">
        <v>3706</v>
      </c>
      <c r="G151" t="str">
        <f t="shared" si="3"/>
        <v/>
      </c>
      <c r="H151">
        <f t="shared" si="2"/>
        <v>0</v>
      </c>
    </row>
    <row r="152" spans="3:8" x14ac:dyDescent="0.35">
      <c r="C152" t="s">
        <v>5204</v>
      </c>
      <c r="E152" t="s">
        <v>4949</v>
      </c>
      <c r="F152" t="s">
        <v>3706</v>
      </c>
      <c r="G152" t="str">
        <f t="shared" si="3"/>
        <v/>
      </c>
      <c r="H152">
        <f t="shared" si="2"/>
        <v>0</v>
      </c>
    </row>
    <row r="153" spans="3:8" x14ac:dyDescent="0.35">
      <c r="C153" t="s">
        <v>5205</v>
      </c>
      <c r="E153" t="s">
        <v>4950</v>
      </c>
      <c r="F153" t="s">
        <v>3706</v>
      </c>
      <c r="G153" t="str">
        <f t="shared" si="3"/>
        <v/>
      </c>
      <c r="H153">
        <f t="shared" si="2"/>
        <v>0</v>
      </c>
    </row>
    <row r="154" spans="3:8" x14ac:dyDescent="0.35">
      <c r="C154" t="s">
        <v>5206</v>
      </c>
      <c r="E154" t="s">
        <v>4951</v>
      </c>
      <c r="F154" t="s">
        <v>3706</v>
      </c>
      <c r="G154" t="str">
        <f t="shared" si="3"/>
        <v/>
      </c>
      <c r="H154">
        <f t="shared" si="2"/>
        <v>0</v>
      </c>
    </row>
    <row r="155" spans="3:8" x14ac:dyDescent="0.35">
      <c r="C155" t="s">
        <v>5207</v>
      </c>
      <c r="E155" t="s">
        <v>4952</v>
      </c>
      <c r="F155" t="s">
        <v>3706</v>
      </c>
      <c r="G155" t="str">
        <f t="shared" si="3"/>
        <v/>
      </c>
      <c r="H155">
        <f t="shared" si="2"/>
        <v>0</v>
      </c>
    </row>
    <row r="156" spans="3:8" x14ac:dyDescent="0.35">
      <c r="C156" t="s">
        <v>5208</v>
      </c>
      <c r="E156" t="s">
        <v>4953</v>
      </c>
      <c r="F156" t="s">
        <v>3706</v>
      </c>
      <c r="G156" t="str">
        <f t="shared" si="3"/>
        <v/>
      </c>
      <c r="H156">
        <f t="shared" si="2"/>
        <v>0</v>
      </c>
    </row>
    <row r="157" spans="3:8" x14ac:dyDescent="0.35">
      <c r="C157" t="s">
        <v>5209</v>
      </c>
      <c r="E157" t="s">
        <v>4954</v>
      </c>
      <c r="F157" t="s">
        <v>3706</v>
      </c>
      <c r="G157" t="str">
        <f t="shared" si="3"/>
        <v/>
      </c>
      <c r="H157">
        <f t="shared" si="2"/>
        <v>0</v>
      </c>
    </row>
    <row r="158" spans="3:8" x14ac:dyDescent="0.35">
      <c r="C158" t="s">
        <v>5210</v>
      </c>
      <c r="E158" t="s">
        <v>4955</v>
      </c>
      <c r="F158" t="s">
        <v>3706</v>
      </c>
      <c r="G158" t="str">
        <f t="shared" si="3"/>
        <v/>
      </c>
      <c r="H158">
        <f t="shared" si="2"/>
        <v>0</v>
      </c>
    </row>
    <row r="159" spans="3:8" x14ac:dyDescent="0.35">
      <c r="C159" t="s">
        <v>5211</v>
      </c>
      <c r="E159" t="s">
        <v>4956</v>
      </c>
      <c r="F159" t="s">
        <v>3706</v>
      </c>
      <c r="G159" t="str">
        <f t="shared" si="3"/>
        <v/>
      </c>
      <c r="H159">
        <f t="shared" si="2"/>
        <v>0</v>
      </c>
    </row>
    <row r="160" spans="3:8" x14ac:dyDescent="0.35">
      <c r="C160" t="s">
        <v>5212</v>
      </c>
      <c r="D160" s="36">
        <v>2407499</v>
      </c>
      <c r="E160" s="32" t="s">
        <v>4865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5">
      <c r="C161" t="s">
        <v>5213</v>
      </c>
      <c r="E161" t="s">
        <v>4957</v>
      </c>
      <c r="F161" t="s">
        <v>3706</v>
      </c>
      <c r="G161" t="str">
        <f t="shared" si="3"/>
        <v/>
      </c>
      <c r="H161">
        <f t="shared" si="2"/>
        <v>0</v>
      </c>
    </row>
    <row r="162" spans="3:8" x14ac:dyDescent="0.35">
      <c r="C162" t="s">
        <v>5214</v>
      </c>
      <c r="E162" t="s">
        <v>4958</v>
      </c>
      <c r="F162" t="s">
        <v>3706</v>
      </c>
      <c r="G162" t="str">
        <f t="shared" si="3"/>
        <v/>
      </c>
      <c r="H162">
        <f t="shared" si="2"/>
        <v>0</v>
      </c>
    </row>
    <row r="163" spans="3:8" x14ac:dyDescent="0.35">
      <c r="C163" t="s">
        <v>5215</v>
      </c>
      <c r="E163" t="s">
        <v>4959</v>
      </c>
      <c r="F163" t="s">
        <v>3706</v>
      </c>
      <c r="G163" t="str">
        <f t="shared" si="3"/>
        <v/>
      </c>
      <c r="H163">
        <f t="shared" si="2"/>
        <v>0</v>
      </c>
    </row>
    <row r="164" spans="3:8" x14ac:dyDescent="0.35">
      <c r="C164" t="s">
        <v>5216</v>
      </c>
      <c r="E164" t="s">
        <v>4960</v>
      </c>
      <c r="F164" t="s">
        <v>3706</v>
      </c>
      <c r="G164" t="str">
        <f t="shared" si="3"/>
        <v/>
      </c>
      <c r="H164">
        <f t="shared" si="2"/>
        <v>0</v>
      </c>
    </row>
    <row r="165" spans="3:8" x14ac:dyDescent="0.35">
      <c r="C165" t="s">
        <v>5217</v>
      </c>
      <c r="E165" t="s">
        <v>4961</v>
      </c>
      <c r="F165" t="s">
        <v>3706</v>
      </c>
      <c r="G165" t="str">
        <f t="shared" si="3"/>
        <v/>
      </c>
      <c r="H165">
        <f t="shared" si="2"/>
        <v>0</v>
      </c>
    </row>
    <row r="166" spans="3:8" x14ac:dyDescent="0.35">
      <c r="C166" t="s">
        <v>5218</v>
      </c>
      <c r="E166" t="s">
        <v>4962</v>
      </c>
      <c r="F166" t="s">
        <v>3706</v>
      </c>
      <c r="G166" t="str">
        <f t="shared" si="3"/>
        <v/>
      </c>
      <c r="H166">
        <f t="shared" si="2"/>
        <v>0</v>
      </c>
    </row>
    <row r="167" spans="3:8" x14ac:dyDescent="0.35">
      <c r="C167" t="s">
        <v>5219</v>
      </c>
      <c r="E167" t="s">
        <v>4963</v>
      </c>
      <c r="F167" t="s">
        <v>3706</v>
      </c>
      <c r="G167" t="str">
        <f t="shared" si="3"/>
        <v/>
      </c>
      <c r="H167">
        <f t="shared" si="2"/>
        <v>0</v>
      </c>
    </row>
    <row r="168" spans="3:8" x14ac:dyDescent="0.35">
      <c r="C168" t="s">
        <v>5220</v>
      </c>
      <c r="E168" t="s">
        <v>4964</v>
      </c>
      <c r="F168" t="s">
        <v>3706</v>
      </c>
      <c r="G168" t="str">
        <f t="shared" si="3"/>
        <v/>
      </c>
      <c r="H168">
        <f t="shared" si="2"/>
        <v>0</v>
      </c>
    </row>
    <row r="169" spans="3:8" x14ac:dyDescent="0.35">
      <c r="C169" t="s">
        <v>5221</v>
      </c>
      <c r="E169" t="s">
        <v>4965</v>
      </c>
      <c r="F169" t="s">
        <v>3706</v>
      </c>
      <c r="G169" t="str">
        <f t="shared" si="3"/>
        <v/>
      </c>
      <c r="H169">
        <f t="shared" si="2"/>
        <v>0</v>
      </c>
    </row>
    <row r="170" spans="3:8" x14ac:dyDescent="0.35">
      <c r="C170" t="s">
        <v>5222</v>
      </c>
      <c r="E170" t="s">
        <v>4966</v>
      </c>
      <c r="F170" t="s">
        <v>3706</v>
      </c>
      <c r="G170" t="str">
        <f t="shared" si="3"/>
        <v/>
      </c>
      <c r="H170">
        <f t="shared" si="2"/>
        <v>0</v>
      </c>
    </row>
    <row r="171" spans="3:8" x14ac:dyDescent="0.35">
      <c r="C171" t="s">
        <v>5223</v>
      </c>
      <c r="D171">
        <f>D3</f>
        <v>24567649</v>
      </c>
      <c r="E171" s="32" t="s">
        <v>4967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5">
      <c r="C172" t="s">
        <v>5224</v>
      </c>
      <c r="D172">
        <f>D4</f>
        <v>6</v>
      </c>
      <c r="E172" s="32" t="s">
        <v>4968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5">
      <c r="C173" t="s">
        <v>5225</v>
      </c>
      <c r="D173" s="5" t="str">
        <f>D171&amp;D172</f>
        <v>245676496</v>
      </c>
      <c r="E173" t="s">
        <v>4969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5">
      <c r="C174" t="s">
        <v>5226</v>
      </c>
      <c r="E174" t="s">
        <v>4970</v>
      </c>
      <c r="F174" t="s">
        <v>3706</v>
      </c>
      <c r="G174" t="str">
        <f t="shared" si="3"/>
        <v/>
      </c>
      <c r="H174">
        <f t="shared" si="2"/>
        <v>0</v>
      </c>
    </row>
    <row r="175" spans="3:8" x14ac:dyDescent="0.35">
      <c r="C175" t="s">
        <v>5227</v>
      </c>
      <c r="E175" t="s">
        <v>4971</v>
      </c>
      <c r="F175" t="s">
        <v>3706</v>
      </c>
      <c r="G175" t="str">
        <f t="shared" si="3"/>
        <v/>
      </c>
      <c r="H175">
        <f t="shared" si="2"/>
        <v>0</v>
      </c>
    </row>
    <row r="176" spans="3:8" x14ac:dyDescent="0.35">
      <c r="C176" t="s">
        <v>5228</v>
      </c>
      <c r="E176" t="s">
        <v>4972</v>
      </c>
      <c r="F176" t="s">
        <v>3706</v>
      </c>
      <c r="G176" t="str">
        <f t="shared" si="3"/>
        <v/>
      </c>
      <c r="H176">
        <f t="shared" si="2"/>
        <v>0</v>
      </c>
    </row>
    <row r="177" spans="3:8" x14ac:dyDescent="0.35">
      <c r="C177" t="s">
        <v>5229</v>
      </c>
      <c r="E177" t="s">
        <v>4973</v>
      </c>
      <c r="F177" t="s">
        <v>3706</v>
      </c>
      <c r="G177" t="str">
        <f t="shared" si="3"/>
        <v/>
      </c>
      <c r="H177">
        <f t="shared" si="2"/>
        <v>0</v>
      </c>
    </row>
    <row r="178" spans="3:8" x14ac:dyDescent="0.35">
      <c r="C178" t="s">
        <v>5230</v>
      </c>
      <c r="E178" t="s">
        <v>4974</v>
      </c>
      <c r="F178" t="s">
        <v>3706</v>
      </c>
      <c r="G178" t="str">
        <f t="shared" si="3"/>
        <v/>
      </c>
      <c r="H178">
        <f t="shared" si="2"/>
        <v>0</v>
      </c>
    </row>
    <row r="179" spans="3:8" x14ac:dyDescent="0.35">
      <c r="C179" t="s">
        <v>5231</v>
      </c>
      <c r="E179" t="s">
        <v>4975</v>
      </c>
      <c r="F179" t="s">
        <v>3706</v>
      </c>
      <c r="G179" t="str">
        <f t="shared" si="3"/>
        <v/>
      </c>
      <c r="H179">
        <f t="shared" si="2"/>
        <v>0</v>
      </c>
    </row>
    <row r="180" spans="3:8" x14ac:dyDescent="0.35">
      <c r="C180" t="s">
        <v>5232</v>
      </c>
      <c r="E180" t="s">
        <v>4976</v>
      </c>
      <c r="F180" t="s">
        <v>3706</v>
      </c>
      <c r="G180" t="str">
        <f t="shared" si="3"/>
        <v/>
      </c>
      <c r="H180">
        <f t="shared" si="2"/>
        <v>0</v>
      </c>
    </row>
    <row r="181" spans="3:8" x14ac:dyDescent="0.35">
      <c r="C181" t="s">
        <v>5233</v>
      </c>
      <c r="E181" t="s">
        <v>4977</v>
      </c>
      <c r="F181" t="s">
        <v>3706</v>
      </c>
      <c r="G181" t="str">
        <f t="shared" si="3"/>
        <v/>
      </c>
      <c r="H181">
        <f t="shared" si="2"/>
        <v>0</v>
      </c>
    </row>
    <row r="182" spans="3:8" x14ac:dyDescent="0.35">
      <c r="C182" t="s">
        <v>5234</v>
      </c>
      <c r="E182" t="s">
        <v>4978</v>
      </c>
      <c r="F182" t="s">
        <v>3706</v>
      </c>
      <c r="G182" t="str">
        <f t="shared" si="3"/>
        <v/>
      </c>
      <c r="H182">
        <f t="shared" si="2"/>
        <v>0</v>
      </c>
    </row>
    <row r="183" spans="3:8" x14ac:dyDescent="0.35">
      <c r="C183" t="s">
        <v>5235</v>
      </c>
      <c r="E183" t="s">
        <v>4979</v>
      </c>
      <c r="F183" t="s">
        <v>3706</v>
      </c>
      <c r="G183" t="str">
        <f t="shared" si="3"/>
        <v/>
      </c>
      <c r="H183">
        <f t="shared" si="2"/>
        <v>0</v>
      </c>
    </row>
    <row r="184" spans="3:8" x14ac:dyDescent="0.35">
      <c r="C184" t="s">
        <v>5236</v>
      </c>
      <c r="E184" t="s">
        <v>4980</v>
      </c>
      <c r="F184" t="s">
        <v>3706</v>
      </c>
      <c r="G184" t="str">
        <f t="shared" si="3"/>
        <v/>
      </c>
      <c r="H184">
        <f t="shared" si="2"/>
        <v>0</v>
      </c>
    </row>
    <row r="185" spans="3:8" x14ac:dyDescent="0.35">
      <c r="C185" t="s">
        <v>5237</v>
      </c>
      <c r="E185" t="s">
        <v>4981</v>
      </c>
      <c r="F185" t="s">
        <v>3706</v>
      </c>
      <c r="G185" t="str">
        <f t="shared" si="3"/>
        <v/>
      </c>
      <c r="H185">
        <f t="shared" si="2"/>
        <v>0</v>
      </c>
    </row>
    <row r="186" spans="3:8" x14ac:dyDescent="0.35">
      <c r="C186" t="s">
        <v>5238</v>
      </c>
      <c r="E186" t="s">
        <v>4982</v>
      </c>
      <c r="F186" t="s">
        <v>3706</v>
      </c>
      <c r="G186" t="str">
        <f t="shared" si="3"/>
        <v/>
      </c>
      <c r="H186">
        <f t="shared" si="2"/>
        <v>0</v>
      </c>
    </row>
    <row r="187" spans="3:8" x14ac:dyDescent="0.35">
      <c r="C187" t="s">
        <v>5239</v>
      </c>
      <c r="E187" t="s">
        <v>4983</v>
      </c>
      <c r="F187" t="s">
        <v>3706</v>
      </c>
      <c r="G187" t="str">
        <f t="shared" si="3"/>
        <v/>
      </c>
      <c r="H187">
        <f t="shared" ref="H187:H250" si="4">LEN(D187)</f>
        <v>0</v>
      </c>
    </row>
    <row r="188" spans="3:8" x14ac:dyDescent="0.35">
      <c r="C188" t="s">
        <v>5240</v>
      </c>
      <c r="E188" t="s">
        <v>4984</v>
      </c>
      <c r="F188" t="s">
        <v>3706</v>
      </c>
      <c r="G188" t="str">
        <f t="shared" si="3"/>
        <v/>
      </c>
      <c r="H188">
        <f t="shared" si="4"/>
        <v>0</v>
      </c>
    </row>
    <row r="189" spans="3:8" x14ac:dyDescent="0.35">
      <c r="C189" t="s">
        <v>5241</v>
      </c>
      <c r="E189" t="s">
        <v>4985</v>
      </c>
      <c r="F189" t="s">
        <v>3706</v>
      </c>
      <c r="G189" t="str">
        <f t="shared" si="3"/>
        <v/>
      </c>
      <c r="H189">
        <f t="shared" si="4"/>
        <v>0</v>
      </c>
    </row>
    <row r="190" spans="3:8" x14ac:dyDescent="0.35">
      <c r="C190" t="s">
        <v>5242</v>
      </c>
      <c r="E190" t="s">
        <v>4986</v>
      </c>
      <c r="F190" t="s">
        <v>3706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5">
      <c r="C191" t="s">
        <v>5243</v>
      </c>
      <c r="E191" t="s">
        <v>4987</v>
      </c>
      <c r="F191" t="s">
        <v>3706</v>
      </c>
      <c r="G191" t="str">
        <f t="shared" si="5"/>
        <v/>
      </c>
      <c r="H191">
        <f t="shared" si="4"/>
        <v>0</v>
      </c>
    </row>
    <row r="192" spans="3:8" x14ac:dyDescent="0.35">
      <c r="C192" t="s">
        <v>5244</v>
      </c>
      <c r="E192" t="s">
        <v>4988</v>
      </c>
      <c r="F192" t="s">
        <v>3706</v>
      </c>
      <c r="G192" t="str">
        <f t="shared" si="5"/>
        <v/>
      </c>
      <c r="H192">
        <f t="shared" si="4"/>
        <v>0</v>
      </c>
    </row>
    <row r="193" spans="3:8" x14ac:dyDescent="0.35">
      <c r="C193" t="s">
        <v>5245</v>
      </c>
      <c r="E193" t="s">
        <v>4989</v>
      </c>
      <c r="F193" t="s">
        <v>3706</v>
      </c>
      <c r="G193" t="str">
        <f t="shared" si="5"/>
        <v/>
      </c>
      <c r="H193">
        <f t="shared" si="4"/>
        <v>0</v>
      </c>
    </row>
    <row r="194" spans="3:8" x14ac:dyDescent="0.35">
      <c r="C194" t="s">
        <v>5246</v>
      </c>
      <c r="E194" t="s">
        <v>4990</v>
      </c>
      <c r="F194" t="s">
        <v>3706</v>
      </c>
      <c r="G194" t="str">
        <f t="shared" si="5"/>
        <v/>
      </c>
      <c r="H194">
        <f t="shared" si="4"/>
        <v>0</v>
      </c>
    </row>
    <row r="195" spans="3:8" x14ac:dyDescent="0.35">
      <c r="C195" t="s">
        <v>5247</v>
      </c>
      <c r="E195" t="s">
        <v>4991</v>
      </c>
      <c r="F195" t="s">
        <v>3706</v>
      </c>
      <c r="G195" t="str">
        <f t="shared" si="5"/>
        <v/>
      </c>
      <c r="H195">
        <f t="shared" si="4"/>
        <v>0</v>
      </c>
    </row>
    <row r="196" spans="3:8" x14ac:dyDescent="0.35">
      <c r="C196" t="s">
        <v>5248</v>
      </c>
      <c r="E196" t="s">
        <v>4992</v>
      </c>
      <c r="F196" t="s">
        <v>3706</v>
      </c>
      <c r="G196" t="str">
        <f t="shared" si="5"/>
        <v/>
      </c>
      <c r="H196">
        <f t="shared" si="4"/>
        <v>0</v>
      </c>
    </row>
    <row r="197" spans="3:8" x14ac:dyDescent="0.35">
      <c r="C197" t="s">
        <v>5249</v>
      </c>
      <c r="E197" t="s">
        <v>4993</v>
      </c>
      <c r="F197" t="s">
        <v>3706</v>
      </c>
      <c r="G197" t="str">
        <f t="shared" si="5"/>
        <v/>
      </c>
      <c r="H197">
        <f t="shared" si="4"/>
        <v>0</v>
      </c>
    </row>
    <row r="198" spans="3:8" x14ac:dyDescent="0.35">
      <c r="C198" t="s">
        <v>5250</v>
      </c>
      <c r="E198" t="s">
        <v>4994</v>
      </c>
      <c r="F198" t="s">
        <v>3706</v>
      </c>
      <c r="G198" t="str">
        <f t="shared" si="5"/>
        <v/>
      </c>
      <c r="H198">
        <f t="shared" si="4"/>
        <v>0</v>
      </c>
    </row>
    <row r="199" spans="3:8" x14ac:dyDescent="0.35">
      <c r="C199" t="s">
        <v>5251</v>
      </c>
      <c r="E199" t="s">
        <v>4666</v>
      </c>
      <c r="F199" t="s">
        <v>3706</v>
      </c>
      <c r="G199" t="str">
        <f t="shared" si="5"/>
        <v/>
      </c>
      <c r="H199">
        <f t="shared" si="4"/>
        <v>0</v>
      </c>
    </row>
    <row r="200" spans="3:8" x14ac:dyDescent="0.35">
      <c r="C200" t="s">
        <v>5252</v>
      </c>
      <c r="E200" t="s">
        <v>4995</v>
      </c>
      <c r="F200" t="s">
        <v>3706</v>
      </c>
      <c r="G200" t="str">
        <f t="shared" si="5"/>
        <v/>
      </c>
      <c r="H200">
        <f t="shared" si="4"/>
        <v>0</v>
      </c>
    </row>
    <row r="201" spans="3:8" x14ac:dyDescent="0.35">
      <c r="C201" t="s">
        <v>5253</v>
      </c>
      <c r="E201" t="s">
        <v>4996</v>
      </c>
      <c r="F201" t="s">
        <v>3706</v>
      </c>
      <c r="G201" t="str">
        <f t="shared" si="5"/>
        <v/>
      </c>
      <c r="H201">
        <f t="shared" si="4"/>
        <v>0</v>
      </c>
    </row>
    <row r="202" spans="3:8" x14ac:dyDescent="0.35">
      <c r="C202" t="s">
        <v>5254</v>
      </c>
      <c r="E202" t="s">
        <v>4997</v>
      </c>
      <c r="F202" t="s">
        <v>3706</v>
      </c>
      <c r="G202" t="str">
        <f t="shared" si="5"/>
        <v/>
      </c>
      <c r="H202">
        <f t="shared" si="4"/>
        <v>0</v>
      </c>
    </row>
    <row r="203" spans="3:8" x14ac:dyDescent="0.35">
      <c r="C203" t="s">
        <v>5255</v>
      </c>
      <c r="E203" t="s">
        <v>4998</v>
      </c>
      <c r="F203" t="s">
        <v>3706</v>
      </c>
      <c r="G203" t="str">
        <f t="shared" si="5"/>
        <v/>
      </c>
      <c r="H203">
        <f t="shared" si="4"/>
        <v>0</v>
      </c>
    </row>
    <row r="204" spans="3:8" x14ac:dyDescent="0.35">
      <c r="C204" t="s">
        <v>5256</v>
      </c>
      <c r="E204" t="s">
        <v>4999</v>
      </c>
      <c r="F204" t="s">
        <v>3706</v>
      </c>
      <c r="G204" t="str">
        <f t="shared" si="5"/>
        <v/>
      </c>
      <c r="H204">
        <f t="shared" si="4"/>
        <v>0</v>
      </c>
    </row>
    <row r="205" spans="3:8" x14ac:dyDescent="0.35">
      <c r="C205" t="s">
        <v>5257</v>
      </c>
      <c r="E205" t="s">
        <v>5000</v>
      </c>
      <c r="F205" t="s">
        <v>3706</v>
      </c>
      <c r="G205" t="str">
        <f t="shared" si="5"/>
        <v/>
      </c>
      <c r="H205">
        <f t="shared" si="4"/>
        <v>0</v>
      </c>
    </row>
    <row r="206" spans="3:8" x14ac:dyDescent="0.35">
      <c r="C206" t="s">
        <v>5258</v>
      </c>
      <c r="E206" t="s">
        <v>5001</v>
      </c>
      <c r="F206" t="s">
        <v>3706</v>
      </c>
      <c r="G206" t="str">
        <f t="shared" si="5"/>
        <v/>
      </c>
      <c r="H206">
        <f t="shared" si="4"/>
        <v>0</v>
      </c>
    </row>
    <row r="207" spans="3:8" x14ac:dyDescent="0.35">
      <c r="C207" t="s">
        <v>5259</v>
      </c>
      <c r="E207" t="s">
        <v>5002</v>
      </c>
      <c r="F207" t="s">
        <v>3706</v>
      </c>
      <c r="G207" t="str">
        <f t="shared" si="5"/>
        <v/>
      </c>
      <c r="H207">
        <f t="shared" si="4"/>
        <v>0</v>
      </c>
    </row>
    <row r="208" spans="3:8" x14ac:dyDescent="0.35">
      <c r="C208" t="s">
        <v>5260</v>
      </c>
      <c r="D208" s="8" t="s">
        <v>278</v>
      </c>
      <c r="E208" t="s">
        <v>5003</v>
      </c>
      <c r="F208" t="s">
        <v>278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5">
      <c r="C209" t="s">
        <v>5261</v>
      </c>
      <c r="E209" t="s">
        <v>5005</v>
      </c>
      <c r="F209" t="s">
        <v>3706</v>
      </c>
      <c r="G209" t="str">
        <f t="shared" si="5"/>
        <v/>
      </c>
      <c r="H209">
        <f t="shared" si="4"/>
        <v>0</v>
      </c>
    </row>
    <row r="210" spans="2:8" x14ac:dyDescent="0.35">
      <c r="C210" t="s">
        <v>5262</v>
      </c>
      <c r="E210" t="s">
        <v>5004</v>
      </c>
      <c r="F210" t="s">
        <v>3706</v>
      </c>
      <c r="G210" t="str">
        <f t="shared" si="5"/>
        <v/>
      </c>
      <c r="H210">
        <f t="shared" si="4"/>
        <v>0</v>
      </c>
    </row>
    <row r="211" spans="2:8" x14ac:dyDescent="0.35">
      <c r="C211" t="s">
        <v>5263</v>
      </c>
      <c r="E211" t="s">
        <v>5007</v>
      </c>
      <c r="F211" t="s">
        <v>3706</v>
      </c>
      <c r="G211" t="str">
        <f t="shared" si="5"/>
        <v/>
      </c>
      <c r="H211">
        <f t="shared" si="4"/>
        <v>0</v>
      </c>
    </row>
    <row r="212" spans="2:8" x14ac:dyDescent="0.35">
      <c r="C212" t="s">
        <v>5264</v>
      </c>
      <c r="E212" t="s">
        <v>5008</v>
      </c>
      <c r="F212" t="s">
        <v>3706</v>
      </c>
      <c r="G212" t="str">
        <f t="shared" si="5"/>
        <v/>
      </c>
      <c r="H212">
        <f t="shared" si="4"/>
        <v>0</v>
      </c>
    </row>
    <row r="213" spans="2:8" x14ac:dyDescent="0.35">
      <c r="C213" t="s">
        <v>5265</v>
      </c>
      <c r="E213" t="s">
        <v>4665</v>
      </c>
      <c r="F213" t="s">
        <v>3706</v>
      </c>
      <c r="G213" t="str">
        <f t="shared" si="5"/>
        <v/>
      </c>
      <c r="H213">
        <f t="shared" si="4"/>
        <v>0</v>
      </c>
    </row>
    <row r="214" spans="2:8" x14ac:dyDescent="0.35">
      <c r="C214" t="s">
        <v>5266</v>
      </c>
      <c r="E214" t="s">
        <v>4867</v>
      </c>
      <c r="F214" t="s">
        <v>3706</v>
      </c>
      <c r="G214" t="str">
        <f t="shared" si="5"/>
        <v/>
      </c>
      <c r="H214">
        <f t="shared" si="4"/>
        <v>0</v>
      </c>
    </row>
    <row r="215" spans="2:8" x14ac:dyDescent="0.35">
      <c r="C215" t="s">
        <v>5267</v>
      </c>
      <c r="E215" t="s">
        <v>4913</v>
      </c>
      <c r="F215" t="s">
        <v>3706</v>
      </c>
      <c r="G215" t="str">
        <f t="shared" si="5"/>
        <v/>
      </c>
      <c r="H215">
        <f t="shared" si="4"/>
        <v>0</v>
      </c>
    </row>
    <row r="216" spans="2:8" x14ac:dyDescent="0.35">
      <c r="C216" t="s">
        <v>5268</v>
      </c>
      <c r="E216" t="s">
        <v>5006</v>
      </c>
      <c r="F216" t="s">
        <v>3706</v>
      </c>
      <c r="G216" t="str">
        <f t="shared" si="5"/>
        <v/>
      </c>
      <c r="H216">
        <f t="shared" si="4"/>
        <v>0</v>
      </c>
    </row>
    <row r="217" spans="2:8" x14ac:dyDescent="0.35">
      <c r="C217" t="s">
        <v>5269</v>
      </c>
      <c r="E217" t="s">
        <v>5009</v>
      </c>
      <c r="F217" t="s">
        <v>3706</v>
      </c>
      <c r="G217" t="str">
        <f t="shared" si="5"/>
        <v/>
      </c>
      <c r="H217">
        <f t="shared" si="4"/>
        <v>0</v>
      </c>
    </row>
    <row r="218" spans="2:8" x14ac:dyDescent="0.35">
      <c r="B218" t="s">
        <v>4855</v>
      </c>
      <c r="G218" t="str">
        <f>B218</f>
        <v>&lt;/entidades_adm&gt;</v>
      </c>
      <c r="H218">
        <f t="shared" si="4"/>
        <v>0</v>
      </c>
    </row>
    <row r="219" spans="2:8" x14ac:dyDescent="0.35">
      <c r="B219" t="s">
        <v>4856</v>
      </c>
      <c r="G219" t="str">
        <f>B219</f>
        <v>&lt;emisoras&gt;</v>
      </c>
      <c r="H219">
        <f t="shared" si="4"/>
        <v>0</v>
      </c>
    </row>
    <row r="220" spans="2:8" x14ac:dyDescent="0.35">
      <c r="C220" t="s">
        <v>4841</v>
      </c>
      <c r="E220" t="s">
        <v>1846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5">
      <c r="C221" t="s">
        <v>5270</v>
      </c>
      <c r="D221" s="36">
        <v>0</v>
      </c>
      <c r="E221" t="s">
        <v>5010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5">
      <c r="C222" t="s">
        <v>5271</v>
      </c>
      <c r="D222" s="36">
        <v>0</v>
      </c>
      <c r="E222" t="s">
        <v>5011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5">
      <c r="C223" t="s">
        <v>5272</v>
      </c>
      <c r="D223" s="36">
        <v>0</v>
      </c>
      <c r="E223" t="s">
        <v>5012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5">
      <c r="C224" t="s">
        <v>5273</v>
      </c>
      <c r="D224" s="36">
        <v>0</v>
      </c>
      <c r="E224" t="s">
        <v>5013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5">
      <c r="C225" t="s">
        <v>5274</v>
      </c>
      <c r="D225" s="36">
        <v>0</v>
      </c>
      <c r="E225" t="s">
        <v>5014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5">
      <c r="C226" t="s">
        <v>5275</v>
      </c>
      <c r="D226" s="36" t="s">
        <v>1</v>
      </c>
      <c r="E226" t="s">
        <v>5015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5">
      <c r="C227" t="s">
        <v>5276</v>
      </c>
      <c r="D227" s="36">
        <v>0</v>
      </c>
      <c r="E227" t="s">
        <v>5016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5">
      <c r="C228" t="s">
        <v>5277</v>
      </c>
      <c r="D228" s="36" t="s">
        <v>278</v>
      </c>
      <c r="E228" t="s">
        <v>5017</v>
      </c>
      <c r="F228" t="s">
        <v>278</v>
      </c>
      <c r="G228" t="str">
        <f t="shared" si="5"/>
        <v>&lt;dotaciones&gt;N&lt;/dotaciones&gt;</v>
      </c>
      <c r="H228">
        <f t="shared" si="4"/>
        <v>1</v>
      </c>
    </row>
    <row r="229" spans="3:8" x14ac:dyDescent="0.35">
      <c r="C229" t="s">
        <v>5278</v>
      </c>
      <c r="D229" s="36">
        <v>26</v>
      </c>
      <c r="E229" t="s">
        <v>5018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5">
      <c r="C230" t="s">
        <v>5137</v>
      </c>
      <c r="D230" s="36">
        <v>39</v>
      </c>
      <c r="E230" t="s">
        <v>4882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5">
      <c r="C231" t="s">
        <v>5279</v>
      </c>
      <c r="E231" t="s">
        <v>5019</v>
      </c>
      <c r="F231" t="s">
        <v>3706</v>
      </c>
      <c r="G231" t="str">
        <f t="shared" si="5"/>
        <v/>
      </c>
      <c r="H231">
        <f t="shared" si="4"/>
        <v>0</v>
      </c>
    </row>
    <row r="232" spans="3:8" x14ac:dyDescent="0.35">
      <c r="C232" t="s">
        <v>5280</v>
      </c>
      <c r="E232" t="s">
        <v>5020</v>
      </c>
      <c r="F232" t="s">
        <v>3706</v>
      </c>
      <c r="G232" t="str">
        <f t="shared" si="5"/>
        <v/>
      </c>
      <c r="H232">
        <f t="shared" si="4"/>
        <v>0</v>
      </c>
    </row>
    <row r="233" spans="3:8" x14ac:dyDescent="0.35">
      <c r="C233" t="s">
        <v>5281</v>
      </c>
      <c r="E233" t="s">
        <v>5021</v>
      </c>
      <c r="F233" t="s">
        <v>3706</v>
      </c>
      <c r="G233" t="str">
        <f t="shared" si="5"/>
        <v/>
      </c>
      <c r="H233">
        <f t="shared" si="4"/>
        <v>0</v>
      </c>
    </row>
    <row r="234" spans="3:8" x14ac:dyDescent="0.35">
      <c r="C234" t="s">
        <v>5282</v>
      </c>
      <c r="D234" s="8" t="s">
        <v>5122</v>
      </c>
      <c r="E234" t="s">
        <v>5022</v>
      </c>
      <c r="F234" t="s">
        <v>5122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5">
      <c r="C235" t="s">
        <v>5283</v>
      </c>
      <c r="E235" t="s">
        <v>5023</v>
      </c>
      <c r="F235" t="s">
        <v>3706</v>
      </c>
      <c r="G235" t="str">
        <f t="shared" si="5"/>
        <v/>
      </c>
      <c r="H235">
        <f t="shared" si="4"/>
        <v>0</v>
      </c>
    </row>
    <row r="236" spans="3:8" x14ac:dyDescent="0.35">
      <c r="C236" t="s">
        <v>5284</v>
      </c>
      <c r="E236" t="s">
        <v>5024</v>
      </c>
      <c r="F236" t="s">
        <v>3706</v>
      </c>
      <c r="G236" t="str">
        <f t="shared" si="5"/>
        <v/>
      </c>
      <c r="H236">
        <f t="shared" si="4"/>
        <v>0</v>
      </c>
    </row>
    <row r="237" spans="3:8" x14ac:dyDescent="0.35">
      <c r="C237" t="s">
        <v>5285</v>
      </c>
      <c r="E237" t="s">
        <v>5025</v>
      </c>
      <c r="F237" t="s">
        <v>3706</v>
      </c>
      <c r="G237" t="str">
        <f t="shared" si="5"/>
        <v/>
      </c>
      <c r="H237">
        <f t="shared" si="4"/>
        <v>0</v>
      </c>
    </row>
    <row r="238" spans="3:8" x14ac:dyDescent="0.35">
      <c r="C238" t="s">
        <v>5286</v>
      </c>
      <c r="E238" t="s">
        <v>5026</v>
      </c>
      <c r="F238" t="s">
        <v>3706</v>
      </c>
      <c r="G238" t="str">
        <f t="shared" si="5"/>
        <v/>
      </c>
      <c r="H238">
        <f t="shared" si="4"/>
        <v>0</v>
      </c>
    </row>
    <row r="239" spans="3:8" x14ac:dyDescent="0.35">
      <c r="C239" t="s">
        <v>5287</v>
      </c>
      <c r="E239" t="s">
        <v>5027</v>
      </c>
      <c r="F239" t="s">
        <v>3706</v>
      </c>
      <c r="G239" t="str">
        <f t="shared" si="5"/>
        <v/>
      </c>
      <c r="H239">
        <f t="shared" si="4"/>
        <v>0</v>
      </c>
    </row>
    <row r="240" spans="3:8" x14ac:dyDescent="0.35">
      <c r="C240" t="s">
        <v>5288</v>
      </c>
      <c r="E240" t="s">
        <v>5028</v>
      </c>
      <c r="F240" t="s">
        <v>3706</v>
      </c>
      <c r="G240" t="str">
        <f t="shared" si="5"/>
        <v/>
      </c>
      <c r="H240">
        <f t="shared" si="4"/>
        <v>0</v>
      </c>
    </row>
    <row r="241" spans="3:8" x14ac:dyDescent="0.35">
      <c r="C241" t="s">
        <v>5289</v>
      </c>
      <c r="E241" t="s">
        <v>5029</v>
      </c>
      <c r="F241" t="s">
        <v>3706</v>
      </c>
      <c r="G241" t="str">
        <f t="shared" si="5"/>
        <v/>
      </c>
      <c r="H241">
        <f t="shared" si="4"/>
        <v>0</v>
      </c>
    </row>
    <row r="242" spans="3:8" x14ac:dyDescent="0.35">
      <c r="C242" t="s">
        <v>5290</v>
      </c>
      <c r="D242" s="36">
        <v>10</v>
      </c>
      <c r="E242" t="s">
        <v>5030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5">
      <c r="C243" t="s">
        <v>5291</v>
      </c>
      <c r="E243" t="s">
        <v>5031</v>
      </c>
      <c r="F243" t="s">
        <v>3706</v>
      </c>
      <c r="G243" t="str">
        <f t="shared" si="5"/>
        <v/>
      </c>
      <c r="H243">
        <f t="shared" si="4"/>
        <v>0</v>
      </c>
    </row>
    <row r="244" spans="3:8" x14ac:dyDescent="0.35">
      <c r="C244" t="s">
        <v>5292</v>
      </c>
      <c r="E244" t="s">
        <v>5032</v>
      </c>
      <c r="F244" t="s">
        <v>3706</v>
      </c>
      <c r="G244" t="str">
        <f t="shared" si="5"/>
        <v/>
      </c>
      <c r="H244">
        <f t="shared" si="4"/>
        <v>0</v>
      </c>
    </row>
    <row r="245" spans="3:8" x14ac:dyDescent="0.35">
      <c r="C245" t="s">
        <v>5293</v>
      </c>
      <c r="E245" t="s">
        <v>5035</v>
      </c>
      <c r="F245" t="s">
        <v>3706</v>
      </c>
      <c r="G245" t="str">
        <f t="shared" si="5"/>
        <v/>
      </c>
      <c r="H245">
        <f t="shared" si="4"/>
        <v>0</v>
      </c>
    </row>
    <row r="246" spans="3:8" x14ac:dyDescent="0.35">
      <c r="C246" t="s">
        <v>5294</v>
      </c>
      <c r="E246" t="s">
        <v>5036</v>
      </c>
      <c r="F246" t="s">
        <v>3706</v>
      </c>
      <c r="G246" t="str">
        <f t="shared" si="5"/>
        <v/>
      </c>
      <c r="H246">
        <f t="shared" si="4"/>
        <v>0</v>
      </c>
    </row>
    <row r="247" spans="3:8" x14ac:dyDescent="0.35">
      <c r="C247" t="s">
        <v>5295</v>
      </c>
      <c r="E247" t="s">
        <v>5033</v>
      </c>
      <c r="F247" t="s">
        <v>3706</v>
      </c>
      <c r="G247" t="str">
        <f t="shared" si="5"/>
        <v/>
      </c>
      <c r="H247">
        <f t="shared" si="4"/>
        <v>0</v>
      </c>
    </row>
    <row r="248" spans="3:8" x14ac:dyDescent="0.35">
      <c r="C248" t="s">
        <v>5296</v>
      </c>
      <c r="E248" t="s">
        <v>5034</v>
      </c>
      <c r="F248" t="s">
        <v>3706</v>
      </c>
      <c r="G248" t="str">
        <f t="shared" si="5"/>
        <v/>
      </c>
      <c r="H248">
        <f t="shared" si="4"/>
        <v>0</v>
      </c>
    </row>
    <row r="249" spans="3:8" x14ac:dyDescent="0.35">
      <c r="C249" t="s">
        <v>5297</v>
      </c>
      <c r="E249" t="s">
        <v>5037</v>
      </c>
      <c r="F249" t="s">
        <v>3706</v>
      </c>
      <c r="G249" t="str">
        <f t="shared" si="5"/>
        <v/>
      </c>
      <c r="H249">
        <f t="shared" si="4"/>
        <v>0</v>
      </c>
    </row>
    <row r="250" spans="3:8" x14ac:dyDescent="0.35">
      <c r="C250" t="s">
        <v>5298</v>
      </c>
      <c r="E250" t="s">
        <v>5038</v>
      </c>
      <c r="F250" t="s">
        <v>3706</v>
      </c>
      <c r="G250" t="str">
        <f t="shared" si="5"/>
        <v/>
      </c>
      <c r="H250">
        <f t="shared" si="4"/>
        <v>0</v>
      </c>
    </row>
    <row r="251" spans="3:8" x14ac:dyDescent="0.35">
      <c r="C251" t="s">
        <v>5299</v>
      </c>
      <c r="E251" t="s">
        <v>5039</v>
      </c>
      <c r="F251" t="s">
        <v>278</v>
      </c>
      <c r="G251" t="str">
        <f t="shared" si="5"/>
        <v/>
      </c>
      <c r="H251">
        <f t="shared" ref="H251:H314" si="6">LEN(D251)</f>
        <v>0</v>
      </c>
    </row>
    <row r="252" spans="3:8" x14ac:dyDescent="0.35">
      <c r="C252" t="s">
        <v>5300</v>
      </c>
      <c r="E252" t="s">
        <v>5040</v>
      </c>
      <c r="F252" t="s">
        <v>3706</v>
      </c>
      <c r="G252" t="str">
        <f t="shared" si="5"/>
        <v/>
      </c>
      <c r="H252">
        <f t="shared" si="6"/>
        <v>0</v>
      </c>
    </row>
    <row r="253" spans="3:8" x14ac:dyDescent="0.35">
      <c r="C253" t="s">
        <v>5301</v>
      </c>
      <c r="E253" t="s">
        <v>5041</v>
      </c>
      <c r="F253" t="s">
        <v>3706</v>
      </c>
      <c r="G253" t="str">
        <f t="shared" si="5"/>
        <v/>
      </c>
      <c r="H253">
        <f t="shared" si="6"/>
        <v>0</v>
      </c>
    </row>
    <row r="254" spans="3:8" x14ac:dyDescent="0.35">
      <c r="C254" t="s">
        <v>5302</v>
      </c>
      <c r="E254" t="s">
        <v>5042</v>
      </c>
      <c r="F254" t="s">
        <v>3706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5">
      <c r="C255" t="s">
        <v>5303</v>
      </c>
      <c r="E255" t="s">
        <v>5043</v>
      </c>
      <c r="F255" t="s">
        <v>3706</v>
      </c>
      <c r="G255" t="str">
        <f t="shared" si="7"/>
        <v/>
      </c>
      <c r="H255">
        <f t="shared" si="6"/>
        <v>0</v>
      </c>
    </row>
    <row r="256" spans="3:8" x14ac:dyDescent="0.35">
      <c r="C256" t="s">
        <v>5304</v>
      </c>
      <c r="D256" s="8" t="s">
        <v>1</v>
      </c>
      <c r="E256" t="s">
        <v>5044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5">
      <c r="C257" t="s">
        <v>5305</v>
      </c>
      <c r="D257" s="8" t="s">
        <v>278</v>
      </c>
      <c r="E257" t="s">
        <v>5045</v>
      </c>
      <c r="F257" t="s">
        <v>278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5">
      <c r="C258" t="s">
        <v>5306</v>
      </c>
      <c r="D258" s="8" t="s">
        <v>5123</v>
      </c>
      <c r="E258" t="s">
        <v>5046</v>
      </c>
      <c r="F258" t="s">
        <v>5123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5">
      <c r="C259" t="s">
        <v>5307</v>
      </c>
      <c r="E259" t="s">
        <v>5047</v>
      </c>
      <c r="F259" t="s">
        <v>3706</v>
      </c>
      <c r="G259" t="str">
        <f t="shared" si="7"/>
        <v/>
      </c>
      <c r="H259">
        <f t="shared" si="6"/>
        <v>0</v>
      </c>
    </row>
    <row r="260" spans="3:8" x14ac:dyDescent="0.35">
      <c r="C260" t="s">
        <v>5308</v>
      </c>
      <c r="E260" t="s">
        <v>5048</v>
      </c>
      <c r="F260" t="s">
        <v>3706</v>
      </c>
      <c r="G260" t="str">
        <f t="shared" si="7"/>
        <v/>
      </c>
      <c r="H260">
        <f t="shared" si="6"/>
        <v>0</v>
      </c>
    </row>
    <row r="261" spans="3:8" x14ac:dyDescent="0.35">
      <c r="C261" t="s">
        <v>5309</v>
      </c>
      <c r="E261" t="s">
        <v>5049</v>
      </c>
      <c r="F261" t="s">
        <v>3706</v>
      </c>
      <c r="G261" t="str">
        <f t="shared" si="7"/>
        <v/>
      </c>
      <c r="H261">
        <f t="shared" si="6"/>
        <v>0</v>
      </c>
    </row>
    <row r="262" spans="3:8" x14ac:dyDescent="0.35">
      <c r="C262" t="s">
        <v>5310</v>
      </c>
      <c r="D262" s="36">
        <v>0</v>
      </c>
      <c r="E262" t="s">
        <v>5050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5">
      <c r="C263" t="s">
        <v>5311</v>
      </c>
      <c r="E263" t="s">
        <v>5051</v>
      </c>
      <c r="F263" t="s">
        <v>3706</v>
      </c>
      <c r="G263" t="str">
        <f t="shared" si="7"/>
        <v/>
      </c>
      <c r="H263">
        <f t="shared" si="6"/>
        <v>0</v>
      </c>
    </row>
    <row r="264" spans="3:8" x14ac:dyDescent="0.35">
      <c r="C264" t="s">
        <v>5312</v>
      </c>
      <c r="E264" t="s">
        <v>5052</v>
      </c>
      <c r="F264" t="s">
        <v>3706</v>
      </c>
      <c r="G264" t="str">
        <f t="shared" si="7"/>
        <v/>
      </c>
      <c r="H264">
        <f t="shared" si="6"/>
        <v>0</v>
      </c>
    </row>
    <row r="265" spans="3:8" x14ac:dyDescent="0.35">
      <c r="C265" t="s">
        <v>5313</v>
      </c>
      <c r="E265" t="s">
        <v>5053</v>
      </c>
      <c r="F265" t="s">
        <v>3706</v>
      </c>
      <c r="G265" t="str">
        <f t="shared" si="7"/>
        <v/>
      </c>
      <c r="H265">
        <f t="shared" si="6"/>
        <v>0</v>
      </c>
    </row>
    <row r="266" spans="3:8" x14ac:dyDescent="0.35">
      <c r="C266" t="s">
        <v>5314</v>
      </c>
      <c r="E266" t="s">
        <v>5054</v>
      </c>
      <c r="F266" t="s">
        <v>3706</v>
      </c>
      <c r="G266" t="str">
        <f t="shared" si="7"/>
        <v/>
      </c>
      <c r="H266">
        <f t="shared" si="6"/>
        <v>0</v>
      </c>
    </row>
    <row r="267" spans="3:8" x14ac:dyDescent="0.35">
      <c r="C267" t="s">
        <v>5315</v>
      </c>
      <c r="E267" t="s">
        <v>5055</v>
      </c>
      <c r="F267" t="s">
        <v>3706</v>
      </c>
      <c r="G267" t="str">
        <f t="shared" si="7"/>
        <v/>
      </c>
      <c r="H267">
        <f t="shared" si="6"/>
        <v>0</v>
      </c>
    </row>
    <row r="268" spans="3:8" x14ac:dyDescent="0.35">
      <c r="C268" t="s">
        <v>5316</v>
      </c>
      <c r="E268" t="s">
        <v>5056</v>
      </c>
      <c r="F268" t="s">
        <v>3706</v>
      </c>
      <c r="G268" t="str">
        <f t="shared" si="7"/>
        <v/>
      </c>
      <c r="H268">
        <f t="shared" si="6"/>
        <v>0</v>
      </c>
    </row>
    <row r="269" spans="3:8" x14ac:dyDescent="0.35">
      <c r="C269" t="s">
        <v>5317</v>
      </c>
      <c r="E269" t="s">
        <v>5057</v>
      </c>
      <c r="F269" t="s">
        <v>3706</v>
      </c>
      <c r="G269" t="str">
        <f t="shared" si="7"/>
        <v/>
      </c>
      <c r="H269">
        <f t="shared" si="6"/>
        <v>0</v>
      </c>
    </row>
    <row r="270" spans="3:8" x14ac:dyDescent="0.35">
      <c r="C270" t="s">
        <v>5318</v>
      </c>
      <c r="E270" t="s">
        <v>5058</v>
      </c>
      <c r="F270" t="s">
        <v>3706</v>
      </c>
      <c r="G270" t="str">
        <f t="shared" si="7"/>
        <v/>
      </c>
      <c r="H270">
        <f t="shared" si="6"/>
        <v>0</v>
      </c>
    </row>
    <row r="271" spans="3:8" x14ac:dyDescent="0.35">
      <c r="C271" t="s">
        <v>5319</v>
      </c>
      <c r="E271" t="s">
        <v>5059</v>
      </c>
      <c r="F271" t="s">
        <v>3706</v>
      </c>
      <c r="G271" t="str">
        <f t="shared" si="7"/>
        <v/>
      </c>
      <c r="H271">
        <f t="shared" si="6"/>
        <v>0</v>
      </c>
    </row>
    <row r="272" spans="3:8" x14ac:dyDescent="0.35">
      <c r="C272" t="s">
        <v>5320</v>
      </c>
      <c r="E272" t="s">
        <v>5060</v>
      </c>
      <c r="F272" t="s">
        <v>3706</v>
      </c>
      <c r="G272" t="str">
        <f t="shared" si="7"/>
        <v/>
      </c>
      <c r="H272">
        <f t="shared" si="6"/>
        <v>0</v>
      </c>
    </row>
    <row r="273" spans="3:8" x14ac:dyDescent="0.35">
      <c r="C273" t="s">
        <v>5321</v>
      </c>
      <c r="E273" t="s">
        <v>5061</v>
      </c>
      <c r="F273" t="s">
        <v>3706</v>
      </c>
      <c r="G273" t="str">
        <f t="shared" si="7"/>
        <v/>
      </c>
      <c r="H273">
        <f t="shared" si="6"/>
        <v>0</v>
      </c>
    </row>
    <row r="274" spans="3:8" x14ac:dyDescent="0.35">
      <c r="C274" t="s">
        <v>5322</v>
      </c>
      <c r="E274" t="s">
        <v>5062</v>
      </c>
      <c r="F274" t="s">
        <v>3706</v>
      </c>
      <c r="G274" t="str">
        <f t="shared" si="7"/>
        <v/>
      </c>
      <c r="H274">
        <f t="shared" si="6"/>
        <v>0</v>
      </c>
    </row>
    <row r="275" spans="3:8" x14ac:dyDescent="0.35">
      <c r="C275" t="s">
        <v>5323</v>
      </c>
      <c r="E275" t="s">
        <v>5063</v>
      </c>
      <c r="F275" t="s">
        <v>3706</v>
      </c>
      <c r="G275" t="str">
        <f t="shared" si="7"/>
        <v/>
      </c>
      <c r="H275">
        <f t="shared" si="6"/>
        <v>0</v>
      </c>
    </row>
    <row r="276" spans="3:8" x14ac:dyDescent="0.35">
      <c r="C276" t="s">
        <v>5324</v>
      </c>
      <c r="E276" t="s">
        <v>5064</v>
      </c>
      <c r="F276" t="s">
        <v>3706</v>
      </c>
      <c r="G276" t="str">
        <f t="shared" si="7"/>
        <v/>
      </c>
      <c r="H276">
        <f t="shared" si="6"/>
        <v>0</v>
      </c>
    </row>
    <row r="277" spans="3:8" x14ac:dyDescent="0.35">
      <c r="C277" t="s">
        <v>5325</v>
      </c>
      <c r="E277" t="s">
        <v>5065</v>
      </c>
      <c r="F277" t="s">
        <v>3706</v>
      </c>
      <c r="G277" t="str">
        <f t="shared" si="7"/>
        <v/>
      </c>
      <c r="H277">
        <f t="shared" si="6"/>
        <v>0</v>
      </c>
    </row>
    <row r="278" spans="3:8" x14ac:dyDescent="0.35">
      <c r="C278" t="s">
        <v>5326</v>
      </c>
      <c r="D278" s="8" t="s">
        <v>278</v>
      </c>
      <c r="E278" t="s">
        <v>5066</v>
      </c>
      <c r="F278" t="s">
        <v>278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5">
      <c r="C279" t="s">
        <v>5327</v>
      </c>
      <c r="D279" s="8" t="s">
        <v>278</v>
      </c>
      <c r="E279" t="s">
        <v>5067</v>
      </c>
      <c r="F279" t="s">
        <v>278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5">
      <c r="C280" t="s">
        <v>5328</v>
      </c>
      <c r="E280" t="s">
        <v>5068</v>
      </c>
      <c r="F280" t="s">
        <v>3706</v>
      </c>
      <c r="G280" t="str">
        <f t="shared" si="7"/>
        <v/>
      </c>
      <c r="H280">
        <f t="shared" si="6"/>
        <v>0</v>
      </c>
    </row>
    <row r="281" spans="3:8" x14ac:dyDescent="0.35">
      <c r="C281" t="s">
        <v>5329</v>
      </c>
      <c r="E281" t="s">
        <v>5069</v>
      </c>
      <c r="F281" t="s">
        <v>3706</v>
      </c>
      <c r="G281" t="str">
        <f t="shared" si="7"/>
        <v/>
      </c>
      <c r="H281">
        <f t="shared" si="6"/>
        <v>0</v>
      </c>
    </row>
    <row r="282" spans="3:8" x14ac:dyDescent="0.35">
      <c r="C282" t="s">
        <v>5330</v>
      </c>
      <c r="E282" t="s">
        <v>5070</v>
      </c>
      <c r="F282" t="s">
        <v>3706</v>
      </c>
      <c r="G282" t="str">
        <f t="shared" si="7"/>
        <v/>
      </c>
      <c r="H282">
        <f t="shared" si="6"/>
        <v>0</v>
      </c>
    </row>
    <row r="283" spans="3:8" x14ac:dyDescent="0.35">
      <c r="C283" t="s">
        <v>5331</v>
      </c>
      <c r="E283" t="s">
        <v>5071</v>
      </c>
      <c r="F283" t="s">
        <v>3706</v>
      </c>
      <c r="G283" t="str">
        <f t="shared" si="7"/>
        <v/>
      </c>
      <c r="H283">
        <f t="shared" si="6"/>
        <v>0</v>
      </c>
    </row>
    <row r="284" spans="3:8" x14ac:dyDescent="0.35">
      <c r="C284" t="s">
        <v>5332</v>
      </c>
      <c r="E284" t="s">
        <v>5072</v>
      </c>
      <c r="F284" t="s">
        <v>3706</v>
      </c>
      <c r="G284" t="str">
        <f t="shared" si="7"/>
        <v/>
      </c>
      <c r="H284">
        <f t="shared" si="6"/>
        <v>0</v>
      </c>
    </row>
    <row r="285" spans="3:8" x14ac:dyDescent="0.35">
      <c r="C285" t="s">
        <v>5333</v>
      </c>
      <c r="E285" t="s">
        <v>5073</v>
      </c>
      <c r="F285" t="s">
        <v>3706</v>
      </c>
      <c r="G285" t="str">
        <f t="shared" si="7"/>
        <v/>
      </c>
      <c r="H285">
        <f t="shared" si="6"/>
        <v>0</v>
      </c>
    </row>
    <row r="286" spans="3:8" x14ac:dyDescent="0.35">
      <c r="C286" t="s">
        <v>5334</v>
      </c>
      <c r="E286" t="s">
        <v>5075</v>
      </c>
      <c r="F286" t="s">
        <v>3706</v>
      </c>
      <c r="G286" t="str">
        <f t="shared" si="7"/>
        <v/>
      </c>
      <c r="H286">
        <f t="shared" si="6"/>
        <v>0</v>
      </c>
    </row>
    <row r="287" spans="3:8" x14ac:dyDescent="0.35">
      <c r="C287" t="s">
        <v>5335</v>
      </c>
      <c r="E287" t="s">
        <v>5076</v>
      </c>
      <c r="F287" t="s">
        <v>3706</v>
      </c>
      <c r="G287" t="str">
        <f t="shared" si="7"/>
        <v/>
      </c>
      <c r="H287">
        <f t="shared" si="6"/>
        <v>0</v>
      </c>
    </row>
    <row r="288" spans="3:8" x14ac:dyDescent="0.35">
      <c r="C288" t="s">
        <v>5336</v>
      </c>
      <c r="E288" t="s">
        <v>5077</v>
      </c>
      <c r="F288" t="s">
        <v>3706</v>
      </c>
      <c r="G288" t="str">
        <f t="shared" si="7"/>
        <v/>
      </c>
      <c r="H288">
        <f t="shared" si="6"/>
        <v>0</v>
      </c>
    </row>
    <row r="289" spans="3:8" x14ac:dyDescent="0.35">
      <c r="C289" t="s">
        <v>5337</v>
      </c>
      <c r="E289" t="s">
        <v>5078</v>
      </c>
      <c r="F289" t="s">
        <v>3706</v>
      </c>
      <c r="G289" t="str">
        <f t="shared" si="7"/>
        <v/>
      </c>
      <c r="H289">
        <f t="shared" si="6"/>
        <v>0</v>
      </c>
    </row>
    <row r="290" spans="3:8" x14ac:dyDescent="0.35">
      <c r="C290" t="s">
        <v>5338</v>
      </c>
      <c r="E290" t="s">
        <v>5079</v>
      </c>
      <c r="F290" t="s">
        <v>3706</v>
      </c>
      <c r="G290" t="str">
        <f t="shared" si="7"/>
        <v/>
      </c>
      <c r="H290">
        <f t="shared" si="6"/>
        <v>0</v>
      </c>
    </row>
    <row r="291" spans="3:8" x14ac:dyDescent="0.35">
      <c r="C291" t="s">
        <v>5339</v>
      </c>
      <c r="E291" t="s">
        <v>5080</v>
      </c>
      <c r="F291" t="s">
        <v>3706</v>
      </c>
      <c r="G291" t="str">
        <f t="shared" si="7"/>
        <v/>
      </c>
      <c r="H291">
        <f t="shared" si="6"/>
        <v>0</v>
      </c>
    </row>
    <row r="292" spans="3:8" x14ac:dyDescent="0.35">
      <c r="C292" t="s">
        <v>5340</v>
      </c>
      <c r="E292" t="s">
        <v>5081</v>
      </c>
      <c r="F292" t="s">
        <v>3706</v>
      </c>
      <c r="G292" t="str">
        <f t="shared" si="7"/>
        <v/>
      </c>
      <c r="H292">
        <f t="shared" si="6"/>
        <v>0</v>
      </c>
    </row>
    <row r="293" spans="3:8" x14ac:dyDescent="0.35">
      <c r="C293" t="s">
        <v>5341</v>
      </c>
      <c r="E293" t="s">
        <v>5082</v>
      </c>
      <c r="F293" t="s">
        <v>3706</v>
      </c>
      <c r="G293" t="str">
        <f t="shared" si="7"/>
        <v/>
      </c>
      <c r="H293">
        <f t="shared" si="6"/>
        <v>0</v>
      </c>
    </row>
    <row r="294" spans="3:8" x14ac:dyDescent="0.35">
      <c r="C294" t="s">
        <v>5342</v>
      </c>
      <c r="E294" t="s">
        <v>5083</v>
      </c>
      <c r="F294" t="s">
        <v>3706</v>
      </c>
      <c r="G294" t="str">
        <f t="shared" si="7"/>
        <v/>
      </c>
      <c r="H294">
        <f t="shared" si="6"/>
        <v>0</v>
      </c>
    </row>
    <row r="295" spans="3:8" x14ac:dyDescent="0.35">
      <c r="C295" t="s">
        <v>5343</v>
      </c>
      <c r="E295" t="s">
        <v>5084</v>
      </c>
      <c r="F295" t="s">
        <v>3706</v>
      </c>
      <c r="G295" t="str">
        <f t="shared" si="7"/>
        <v/>
      </c>
      <c r="H295">
        <f t="shared" si="6"/>
        <v>0</v>
      </c>
    </row>
    <row r="296" spans="3:8" x14ac:dyDescent="0.35">
      <c r="C296" t="s">
        <v>5344</v>
      </c>
      <c r="E296" t="s">
        <v>5085</v>
      </c>
      <c r="F296" t="s">
        <v>3706</v>
      </c>
      <c r="G296" t="str">
        <f t="shared" si="7"/>
        <v/>
      </c>
      <c r="H296">
        <f t="shared" si="6"/>
        <v>0</v>
      </c>
    </row>
    <row r="297" spans="3:8" x14ac:dyDescent="0.35">
      <c r="C297" t="s">
        <v>5345</v>
      </c>
      <c r="E297" t="s">
        <v>5086</v>
      </c>
      <c r="F297" t="s">
        <v>3706</v>
      </c>
      <c r="G297" t="str">
        <f t="shared" si="7"/>
        <v/>
      </c>
      <c r="H297">
        <f t="shared" si="6"/>
        <v>0</v>
      </c>
    </row>
    <row r="298" spans="3:8" x14ac:dyDescent="0.35">
      <c r="C298" t="s">
        <v>5346</v>
      </c>
      <c r="E298" t="s">
        <v>5087</v>
      </c>
      <c r="F298" t="s">
        <v>3706</v>
      </c>
      <c r="G298" t="str">
        <f t="shared" si="7"/>
        <v/>
      </c>
      <c r="H298">
        <f t="shared" si="6"/>
        <v>0</v>
      </c>
    </row>
    <row r="299" spans="3:8" x14ac:dyDescent="0.35">
      <c r="C299" t="s">
        <v>5347</v>
      </c>
      <c r="D299" s="8" t="s">
        <v>1</v>
      </c>
      <c r="E299" t="s">
        <v>5074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5">
      <c r="C300" t="s">
        <v>5348</v>
      </c>
      <c r="E300" t="s">
        <v>5089</v>
      </c>
      <c r="F300" t="s">
        <v>3706</v>
      </c>
      <c r="G300" t="str">
        <f t="shared" si="7"/>
        <v/>
      </c>
      <c r="H300">
        <f t="shared" si="6"/>
        <v>0</v>
      </c>
    </row>
    <row r="301" spans="3:8" x14ac:dyDescent="0.35">
      <c r="C301" t="s">
        <v>5349</v>
      </c>
      <c r="E301" t="s">
        <v>5090</v>
      </c>
      <c r="F301" t="s">
        <v>3706</v>
      </c>
      <c r="G301" t="str">
        <f t="shared" si="7"/>
        <v/>
      </c>
      <c r="H301">
        <f t="shared" si="6"/>
        <v>0</v>
      </c>
    </row>
    <row r="302" spans="3:8" x14ac:dyDescent="0.35">
      <c r="C302" t="s">
        <v>5350</v>
      </c>
      <c r="E302" t="s">
        <v>5088</v>
      </c>
      <c r="F302" t="s">
        <v>3706</v>
      </c>
      <c r="G302" t="str">
        <f t="shared" si="7"/>
        <v/>
      </c>
      <c r="H302">
        <f t="shared" si="6"/>
        <v>0</v>
      </c>
    </row>
    <row r="303" spans="3:8" x14ac:dyDescent="0.35">
      <c r="C303" t="s">
        <v>5351</v>
      </c>
      <c r="D303" s="8" t="s">
        <v>278</v>
      </c>
      <c r="E303" t="s">
        <v>5091</v>
      </c>
      <c r="F303" t="s">
        <v>278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5">
      <c r="C304" t="s">
        <v>5352</v>
      </c>
      <c r="D304" s="8" t="s">
        <v>278</v>
      </c>
      <c r="E304" t="s">
        <v>5092</v>
      </c>
      <c r="F304" t="s">
        <v>278</v>
      </c>
      <c r="G304" t="str">
        <f t="shared" si="7"/>
        <v>&lt;ind_corfo&gt;N&lt;/ind_corfo&gt;</v>
      </c>
      <c r="H304">
        <f t="shared" si="6"/>
        <v>1</v>
      </c>
    </row>
    <row r="305" spans="3:8" x14ac:dyDescent="0.35">
      <c r="C305" t="s">
        <v>5353</v>
      </c>
      <c r="E305" t="s">
        <v>5093</v>
      </c>
      <c r="F305" t="s">
        <v>3706</v>
      </c>
      <c r="G305" t="str">
        <f t="shared" si="7"/>
        <v/>
      </c>
      <c r="H305">
        <f t="shared" si="6"/>
        <v>0</v>
      </c>
    </row>
    <row r="306" spans="3:8" x14ac:dyDescent="0.35">
      <c r="C306" t="s">
        <v>5354</v>
      </c>
      <c r="E306" t="s">
        <v>5094</v>
      </c>
      <c r="F306" t="s">
        <v>3706</v>
      </c>
      <c r="G306" t="str">
        <f t="shared" si="7"/>
        <v/>
      </c>
      <c r="H306">
        <f t="shared" si="6"/>
        <v>0</v>
      </c>
    </row>
    <row r="307" spans="3:8" x14ac:dyDescent="0.35">
      <c r="C307" t="s">
        <v>5355</v>
      </c>
      <c r="E307" t="s">
        <v>5095</v>
      </c>
      <c r="F307" t="s">
        <v>3706</v>
      </c>
      <c r="G307" t="str">
        <f t="shared" si="7"/>
        <v/>
      </c>
      <c r="H307">
        <f t="shared" si="6"/>
        <v>0</v>
      </c>
    </row>
    <row r="308" spans="3:8" x14ac:dyDescent="0.35">
      <c r="C308" t="s">
        <v>5356</v>
      </c>
      <c r="E308" t="s">
        <v>5096</v>
      </c>
      <c r="F308" t="s">
        <v>3706</v>
      </c>
      <c r="G308" t="str">
        <f t="shared" si="7"/>
        <v/>
      </c>
      <c r="H308">
        <f t="shared" si="6"/>
        <v>0</v>
      </c>
    </row>
    <row r="309" spans="3:8" x14ac:dyDescent="0.35">
      <c r="C309" t="s">
        <v>5357</v>
      </c>
      <c r="E309" t="s">
        <v>5097</v>
      </c>
      <c r="F309" t="s">
        <v>3706</v>
      </c>
      <c r="G309" t="str">
        <f t="shared" si="7"/>
        <v/>
      </c>
      <c r="H309">
        <f t="shared" si="6"/>
        <v>0</v>
      </c>
    </row>
    <row r="310" spans="3:8" x14ac:dyDescent="0.35">
      <c r="C310" t="s">
        <v>5358</v>
      </c>
      <c r="E310" t="s">
        <v>5098</v>
      </c>
      <c r="F310" t="s">
        <v>3706</v>
      </c>
      <c r="G310" t="str">
        <f t="shared" si="7"/>
        <v/>
      </c>
      <c r="H310">
        <f t="shared" si="6"/>
        <v>0</v>
      </c>
    </row>
    <row r="311" spans="3:8" x14ac:dyDescent="0.35">
      <c r="C311" t="s">
        <v>5359</v>
      </c>
      <c r="E311" t="s">
        <v>5099</v>
      </c>
      <c r="F311" t="s">
        <v>3706</v>
      </c>
      <c r="G311" t="str">
        <f t="shared" si="7"/>
        <v/>
      </c>
      <c r="H311">
        <f t="shared" si="6"/>
        <v>0</v>
      </c>
    </row>
    <row r="312" spans="3:8" x14ac:dyDescent="0.35">
      <c r="C312" t="s">
        <v>5360</v>
      </c>
      <c r="E312" t="s">
        <v>5100</v>
      </c>
      <c r="F312" t="s">
        <v>3706</v>
      </c>
      <c r="G312" t="str">
        <f t="shared" si="7"/>
        <v/>
      </c>
      <c r="H312">
        <f t="shared" si="6"/>
        <v>0</v>
      </c>
    </row>
    <row r="313" spans="3:8" x14ac:dyDescent="0.35">
      <c r="C313" t="s">
        <v>5361</v>
      </c>
      <c r="E313" t="s">
        <v>5101</v>
      </c>
      <c r="F313" t="s">
        <v>3706</v>
      </c>
      <c r="G313" t="str">
        <f t="shared" si="7"/>
        <v/>
      </c>
      <c r="H313">
        <f t="shared" si="6"/>
        <v>0</v>
      </c>
    </row>
    <row r="314" spans="3:8" x14ac:dyDescent="0.35">
      <c r="C314" t="s">
        <v>5362</v>
      </c>
      <c r="E314" t="s">
        <v>5102</v>
      </c>
      <c r="F314" t="s">
        <v>3706</v>
      </c>
      <c r="G314" t="str">
        <f t="shared" si="7"/>
        <v/>
      </c>
      <c r="H314">
        <f t="shared" si="6"/>
        <v>0</v>
      </c>
    </row>
    <row r="315" spans="3:8" x14ac:dyDescent="0.35">
      <c r="C315" t="s">
        <v>5363</v>
      </c>
      <c r="E315" t="s">
        <v>5103</v>
      </c>
      <c r="F315" t="s">
        <v>3706</v>
      </c>
      <c r="G315" t="str">
        <f t="shared" si="7"/>
        <v/>
      </c>
      <c r="H315">
        <f t="shared" ref="H315:H334" si="8">LEN(D315)</f>
        <v>0</v>
      </c>
    </row>
    <row r="316" spans="3:8" x14ac:dyDescent="0.35">
      <c r="C316" t="s">
        <v>5364</v>
      </c>
      <c r="E316" t="s">
        <v>5104</v>
      </c>
      <c r="F316" t="s">
        <v>3706</v>
      </c>
      <c r="G316" t="str">
        <f t="shared" si="7"/>
        <v/>
      </c>
      <c r="H316">
        <f t="shared" si="8"/>
        <v>0</v>
      </c>
    </row>
    <row r="317" spans="3:8" x14ac:dyDescent="0.35">
      <c r="C317" t="s">
        <v>5365</v>
      </c>
      <c r="E317" t="s">
        <v>5105</v>
      </c>
      <c r="F317" t="s">
        <v>3706</v>
      </c>
      <c r="G317" t="str">
        <f t="shared" si="7"/>
        <v/>
      </c>
      <c r="H317">
        <f t="shared" si="8"/>
        <v>0</v>
      </c>
    </row>
    <row r="318" spans="3:8" x14ac:dyDescent="0.35">
      <c r="C318" t="s">
        <v>5366</v>
      </c>
      <c r="E318" t="s">
        <v>5106</v>
      </c>
      <c r="F318" t="s">
        <v>3706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5">
      <c r="C319" t="s">
        <v>5367</v>
      </c>
      <c r="E319" t="s">
        <v>5107</v>
      </c>
      <c r="F319" t="s">
        <v>3706</v>
      </c>
      <c r="G319" t="str">
        <f t="shared" si="9"/>
        <v/>
      </c>
      <c r="H319">
        <f t="shared" si="8"/>
        <v>0</v>
      </c>
    </row>
    <row r="320" spans="3:8" x14ac:dyDescent="0.35">
      <c r="C320" t="s">
        <v>5368</v>
      </c>
      <c r="E320" t="s">
        <v>5108</v>
      </c>
      <c r="F320" t="s">
        <v>3706</v>
      </c>
      <c r="G320" t="str">
        <f t="shared" si="9"/>
        <v/>
      </c>
      <c r="H320">
        <f t="shared" si="8"/>
        <v>0</v>
      </c>
    </row>
    <row r="321" spans="1:8" x14ac:dyDescent="0.35">
      <c r="C321" t="s">
        <v>5369</v>
      </c>
      <c r="E321" t="s">
        <v>5109</v>
      </c>
      <c r="F321" t="s">
        <v>3706</v>
      </c>
      <c r="G321" t="str">
        <f t="shared" si="9"/>
        <v/>
      </c>
      <c r="H321">
        <f t="shared" si="8"/>
        <v>0</v>
      </c>
    </row>
    <row r="322" spans="1:8" x14ac:dyDescent="0.35">
      <c r="C322" t="s">
        <v>5370</v>
      </c>
      <c r="E322" t="s">
        <v>5110</v>
      </c>
      <c r="F322" t="s">
        <v>3706</v>
      </c>
      <c r="G322" t="str">
        <f t="shared" si="9"/>
        <v/>
      </c>
      <c r="H322">
        <f t="shared" si="8"/>
        <v>0</v>
      </c>
    </row>
    <row r="323" spans="1:8" x14ac:dyDescent="0.35">
      <c r="C323" t="s">
        <v>5371</v>
      </c>
      <c r="E323" t="s">
        <v>5111</v>
      </c>
      <c r="F323" t="s">
        <v>3706</v>
      </c>
      <c r="G323" t="str">
        <f t="shared" si="9"/>
        <v/>
      </c>
      <c r="H323">
        <f t="shared" si="8"/>
        <v>0</v>
      </c>
    </row>
    <row r="324" spans="1:8" x14ac:dyDescent="0.35">
      <c r="C324" t="s">
        <v>5372</v>
      </c>
      <c r="E324" t="s">
        <v>5112</v>
      </c>
      <c r="F324" t="s">
        <v>3706</v>
      </c>
      <c r="G324" t="str">
        <f t="shared" si="9"/>
        <v/>
      </c>
      <c r="H324">
        <f t="shared" si="8"/>
        <v>0</v>
      </c>
    </row>
    <row r="325" spans="1:8" x14ac:dyDescent="0.35">
      <c r="C325" t="s">
        <v>5373</v>
      </c>
      <c r="E325" t="s">
        <v>5113</v>
      </c>
      <c r="F325" t="s">
        <v>3706</v>
      </c>
      <c r="G325" t="str">
        <f t="shared" si="9"/>
        <v/>
      </c>
      <c r="H325">
        <f t="shared" si="8"/>
        <v>0</v>
      </c>
    </row>
    <row r="326" spans="1:8" x14ac:dyDescent="0.35">
      <c r="C326" t="s">
        <v>5374</v>
      </c>
      <c r="E326" t="s">
        <v>5114</v>
      </c>
      <c r="F326" t="s">
        <v>3706</v>
      </c>
      <c r="G326" t="str">
        <f t="shared" si="9"/>
        <v/>
      </c>
      <c r="H326">
        <f t="shared" si="8"/>
        <v>0</v>
      </c>
    </row>
    <row r="327" spans="1:8" x14ac:dyDescent="0.35">
      <c r="C327" t="s">
        <v>5375</v>
      </c>
      <c r="E327" t="s">
        <v>5115</v>
      </c>
      <c r="F327" t="s">
        <v>3706</v>
      </c>
      <c r="G327" t="str">
        <f t="shared" si="9"/>
        <v/>
      </c>
      <c r="H327">
        <f t="shared" si="8"/>
        <v>0</v>
      </c>
    </row>
    <row r="328" spans="1:8" x14ac:dyDescent="0.35">
      <c r="C328" t="s">
        <v>5376</v>
      </c>
      <c r="E328" t="s">
        <v>5116</v>
      </c>
      <c r="F328" t="s">
        <v>3706</v>
      </c>
      <c r="G328" t="str">
        <f t="shared" si="9"/>
        <v/>
      </c>
      <c r="H328">
        <f t="shared" si="8"/>
        <v>0</v>
      </c>
    </row>
    <row r="329" spans="1:8" x14ac:dyDescent="0.35">
      <c r="C329" t="s">
        <v>5377</v>
      </c>
      <c r="E329" t="s">
        <v>5117</v>
      </c>
      <c r="F329" t="s">
        <v>3706</v>
      </c>
      <c r="G329" t="str">
        <f t="shared" si="9"/>
        <v/>
      </c>
      <c r="H329">
        <f t="shared" si="8"/>
        <v>0</v>
      </c>
    </row>
    <row r="330" spans="1:8" x14ac:dyDescent="0.35">
      <c r="C330" t="s">
        <v>5378</v>
      </c>
      <c r="E330" t="s">
        <v>5118</v>
      </c>
      <c r="F330" t="s">
        <v>3706</v>
      </c>
      <c r="G330" t="str">
        <f t="shared" si="9"/>
        <v/>
      </c>
      <c r="H330">
        <f t="shared" si="8"/>
        <v>0</v>
      </c>
    </row>
    <row r="331" spans="1:8" x14ac:dyDescent="0.35">
      <c r="C331" t="s">
        <v>5379</v>
      </c>
      <c r="E331" t="s">
        <v>5119</v>
      </c>
      <c r="F331" t="s">
        <v>3706</v>
      </c>
      <c r="G331" t="str">
        <f t="shared" si="9"/>
        <v/>
      </c>
      <c r="H331">
        <f t="shared" si="8"/>
        <v>0</v>
      </c>
    </row>
    <row r="332" spans="1:8" x14ac:dyDescent="0.35">
      <c r="C332" t="s">
        <v>5266</v>
      </c>
      <c r="E332" t="s">
        <v>4867</v>
      </c>
      <c r="F332" t="s">
        <v>3706</v>
      </c>
      <c r="G332" t="str">
        <f t="shared" si="9"/>
        <v/>
      </c>
      <c r="H332">
        <f t="shared" si="8"/>
        <v>0</v>
      </c>
    </row>
    <row r="333" spans="1:8" x14ac:dyDescent="0.35">
      <c r="C333" t="s">
        <v>5380</v>
      </c>
      <c r="E333" t="s">
        <v>5120</v>
      </c>
      <c r="F333" t="s">
        <v>3706</v>
      </c>
      <c r="G333" t="str">
        <f t="shared" si="9"/>
        <v/>
      </c>
      <c r="H333">
        <f t="shared" si="8"/>
        <v>0</v>
      </c>
    </row>
    <row r="334" spans="1:8" x14ac:dyDescent="0.35">
      <c r="C334" t="s">
        <v>5381</v>
      </c>
      <c r="E334" t="s">
        <v>5121</v>
      </c>
      <c r="F334" t="s">
        <v>3706</v>
      </c>
      <c r="G334" t="str">
        <f t="shared" si="9"/>
        <v/>
      </c>
      <c r="H334">
        <f t="shared" si="8"/>
        <v>0</v>
      </c>
    </row>
    <row r="335" spans="1:8" x14ac:dyDescent="0.35">
      <c r="B335" t="s">
        <v>4857</v>
      </c>
      <c r="G335" t="str">
        <f>B335</f>
        <v>&lt;/emisoras&gt;</v>
      </c>
    </row>
    <row r="336" spans="1:8" x14ac:dyDescent="0.35">
      <c r="A336" t="s">
        <v>4858</v>
      </c>
      <c r="G336" t="str">
        <f>A336</f>
        <v>&lt;/emisora&gt;</v>
      </c>
    </row>
    <row r="338" spans="3:8" x14ac:dyDescent="0.35">
      <c r="F338" s="14" t="s">
        <v>5444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5449</v>
      </c>
    </row>
    <row r="339" spans="3:8" x14ac:dyDescent="0.35">
      <c r="F339" s="14" t="s">
        <v>5445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5449</v>
      </c>
    </row>
    <row r="340" spans="3:8" x14ac:dyDescent="0.35">
      <c r="F340" t="s">
        <v>5452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5449</v>
      </c>
    </row>
    <row r="341" spans="3:8" x14ac:dyDescent="0.35">
      <c r="C341" s="25"/>
    </row>
    <row r="342" spans="3:8" x14ac:dyDescent="0.35">
      <c r="C342" s="25"/>
    </row>
    <row r="343" spans="3:8" x14ac:dyDescent="0.35">
      <c r="C343" s="25"/>
    </row>
    <row r="344" spans="3:8" x14ac:dyDescent="0.35">
      <c r="C344" s="25"/>
    </row>
    <row r="345" spans="3:8" x14ac:dyDescent="0.35">
      <c r="C345" s="25"/>
    </row>
    <row r="346" spans="3:8" x14ac:dyDescent="0.35">
      <c r="C346" s="25"/>
    </row>
    <row r="347" spans="3:8" x14ac:dyDescent="0.35">
      <c r="C347" s="25"/>
    </row>
    <row r="348" spans="3:8" x14ac:dyDescent="0.35">
      <c r="C348" s="25"/>
    </row>
    <row r="349" spans="3:8" x14ac:dyDescent="0.35">
      <c r="C349" s="25"/>
    </row>
    <row r="350" spans="3:8" x14ac:dyDescent="0.35">
      <c r="C350" s="25"/>
    </row>
    <row r="351" spans="3:8" x14ac:dyDescent="0.35">
      <c r="C351" s="25"/>
    </row>
    <row r="352" spans="3:8" x14ac:dyDescent="0.35">
      <c r="C352" s="25"/>
    </row>
    <row r="353" spans="3:3" x14ac:dyDescent="0.35">
      <c r="C353" s="25"/>
    </row>
    <row r="354" spans="3:3" x14ac:dyDescent="0.35">
      <c r="C354" s="40"/>
    </row>
    <row r="355" spans="3:3" x14ac:dyDescent="0.35">
      <c r="C355" s="25"/>
    </row>
    <row r="356" spans="3:3" x14ac:dyDescent="0.35">
      <c r="C356" s="40"/>
    </row>
    <row r="357" spans="3:3" x14ac:dyDescent="0.35">
      <c r="C357" s="40"/>
    </row>
    <row r="358" spans="3:3" x14ac:dyDescent="0.35">
      <c r="C358" s="25"/>
    </row>
    <row r="359" spans="3:3" x14ac:dyDescent="0.35">
      <c r="C359" s="40"/>
    </row>
    <row r="360" spans="3:3" x14ac:dyDescent="0.35">
      <c r="C360" s="25"/>
    </row>
    <row r="361" spans="3:3" x14ac:dyDescent="0.35">
      <c r="C361" s="25"/>
    </row>
    <row r="362" spans="3:3" x14ac:dyDescent="0.35">
      <c r="C362" s="25"/>
    </row>
    <row r="363" spans="3:3" x14ac:dyDescent="0.35">
      <c r="C363" s="40"/>
    </row>
    <row r="364" spans="3:3" x14ac:dyDescent="0.35">
      <c r="C364" s="25"/>
    </row>
    <row r="365" spans="3:3" x14ac:dyDescent="0.35">
      <c r="C365" s="25"/>
    </row>
    <row r="366" spans="3:3" x14ac:dyDescent="0.35">
      <c r="C366" s="25"/>
    </row>
    <row r="367" spans="3:3" x14ac:dyDescent="0.35">
      <c r="C367" s="25"/>
    </row>
    <row r="368" spans="3:3" x14ac:dyDescent="0.35">
      <c r="C368" s="25"/>
    </row>
    <row r="369" spans="3:3" x14ac:dyDescent="0.35">
      <c r="C369" s="25"/>
    </row>
    <row r="370" spans="3:3" x14ac:dyDescent="0.35">
      <c r="C370" s="25"/>
    </row>
    <row r="371" spans="3:3" x14ac:dyDescent="0.35">
      <c r="C371" s="40"/>
    </row>
    <row r="372" spans="3:3" x14ac:dyDescent="0.35">
      <c r="C372" s="25"/>
    </row>
    <row r="373" spans="3:3" x14ac:dyDescent="0.35">
      <c r="C373" s="25"/>
    </row>
    <row r="374" spans="3:3" x14ac:dyDescent="0.35">
      <c r="C374" s="40"/>
    </row>
    <row r="375" spans="3:3" x14ac:dyDescent="0.35">
      <c r="C375" s="25"/>
    </row>
    <row r="376" spans="3:3" x14ac:dyDescent="0.35">
      <c r="C376" s="25"/>
    </row>
    <row r="377" spans="3:3" x14ac:dyDescent="0.35">
      <c r="C377" s="25"/>
    </row>
    <row r="378" spans="3:3" x14ac:dyDescent="0.35">
      <c r="C378" s="25"/>
    </row>
    <row r="379" spans="3:3" x14ac:dyDescent="0.35">
      <c r="C379" s="25"/>
    </row>
    <row r="380" spans="3:3" x14ac:dyDescent="0.35">
      <c r="C380" s="25"/>
    </row>
    <row r="381" spans="3:3" x14ac:dyDescent="0.35">
      <c r="C381" s="25"/>
    </row>
    <row r="382" spans="3:3" x14ac:dyDescent="0.35">
      <c r="C382" s="25"/>
    </row>
    <row r="383" spans="3:3" x14ac:dyDescent="0.35">
      <c r="C383" s="25"/>
    </row>
    <row r="384" spans="3:3" x14ac:dyDescent="0.35">
      <c r="C384" s="25"/>
    </row>
    <row r="385" spans="3:3" x14ac:dyDescent="0.35">
      <c r="C385" s="25"/>
    </row>
    <row r="386" spans="3:3" x14ac:dyDescent="0.35">
      <c r="C386" s="25"/>
    </row>
    <row r="387" spans="3:3" x14ac:dyDescent="0.35">
      <c r="C387" s="25"/>
    </row>
    <row r="388" spans="3:3" x14ac:dyDescent="0.35">
      <c r="C388" s="25"/>
    </row>
    <row r="389" spans="3:3" x14ac:dyDescent="0.35">
      <c r="C389" s="25"/>
    </row>
    <row r="390" spans="3:3" x14ac:dyDescent="0.35">
      <c r="C390" s="25"/>
    </row>
    <row r="391" spans="3:3" x14ac:dyDescent="0.35">
      <c r="C391" s="25"/>
    </row>
    <row r="392" spans="3:3" x14ac:dyDescent="0.35">
      <c r="C392" s="25"/>
    </row>
    <row r="393" spans="3:3" x14ac:dyDescent="0.35">
      <c r="C393" s="25"/>
    </row>
    <row r="394" spans="3:3" x14ac:dyDescent="0.35">
      <c r="C394" s="25"/>
    </row>
    <row r="395" spans="3:3" x14ac:dyDescent="0.35">
      <c r="C395" s="25"/>
    </row>
    <row r="396" spans="3:3" x14ac:dyDescent="0.35">
      <c r="C396" s="25"/>
    </row>
    <row r="397" spans="3:3" x14ac:dyDescent="0.35">
      <c r="C397" s="40"/>
    </row>
    <row r="398" spans="3:3" x14ac:dyDescent="0.35">
      <c r="C398" s="25"/>
    </row>
    <row r="399" spans="3:3" x14ac:dyDescent="0.35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 x14ac:dyDescent="0.35">
      <c r="C1" t="s">
        <v>5453</v>
      </c>
      <c r="D1" t="s">
        <v>4838</v>
      </c>
    </row>
    <row r="2" spans="1:24" x14ac:dyDescent="0.35">
      <c r="C2" t="s">
        <v>5448</v>
      </c>
      <c r="D2" s="47">
        <v>2963080</v>
      </c>
      <c r="K2" t="s">
        <v>5448</v>
      </c>
      <c r="L2" s="32">
        <f>D2+1</f>
        <v>2963081</v>
      </c>
      <c r="S2" t="s">
        <v>5448</v>
      </c>
      <c r="T2" s="32">
        <f>L2+1</f>
        <v>2963082</v>
      </c>
    </row>
    <row r="3" spans="1:24" x14ac:dyDescent="0.35">
      <c r="C3" s="46" t="s">
        <v>5446</v>
      </c>
      <c r="D3" s="48">
        <v>78355452</v>
      </c>
      <c r="K3" s="46" t="s">
        <v>5446</v>
      </c>
      <c r="L3" s="48">
        <v>72724421</v>
      </c>
      <c r="S3" s="46" t="s">
        <v>5446</v>
      </c>
      <c r="T3" s="48">
        <v>72897708</v>
      </c>
    </row>
    <row r="4" spans="1:24" x14ac:dyDescent="0.35">
      <c r="C4" s="46" t="s">
        <v>5447</v>
      </c>
      <c r="D4" s="48">
        <v>6</v>
      </c>
      <c r="K4" s="46" t="s">
        <v>5447</v>
      </c>
      <c r="L4" s="48">
        <v>2</v>
      </c>
      <c r="S4" s="46" t="s">
        <v>5447</v>
      </c>
      <c r="T4" s="48">
        <v>6</v>
      </c>
    </row>
    <row r="6" spans="1:24" x14ac:dyDescent="0.35">
      <c r="A6" t="s">
        <v>4838</v>
      </c>
      <c r="D6" t="s">
        <v>4868</v>
      </c>
      <c r="I6" s="49" t="s">
        <v>4838</v>
      </c>
      <c r="L6" t="s">
        <v>4868</v>
      </c>
      <c r="Q6" s="49" t="s">
        <v>4838</v>
      </c>
      <c r="T6" t="s">
        <v>4868</v>
      </c>
    </row>
    <row r="7" spans="1:24" x14ac:dyDescent="0.35">
      <c r="A7" t="s">
        <v>4839</v>
      </c>
      <c r="G7" t="str">
        <f>A7</f>
        <v>&lt;emisora&gt;</v>
      </c>
      <c r="I7" s="49" t="s">
        <v>4839</v>
      </c>
      <c r="O7" t="str">
        <f>I7</f>
        <v>&lt;emisora&gt;</v>
      </c>
      <c r="Q7" s="49" t="s">
        <v>4839</v>
      </c>
      <c r="W7" t="str">
        <f>Q7</f>
        <v>&lt;emisora&gt;</v>
      </c>
    </row>
    <row r="8" spans="1:24" x14ac:dyDescent="0.35">
      <c r="B8" t="s">
        <v>4840</v>
      </c>
      <c r="G8" t="str">
        <f>B8</f>
        <v>&lt;entidades&gt;</v>
      </c>
      <c r="J8" t="s">
        <v>4840</v>
      </c>
      <c r="O8" t="str">
        <f>J8</f>
        <v>&lt;entidades&gt;</v>
      </c>
      <c r="R8" t="s">
        <v>4840</v>
      </c>
      <c r="W8" t="str">
        <f>R8</f>
        <v>&lt;entidades&gt;</v>
      </c>
    </row>
    <row r="9" spans="1:24" x14ac:dyDescent="0.35">
      <c r="C9" t="s">
        <v>4841</v>
      </c>
      <c r="D9" s="30">
        <f>D2</f>
        <v>2963080</v>
      </c>
      <c r="E9" t="s">
        <v>1846</v>
      </c>
      <c r="G9" t="str">
        <f>IF(D9&lt;&gt;"","&lt;"&amp;E9&amp;"&gt;"&amp;D9&amp;"&lt;/"&amp;E9&amp;"&gt;","")</f>
        <v>&lt;codigo&gt;2963080&lt;/codigo&gt;</v>
      </c>
      <c r="K9" t="s">
        <v>4841</v>
      </c>
      <c r="L9" s="30">
        <f>L2</f>
        <v>2963081</v>
      </c>
      <c r="M9" t="s">
        <v>1846</v>
      </c>
      <c r="O9" t="str">
        <f>IF(L9&lt;&gt;"","&lt;"&amp;M9&amp;"&gt;"&amp;L9&amp;"&lt;/"&amp;M9&amp;"&gt;","")</f>
        <v>&lt;codigo&gt;2963081&lt;/codigo&gt;</v>
      </c>
      <c r="S9" t="s">
        <v>4841</v>
      </c>
      <c r="T9" s="30">
        <f>T2</f>
        <v>2963082</v>
      </c>
      <c r="U9" t="s">
        <v>1846</v>
      </c>
      <c r="W9" t="str">
        <f>IF(T9&lt;&gt;"","&lt;"&amp;U9&amp;"&gt;"&amp;T9&amp;"&lt;/"&amp;U9&amp;"&gt;","")</f>
        <v>&lt;codigo&gt;2963082&lt;/codigo&gt;</v>
      </c>
    </row>
    <row r="10" spans="1:24" x14ac:dyDescent="0.35">
      <c r="C10" t="s">
        <v>4842</v>
      </c>
      <c r="D10" s="32" t="str">
        <f>"Apellidos "&amp;D9</f>
        <v>Apellidos 2963080</v>
      </c>
      <c r="E10" t="s">
        <v>1862</v>
      </c>
      <c r="F10" t="s">
        <v>4859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4842</v>
      </c>
      <c r="L10" s="32" t="str">
        <f>"Apellidos "&amp;L9</f>
        <v>Apellidos 2963081</v>
      </c>
      <c r="M10" t="s">
        <v>1862</v>
      </c>
      <c r="N10" t="s">
        <v>4859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4842</v>
      </c>
      <c r="T10" s="32" t="str">
        <f>"Apellidos "&amp;T9</f>
        <v>Apellidos 2963082</v>
      </c>
      <c r="U10" t="s">
        <v>1862</v>
      </c>
      <c r="V10" t="s">
        <v>4859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5">
      <c r="C11" t="s">
        <v>4843</v>
      </c>
      <c r="D11" s="32"/>
      <c r="E11" t="s">
        <v>1863</v>
      </c>
      <c r="F11" t="s">
        <v>3706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4843</v>
      </c>
      <c r="L11" s="32"/>
      <c r="M11" t="s">
        <v>1863</v>
      </c>
      <c r="N11" t="s">
        <v>3706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4843</v>
      </c>
      <c r="T11" s="32"/>
      <c r="U11" t="s">
        <v>1863</v>
      </c>
      <c r="V11" t="s">
        <v>3706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5">
      <c r="C12" t="s">
        <v>4844</v>
      </c>
      <c r="D12" s="32"/>
      <c r="E12" t="s">
        <v>1854</v>
      </c>
      <c r="F12" s="39" t="s">
        <v>5382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4844</v>
      </c>
      <c r="L12" s="32"/>
      <c r="M12" t="s">
        <v>1854</v>
      </c>
      <c r="N12" s="39" t="s">
        <v>5382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4844</v>
      </c>
      <c r="T12" s="32"/>
      <c r="U12" t="s">
        <v>1854</v>
      </c>
      <c r="V12" s="39" t="s">
        <v>5382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5">
      <c r="C13" t="s">
        <v>4845</v>
      </c>
      <c r="D13" s="32" t="str">
        <f>"NomRes "&amp;D9</f>
        <v>NomRes 2963080</v>
      </c>
      <c r="E13" t="s">
        <v>1864</v>
      </c>
      <c r="F13" t="s">
        <v>4859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4845</v>
      </c>
      <c r="L13" s="32" t="str">
        <f>"NomRes "&amp;L9</f>
        <v>NomRes 2963081</v>
      </c>
      <c r="M13" t="s">
        <v>1864</v>
      </c>
      <c r="N13" t="s">
        <v>4859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4845</v>
      </c>
      <c r="T13" s="32" t="str">
        <f>"NomRes "&amp;T9</f>
        <v>NomRes 2963082</v>
      </c>
      <c r="U13" t="s">
        <v>1864</v>
      </c>
      <c r="V13" t="s">
        <v>4859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5">
      <c r="C14" t="s">
        <v>4846</v>
      </c>
      <c r="D14" s="36" t="s">
        <v>1785</v>
      </c>
      <c r="E14" t="s">
        <v>4860</v>
      </c>
      <c r="F14" t="s">
        <v>1785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4846</v>
      </c>
      <c r="L14" s="36" t="s">
        <v>1785</v>
      </c>
      <c r="M14" t="s">
        <v>4860</v>
      </c>
      <c r="N14" t="s">
        <v>1785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4846</v>
      </c>
      <c r="T14" s="36" t="s">
        <v>1785</v>
      </c>
      <c r="U14" t="s">
        <v>4860</v>
      </c>
      <c r="V14" t="s">
        <v>1785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5">
      <c r="C15" t="s">
        <v>4847</v>
      </c>
      <c r="D15" s="36" t="s">
        <v>1776</v>
      </c>
      <c r="E15" t="s">
        <v>4861</v>
      </c>
      <c r="F15" t="s">
        <v>1776</v>
      </c>
      <c r="G15" t="str">
        <f t="shared" si="3"/>
        <v>&lt;ind_seguridad_manual&gt;G&lt;/ind_seguridad_manual&gt;</v>
      </c>
      <c r="H15">
        <f t="shared" si="0"/>
        <v>1</v>
      </c>
      <c r="K15" t="s">
        <v>4847</v>
      </c>
      <c r="L15" s="36" t="s">
        <v>1776</v>
      </c>
      <c r="M15" t="s">
        <v>4861</v>
      </c>
      <c r="N15" t="s">
        <v>1776</v>
      </c>
      <c r="O15" t="str">
        <f t="shared" si="4"/>
        <v>&lt;ind_seguridad_manual&gt;G&lt;/ind_seguridad_manual&gt;</v>
      </c>
      <c r="P15">
        <f t="shared" si="1"/>
        <v>1</v>
      </c>
      <c r="S15" t="s">
        <v>4847</v>
      </c>
      <c r="T15" s="36" t="s">
        <v>1776</v>
      </c>
      <c r="U15" t="s">
        <v>4861</v>
      </c>
      <c r="V15" t="s">
        <v>1776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5">
      <c r="C16" t="s">
        <v>4848</v>
      </c>
      <c r="D16" s="32"/>
      <c r="E16" t="s">
        <v>4862</v>
      </c>
      <c r="F16" t="s">
        <v>3706</v>
      </c>
      <c r="G16" t="str">
        <f t="shared" si="3"/>
        <v/>
      </c>
      <c r="H16">
        <f t="shared" si="0"/>
        <v>0</v>
      </c>
      <c r="K16" t="s">
        <v>4848</v>
      </c>
      <c r="L16" s="32"/>
      <c r="M16" t="s">
        <v>4862</v>
      </c>
      <c r="N16" t="s">
        <v>3706</v>
      </c>
      <c r="O16" t="str">
        <f t="shared" si="4"/>
        <v/>
      </c>
      <c r="P16">
        <f t="shared" si="1"/>
        <v>0</v>
      </c>
      <c r="S16" t="s">
        <v>4848</v>
      </c>
      <c r="T16" s="32"/>
      <c r="U16" t="s">
        <v>4862</v>
      </c>
      <c r="V16" t="s">
        <v>3706</v>
      </c>
      <c r="W16" t="str">
        <f t="shared" si="5"/>
        <v/>
      </c>
      <c r="X16">
        <f t="shared" si="2"/>
        <v>0</v>
      </c>
    </row>
    <row r="17" spans="2:24" x14ac:dyDescent="0.35">
      <c r="C17" t="s">
        <v>4849</v>
      </c>
      <c r="D17" s="32"/>
      <c r="E17" t="s">
        <v>4863</v>
      </c>
      <c r="F17" t="s">
        <v>3706</v>
      </c>
      <c r="G17" t="str">
        <f t="shared" si="3"/>
        <v/>
      </c>
      <c r="H17">
        <f t="shared" si="0"/>
        <v>0</v>
      </c>
      <c r="K17" t="s">
        <v>4849</v>
      </c>
      <c r="L17" s="32"/>
      <c r="M17" t="s">
        <v>4863</v>
      </c>
      <c r="N17" t="s">
        <v>3706</v>
      </c>
      <c r="O17" t="str">
        <f t="shared" si="4"/>
        <v/>
      </c>
      <c r="P17">
        <f t="shared" si="1"/>
        <v>0</v>
      </c>
      <c r="S17" t="s">
        <v>4849</v>
      </c>
      <c r="T17" s="32"/>
      <c r="U17" t="s">
        <v>4863</v>
      </c>
      <c r="V17" t="s">
        <v>3706</v>
      </c>
      <c r="W17" t="str">
        <f t="shared" si="5"/>
        <v/>
      </c>
      <c r="X17">
        <f t="shared" si="2"/>
        <v>0</v>
      </c>
    </row>
    <row r="18" spans="2:24" x14ac:dyDescent="0.35">
      <c r="C18" t="s">
        <v>4850</v>
      </c>
      <c r="D18" s="32"/>
      <c r="E18" t="s">
        <v>4864</v>
      </c>
      <c r="F18" t="s">
        <v>3706</v>
      </c>
      <c r="G18" t="str">
        <f t="shared" si="3"/>
        <v/>
      </c>
      <c r="H18">
        <f t="shared" si="0"/>
        <v>0</v>
      </c>
      <c r="K18" t="s">
        <v>4850</v>
      </c>
      <c r="L18" s="32"/>
      <c r="M18" t="s">
        <v>4864</v>
      </c>
      <c r="N18" t="s">
        <v>3706</v>
      </c>
      <c r="O18" t="str">
        <f t="shared" si="4"/>
        <v/>
      </c>
      <c r="P18">
        <f t="shared" si="1"/>
        <v>0</v>
      </c>
      <c r="S18" t="s">
        <v>4850</v>
      </c>
      <c r="T18" s="32"/>
      <c r="U18" t="s">
        <v>4864</v>
      </c>
      <c r="V18" t="s">
        <v>3706</v>
      </c>
      <c r="W18" t="str">
        <f t="shared" si="5"/>
        <v/>
      </c>
      <c r="X18">
        <f t="shared" si="2"/>
        <v>0</v>
      </c>
    </row>
    <row r="19" spans="2:24" x14ac:dyDescent="0.35">
      <c r="C19" t="s">
        <v>4851</v>
      </c>
      <c r="D19" s="36">
        <v>2407499</v>
      </c>
      <c r="E19" t="s">
        <v>4865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4851</v>
      </c>
      <c r="L19" s="36">
        <v>2407499</v>
      </c>
      <c r="M19" t="s">
        <v>4865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4851</v>
      </c>
      <c r="T19" s="36">
        <v>2407499</v>
      </c>
      <c r="U19" t="s">
        <v>4865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5">
      <c r="C20" t="s">
        <v>4852</v>
      </c>
      <c r="D20" s="32"/>
      <c r="E20" t="s">
        <v>4866</v>
      </c>
      <c r="F20" t="s">
        <v>3706</v>
      </c>
      <c r="G20" t="str">
        <f t="shared" si="3"/>
        <v/>
      </c>
      <c r="H20">
        <f t="shared" si="0"/>
        <v>0</v>
      </c>
      <c r="K20" t="s">
        <v>4852</v>
      </c>
      <c r="L20" s="32"/>
      <c r="M20" t="s">
        <v>4866</v>
      </c>
      <c r="N20" t="s">
        <v>3706</v>
      </c>
      <c r="O20" t="str">
        <f t="shared" si="4"/>
        <v/>
      </c>
      <c r="P20">
        <f t="shared" si="1"/>
        <v>0</v>
      </c>
      <c r="S20" t="s">
        <v>4852</v>
      </c>
      <c r="T20" s="32"/>
      <c r="U20" t="s">
        <v>4866</v>
      </c>
      <c r="V20" t="s">
        <v>3706</v>
      </c>
      <c r="W20" t="str">
        <f t="shared" si="5"/>
        <v/>
      </c>
      <c r="X20">
        <f t="shared" si="2"/>
        <v>0</v>
      </c>
    </row>
    <row r="21" spans="2:24" x14ac:dyDescent="0.35">
      <c r="B21" t="s">
        <v>4853</v>
      </c>
      <c r="E21" t="s">
        <v>4867</v>
      </c>
      <c r="F21" t="s">
        <v>3706</v>
      </c>
      <c r="G21" t="str">
        <f>B21</f>
        <v>&lt;/entidades&gt;</v>
      </c>
      <c r="H21">
        <f t="shared" si="0"/>
        <v>0</v>
      </c>
      <c r="J21" t="s">
        <v>4853</v>
      </c>
      <c r="M21" t="s">
        <v>4867</v>
      </c>
      <c r="N21" t="s">
        <v>3706</v>
      </c>
      <c r="O21" t="str">
        <f>J21</f>
        <v>&lt;/entidades&gt;</v>
      </c>
      <c r="P21">
        <f t="shared" si="1"/>
        <v>0</v>
      </c>
      <c r="R21" t="s">
        <v>4853</v>
      </c>
      <c r="U21" t="s">
        <v>4867</v>
      </c>
      <c r="V21" t="s">
        <v>3706</v>
      </c>
      <c r="W21" t="str">
        <f>R21</f>
        <v>&lt;/entidades&gt;</v>
      </c>
      <c r="X21">
        <f t="shared" si="2"/>
        <v>0</v>
      </c>
    </row>
    <row r="22" spans="2:24" x14ac:dyDescent="0.35">
      <c r="B22" t="s">
        <v>4854</v>
      </c>
      <c r="G22" t="str">
        <f>B22</f>
        <v>&lt;entidades_adm&gt;</v>
      </c>
      <c r="H22">
        <f t="shared" si="0"/>
        <v>0</v>
      </c>
      <c r="J22" t="s">
        <v>4854</v>
      </c>
      <c r="O22" t="str">
        <f>J22</f>
        <v>&lt;entidades_adm&gt;</v>
      </c>
      <c r="P22">
        <f t="shared" si="1"/>
        <v>0</v>
      </c>
      <c r="R22" t="s">
        <v>4854</v>
      </c>
      <c r="W22" t="str">
        <f>R22</f>
        <v>&lt;entidades_adm&gt;</v>
      </c>
      <c r="X22">
        <f t="shared" si="2"/>
        <v>0</v>
      </c>
    </row>
    <row r="23" spans="2:24" x14ac:dyDescent="0.35">
      <c r="C23" t="s">
        <v>4841</v>
      </c>
      <c r="E23" t="s">
        <v>1846</v>
      </c>
      <c r="F23">
        <v>61963</v>
      </c>
      <c r="G23" t="str">
        <f t="shared" si="3"/>
        <v/>
      </c>
      <c r="H23">
        <f t="shared" si="0"/>
        <v>0</v>
      </c>
      <c r="K23" t="s">
        <v>4841</v>
      </c>
      <c r="M23" t="s">
        <v>1846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4841</v>
      </c>
      <c r="U23" t="s">
        <v>1846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5">
      <c r="C24" t="s">
        <v>5124</v>
      </c>
      <c r="E24" t="s">
        <v>4869</v>
      </c>
      <c r="F24" t="s">
        <v>3706</v>
      </c>
      <c r="G24" t="str">
        <f t="shared" si="3"/>
        <v/>
      </c>
      <c r="H24">
        <f t="shared" si="0"/>
        <v>0</v>
      </c>
      <c r="K24" t="s">
        <v>5124</v>
      </c>
      <c r="M24" t="s">
        <v>4869</v>
      </c>
      <c r="N24" t="s">
        <v>3706</v>
      </c>
      <c r="O24" t="str">
        <f t="shared" si="6"/>
        <v/>
      </c>
      <c r="P24">
        <f t="shared" si="1"/>
        <v>0</v>
      </c>
      <c r="S24" t="s">
        <v>5124</v>
      </c>
      <c r="U24" t="s">
        <v>4869</v>
      </c>
      <c r="V24" t="s">
        <v>3706</v>
      </c>
      <c r="W24" t="str">
        <f t="shared" si="7"/>
        <v/>
      </c>
      <c r="X24">
        <f t="shared" si="2"/>
        <v>0</v>
      </c>
    </row>
    <row r="25" spans="2:24" x14ac:dyDescent="0.35">
      <c r="C25" t="s">
        <v>5125</v>
      </c>
      <c r="E25" t="s">
        <v>4870</v>
      </c>
      <c r="F25" t="s">
        <v>3706</v>
      </c>
      <c r="G25" t="str">
        <f t="shared" si="3"/>
        <v/>
      </c>
      <c r="H25">
        <f t="shared" si="0"/>
        <v>0</v>
      </c>
      <c r="K25" t="s">
        <v>5125</v>
      </c>
      <c r="M25" t="s">
        <v>4870</v>
      </c>
      <c r="N25" t="s">
        <v>3706</v>
      </c>
      <c r="O25" t="str">
        <f t="shared" si="6"/>
        <v/>
      </c>
      <c r="P25">
        <f t="shared" si="1"/>
        <v>0</v>
      </c>
      <c r="S25" t="s">
        <v>5125</v>
      </c>
      <c r="U25" t="s">
        <v>4870</v>
      </c>
      <c r="V25" t="s">
        <v>3706</v>
      </c>
      <c r="W25" t="str">
        <f t="shared" si="7"/>
        <v/>
      </c>
      <c r="X25">
        <f t="shared" si="2"/>
        <v>0</v>
      </c>
    </row>
    <row r="26" spans="2:24" x14ac:dyDescent="0.35">
      <c r="C26" t="s">
        <v>5126</v>
      </c>
      <c r="E26" t="s">
        <v>4871</v>
      </c>
      <c r="F26" t="s">
        <v>3706</v>
      </c>
      <c r="G26" t="str">
        <f t="shared" si="3"/>
        <v/>
      </c>
      <c r="H26">
        <f t="shared" si="0"/>
        <v>0</v>
      </c>
      <c r="K26" t="s">
        <v>5126</v>
      </c>
      <c r="M26" t="s">
        <v>4871</v>
      </c>
      <c r="N26" t="s">
        <v>3706</v>
      </c>
      <c r="O26" t="str">
        <f t="shared" si="6"/>
        <v/>
      </c>
      <c r="P26">
        <f t="shared" si="1"/>
        <v>0</v>
      </c>
      <c r="S26" t="s">
        <v>5126</v>
      </c>
      <c r="U26" t="s">
        <v>4871</v>
      </c>
      <c r="V26" t="s">
        <v>3706</v>
      </c>
      <c r="W26" t="str">
        <f t="shared" si="7"/>
        <v/>
      </c>
      <c r="X26">
        <f t="shared" si="2"/>
        <v>0</v>
      </c>
    </row>
    <row r="27" spans="2:24" x14ac:dyDescent="0.35">
      <c r="C27" t="s">
        <v>5127</v>
      </c>
      <c r="E27" t="s">
        <v>4872</v>
      </c>
      <c r="F27" t="s">
        <v>3706</v>
      </c>
      <c r="G27" t="str">
        <f t="shared" si="3"/>
        <v/>
      </c>
      <c r="H27">
        <f t="shared" si="0"/>
        <v>0</v>
      </c>
      <c r="K27" t="s">
        <v>5127</v>
      </c>
      <c r="M27" t="s">
        <v>4872</v>
      </c>
      <c r="N27" t="s">
        <v>3706</v>
      </c>
      <c r="O27" t="str">
        <f t="shared" si="6"/>
        <v/>
      </c>
      <c r="P27">
        <f t="shared" si="1"/>
        <v>0</v>
      </c>
      <c r="S27" t="s">
        <v>5127</v>
      </c>
      <c r="U27" t="s">
        <v>4872</v>
      </c>
      <c r="V27" t="s">
        <v>3706</v>
      </c>
      <c r="W27" t="str">
        <f t="shared" si="7"/>
        <v/>
      </c>
      <c r="X27">
        <f t="shared" si="2"/>
        <v>0</v>
      </c>
    </row>
    <row r="28" spans="2:24" x14ac:dyDescent="0.35">
      <c r="C28" t="s">
        <v>5128</v>
      </c>
      <c r="E28" t="s">
        <v>4873</v>
      </c>
      <c r="F28" t="s">
        <v>3706</v>
      </c>
      <c r="G28" t="str">
        <f t="shared" si="3"/>
        <v/>
      </c>
      <c r="H28">
        <f t="shared" si="0"/>
        <v>0</v>
      </c>
      <c r="K28" t="s">
        <v>5128</v>
      </c>
      <c r="M28" t="s">
        <v>4873</v>
      </c>
      <c r="N28" t="s">
        <v>3706</v>
      </c>
      <c r="O28" t="str">
        <f t="shared" si="6"/>
        <v/>
      </c>
      <c r="P28">
        <f t="shared" si="1"/>
        <v>0</v>
      </c>
      <c r="S28" t="s">
        <v>5128</v>
      </c>
      <c r="U28" t="s">
        <v>4873</v>
      </c>
      <c r="V28" t="s">
        <v>3706</v>
      </c>
      <c r="W28" t="str">
        <f t="shared" si="7"/>
        <v/>
      </c>
      <c r="X28">
        <f t="shared" si="2"/>
        <v>0</v>
      </c>
    </row>
    <row r="29" spans="2:24" x14ac:dyDescent="0.35">
      <c r="C29" t="s">
        <v>5129</v>
      </c>
      <c r="E29" t="s">
        <v>4874</v>
      </c>
      <c r="F29" t="s">
        <v>3706</v>
      </c>
      <c r="G29" t="str">
        <f t="shared" si="3"/>
        <v/>
      </c>
      <c r="H29">
        <f t="shared" si="0"/>
        <v>0</v>
      </c>
      <c r="K29" t="s">
        <v>5129</v>
      </c>
      <c r="M29" t="s">
        <v>4874</v>
      </c>
      <c r="N29" t="s">
        <v>3706</v>
      </c>
      <c r="O29" t="str">
        <f t="shared" si="6"/>
        <v/>
      </c>
      <c r="P29">
        <f t="shared" si="1"/>
        <v>0</v>
      </c>
      <c r="S29" t="s">
        <v>5129</v>
      </c>
      <c r="U29" t="s">
        <v>4874</v>
      </c>
      <c r="V29" t="s">
        <v>3706</v>
      </c>
      <c r="W29" t="str">
        <f t="shared" si="7"/>
        <v/>
      </c>
      <c r="X29">
        <f t="shared" si="2"/>
        <v>0</v>
      </c>
    </row>
    <row r="30" spans="2:24" x14ac:dyDescent="0.35">
      <c r="C30" t="s">
        <v>5130</v>
      </c>
      <c r="E30" t="s">
        <v>4875</v>
      </c>
      <c r="F30" t="s">
        <v>3706</v>
      </c>
      <c r="G30" t="str">
        <f t="shared" si="3"/>
        <v/>
      </c>
      <c r="H30">
        <f t="shared" si="0"/>
        <v>0</v>
      </c>
      <c r="K30" t="s">
        <v>5130</v>
      </c>
      <c r="M30" t="s">
        <v>4875</v>
      </c>
      <c r="N30" t="s">
        <v>3706</v>
      </c>
      <c r="O30" t="str">
        <f t="shared" si="6"/>
        <v/>
      </c>
      <c r="P30">
        <f t="shared" si="1"/>
        <v>0</v>
      </c>
      <c r="S30" t="s">
        <v>5130</v>
      </c>
      <c r="U30" t="s">
        <v>4875</v>
      </c>
      <c r="V30" t="s">
        <v>3706</v>
      </c>
      <c r="W30" t="str">
        <f t="shared" si="7"/>
        <v/>
      </c>
      <c r="X30">
        <f t="shared" si="2"/>
        <v>0</v>
      </c>
    </row>
    <row r="31" spans="2:24" x14ac:dyDescent="0.35">
      <c r="C31" t="s">
        <v>5131</v>
      </c>
      <c r="E31" t="s">
        <v>4876</v>
      </c>
      <c r="F31" t="s">
        <v>3706</v>
      </c>
      <c r="G31" t="str">
        <f t="shared" si="3"/>
        <v/>
      </c>
      <c r="H31">
        <f t="shared" si="0"/>
        <v>0</v>
      </c>
      <c r="K31" t="s">
        <v>5131</v>
      </c>
      <c r="M31" t="s">
        <v>4876</v>
      </c>
      <c r="N31" t="s">
        <v>3706</v>
      </c>
      <c r="O31" t="str">
        <f t="shared" si="6"/>
        <v/>
      </c>
      <c r="P31">
        <f t="shared" si="1"/>
        <v>0</v>
      </c>
      <c r="S31" t="s">
        <v>5131</v>
      </c>
      <c r="U31" t="s">
        <v>4876</v>
      </c>
      <c r="V31" t="s">
        <v>3706</v>
      </c>
      <c r="W31" t="str">
        <f t="shared" si="7"/>
        <v/>
      </c>
      <c r="X31">
        <f t="shared" si="2"/>
        <v>0</v>
      </c>
    </row>
    <row r="32" spans="2:24" x14ac:dyDescent="0.35">
      <c r="C32" t="s">
        <v>5132</v>
      </c>
      <c r="E32" t="s">
        <v>4877</v>
      </c>
      <c r="F32" t="s">
        <v>3706</v>
      </c>
      <c r="G32" t="str">
        <f t="shared" si="3"/>
        <v/>
      </c>
      <c r="H32">
        <f t="shared" si="0"/>
        <v>0</v>
      </c>
      <c r="K32" t="s">
        <v>5132</v>
      </c>
      <c r="M32" t="s">
        <v>4877</v>
      </c>
      <c r="N32" t="s">
        <v>3706</v>
      </c>
      <c r="O32" t="str">
        <f t="shared" si="6"/>
        <v/>
      </c>
      <c r="P32">
        <f t="shared" si="1"/>
        <v>0</v>
      </c>
      <c r="S32" t="s">
        <v>5132</v>
      </c>
      <c r="U32" t="s">
        <v>4877</v>
      </c>
      <c r="V32" t="s">
        <v>3706</v>
      </c>
      <c r="W32" t="str">
        <f t="shared" si="7"/>
        <v/>
      </c>
      <c r="X32">
        <f t="shared" si="2"/>
        <v>0</v>
      </c>
    </row>
    <row r="33" spans="3:24" x14ac:dyDescent="0.35">
      <c r="C33" t="s">
        <v>5133</v>
      </c>
      <c r="E33" t="s">
        <v>4878</v>
      </c>
      <c r="F33" t="s">
        <v>3706</v>
      </c>
      <c r="G33" t="str">
        <f t="shared" si="3"/>
        <v/>
      </c>
      <c r="H33">
        <f t="shared" si="0"/>
        <v>0</v>
      </c>
      <c r="K33" t="s">
        <v>5133</v>
      </c>
      <c r="M33" t="s">
        <v>4878</v>
      </c>
      <c r="N33" t="s">
        <v>3706</v>
      </c>
      <c r="O33" t="str">
        <f t="shared" si="6"/>
        <v/>
      </c>
      <c r="P33">
        <f t="shared" si="1"/>
        <v>0</v>
      </c>
      <c r="S33" t="s">
        <v>5133</v>
      </c>
      <c r="U33" t="s">
        <v>4878</v>
      </c>
      <c r="V33" t="s">
        <v>3706</v>
      </c>
      <c r="W33" t="str">
        <f t="shared" si="7"/>
        <v/>
      </c>
      <c r="X33">
        <f t="shared" si="2"/>
        <v>0</v>
      </c>
    </row>
    <row r="34" spans="3:24" x14ac:dyDescent="0.35">
      <c r="C34" t="s">
        <v>5134</v>
      </c>
      <c r="E34" t="s">
        <v>4879</v>
      </c>
      <c r="F34" t="s">
        <v>3706</v>
      </c>
      <c r="G34" t="str">
        <f t="shared" si="3"/>
        <v/>
      </c>
      <c r="H34">
        <f t="shared" si="0"/>
        <v>0</v>
      </c>
      <c r="K34" t="s">
        <v>5134</v>
      </c>
      <c r="M34" t="s">
        <v>4879</v>
      </c>
      <c r="N34" t="s">
        <v>3706</v>
      </c>
      <c r="O34" t="str">
        <f t="shared" si="6"/>
        <v/>
      </c>
      <c r="P34">
        <f t="shared" si="1"/>
        <v>0</v>
      </c>
      <c r="S34" t="s">
        <v>5134</v>
      </c>
      <c r="U34" t="s">
        <v>4879</v>
      </c>
      <c r="V34" t="s">
        <v>3706</v>
      </c>
      <c r="W34" t="str">
        <f t="shared" si="7"/>
        <v/>
      </c>
      <c r="X34">
        <f t="shared" si="2"/>
        <v>0</v>
      </c>
    </row>
    <row r="35" spans="3:24" x14ac:dyDescent="0.35">
      <c r="C35" t="s">
        <v>5135</v>
      </c>
      <c r="E35" t="s">
        <v>4880</v>
      </c>
      <c r="F35" t="s">
        <v>3706</v>
      </c>
      <c r="G35" t="str">
        <f t="shared" si="3"/>
        <v/>
      </c>
      <c r="H35">
        <f t="shared" si="0"/>
        <v>0</v>
      </c>
      <c r="K35" t="s">
        <v>5135</v>
      </c>
      <c r="M35" t="s">
        <v>4880</v>
      </c>
      <c r="N35" t="s">
        <v>3706</v>
      </c>
      <c r="O35" t="str">
        <f t="shared" si="6"/>
        <v/>
      </c>
      <c r="P35">
        <f t="shared" si="1"/>
        <v>0</v>
      </c>
      <c r="S35" t="s">
        <v>5135</v>
      </c>
      <c r="U35" t="s">
        <v>4880</v>
      </c>
      <c r="V35" t="s">
        <v>3706</v>
      </c>
      <c r="W35" t="str">
        <f t="shared" si="7"/>
        <v/>
      </c>
      <c r="X35">
        <f t="shared" si="2"/>
        <v>0</v>
      </c>
    </row>
    <row r="36" spans="3:24" x14ac:dyDescent="0.35">
      <c r="C36" t="s">
        <v>5136</v>
      </c>
      <c r="E36" t="s">
        <v>4881</v>
      </c>
      <c r="F36" t="s">
        <v>3706</v>
      </c>
      <c r="G36" t="str">
        <f t="shared" si="3"/>
        <v/>
      </c>
      <c r="H36">
        <f t="shared" si="0"/>
        <v>0</v>
      </c>
      <c r="K36" t="s">
        <v>5136</v>
      </c>
      <c r="M36" t="s">
        <v>4881</v>
      </c>
      <c r="N36" t="s">
        <v>3706</v>
      </c>
      <c r="O36" t="str">
        <f t="shared" si="6"/>
        <v/>
      </c>
      <c r="P36">
        <f t="shared" si="1"/>
        <v>0</v>
      </c>
      <c r="S36" t="s">
        <v>5136</v>
      </c>
      <c r="U36" t="s">
        <v>4881</v>
      </c>
      <c r="V36" t="s">
        <v>3706</v>
      </c>
      <c r="W36" t="str">
        <f t="shared" si="7"/>
        <v/>
      </c>
      <c r="X36">
        <f t="shared" si="2"/>
        <v>0</v>
      </c>
    </row>
    <row r="37" spans="3:24" x14ac:dyDescent="0.35">
      <c r="C37" t="s">
        <v>5137</v>
      </c>
      <c r="D37" s="36">
        <v>39</v>
      </c>
      <c r="E37" s="32" t="s">
        <v>4882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5137</v>
      </c>
      <c r="L37" s="36">
        <v>39</v>
      </c>
      <c r="M37" s="32" t="s">
        <v>4882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5137</v>
      </c>
      <c r="T37" s="36">
        <v>39</v>
      </c>
      <c r="U37" s="32" t="s">
        <v>4882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5">
      <c r="C38" t="s">
        <v>5138</v>
      </c>
      <c r="E38" t="s">
        <v>4883</v>
      </c>
      <c r="F38" t="s">
        <v>3706</v>
      </c>
      <c r="G38" t="str">
        <f t="shared" si="3"/>
        <v/>
      </c>
      <c r="H38">
        <f t="shared" si="0"/>
        <v>0</v>
      </c>
      <c r="K38" t="s">
        <v>5138</v>
      </c>
      <c r="M38" t="s">
        <v>4883</v>
      </c>
      <c r="N38" t="s">
        <v>3706</v>
      </c>
      <c r="O38" t="str">
        <f t="shared" si="6"/>
        <v/>
      </c>
      <c r="P38">
        <f t="shared" si="1"/>
        <v>0</v>
      </c>
      <c r="S38" t="s">
        <v>5138</v>
      </c>
      <c r="U38" t="s">
        <v>4883</v>
      </c>
      <c r="V38" t="s">
        <v>3706</v>
      </c>
      <c r="W38" t="str">
        <f t="shared" si="7"/>
        <v/>
      </c>
      <c r="X38">
        <f t="shared" si="2"/>
        <v>0</v>
      </c>
    </row>
    <row r="39" spans="3:24" x14ac:dyDescent="0.35">
      <c r="C39" t="s">
        <v>5139</v>
      </c>
      <c r="E39" t="s">
        <v>4884</v>
      </c>
      <c r="F39" t="s">
        <v>3706</v>
      </c>
      <c r="G39" t="str">
        <f t="shared" si="3"/>
        <v/>
      </c>
      <c r="H39">
        <f t="shared" si="0"/>
        <v>0</v>
      </c>
      <c r="K39" t="s">
        <v>5139</v>
      </c>
      <c r="M39" t="s">
        <v>4884</v>
      </c>
      <c r="N39" t="s">
        <v>3706</v>
      </c>
      <c r="O39" t="str">
        <f t="shared" si="6"/>
        <v/>
      </c>
      <c r="P39">
        <f t="shared" si="1"/>
        <v>0</v>
      </c>
      <c r="S39" t="s">
        <v>5139</v>
      </c>
      <c r="U39" t="s">
        <v>4884</v>
      </c>
      <c r="V39" t="s">
        <v>3706</v>
      </c>
      <c r="W39" t="str">
        <f t="shared" si="7"/>
        <v/>
      </c>
      <c r="X39">
        <f t="shared" si="2"/>
        <v>0</v>
      </c>
    </row>
    <row r="40" spans="3:24" x14ac:dyDescent="0.35">
      <c r="C40" t="s">
        <v>5140</v>
      </c>
      <c r="E40" t="s">
        <v>4885</v>
      </c>
      <c r="F40" t="s">
        <v>3706</v>
      </c>
      <c r="G40" t="str">
        <f t="shared" si="3"/>
        <v/>
      </c>
      <c r="H40">
        <f t="shared" si="0"/>
        <v>0</v>
      </c>
      <c r="K40" t="s">
        <v>5140</v>
      </c>
      <c r="M40" t="s">
        <v>4885</v>
      </c>
      <c r="N40" t="s">
        <v>3706</v>
      </c>
      <c r="O40" t="str">
        <f t="shared" si="6"/>
        <v/>
      </c>
      <c r="P40">
        <f t="shared" si="1"/>
        <v>0</v>
      </c>
      <c r="S40" t="s">
        <v>5140</v>
      </c>
      <c r="U40" t="s">
        <v>4885</v>
      </c>
      <c r="V40" t="s">
        <v>3706</v>
      </c>
      <c r="W40" t="str">
        <f t="shared" si="7"/>
        <v/>
      </c>
      <c r="X40">
        <f t="shared" si="2"/>
        <v>0</v>
      </c>
    </row>
    <row r="41" spans="3:24" x14ac:dyDescent="0.35">
      <c r="C41" t="s">
        <v>5141</v>
      </c>
      <c r="E41" t="s">
        <v>4886</v>
      </c>
      <c r="F41" t="s">
        <v>3706</v>
      </c>
      <c r="G41" t="str">
        <f t="shared" si="3"/>
        <v/>
      </c>
      <c r="H41">
        <f t="shared" si="0"/>
        <v>0</v>
      </c>
      <c r="K41" t="s">
        <v>5141</v>
      </c>
      <c r="M41" t="s">
        <v>4886</v>
      </c>
      <c r="N41" t="s">
        <v>3706</v>
      </c>
      <c r="O41" t="str">
        <f t="shared" si="6"/>
        <v/>
      </c>
      <c r="P41">
        <f t="shared" si="1"/>
        <v>0</v>
      </c>
      <c r="S41" t="s">
        <v>5141</v>
      </c>
      <c r="U41" t="s">
        <v>4886</v>
      </c>
      <c r="V41" t="s">
        <v>3706</v>
      </c>
      <c r="W41" t="str">
        <f t="shared" si="7"/>
        <v/>
      </c>
      <c r="X41">
        <f t="shared" si="2"/>
        <v>0</v>
      </c>
    </row>
    <row r="42" spans="3:24" x14ac:dyDescent="0.35">
      <c r="C42" t="s">
        <v>5142</v>
      </c>
      <c r="E42" t="s">
        <v>4887</v>
      </c>
      <c r="F42" t="s">
        <v>3706</v>
      </c>
      <c r="G42" t="str">
        <f t="shared" si="3"/>
        <v/>
      </c>
      <c r="H42">
        <f t="shared" si="0"/>
        <v>0</v>
      </c>
      <c r="K42" t="s">
        <v>5142</v>
      </c>
      <c r="M42" t="s">
        <v>4887</v>
      </c>
      <c r="N42" t="s">
        <v>3706</v>
      </c>
      <c r="O42" t="str">
        <f t="shared" si="6"/>
        <v/>
      </c>
      <c r="P42">
        <f t="shared" si="1"/>
        <v>0</v>
      </c>
      <c r="S42" t="s">
        <v>5142</v>
      </c>
      <c r="U42" t="s">
        <v>4887</v>
      </c>
      <c r="V42" t="s">
        <v>3706</v>
      </c>
      <c r="W42" t="str">
        <f t="shared" si="7"/>
        <v/>
      </c>
      <c r="X42">
        <f t="shared" si="2"/>
        <v>0</v>
      </c>
    </row>
    <row r="43" spans="3:24" x14ac:dyDescent="0.35">
      <c r="C43" t="s">
        <v>5143</v>
      </c>
      <c r="E43" t="s">
        <v>4888</v>
      </c>
      <c r="F43" t="s">
        <v>3706</v>
      </c>
      <c r="G43" t="str">
        <f t="shared" si="3"/>
        <v/>
      </c>
      <c r="H43">
        <f t="shared" si="0"/>
        <v>0</v>
      </c>
      <c r="K43" t="s">
        <v>5143</v>
      </c>
      <c r="M43" t="s">
        <v>4888</v>
      </c>
      <c r="N43" t="s">
        <v>3706</v>
      </c>
      <c r="O43" t="str">
        <f t="shared" si="6"/>
        <v/>
      </c>
      <c r="P43">
        <f t="shared" si="1"/>
        <v>0</v>
      </c>
      <c r="S43" t="s">
        <v>5143</v>
      </c>
      <c r="U43" t="s">
        <v>4888</v>
      </c>
      <c r="V43" t="s">
        <v>3706</v>
      </c>
      <c r="W43" t="str">
        <f t="shared" si="7"/>
        <v/>
      </c>
      <c r="X43">
        <f t="shared" si="2"/>
        <v>0</v>
      </c>
    </row>
    <row r="44" spans="3:24" x14ac:dyDescent="0.35">
      <c r="C44" t="s">
        <v>5144</v>
      </c>
      <c r="E44" t="s">
        <v>4889</v>
      </c>
      <c r="F44" t="s">
        <v>3706</v>
      </c>
      <c r="G44" t="str">
        <f t="shared" si="3"/>
        <v/>
      </c>
      <c r="H44">
        <f t="shared" si="0"/>
        <v>0</v>
      </c>
      <c r="K44" t="s">
        <v>5144</v>
      </c>
      <c r="M44" t="s">
        <v>4889</v>
      </c>
      <c r="N44" t="s">
        <v>3706</v>
      </c>
      <c r="O44" t="str">
        <f t="shared" si="6"/>
        <v/>
      </c>
      <c r="P44">
        <f t="shared" si="1"/>
        <v>0</v>
      </c>
      <c r="S44" t="s">
        <v>5144</v>
      </c>
      <c r="U44" t="s">
        <v>4889</v>
      </c>
      <c r="V44" t="s">
        <v>3706</v>
      </c>
      <c r="W44" t="str">
        <f t="shared" si="7"/>
        <v/>
      </c>
      <c r="X44">
        <f t="shared" si="2"/>
        <v>0</v>
      </c>
    </row>
    <row r="45" spans="3:24" x14ac:dyDescent="0.35">
      <c r="C45" t="s">
        <v>5145</v>
      </c>
      <c r="E45" t="s">
        <v>4890</v>
      </c>
      <c r="F45" t="s">
        <v>3706</v>
      </c>
      <c r="G45" t="str">
        <f t="shared" si="3"/>
        <v/>
      </c>
      <c r="H45">
        <f t="shared" si="0"/>
        <v>0</v>
      </c>
      <c r="K45" t="s">
        <v>5145</v>
      </c>
      <c r="M45" t="s">
        <v>4890</v>
      </c>
      <c r="N45" t="s">
        <v>3706</v>
      </c>
      <c r="O45" t="str">
        <f t="shared" si="6"/>
        <v/>
      </c>
      <c r="P45">
        <f t="shared" si="1"/>
        <v>0</v>
      </c>
      <c r="S45" t="s">
        <v>5145</v>
      </c>
      <c r="U45" t="s">
        <v>4890</v>
      </c>
      <c r="V45" t="s">
        <v>3706</v>
      </c>
      <c r="W45" t="str">
        <f t="shared" si="7"/>
        <v/>
      </c>
      <c r="X45">
        <f t="shared" si="2"/>
        <v>0</v>
      </c>
    </row>
    <row r="46" spans="3:24" x14ac:dyDescent="0.35">
      <c r="C46" t="s">
        <v>5146</v>
      </c>
      <c r="E46" t="s">
        <v>4891</v>
      </c>
      <c r="F46" t="s">
        <v>3706</v>
      </c>
      <c r="G46" t="str">
        <f t="shared" si="3"/>
        <v/>
      </c>
      <c r="H46">
        <f t="shared" si="0"/>
        <v>0</v>
      </c>
      <c r="K46" t="s">
        <v>5146</v>
      </c>
      <c r="M46" t="s">
        <v>4891</v>
      </c>
      <c r="N46" t="s">
        <v>3706</v>
      </c>
      <c r="O46" t="str">
        <f t="shared" si="6"/>
        <v/>
      </c>
      <c r="P46">
        <f t="shared" si="1"/>
        <v>0</v>
      </c>
      <c r="S46" t="s">
        <v>5146</v>
      </c>
      <c r="U46" t="s">
        <v>4891</v>
      </c>
      <c r="V46" t="s">
        <v>3706</v>
      </c>
      <c r="W46" t="str">
        <f t="shared" si="7"/>
        <v/>
      </c>
      <c r="X46">
        <f t="shared" si="2"/>
        <v>0</v>
      </c>
    </row>
    <row r="47" spans="3:24" x14ac:dyDescent="0.35">
      <c r="C47" t="s">
        <v>5147</v>
      </c>
      <c r="E47" t="s">
        <v>4892</v>
      </c>
      <c r="F47" t="s">
        <v>3706</v>
      </c>
      <c r="G47" t="str">
        <f t="shared" si="3"/>
        <v/>
      </c>
      <c r="H47">
        <f t="shared" si="0"/>
        <v>0</v>
      </c>
      <c r="K47" t="s">
        <v>5147</v>
      </c>
      <c r="M47" t="s">
        <v>4892</v>
      </c>
      <c r="N47" t="s">
        <v>3706</v>
      </c>
      <c r="O47" t="str">
        <f t="shared" si="6"/>
        <v/>
      </c>
      <c r="P47">
        <f t="shared" si="1"/>
        <v>0</v>
      </c>
      <c r="S47" t="s">
        <v>5147</v>
      </c>
      <c r="U47" t="s">
        <v>4892</v>
      </c>
      <c r="V47" t="s">
        <v>3706</v>
      </c>
      <c r="W47" t="str">
        <f t="shared" si="7"/>
        <v/>
      </c>
      <c r="X47">
        <f t="shared" si="2"/>
        <v>0</v>
      </c>
    </row>
    <row r="48" spans="3:24" x14ac:dyDescent="0.35">
      <c r="C48" t="s">
        <v>5148</v>
      </c>
      <c r="D48" s="8" t="s">
        <v>1</v>
      </c>
      <c r="E48" t="s">
        <v>4893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5148</v>
      </c>
      <c r="L48" s="8" t="s">
        <v>1</v>
      </c>
      <c r="M48" t="s">
        <v>4893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5148</v>
      </c>
      <c r="T48" s="8" t="s">
        <v>1</v>
      </c>
      <c r="U48" t="s">
        <v>4893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5">
      <c r="C49" t="s">
        <v>5149</v>
      </c>
      <c r="E49" t="s">
        <v>4894</v>
      </c>
      <c r="F49" t="s">
        <v>3706</v>
      </c>
      <c r="G49" t="str">
        <f t="shared" si="3"/>
        <v/>
      </c>
      <c r="H49">
        <f t="shared" si="0"/>
        <v>0</v>
      </c>
      <c r="K49" t="s">
        <v>5149</v>
      </c>
      <c r="M49" t="s">
        <v>4894</v>
      </c>
      <c r="N49" t="s">
        <v>3706</v>
      </c>
      <c r="O49" t="str">
        <f t="shared" si="6"/>
        <v/>
      </c>
      <c r="P49">
        <f t="shared" si="1"/>
        <v>0</v>
      </c>
      <c r="S49" t="s">
        <v>5149</v>
      </c>
      <c r="U49" t="s">
        <v>4894</v>
      </c>
      <c r="V49" t="s">
        <v>3706</v>
      </c>
      <c r="W49" t="str">
        <f t="shared" si="7"/>
        <v/>
      </c>
      <c r="X49">
        <f t="shared" si="2"/>
        <v>0</v>
      </c>
    </row>
    <row r="50" spans="3:24" x14ac:dyDescent="0.35">
      <c r="C50" t="s">
        <v>5150</v>
      </c>
      <c r="D50" s="8" t="s">
        <v>278</v>
      </c>
      <c r="E50" t="s">
        <v>4895</v>
      </c>
      <c r="F50" t="s">
        <v>278</v>
      </c>
      <c r="G50" t="str">
        <f t="shared" si="3"/>
        <v>&lt;ind_financiera&gt;N&lt;/ind_financiera&gt;</v>
      </c>
      <c r="H50">
        <f t="shared" si="0"/>
        <v>1</v>
      </c>
      <c r="K50" t="s">
        <v>5150</v>
      </c>
      <c r="L50" s="8" t="s">
        <v>278</v>
      </c>
      <c r="M50" t="s">
        <v>4895</v>
      </c>
      <c r="N50" t="s">
        <v>278</v>
      </c>
      <c r="O50" t="str">
        <f t="shared" si="6"/>
        <v>&lt;ind_financiera&gt;N&lt;/ind_financiera&gt;</v>
      </c>
      <c r="P50">
        <f t="shared" si="1"/>
        <v>1</v>
      </c>
      <c r="S50" t="s">
        <v>5150</v>
      </c>
      <c r="T50" s="8" t="s">
        <v>278</v>
      </c>
      <c r="U50" t="s">
        <v>4895</v>
      </c>
      <c r="V50" t="s">
        <v>278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5">
      <c r="C51" t="s">
        <v>5151</v>
      </c>
      <c r="E51" t="s">
        <v>4896</v>
      </c>
      <c r="F51" t="s">
        <v>3706</v>
      </c>
      <c r="G51" t="str">
        <f t="shared" si="3"/>
        <v/>
      </c>
      <c r="H51">
        <f t="shared" si="0"/>
        <v>0</v>
      </c>
      <c r="K51" t="s">
        <v>5151</v>
      </c>
      <c r="M51" t="s">
        <v>4896</v>
      </c>
      <c r="N51" t="s">
        <v>3706</v>
      </c>
      <c r="O51" t="str">
        <f t="shared" si="6"/>
        <v/>
      </c>
      <c r="P51">
        <f t="shared" si="1"/>
        <v>0</v>
      </c>
      <c r="S51" t="s">
        <v>5151</v>
      </c>
      <c r="U51" t="s">
        <v>4896</v>
      </c>
      <c r="V51" t="s">
        <v>3706</v>
      </c>
      <c r="W51" t="str">
        <f t="shared" si="7"/>
        <v/>
      </c>
      <c r="X51">
        <f t="shared" si="2"/>
        <v>0</v>
      </c>
    </row>
    <row r="52" spans="3:24" x14ac:dyDescent="0.35">
      <c r="C52" t="s">
        <v>5152</v>
      </c>
      <c r="E52" t="s">
        <v>4897</v>
      </c>
      <c r="F52" t="s">
        <v>3706</v>
      </c>
      <c r="G52" t="str">
        <f t="shared" si="3"/>
        <v/>
      </c>
      <c r="H52">
        <f t="shared" si="0"/>
        <v>0</v>
      </c>
      <c r="K52" t="s">
        <v>5152</v>
      </c>
      <c r="M52" t="s">
        <v>4897</v>
      </c>
      <c r="N52" t="s">
        <v>3706</v>
      </c>
      <c r="O52" t="str">
        <f t="shared" si="6"/>
        <v/>
      </c>
      <c r="P52">
        <f t="shared" si="1"/>
        <v>0</v>
      </c>
      <c r="S52" t="s">
        <v>5152</v>
      </c>
      <c r="U52" t="s">
        <v>4897</v>
      </c>
      <c r="V52" t="s">
        <v>3706</v>
      </c>
      <c r="W52" t="str">
        <f t="shared" si="7"/>
        <v/>
      </c>
      <c r="X52">
        <f t="shared" si="2"/>
        <v>0</v>
      </c>
    </row>
    <row r="53" spans="3:24" x14ac:dyDescent="0.35">
      <c r="C53" t="s">
        <v>5153</v>
      </c>
      <c r="D53" s="8" t="s">
        <v>278</v>
      </c>
      <c r="E53" t="s">
        <v>4898</v>
      </c>
      <c r="F53" t="s">
        <v>278</v>
      </c>
      <c r="G53" t="str">
        <f t="shared" si="3"/>
        <v>&lt;ind_menor&gt;N&lt;/ind_menor&gt;</v>
      </c>
      <c r="H53">
        <f t="shared" si="0"/>
        <v>1</v>
      </c>
      <c r="K53" t="s">
        <v>5153</v>
      </c>
      <c r="L53" s="8" t="s">
        <v>278</v>
      </c>
      <c r="M53" t="s">
        <v>4898</v>
      </c>
      <c r="N53" t="s">
        <v>278</v>
      </c>
      <c r="O53" t="str">
        <f t="shared" si="6"/>
        <v>&lt;ind_menor&gt;N&lt;/ind_menor&gt;</v>
      </c>
      <c r="P53">
        <f t="shared" si="1"/>
        <v>1</v>
      </c>
      <c r="S53" t="s">
        <v>5153</v>
      </c>
      <c r="T53" s="8" t="s">
        <v>278</v>
      </c>
      <c r="U53" t="s">
        <v>4898</v>
      </c>
      <c r="V53" t="s">
        <v>278</v>
      </c>
      <c r="W53" t="str">
        <f t="shared" si="7"/>
        <v>&lt;ind_menor&gt;N&lt;/ind_menor&gt;</v>
      </c>
      <c r="X53">
        <f t="shared" si="2"/>
        <v>1</v>
      </c>
    </row>
    <row r="54" spans="3:24" x14ac:dyDescent="0.35">
      <c r="C54" t="s">
        <v>5154</v>
      </c>
      <c r="E54" t="s">
        <v>4899</v>
      </c>
      <c r="F54" t="s">
        <v>3706</v>
      </c>
      <c r="G54" t="str">
        <f t="shared" si="3"/>
        <v/>
      </c>
      <c r="H54">
        <f t="shared" si="0"/>
        <v>0</v>
      </c>
      <c r="K54" t="s">
        <v>5154</v>
      </c>
      <c r="M54" t="s">
        <v>4899</v>
      </c>
      <c r="N54" t="s">
        <v>3706</v>
      </c>
      <c r="O54" t="str">
        <f t="shared" si="6"/>
        <v/>
      </c>
      <c r="P54">
        <f t="shared" si="1"/>
        <v>0</v>
      </c>
      <c r="S54" t="s">
        <v>5154</v>
      </c>
      <c r="U54" t="s">
        <v>4899</v>
      </c>
      <c r="V54" t="s">
        <v>3706</v>
      </c>
      <c r="W54" t="str">
        <f t="shared" si="7"/>
        <v/>
      </c>
      <c r="X54">
        <f t="shared" si="2"/>
        <v>0</v>
      </c>
    </row>
    <row r="55" spans="3:24" x14ac:dyDescent="0.35">
      <c r="C55" t="s">
        <v>5155</v>
      </c>
      <c r="D55" s="8" t="s">
        <v>278</v>
      </c>
      <c r="E55" t="s">
        <v>4900</v>
      </c>
      <c r="F55" t="s">
        <v>278</v>
      </c>
      <c r="G55" t="str">
        <f t="shared" si="3"/>
        <v>&lt;ind_nacional_ext&gt;N&lt;/ind_nacional_ext&gt;</v>
      </c>
      <c r="H55">
        <f t="shared" si="0"/>
        <v>1</v>
      </c>
      <c r="K55" t="s">
        <v>5155</v>
      </c>
      <c r="L55" s="8" t="s">
        <v>278</v>
      </c>
      <c r="M55" t="s">
        <v>4900</v>
      </c>
      <c r="N55" t="s">
        <v>278</v>
      </c>
      <c r="O55" t="str">
        <f t="shared" si="6"/>
        <v>&lt;ind_nacional_ext&gt;N&lt;/ind_nacional_ext&gt;</v>
      </c>
      <c r="P55">
        <f t="shared" si="1"/>
        <v>1</v>
      </c>
      <c r="S55" t="s">
        <v>5155</v>
      </c>
      <c r="T55" s="8" t="s">
        <v>278</v>
      </c>
      <c r="U55" t="s">
        <v>4900</v>
      </c>
      <c r="V55" t="s">
        <v>278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5">
      <c r="C56" t="s">
        <v>5156</v>
      </c>
      <c r="E56" t="s">
        <v>4901</v>
      </c>
      <c r="F56" t="s">
        <v>3706</v>
      </c>
      <c r="G56" t="str">
        <f t="shared" si="3"/>
        <v/>
      </c>
      <c r="H56">
        <f t="shared" si="0"/>
        <v>0</v>
      </c>
      <c r="K56" t="s">
        <v>5156</v>
      </c>
      <c r="M56" t="s">
        <v>4901</v>
      </c>
      <c r="N56" t="s">
        <v>3706</v>
      </c>
      <c r="O56" t="str">
        <f t="shared" si="6"/>
        <v/>
      </c>
      <c r="P56">
        <f t="shared" si="1"/>
        <v>0</v>
      </c>
      <c r="S56" t="s">
        <v>5156</v>
      </c>
      <c r="U56" t="s">
        <v>4901</v>
      </c>
      <c r="V56" t="s">
        <v>3706</v>
      </c>
      <c r="W56" t="str">
        <f t="shared" si="7"/>
        <v/>
      </c>
      <c r="X56">
        <f t="shared" si="2"/>
        <v>0</v>
      </c>
    </row>
    <row r="57" spans="3:24" x14ac:dyDescent="0.35">
      <c r="C57" t="s">
        <v>5157</v>
      </c>
      <c r="E57" t="s">
        <v>4902</v>
      </c>
      <c r="F57" t="s">
        <v>3706</v>
      </c>
      <c r="G57" t="str">
        <f t="shared" si="3"/>
        <v/>
      </c>
      <c r="H57">
        <f t="shared" si="0"/>
        <v>0</v>
      </c>
      <c r="K57" t="s">
        <v>5157</v>
      </c>
      <c r="M57" t="s">
        <v>4902</v>
      </c>
      <c r="N57" t="s">
        <v>3706</v>
      </c>
      <c r="O57" t="str">
        <f t="shared" si="6"/>
        <v/>
      </c>
      <c r="P57">
        <f t="shared" si="1"/>
        <v>0</v>
      </c>
      <c r="S57" t="s">
        <v>5157</v>
      </c>
      <c r="U57" t="s">
        <v>4902</v>
      </c>
      <c r="V57" t="s">
        <v>3706</v>
      </c>
      <c r="W57" t="str">
        <f t="shared" si="7"/>
        <v/>
      </c>
      <c r="X57">
        <f t="shared" si="2"/>
        <v>0</v>
      </c>
    </row>
    <row r="58" spans="3:24" x14ac:dyDescent="0.35">
      <c r="C58" t="s">
        <v>5158</v>
      </c>
      <c r="E58" t="s">
        <v>4903</v>
      </c>
      <c r="F58" t="s">
        <v>3706</v>
      </c>
      <c r="G58" t="str">
        <f t="shared" si="3"/>
        <v/>
      </c>
      <c r="H58">
        <f t="shared" si="0"/>
        <v>0</v>
      </c>
      <c r="K58" t="s">
        <v>5158</v>
      </c>
      <c r="M58" t="s">
        <v>4903</v>
      </c>
      <c r="N58" t="s">
        <v>3706</v>
      </c>
      <c r="O58" t="str">
        <f t="shared" si="6"/>
        <v/>
      </c>
      <c r="P58">
        <f t="shared" si="1"/>
        <v>0</v>
      </c>
      <c r="S58" t="s">
        <v>5158</v>
      </c>
      <c r="U58" t="s">
        <v>4903</v>
      </c>
      <c r="V58" t="s">
        <v>3706</v>
      </c>
      <c r="W58" t="str">
        <f t="shared" si="7"/>
        <v/>
      </c>
      <c r="X58">
        <f t="shared" si="2"/>
        <v>0</v>
      </c>
    </row>
    <row r="59" spans="3:24" x14ac:dyDescent="0.35">
      <c r="C59" t="s">
        <v>5159</v>
      </c>
      <c r="E59" t="s">
        <v>4904</v>
      </c>
      <c r="F59" t="s">
        <v>3706</v>
      </c>
      <c r="G59" t="str">
        <f t="shared" si="3"/>
        <v/>
      </c>
      <c r="H59">
        <f t="shared" si="0"/>
        <v>0</v>
      </c>
      <c r="K59" t="s">
        <v>5159</v>
      </c>
      <c r="M59" t="s">
        <v>4904</v>
      </c>
      <c r="N59" t="s">
        <v>3706</v>
      </c>
      <c r="O59" t="str">
        <f t="shared" si="6"/>
        <v/>
      </c>
      <c r="P59">
        <f t="shared" si="1"/>
        <v>0</v>
      </c>
      <c r="S59" t="s">
        <v>5159</v>
      </c>
      <c r="U59" t="s">
        <v>4904</v>
      </c>
      <c r="V59" t="s">
        <v>3706</v>
      </c>
      <c r="W59" t="str">
        <f t="shared" si="7"/>
        <v/>
      </c>
      <c r="X59">
        <f t="shared" si="2"/>
        <v>0</v>
      </c>
    </row>
    <row r="60" spans="3:24" x14ac:dyDescent="0.35">
      <c r="C60" t="s">
        <v>5160</v>
      </c>
      <c r="E60" t="s">
        <v>4905</v>
      </c>
      <c r="F60" t="s">
        <v>3706</v>
      </c>
      <c r="G60" t="str">
        <f t="shared" si="3"/>
        <v/>
      </c>
      <c r="H60">
        <f t="shared" si="0"/>
        <v>0</v>
      </c>
      <c r="K60" t="s">
        <v>5160</v>
      </c>
      <c r="M60" t="s">
        <v>4905</v>
      </c>
      <c r="N60" t="s">
        <v>3706</v>
      </c>
      <c r="O60" t="str">
        <f t="shared" si="6"/>
        <v/>
      </c>
      <c r="P60">
        <f t="shared" si="1"/>
        <v>0</v>
      </c>
      <c r="S60" t="s">
        <v>5160</v>
      </c>
      <c r="U60" t="s">
        <v>4905</v>
      </c>
      <c r="V60" t="s">
        <v>3706</v>
      </c>
      <c r="W60" t="str">
        <f t="shared" si="7"/>
        <v/>
      </c>
      <c r="X60">
        <f t="shared" si="2"/>
        <v>0</v>
      </c>
    </row>
    <row r="61" spans="3:24" x14ac:dyDescent="0.35">
      <c r="C61" t="s">
        <v>5161</v>
      </c>
      <c r="E61" t="s">
        <v>4906</v>
      </c>
      <c r="F61" t="s">
        <v>3706</v>
      </c>
      <c r="G61" t="str">
        <f t="shared" si="3"/>
        <v/>
      </c>
      <c r="H61">
        <f t="shared" si="0"/>
        <v>0</v>
      </c>
      <c r="K61" t="s">
        <v>5161</v>
      </c>
      <c r="M61" t="s">
        <v>4906</v>
      </c>
      <c r="N61" t="s">
        <v>3706</v>
      </c>
      <c r="O61" t="str">
        <f t="shared" si="6"/>
        <v/>
      </c>
      <c r="P61">
        <f t="shared" si="1"/>
        <v>0</v>
      </c>
      <c r="S61" t="s">
        <v>5161</v>
      </c>
      <c r="U61" t="s">
        <v>4906</v>
      </c>
      <c r="V61" t="s">
        <v>3706</v>
      </c>
      <c r="W61" t="str">
        <f t="shared" si="7"/>
        <v/>
      </c>
      <c r="X61">
        <f t="shared" si="2"/>
        <v>0</v>
      </c>
    </row>
    <row r="62" spans="3:24" x14ac:dyDescent="0.35">
      <c r="C62" t="s">
        <v>5162</v>
      </c>
      <c r="E62" t="s">
        <v>4907</v>
      </c>
      <c r="F62" t="s">
        <v>3706</v>
      </c>
      <c r="G62" t="str">
        <f t="shared" si="3"/>
        <v/>
      </c>
      <c r="H62">
        <f t="shared" si="0"/>
        <v>0</v>
      </c>
      <c r="K62" t="s">
        <v>5162</v>
      </c>
      <c r="M62" t="s">
        <v>4907</v>
      </c>
      <c r="N62" t="s">
        <v>3706</v>
      </c>
      <c r="O62" t="str">
        <f t="shared" si="6"/>
        <v/>
      </c>
      <c r="P62">
        <f t="shared" si="1"/>
        <v>0</v>
      </c>
      <c r="S62" t="s">
        <v>5162</v>
      </c>
      <c r="U62" t="s">
        <v>4907</v>
      </c>
      <c r="V62" t="s">
        <v>3706</v>
      </c>
      <c r="W62" t="str">
        <f t="shared" si="7"/>
        <v/>
      </c>
      <c r="X62">
        <f t="shared" si="2"/>
        <v>0</v>
      </c>
    </row>
    <row r="63" spans="3:24" x14ac:dyDescent="0.35">
      <c r="C63" t="s">
        <v>5163</v>
      </c>
      <c r="E63" t="s">
        <v>4908</v>
      </c>
      <c r="F63" t="s">
        <v>3706</v>
      </c>
      <c r="G63" t="str">
        <f t="shared" si="3"/>
        <v/>
      </c>
      <c r="H63">
        <f t="shared" si="0"/>
        <v>0</v>
      </c>
      <c r="K63" t="s">
        <v>5163</v>
      </c>
      <c r="M63" t="s">
        <v>4908</v>
      </c>
      <c r="N63" t="s">
        <v>3706</v>
      </c>
      <c r="O63" t="str">
        <f t="shared" si="6"/>
        <v/>
      </c>
      <c r="P63">
        <f t="shared" si="1"/>
        <v>0</v>
      </c>
      <c r="S63" t="s">
        <v>5163</v>
      </c>
      <c r="U63" t="s">
        <v>4908</v>
      </c>
      <c r="V63" t="s">
        <v>3706</v>
      </c>
      <c r="W63" t="str">
        <f t="shared" si="7"/>
        <v/>
      </c>
      <c r="X63">
        <f t="shared" si="2"/>
        <v>0</v>
      </c>
    </row>
    <row r="64" spans="3:24" x14ac:dyDescent="0.35">
      <c r="C64" t="s">
        <v>5164</v>
      </c>
      <c r="E64" t="s">
        <v>4909</v>
      </c>
      <c r="F64" t="s">
        <v>3706</v>
      </c>
      <c r="G64" t="str">
        <f t="shared" si="3"/>
        <v/>
      </c>
      <c r="H64">
        <f t="shared" si="0"/>
        <v>0</v>
      </c>
      <c r="K64" t="s">
        <v>5164</v>
      </c>
      <c r="M64" t="s">
        <v>4909</v>
      </c>
      <c r="N64" t="s">
        <v>3706</v>
      </c>
      <c r="O64" t="str">
        <f t="shared" si="6"/>
        <v/>
      </c>
      <c r="P64">
        <f t="shared" si="1"/>
        <v>0</v>
      </c>
      <c r="S64" t="s">
        <v>5164</v>
      </c>
      <c r="U64" t="s">
        <v>4909</v>
      </c>
      <c r="V64" t="s">
        <v>3706</v>
      </c>
      <c r="W64" t="str">
        <f t="shared" si="7"/>
        <v/>
      </c>
      <c r="X64">
        <f t="shared" si="2"/>
        <v>0</v>
      </c>
    </row>
    <row r="65" spans="3:24" x14ac:dyDescent="0.35">
      <c r="C65" t="s">
        <v>5165</v>
      </c>
      <c r="E65" t="s">
        <v>4910</v>
      </c>
      <c r="F65" t="s">
        <v>3706</v>
      </c>
      <c r="G65" t="str">
        <f t="shared" si="3"/>
        <v/>
      </c>
      <c r="H65">
        <f t="shared" si="0"/>
        <v>0</v>
      </c>
      <c r="K65" t="s">
        <v>5165</v>
      </c>
      <c r="M65" t="s">
        <v>4910</v>
      </c>
      <c r="N65" t="s">
        <v>3706</v>
      </c>
      <c r="O65" t="str">
        <f t="shared" si="6"/>
        <v/>
      </c>
      <c r="P65">
        <f t="shared" si="1"/>
        <v>0</v>
      </c>
      <c r="S65" t="s">
        <v>5165</v>
      </c>
      <c r="U65" t="s">
        <v>4910</v>
      </c>
      <c r="V65" t="s">
        <v>3706</v>
      </c>
      <c r="W65" t="str">
        <f t="shared" si="7"/>
        <v/>
      </c>
      <c r="X65">
        <f t="shared" si="2"/>
        <v>0</v>
      </c>
    </row>
    <row r="66" spans="3:24" x14ac:dyDescent="0.35">
      <c r="C66" t="s">
        <v>5166</v>
      </c>
      <c r="E66" t="s">
        <v>4911</v>
      </c>
      <c r="F66" t="s">
        <v>3706</v>
      </c>
      <c r="G66" t="str">
        <f t="shared" si="3"/>
        <v/>
      </c>
      <c r="H66">
        <f t="shared" si="0"/>
        <v>0</v>
      </c>
      <c r="K66" t="s">
        <v>5166</v>
      </c>
      <c r="M66" t="s">
        <v>4911</v>
      </c>
      <c r="N66" t="s">
        <v>3706</v>
      </c>
      <c r="O66" t="str">
        <f t="shared" si="6"/>
        <v/>
      </c>
      <c r="P66">
        <f t="shared" si="1"/>
        <v>0</v>
      </c>
      <c r="S66" t="s">
        <v>5166</v>
      </c>
      <c r="U66" t="s">
        <v>4911</v>
      </c>
      <c r="V66" t="s">
        <v>3706</v>
      </c>
      <c r="W66" t="str">
        <f t="shared" si="7"/>
        <v/>
      </c>
      <c r="X66">
        <f t="shared" si="2"/>
        <v>0</v>
      </c>
    </row>
    <row r="67" spans="3:24" x14ac:dyDescent="0.35">
      <c r="C67" t="s">
        <v>5167</v>
      </c>
      <c r="E67" t="s">
        <v>4912</v>
      </c>
      <c r="F67" t="s">
        <v>3706</v>
      </c>
      <c r="G67" t="str">
        <f t="shared" si="3"/>
        <v/>
      </c>
      <c r="H67">
        <f t="shared" si="0"/>
        <v>0</v>
      </c>
      <c r="K67" t="s">
        <v>5167</v>
      </c>
      <c r="M67" t="s">
        <v>4912</v>
      </c>
      <c r="N67" t="s">
        <v>3706</v>
      </c>
      <c r="O67" t="str">
        <f t="shared" si="6"/>
        <v/>
      </c>
      <c r="P67">
        <f t="shared" si="1"/>
        <v>0</v>
      </c>
      <c r="S67" t="s">
        <v>5167</v>
      </c>
      <c r="U67" t="s">
        <v>4912</v>
      </c>
      <c r="V67" t="s">
        <v>3706</v>
      </c>
      <c r="W67" t="str">
        <f t="shared" si="7"/>
        <v/>
      </c>
      <c r="X67">
        <f t="shared" si="2"/>
        <v>0</v>
      </c>
    </row>
    <row r="68" spans="3:24" x14ac:dyDescent="0.35">
      <c r="C68" t="s">
        <v>5168</v>
      </c>
      <c r="E68" t="s">
        <v>4914</v>
      </c>
      <c r="F68" t="s">
        <v>3706</v>
      </c>
      <c r="G68" t="str">
        <f t="shared" si="3"/>
        <v/>
      </c>
      <c r="H68">
        <f t="shared" si="0"/>
        <v>0</v>
      </c>
      <c r="K68" t="s">
        <v>5168</v>
      </c>
      <c r="M68" t="s">
        <v>4914</v>
      </c>
      <c r="N68" t="s">
        <v>3706</v>
      </c>
      <c r="O68" t="str">
        <f t="shared" si="6"/>
        <v/>
      </c>
      <c r="P68">
        <f t="shared" si="1"/>
        <v>0</v>
      </c>
      <c r="S68" t="s">
        <v>5168</v>
      </c>
      <c r="U68" t="s">
        <v>4914</v>
      </c>
      <c r="V68" t="s">
        <v>3706</v>
      </c>
      <c r="W68" t="str">
        <f t="shared" si="7"/>
        <v/>
      </c>
      <c r="X68">
        <f t="shared" si="2"/>
        <v>0</v>
      </c>
    </row>
    <row r="69" spans="3:24" x14ac:dyDescent="0.35">
      <c r="C69" t="s">
        <v>5169</v>
      </c>
      <c r="E69" t="s">
        <v>4915</v>
      </c>
      <c r="F69" t="s">
        <v>3706</v>
      </c>
      <c r="G69" t="str">
        <f t="shared" si="3"/>
        <v/>
      </c>
      <c r="H69">
        <f t="shared" si="0"/>
        <v>0</v>
      </c>
      <c r="K69" t="s">
        <v>5169</v>
      </c>
      <c r="M69" t="s">
        <v>4915</v>
      </c>
      <c r="N69" t="s">
        <v>3706</v>
      </c>
      <c r="O69" t="str">
        <f t="shared" si="6"/>
        <v/>
      </c>
      <c r="P69">
        <f t="shared" si="1"/>
        <v>0</v>
      </c>
      <c r="S69" t="s">
        <v>5169</v>
      </c>
      <c r="U69" t="s">
        <v>4915</v>
      </c>
      <c r="V69" t="s">
        <v>3706</v>
      </c>
      <c r="W69" t="str">
        <f t="shared" si="7"/>
        <v/>
      </c>
      <c r="X69">
        <f t="shared" si="2"/>
        <v>0</v>
      </c>
    </row>
    <row r="70" spans="3:24" x14ac:dyDescent="0.35">
      <c r="C70" t="s">
        <v>5170</v>
      </c>
      <c r="E70" t="s">
        <v>4916</v>
      </c>
      <c r="F70" t="s">
        <v>3706</v>
      </c>
      <c r="G70" t="str">
        <f t="shared" si="3"/>
        <v/>
      </c>
      <c r="H70">
        <f t="shared" si="0"/>
        <v>0</v>
      </c>
      <c r="K70" t="s">
        <v>5170</v>
      </c>
      <c r="M70" t="s">
        <v>4916</v>
      </c>
      <c r="N70" t="s">
        <v>3706</v>
      </c>
      <c r="O70" t="str">
        <f t="shared" si="6"/>
        <v/>
      </c>
      <c r="P70">
        <f t="shared" si="1"/>
        <v>0</v>
      </c>
      <c r="S70" t="s">
        <v>5170</v>
      </c>
      <c r="U70" t="s">
        <v>4916</v>
      </c>
      <c r="V70" t="s">
        <v>3706</v>
      </c>
      <c r="W70" t="str">
        <f t="shared" si="7"/>
        <v/>
      </c>
      <c r="X70">
        <f t="shared" si="2"/>
        <v>0</v>
      </c>
    </row>
    <row r="71" spans="3:24" x14ac:dyDescent="0.35">
      <c r="C71" t="s">
        <v>5171</v>
      </c>
      <c r="E71" t="s">
        <v>4917</v>
      </c>
      <c r="F71" t="s">
        <v>3706</v>
      </c>
      <c r="G71" t="str">
        <f t="shared" si="3"/>
        <v/>
      </c>
      <c r="H71">
        <f t="shared" si="0"/>
        <v>0</v>
      </c>
      <c r="K71" t="s">
        <v>5171</v>
      </c>
      <c r="M71" t="s">
        <v>4917</v>
      </c>
      <c r="N71" t="s">
        <v>3706</v>
      </c>
      <c r="O71" t="str">
        <f t="shared" si="6"/>
        <v/>
      </c>
      <c r="P71">
        <f t="shared" si="1"/>
        <v>0</v>
      </c>
      <c r="S71" t="s">
        <v>5171</v>
      </c>
      <c r="U71" t="s">
        <v>4917</v>
      </c>
      <c r="V71" t="s">
        <v>3706</v>
      </c>
      <c r="W71" t="str">
        <f t="shared" si="7"/>
        <v/>
      </c>
      <c r="X71">
        <f t="shared" si="2"/>
        <v>0</v>
      </c>
    </row>
    <row r="72" spans="3:24" x14ac:dyDescent="0.35">
      <c r="C72" t="s">
        <v>5172</v>
      </c>
      <c r="E72" t="s">
        <v>4918</v>
      </c>
      <c r="F72" t="s">
        <v>3706</v>
      </c>
      <c r="G72" t="str">
        <f t="shared" si="3"/>
        <v/>
      </c>
      <c r="H72">
        <f t="shared" si="0"/>
        <v>0</v>
      </c>
      <c r="K72" t="s">
        <v>5172</v>
      </c>
      <c r="M72" t="s">
        <v>4918</v>
      </c>
      <c r="N72" t="s">
        <v>3706</v>
      </c>
      <c r="O72" t="str">
        <f t="shared" si="6"/>
        <v/>
      </c>
      <c r="P72">
        <f t="shared" si="1"/>
        <v>0</v>
      </c>
      <c r="S72" t="s">
        <v>5172</v>
      </c>
      <c r="U72" t="s">
        <v>4918</v>
      </c>
      <c r="V72" t="s">
        <v>3706</v>
      </c>
      <c r="W72" t="str">
        <f t="shared" si="7"/>
        <v/>
      </c>
      <c r="X72">
        <f t="shared" si="2"/>
        <v>0</v>
      </c>
    </row>
    <row r="73" spans="3:24" x14ac:dyDescent="0.35">
      <c r="C73" t="s">
        <v>5173</v>
      </c>
      <c r="D73" s="8" t="s">
        <v>1</v>
      </c>
      <c r="E73" t="s">
        <v>4919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5173</v>
      </c>
      <c r="L73" s="8" t="s">
        <v>1</v>
      </c>
      <c r="M73" t="s">
        <v>4919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5173</v>
      </c>
      <c r="T73" s="8" t="s">
        <v>1</v>
      </c>
      <c r="U73" t="s">
        <v>4919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5">
      <c r="C74" t="s">
        <v>5174</v>
      </c>
      <c r="D74" s="8" t="s">
        <v>278</v>
      </c>
      <c r="E74" t="s">
        <v>4922</v>
      </c>
      <c r="F74" t="s">
        <v>278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5174</v>
      </c>
      <c r="L74" s="8" t="s">
        <v>278</v>
      </c>
      <c r="M74" t="s">
        <v>4922</v>
      </c>
      <c r="N74" t="s">
        <v>278</v>
      </c>
      <c r="O74" t="str">
        <f t="shared" si="6"/>
        <v>&lt;ind_declarante_be_2001&gt;N&lt;/ind_declarante_be_2001&gt;</v>
      </c>
      <c r="P74">
        <f t="shared" si="1"/>
        <v>1</v>
      </c>
      <c r="S74" t="s">
        <v>5174</v>
      </c>
      <c r="T74" s="8" t="s">
        <v>278</v>
      </c>
      <c r="U74" t="s">
        <v>4922</v>
      </c>
      <c r="V74" t="s">
        <v>278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5">
      <c r="C75" t="s">
        <v>5175</v>
      </c>
      <c r="E75" t="s">
        <v>4920</v>
      </c>
      <c r="F75" t="s">
        <v>3706</v>
      </c>
      <c r="G75" t="str">
        <f t="shared" si="8"/>
        <v/>
      </c>
      <c r="H75">
        <f t="shared" ref="H75:H138" si="9">LEN(D75)</f>
        <v>0</v>
      </c>
      <c r="K75" t="s">
        <v>5175</v>
      </c>
      <c r="M75" t="s">
        <v>4920</v>
      </c>
      <c r="N75" t="s">
        <v>3706</v>
      </c>
      <c r="O75" t="str">
        <f t="shared" si="6"/>
        <v/>
      </c>
      <c r="P75">
        <f t="shared" ref="P75:P138" si="10">LEN(L75)</f>
        <v>0</v>
      </c>
      <c r="S75" t="s">
        <v>5175</v>
      </c>
      <c r="U75" t="s">
        <v>4920</v>
      </c>
      <c r="V75" t="s">
        <v>3706</v>
      </c>
      <c r="W75" t="str">
        <f t="shared" si="7"/>
        <v/>
      </c>
      <c r="X75">
        <f t="shared" ref="X75:X138" si="11">LEN(T75)</f>
        <v>0</v>
      </c>
    </row>
    <row r="76" spans="3:24" x14ac:dyDescent="0.35">
      <c r="C76" t="s">
        <v>5176</v>
      </c>
      <c r="D76" s="8" t="s">
        <v>278</v>
      </c>
      <c r="E76" t="s">
        <v>4921</v>
      </c>
      <c r="F76" t="s">
        <v>278</v>
      </c>
      <c r="G76" t="str">
        <f t="shared" si="8"/>
        <v>&lt;ind_vinculo&gt;N&lt;/ind_vinculo&gt;</v>
      </c>
      <c r="H76">
        <f t="shared" si="9"/>
        <v>1</v>
      </c>
      <c r="K76" t="s">
        <v>5176</v>
      </c>
      <c r="L76" s="8" t="s">
        <v>278</v>
      </c>
      <c r="M76" t="s">
        <v>4921</v>
      </c>
      <c r="N76" t="s">
        <v>278</v>
      </c>
      <c r="O76" t="str">
        <f t="shared" si="6"/>
        <v>&lt;ind_vinculo&gt;N&lt;/ind_vinculo&gt;</v>
      </c>
      <c r="P76">
        <f t="shared" si="10"/>
        <v>1</v>
      </c>
      <c r="S76" t="s">
        <v>5176</v>
      </c>
      <c r="T76" s="8" t="s">
        <v>278</v>
      </c>
      <c r="U76" t="s">
        <v>4921</v>
      </c>
      <c r="V76" t="s">
        <v>278</v>
      </c>
      <c r="W76" t="str">
        <f t="shared" si="7"/>
        <v>&lt;ind_vinculo&gt;N&lt;/ind_vinculo&gt;</v>
      </c>
      <c r="X76">
        <f t="shared" si="11"/>
        <v>1</v>
      </c>
    </row>
    <row r="77" spans="3:24" x14ac:dyDescent="0.35">
      <c r="C77" t="s">
        <v>5177</v>
      </c>
      <c r="E77" t="s">
        <v>4923</v>
      </c>
      <c r="F77" t="s">
        <v>3706</v>
      </c>
      <c r="G77" t="str">
        <f t="shared" si="8"/>
        <v/>
      </c>
      <c r="H77">
        <f t="shared" si="9"/>
        <v>0</v>
      </c>
      <c r="K77" t="s">
        <v>5177</v>
      </c>
      <c r="M77" t="s">
        <v>4923</v>
      </c>
      <c r="N77" t="s">
        <v>3706</v>
      </c>
      <c r="O77" t="str">
        <f t="shared" si="6"/>
        <v/>
      </c>
      <c r="P77">
        <f t="shared" si="10"/>
        <v>0</v>
      </c>
      <c r="S77" t="s">
        <v>5177</v>
      </c>
      <c r="U77" t="s">
        <v>4923</v>
      </c>
      <c r="V77" t="s">
        <v>3706</v>
      </c>
      <c r="W77" t="str">
        <f t="shared" si="7"/>
        <v/>
      </c>
      <c r="X77">
        <f t="shared" si="11"/>
        <v>0</v>
      </c>
    </row>
    <row r="78" spans="3:24" x14ac:dyDescent="0.35">
      <c r="C78" t="s">
        <v>5178</v>
      </c>
      <c r="E78" t="s">
        <v>4924</v>
      </c>
      <c r="F78" t="s">
        <v>3706</v>
      </c>
      <c r="G78" t="str">
        <f t="shared" si="8"/>
        <v/>
      </c>
      <c r="H78">
        <f t="shared" si="9"/>
        <v>0</v>
      </c>
      <c r="K78" t="s">
        <v>5178</v>
      </c>
      <c r="M78" t="s">
        <v>4924</v>
      </c>
      <c r="N78" t="s">
        <v>3706</v>
      </c>
      <c r="O78" t="str">
        <f t="shared" si="6"/>
        <v/>
      </c>
      <c r="P78">
        <f t="shared" si="10"/>
        <v>0</v>
      </c>
      <c r="S78" t="s">
        <v>5178</v>
      </c>
      <c r="U78" t="s">
        <v>4924</v>
      </c>
      <c r="V78" t="s">
        <v>3706</v>
      </c>
      <c r="W78" t="str">
        <f t="shared" si="7"/>
        <v/>
      </c>
      <c r="X78">
        <f t="shared" si="11"/>
        <v>0</v>
      </c>
    </row>
    <row r="79" spans="3:24" x14ac:dyDescent="0.35">
      <c r="C79" t="s">
        <v>5179</v>
      </c>
      <c r="E79" t="s">
        <v>4925</v>
      </c>
      <c r="F79" t="s">
        <v>3706</v>
      </c>
      <c r="G79" t="str">
        <f t="shared" si="8"/>
        <v/>
      </c>
      <c r="H79">
        <f t="shared" si="9"/>
        <v>0</v>
      </c>
      <c r="K79" t="s">
        <v>5179</v>
      </c>
      <c r="M79" t="s">
        <v>4925</v>
      </c>
      <c r="N79" t="s">
        <v>3706</v>
      </c>
      <c r="O79" t="str">
        <f t="shared" si="6"/>
        <v/>
      </c>
      <c r="P79">
        <f t="shared" si="10"/>
        <v>0</v>
      </c>
      <c r="S79" t="s">
        <v>5179</v>
      </c>
      <c r="U79" t="s">
        <v>4925</v>
      </c>
      <c r="V79" t="s">
        <v>3706</v>
      </c>
      <c r="W79" t="str">
        <f t="shared" si="7"/>
        <v/>
      </c>
      <c r="X79">
        <f t="shared" si="11"/>
        <v>0</v>
      </c>
    </row>
    <row r="80" spans="3:24" x14ac:dyDescent="0.35">
      <c r="C80" t="s">
        <v>5180</v>
      </c>
      <c r="D80" s="8" t="s">
        <v>278</v>
      </c>
      <c r="E80" t="s">
        <v>4926</v>
      </c>
      <c r="F80" t="s">
        <v>278</v>
      </c>
      <c r="G80" t="str">
        <f t="shared" si="8"/>
        <v>&lt;ind_excluir_retencion&gt;N&lt;/ind_excluir_retencion&gt;</v>
      </c>
      <c r="H80">
        <f t="shared" si="9"/>
        <v>1</v>
      </c>
      <c r="K80" t="s">
        <v>5180</v>
      </c>
      <c r="L80" s="8" t="s">
        <v>278</v>
      </c>
      <c r="M80" t="s">
        <v>4926</v>
      </c>
      <c r="N80" t="s">
        <v>278</v>
      </c>
      <c r="O80" t="str">
        <f t="shared" si="6"/>
        <v>&lt;ind_excluir_retencion&gt;N&lt;/ind_excluir_retencion&gt;</v>
      </c>
      <c r="P80">
        <f t="shared" si="10"/>
        <v>1</v>
      </c>
      <c r="S80" t="s">
        <v>5180</v>
      </c>
      <c r="T80" s="8" t="s">
        <v>278</v>
      </c>
      <c r="U80" t="s">
        <v>4926</v>
      </c>
      <c r="V80" t="s">
        <v>278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5">
      <c r="C81" t="s">
        <v>5181</v>
      </c>
      <c r="E81" t="s">
        <v>4927</v>
      </c>
      <c r="F81" t="s">
        <v>3706</v>
      </c>
      <c r="G81" t="str">
        <f t="shared" si="8"/>
        <v/>
      </c>
      <c r="H81">
        <f t="shared" si="9"/>
        <v>0</v>
      </c>
      <c r="K81" t="s">
        <v>5181</v>
      </c>
      <c r="M81" t="s">
        <v>4927</v>
      </c>
      <c r="N81" t="s">
        <v>3706</v>
      </c>
      <c r="O81" t="str">
        <f t="shared" si="6"/>
        <v/>
      </c>
      <c r="P81">
        <f t="shared" si="10"/>
        <v>0</v>
      </c>
      <c r="S81" t="s">
        <v>5181</v>
      </c>
      <c r="U81" t="s">
        <v>4927</v>
      </c>
      <c r="V81" t="s">
        <v>3706</v>
      </c>
      <c r="W81" t="str">
        <f t="shared" si="7"/>
        <v/>
      </c>
      <c r="X81">
        <f t="shared" si="11"/>
        <v>0</v>
      </c>
    </row>
    <row r="82" spans="3:24" x14ac:dyDescent="0.35">
      <c r="C82" t="s">
        <v>5182</v>
      </c>
      <c r="E82" t="s">
        <v>4928</v>
      </c>
      <c r="F82" t="s">
        <v>3706</v>
      </c>
      <c r="G82" t="str">
        <f t="shared" si="8"/>
        <v/>
      </c>
      <c r="H82">
        <f t="shared" si="9"/>
        <v>0</v>
      </c>
      <c r="K82" t="s">
        <v>5182</v>
      </c>
      <c r="M82" t="s">
        <v>4928</v>
      </c>
      <c r="N82" t="s">
        <v>3706</v>
      </c>
      <c r="O82" t="str">
        <f t="shared" si="6"/>
        <v/>
      </c>
      <c r="P82">
        <f t="shared" si="10"/>
        <v>0</v>
      </c>
      <c r="S82" t="s">
        <v>5182</v>
      </c>
      <c r="U82" t="s">
        <v>4928</v>
      </c>
      <c r="V82" t="s">
        <v>3706</v>
      </c>
      <c r="W82" t="str">
        <f t="shared" si="7"/>
        <v/>
      </c>
      <c r="X82">
        <f t="shared" si="11"/>
        <v>0</v>
      </c>
    </row>
    <row r="83" spans="3:24" x14ac:dyDescent="0.35">
      <c r="C83" t="s">
        <v>5183</v>
      </c>
      <c r="E83" t="s">
        <v>4929</v>
      </c>
      <c r="F83" t="s">
        <v>3706</v>
      </c>
      <c r="G83" t="str">
        <f t="shared" si="8"/>
        <v/>
      </c>
      <c r="H83">
        <f t="shared" si="9"/>
        <v>0</v>
      </c>
      <c r="K83" t="s">
        <v>5183</v>
      </c>
      <c r="M83" t="s">
        <v>4929</v>
      </c>
      <c r="N83" t="s">
        <v>3706</v>
      </c>
      <c r="O83" t="str">
        <f t="shared" si="6"/>
        <v/>
      </c>
      <c r="P83">
        <f t="shared" si="10"/>
        <v>0</v>
      </c>
      <c r="S83" t="s">
        <v>5183</v>
      </c>
      <c r="U83" t="s">
        <v>4929</v>
      </c>
      <c r="V83" t="s">
        <v>3706</v>
      </c>
      <c r="W83" t="str">
        <f t="shared" si="7"/>
        <v/>
      </c>
      <c r="X83">
        <f t="shared" si="11"/>
        <v>0</v>
      </c>
    </row>
    <row r="84" spans="3:24" x14ac:dyDescent="0.35">
      <c r="C84" t="s">
        <v>5184</v>
      </c>
      <c r="E84" t="s">
        <v>4930</v>
      </c>
      <c r="F84" t="s">
        <v>3706</v>
      </c>
      <c r="G84" t="str">
        <f t="shared" si="8"/>
        <v/>
      </c>
      <c r="H84">
        <f t="shared" si="9"/>
        <v>0</v>
      </c>
      <c r="K84" t="s">
        <v>5184</v>
      </c>
      <c r="M84" t="s">
        <v>4930</v>
      </c>
      <c r="N84" t="s">
        <v>3706</v>
      </c>
      <c r="O84" t="str">
        <f t="shared" si="6"/>
        <v/>
      </c>
      <c r="P84">
        <f t="shared" si="10"/>
        <v>0</v>
      </c>
      <c r="S84" t="s">
        <v>5184</v>
      </c>
      <c r="U84" t="s">
        <v>4930</v>
      </c>
      <c r="V84" t="s">
        <v>3706</v>
      </c>
      <c r="W84" t="str">
        <f t="shared" si="7"/>
        <v/>
      </c>
      <c r="X84">
        <f t="shared" si="11"/>
        <v>0</v>
      </c>
    </row>
    <row r="85" spans="3:24" x14ac:dyDescent="0.35">
      <c r="C85" t="s">
        <v>5185</v>
      </c>
      <c r="E85" t="s">
        <v>4931</v>
      </c>
      <c r="F85" t="s">
        <v>3706</v>
      </c>
      <c r="G85" t="str">
        <f t="shared" si="8"/>
        <v/>
      </c>
      <c r="H85">
        <f t="shared" si="9"/>
        <v>0</v>
      </c>
      <c r="K85" t="s">
        <v>5185</v>
      </c>
      <c r="M85" t="s">
        <v>4931</v>
      </c>
      <c r="N85" t="s">
        <v>3706</v>
      </c>
      <c r="O85" t="str">
        <f t="shared" si="6"/>
        <v/>
      </c>
      <c r="P85">
        <f t="shared" si="10"/>
        <v>0</v>
      </c>
      <c r="S85" t="s">
        <v>5185</v>
      </c>
      <c r="U85" t="s">
        <v>4931</v>
      </c>
      <c r="V85" t="s">
        <v>3706</v>
      </c>
      <c r="W85" t="str">
        <f t="shared" si="7"/>
        <v/>
      </c>
      <c r="X85">
        <f t="shared" si="11"/>
        <v>0</v>
      </c>
    </row>
    <row r="86" spans="3:24" x14ac:dyDescent="0.35">
      <c r="C86" t="s">
        <v>5186</v>
      </c>
      <c r="D86" s="8" t="s">
        <v>278</v>
      </c>
      <c r="E86" t="s">
        <v>4667</v>
      </c>
      <c r="F86" t="s">
        <v>278</v>
      </c>
      <c r="G86" t="str">
        <f t="shared" si="8"/>
        <v>&lt;ind_autorizado_web&gt;N&lt;/ind_autorizado_web&gt;</v>
      </c>
      <c r="H86">
        <f t="shared" si="9"/>
        <v>1</v>
      </c>
      <c r="K86" t="s">
        <v>5186</v>
      </c>
      <c r="L86" s="8" t="s">
        <v>278</v>
      </c>
      <c r="M86" t="s">
        <v>4667</v>
      </c>
      <c r="N86" t="s">
        <v>278</v>
      </c>
      <c r="O86" t="str">
        <f t="shared" si="6"/>
        <v>&lt;ind_autorizado_web&gt;N&lt;/ind_autorizado_web&gt;</v>
      </c>
      <c r="P86">
        <f t="shared" si="10"/>
        <v>1</v>
      </c>
      <c r="S86" t="s">
        <v>5186</v>
      </c>
      <c r="T86" s="8" t="s">
        <v>278</v>
      </c>
      <c r="U86" t="s">
        <v>4667</v>
      </c>
      <c r="V86" t="s">
        <v>278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5">
      <c r="C87" t="s">
        <v>5187</v>
      </c>
      <c r="D87" s="8" t="s">
        <v>278</v>
      </c>
      <c r="E87" t="s">
        <v>4932</v>
      </c>
      <c r="F87" t="s">
        <v>278</v>
      </c>
      <c r="G87" t="str">
        <f t="shared" si="8"/>
        <v>&lt;ind_robinson&gt;N&lt;/ind_robinson&gt;</v>
      </c>
      <c r="H87">
        <f t="shared" si="9"/>
        <v>1</v>
      </c>
      <c r="K87" t="s">
        <v>5187</v>
      </c>
      <c r="L87" s="8" t="s">
        <v>278</v>
      </c>
      <c r="M87" t="s">
        <v>4932</v>
      </c>
      <c r="N87" t="s">
        <v>278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5187</v>
      </c>
      <c r="T87" s="8" t="s">
        <v>278</v>
      </c>
      <c r="U87" t="s">
        <v>4932</v>
      </c>
      <c r="V87" t="s">
        <v>278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5">
      <c r="C88" t="s">
        <v>5188</v>
      </c>
      <c r="E88" t="s">
        <v>4933</v>
      </c>
      <c r="F88" t="s">
        <v>3706</v>
      </c>
      <c r="G88" t="str">
        <f t="shared" si="8"/>
        <v/>
      </c>
      <c r="H88">
        <f t="shared" si="9"/>
        <v>0</v>
      </c>
      <c r="K88" t="s">
        <v>5188</v>
      </c>
      <c r="M88" t="s">
        <v>4933</v>
      </c>
      <c r="N88" t="s">
        <v>3706</v>
      </c>
      <c r="O88" t="str">
        <f t="shared" si="12"/>
        <v/>
      </c>
      <c r="P88">
        <f t="shared" si="10"/>
        <v>0</v>
      </c>
      <c r="S88" t="s">
        <v>5188</v>
      </c>
      <c r="U88" t="s">
        <v>4933</v>
      </c>
      <c r="V88" t="s">
        <v>3706</v>
      </c>
      <c r="W88" t="str">
        <f t="shared" si="13"/>
        <v/>
      </c>
      <c r="X88">
        <f t="shared" si="11"/>
        <v>0</v>
      </c>
    </row>
    <row r="89" spans="3:24" x14ac:dyDescent="0.35">
      <c r="C89" t="s">
        <v>5189</v>
      </c>
      <c r="E89" t="s">
        <v>4934</v>
      </c>
      <c r="F89" t="s">
        <v>3706</v>
      </c>
      <c r="G89" t="str">
        <f t="shared" si="8"/>
        <v/>
      </c>
      <c r="H89">
        <f t="shared" si="9"/>
        <v>0</v>
      </c>
      <c r="K89" t="s">
        <v>5189</v>
      </c>
      <c r="M89" t="s">
        <v>4934</v>
      </c>
      <c r="N89" t="s">
        <v>3706</v>
      </c>
      <c r="O89" t="str">
        <f t="shared" si="12"/>
        <v/>
      </c>
      <c r="P89">
        <f t="shared" si="10"/>
        <v>0</v>
      </c>
      <c r="S89" t="s">
        <v>5189</v>
      </c>
      <c r="U89" t="s">
        <v>4934</v>
      </c>
      <c r="V89" t="s">
        <v>3706</v>
      </c>
      <c r="W89" t="str">
        <f t="shared" si="13"/>
        <v/>
      </c>
      <c r="X89">
        <f t="shared" si="11"/>
        <v>0</v>
      </c>
    </row>
    <row r="90" spans="3:24" x14ac:dyDescent="0.35">
      <c r="C90" t="s">
        <v>5190</v>
      </c>
      <c r="E90" t="s">
        <v>4935</v>
      </c>
      <c r="F90" t="s">
        <v>3706</v>
      </c>
      <c r="G90" t="str">
        <f t="shared" si="8"/>
        <v/>
      </c>
      <c r="H90">
        <f t="shared" si="9"/>
        <v>0</v>
      </c>
      <c r="K90" t="s">
        <v>5190</v>
      </c>
      <c r="M90" t="s">
        <v>4935</v>
      </c>
      <c r="N90" t="s">
        <v>3706</v>
      </c>
      <c r="O90" t="str">
        <f t="shared" si="12"/>
        <v/>
      </c>
      <c r="P90">
        <f t="shared" si="10"/>
        <v>0</v>
      </c>
      <c r="S90" t="s">
        <v>5190</v>
      </c>
      <c r="U90" t="s">
        <v>4935</v>
      </c>
      <c r="V90" t="s">
        <v>3706</v>
      </c>
      <c r="W90" t="str">
        <f t="shared" si="13"/>
        <v/>
      </c>
      <c r="X90">
        <f t="shared" si="11"/>
        <v>0</v>
      </c>
    </row>
    <row r="91" spans="3:24" x14ac:dyDescent="0.35">
      <c r="C91" t="s">
        <v>5191</v>
      </c>
      <c r="E91" t="s">
        <v>4936</v>
      </c>
      <c r="F91" t="s">
        <v>3706</v>
      </c>
      <c r="G91" t="str">
        <f t="shared" si="8"/>
        <v/>
      </c>
      <c r="H91">
        <f t="shared" si="9"/>
        <v>0</v>
      </c>
      <c r="K91" t="s">
        <v>5191</v>
      </c>
      <c r="M91" t="s">
        <v>4936</v>
      </c>
      <c r="N91" t="s">
        <v>3706</v>
      </c>
      <c r="O91" t="str">
        <f t="shared" si="12"/>
        <v/>
      </c>
      <c r="P91">
        <f t="shared" si="10"/>
        <v>0</v>
      </c>
      <c r="S91" t="s">
        <v>5191</v>
      </c>
      <c r="U91" t="s">
        <v>4936</v>
      </c>
      <c r="V91" t="s">
        <v>3706</v>
      </c>
      <c r="W91" t="str">
        <f t="shared" si="13"/>
        <v/>
      </c>
      <c r="X91">
        <f t="shared" si="11"/>
        <v>0</v>
      </c>
    </row>
    <row r="92" spans="3:24" x14ac:dyDescent="0.35">
      <c r="C92" t="s">
        <v>5192</v>
      </c>
      <c r="E92" t="s">
        <v>4937</v>
      </c>
      <c r="F92" t="s">
        <v>3706</v>
      </c>
      <c r="G92" t="str">
        <f t="shared" si="8"/>
        <v/>
      </c>
      <c r="H92">
        <f t="shared" si="9"/>
        <v>0</v>
      </c>
      <c r="K92" t="s">
        <v>5192</v>
      </c>
      <c r="M92" t="s">
        <v>4937</v>
      </c>
      <c r="N92" t="s">
        <v>3706</v>
      </c>
      <c r="O92" t="str">
        <f t="shared" si="12"/>
        <v/>
      </c>
      <c r="P92">
        <f t="shared" si="10"/>
        <v>0</v>
      </c>
      <c r="S92" t="s">
        <v>5192</v>
      </c>
      <c r="U92" t="s">
        <v>4937</v>
      </c>
      <c r="V92" t="s">
        <v>3706</v>
      </c>
      <c r="W92" t="str">
        <f t="shared" si="13"/>
        <v/>
      </c>
      <c r="X92">
        <f t="shared" si="11"/>
        <v>0</v>
      </c>
    </row>
    <row r="93" spans="3:24" x14ac:dyDescent="0.35">
      <c r="C93" t="s">
        <v>5193</v>
      </c>
      <c r="E93" t="s">
        <v>4938</v>
      </c>
      <c r="F93" t="s">
        <v>3706</v>
      </c>
      <c r="G93" t="str">
        <f t="shared" si="8"/>
        <v/>
      </c>
      <c r="H93">
        <f t="shared" si="9"/>
        <v>0</v>
      </c>
      <c r="K93" t="s">
        <v>5193</v>
      </c>
      <c r="M93" t="s">
        <v>4938</v>
      </c>
      <c r="N93" t="s">
        <v>3706</v>
      </c>
      <c r="O93" t="str">
        <f t="shared" si="12"/>
        <v/>
      </c>
      <c r="P93">
        <f t="shared" si="10"/>
        <v>0</v>
      </c>
      <c r="S93" t="s">
        <v>5193</v>
      </c>
      <c r="U93" t="s">
        <v>4938</v>
      </c>
      <c r="V93" t="s">
        <v>3706</v>
      </c>
      <c r="W93" t="str">
        <f t="shared" si="13"/>
        <v/>
      </c>
      <c r="X93">
        <f t="shared" si="11"/>
        <v>0</v>
      </c>
    </row>
    <row r="94" spans="3:24" x14ac:dyDescent="0.35">
      <c r="C94" t="s">
        <v>5194</v>
      </c>
      <c r="E94" t="s">
        <v>4939</v>
      </c>
      <c r="F94" t="s">
        <v>3706</v>
      </c>
      <c r="G94" t="str">
        <f t="shared" si="8"/>
        <v/>
      </c>
      <c r="H94">
        <f t="shared" si="9"/>
        <v>0</v>
      </c>
      <c r="K94" t="s">
        <v>5194</v>
      </c>
      <c r="M94" t="s">
        <v>4939</v>
      </c>
      <c r="N94" t="s">
        <v>3706</v>
      </c>
      <c r="O94" t="str">
        <f t="shared" si="12"/>
        <v/>
      </c>
      <c r="P94">
        <f t="shared" si="10"/>
        <v>0</v>
      </c>
      <c r="S94" t="s">
        <v>5194</v>
      </c>
      <c r="U94" t="s">
        <v>4939</v>
      </c>
      <c r="V94" t="s">
        <v>3706</v>
      </c>
      <c r="W94" t="str">
        <f t="shared" si="13"/>
        <v/>
      </c>
      <c r="X94">
        <f t="shared" si="11"/>
        <v>0</v>
      </c>
    </row>
    <row r="95" spans="3:24" x14ac:dyDescent="0.35">
      <c r="C95" t="s">
        <v>5195</v>
      </c>
      <c r="E95" t="s">
        <v>4940</v>
      </c>
      <c r="F95" t="s">
        <v>3706</v>
      </c>
      <c r="G95" t="str">
        <f t="shared" si="8"/>
        <v/>
      </c>
      <c r="H95">
        <f t="shared" si="9"/>
        <v>0</v>
      </c>
      <c r="K95" t="s">
        <v>5195</v>
      </c>
      <c r="M95" t="s">
        <v>4940</v>
      </c>
      <c r="N95" t="s">
        <v>3706</v>
      </c>
      <c r="O95" t="str">
        <f t="shared" si="12"/>
        <v/>
      </c>
      <c r="P95">
        <f t="shared" si="10"/>
        <v>0</v>
      </c>
      <c r="S95" t="s">
        <v>5195</v>
      </c>
      <c r="U95" t="s">
        <v>4940</v>
      </c>
      <c r="V95" t="s">
        <v>3706</v>
      </c>
      <c r="W95" t="str">
        <f t="shared" si="13"/>
        <v/>
      </c>
      <c r="X95">
        <f t="shared" si="11"/>
        <v>0</v>
      </c>
    </row>
    <row r="96" spans="3:24" x14ac:dyDescent="0.35">
      <c r="C96" t="s">
        <v>5196</v>
      </c>
      <c r="E96" t="s">
        <v>4941</v>
      </c>
      <c r="F96" t="s">
        <v>3706</v>
      </c>
      <c r="G96" t="str">
        <f t="shared" si="8"/>
        <v/>
      </c>
      <c r="H96">
        <f t="shared" si="9"/>
        <v>0</v>
      </c>
      <c r="K96" t="s">
        <v>5196</v>
      </c>
      <c r="M96" t="s">
        <v>4941</v>
      </c>
      <c r="N96" t="s">
        <v>3706</v>
      </c>
      <c r="O96" t="str">
        <f t="shared" si="12"/>
        <v/>
      </c>
      <c r="P96">
        <f t="shared" si="10"/>
        <v>0</v>
      </c>
      <c r="S96" t="s">
        <v>5196</v>
      </c>
      <c r="U96" t="s">
        <v>4941</v>
      </c>
      <c r="V96" t="s">
        <v>3706</v>
      </c>
      <c r="W96" t="str">
        <f t="shared" si="13"/>
        <v/>
      </c>
      <c r="X96">
        <f t="shared" si="11"/>
        <v>0</v>
      </c>
    </row>
    <row r="97" spans="3:24" x14ac:dyDescent="0.35">
      <c r="C97" t="s">
        <v>5197</v>
      </c>
      <c r="E97" t="s">
        <v>4942</v>
      </c>
      <c r="F97" t="s">
        <v>3706</v>
      </c>
      <c r="G97" t="str">
        <f t="shared" si="8"/>
        <v/>
      </c>
      <c r="H97">
        <f t="shared" si="9"/>
        <v>0</v>
      </c>
      <c r="K97" t="s">
        <v>5197</v>
      </c>
      <c r="M97" t="s">
        <v>4942</v>
      </c>
      <c r="N97" t="s">
        <v>3706</v>
      </c>
      <c r="O97" t="str">
        <f t="shared" si="12"/>
        <v/>
      </c>
      <c r="P97">
        <f t="shared" si="10"/>
        <v>0</v>
      </c>
      <c r="S97" t="s">
        <v>5197</v>
      </c>
      <c r="U97" t="s">
        <v>4942</v>
      </c>
      <c r="V97" t="s">
        <v>3706</v>
      </c>
      <c r="W97" t="str">
        <f t="shared" si="13"/>
        <v/>
      </c>
      <c r="X97">
        <f t="shared" si="11"/>
        <v>0</v>
      </c>
    </row>
    <row r="98" spans="3:24" x14ac:dyDescent="0.35">
      <c r="C98" t="s">
        <v>5198</v>
      </c>
      <c r="E98" t="s">
        <v>4943</v>
      </c>
      <c r="F98" t="s">
        <v>3706</v>
      </c>
      <c r="G98" t="str">
        <f t="shared" si="8"/>
        <v/>
      </c>
      <c r="H98">
        <f t="shared" si="9"/>
        <v>0</v>
      </c>
      <c r="K98" t="s">
        <v>5198</v>
      </c>
      <c r="M98" t="s">
        <v>4943</v>
      </c>
      <c r="N98" t="s">
        <v>3706</v>
      </c>
      <c r="O98" t="str">
        <f t="shared" si="12"/>
        <v/>
      </c>
      <c r="P98">
        <f t="shared" si="10"/>
        <v>0</v>
      </c>
      <c r="S98" t="s">
        <v>5198</v>
      </c>
      <c r="U98" t="s">
        <v>4943</v>
      </c>
      <c r="V98" t="s">
        <v>3706</v>
      </c>
      <c r="W98" t="str">
        <f t="shared" si="13"/>
        <v/>
      </c>
      <c r="X98">
        <f t="shared" si="11"/>
        <v>0</v>
      </c>
    </row>
    <row r="99" spans="3:24" x14ac:dyDescent="0.35">
      <c r="C99" t="s">
        <v>5199</v>
      </c>
      <c r="D99" s="8" t="s">
        <v>278</v>
      </c>
      <c r="E99" t="s">
        <v>4944</v>
      </c>
      <c r="F99" t="s">
        <v>278</v>
      </c>
      <c r="G99" t="str">
        <f t="shared" si="8"/>
        <v>&lt;ind_copia_dni&gt;N&lt;/ind_copia_dni&gt;</v>
      </c>
      <c r="H99">
        <f t="shared" si="9"/>
        <v>1</v>
      </c>
      <c r="K99" t="s">
        <v>5199</v>
      </c>
      <c r="L99" s="8" t="s">
        <v>278</v>
      </c>
      <c r="M99" t="s">
        <v>4944</v>
      </c>
      <c r="N99" t="s">
        <v>278</v>
      </c>
      <c r="O99" t="str">
        <f t="shared" si="12"/>
        <v>&lt;ind_copia_dni&gt;N&lt;/ind_copia_dni&gt;</v>
      </c>
      <c r="P99">
        <f t="shared" si="10"/>
        <v>1</v>
      </c>
      <c r="S99" t="s">
        <v>5199</v>
      </c>
      <c r="T99" s="8" t="s">
        <v>278</v>
      </c>
      <c r="U99" t="s">
        <v>4944</v>
      </c>
      <c r="V99" t="s">
        <v>278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5">
      <c r="C100" t="s">
        <v>5200</v>
      </c>
      <c r="E100" t="s">
        <v>4945</v>
      </c>
      <c r="F100" t="s">
        <v>3706</v>
      </c>
      <c r="G100" t="str">
        <f t="shared" si="8"/>
        <v/>
      </c>
      <c r="H100">
        <f t="shared" si="9"/>
        <v>0</v>
      </c>
      <c r="K100" t="s">
        <v>5200</v>
      </c>
      <c r="M100" t="s">
        <v>4945</v>
      </c>
      <c r="N100" t="s">
        <v>3706</v>
      </c>
      <c r="O100" t="str">
        <f t="shared" si="12"/>
        <v/>
      </c>
      <c r="P100">
        <f t="shared" si="10"/>
        <v>0</v>
      </c>
      <c r="S100" t="s">
        <v>5200</v>
      </c>
      <c r="U100" t="s">
        <v>4945</v>
      </c>
      <c r="V100" t="s">
        <v>3706</v>
      </c>
      <c r="W100" t="str">
        <f t="shared" si="13"/>
        <v/>
      </c>
      <c r="X100">
        <f t="shared" si="11"/>
        <v>0</v>
      </c>
    </row>
    <row r="101" spans="3:24" x14ac:dyDescent="0.35">
      <c r="C101" t="s">
        <v>5201</v>
      </c>
      <c r="E101" t="s">
        <v>4946</v>
      </c>
      <c r="F101" t="s">
        <v>3706</v>
      </c>
      <c r="G101" t="str">
        <f t="shared" si="8"/>
        <v/>
      </c>
      <c r="H101">
        <f t="shared" si="9"/>
        <v>0</v>
      </c>
      <c r="K101" t="s">
        <v>5201</v>
      </c>
      <c r="M101" t="s">
        <v>4946</v>
      </c>
      <c r="N101" t="s">
        <v>3706</v>
      </c>
      <c r="O101" t="str">
        <f t="shared" si="12"/>
        <v/>
      </c>
      <c r="P101">
        <f t="shared" si="10"/>
        <v>0</v>
      </c>
      <c r="S101" t="s">
        <v>5201</v>
      </c>
      <c r="U101" t="s">
        <v>4946</v>
      </c>
      <c r="V101" t="s">
        <v>3706</v>
      </c>
      <c r="W101" t="str">
        <f t="shared" si="13"/>
        <v/>
      </c>
      <c r="X101">
        <f t="shared" si="11"/>
        <v>0</v>
      </c>
    </row>
    <row r="102" spans="3:24" x14ac:dyDescent="0.35">
      <c r="C102" t="s">
        <v>5202</v>
      </c>
      <c r="E102" t="s">
        <v>4947</v>
      </c>
      <c r="F102" t="s">
        <v>3706</v>
      </c>
      <c r="G102" t="str">
        <f t="shared" si="8"/>
        <v/>
      </c>
      <c r="H102">
        <f t="shared" si="9"/>
        <v>0</v>
      </c>
      <c r="K102" t="s">
        <v>5202</v>
      </c>
      <c r="M102" t="s">
        <v>4947</v>
      </c>
      <c r="N102" t="s">
        <v>3706</v>
      </c>
      <c r="O102" t="str">
        <f t="shared" si="12"/>
        <v/>
      </c>
      <c r="P102">
        <f t="shared" si="10"/>
        <v>0</v>
      </c>
      <c r="S102" t="s">
        <v>5202</v>
      </c>
      <c r="U102" t="s">
        <v>4947</v>
      </c>
      <c r="V102" t="s">
        <v>3706</v>
      </c>
      <c r="W102" t="str">
        <f t="shared" si="13"/>
        <v/>
      </c>
      <c r="X102">
        <f t="shared" si="11"/>
        <v>0</v>
      </c>
    </row>
    <row r="103" spans="3:24" x14ac:dyDescent="0.35">
      <c r="C103" t="s">
        <v>5203</v>
      </c>
      <c r="E103" t="s">
        <v>4948</v>
      </c>
      <c r="F103" t="s">
        <v>3706</v>
      </c>
      <c r="G103" t="str">
        <f t="shared" si="8"/>
        <v/>
      </c>
      <c r="H103">
        <f t="shared" si="9"/>
        <v>0</v>
      </c>
      <c r="K103" t="s">
        <v>5203</v>
      </c>
      <c r="M103" t="s">
        <v>4948</v>
      </c>
      <c r="N103" t="s">
        <v>3706</v>
      </c>
      <c r="O103" t="str">
        <f t="shared" si="12"/>
        <v/>
      </c>
      <c r="P103">
        <f t="shared" si="10"/>
        <v>0</v>
      </c>
      <c r="S103" t="s">
        <v>5203</v>
      </c>
      <c r="U103" t="s">
        <v>4948</v>
      </c>
      <c r="V103" t="s">
        <v>3706</v>
      </c>
      <c r="W103" t="str">
        <f t="shared" si="13"/>
        <v/>
      </c>
      <c r="X103">
        <f t="shared" si="11"/>
        <v>0</v>
      </c>
    </row>
    <row r="104" spans="3:24" x14ac:dyDescent="0.35">
      <c r="C104" t="s">
        <v>5204</v>
      </c>
      <c r="E104" t="s">
        <v>4949</v>
      </c>
      <c r="F104" t="s">
        <v>3706</v>
      </c>
      <c r="G104" t="str">
        <f t="shared" si="8"/>
        <v/>
      </c>
      <c r="H104">
        <f t="shared" si="9"/>
        <v>0</v>
      </c>
      <c r="K104" t="s">
        <v>5204</v>
      </c>
      <c r="M104" t="s">
        <v>4949</v>
      </c>
      <c r="N104" t="s">
        <v>3706</v>
      </c>
      <c r="O104" t="str">
        <f t="shared" si="12"/>
        <v/>
      </c>
      <c r="P104">
        <f t="shared" si="10"/>
        <v>0</v>
      </c>
      <c r="S104" t="s">
        <v>5204</v>
      </c>
      <c r="U104" t="s">
        <v>4949</v>
      </c>
      <c r="V104" t="s">
        <v>3706</v>
      </c>
      <c r="W104" t="str">
        <f t="shared" si="13"/>
        <v/>
      </c>
      <c r="X104">
        <f t="shared" si="11"/>
        <v>0</v>
      </c>
    </row>
    <row r="105" spans="3:24" x14ac:dyDescent="0.35">
      <c r="C105" t="s">
        <v>5205</v>
      </c>
      <c r="E105" t="s">
        <v>4950</v>
      </c>
      <c r="F105" t="s">
        <v>3706</v>
      </c>
      <c r="G105" t="str">
        <f t="shared" si="8"/>
        <v/>
      </c>
      <c r="H105">
        <f t="shared" si="9"/>
        <v>0</v>
      </c>
      <c r="K105" t="s">
        <v>5205</v>
      </c>
      <c r="M105" t="s">
        <v>4950</v>
      </c>
      <c r="N105" t="s">
        <v>3706</v>
      </c>
      <c r="O105" t="str">
        <f t="shared" si="12"/>
        <v/>
      </c>
      <c r="P105">
        <f t="shared" si="10"/>
        <v>0</v>
      </c>
      <c r="S105" t="s">
        <v>5205</v>
      </c>
      <c r="U105" t="s">
        <v>4950</v>
      </c>
      <c r="V105" t="s">
        <v>3706</v>
      </c>
      <c r="W105" t="str">
        <f t="shared" si="13"/>
        <v/>
      </c>
      <c r="X105">
        <f t="shared" si="11"/>
        <v>0</v>
      </c>
    </row>
    <row r="106" spans="3:24" x14ac:dyDescent="0.35">
      <c r="C106" t="s">
        <v>5206</v>
      </c>
      <c r="E106" t="s">
        <v>4951</v>
      </c>
      <c r="F106" t="s">
        <v>3706</v>
      </c>
      <c r="G106" t="str">
        <f t="shared" si="8"/>
        <v/>
      </c>
      <c r="H106">
        <f t="shared" si="9"/>
        <v>0</v>
      </c>
      <c r="K106" t="s">
        <v>5206</v>
      </c>
      <c r="M106" t="s">
        <v>4951</v>
      </c>
      <c r="N106" t="s">
        <v>3706</v>
      </c>
      <c r="O106" t="str">
        <f t="shared" si="12"/>
        <v/>
      </c>
      <c r="P106">
        <f t="shared" si="10"/>
        <v>0</v>
      </c>
      <c r="S106" t="s">
        <v>5206</v>
      </c>
      <c r="U106" t="s">
        <v>4951</v>
      </c>
      <c r="V106" t="s">
        <v>3706</v>
      </c>
      <c r="W106" t="str">
        <f t="shared" si="13"/>
        <v/>
      </c>
      <c r="X106">
        <f t="shared" si="11"/>
        <v>0</v>
      </c>
    </row>
    <row r="107" spans="3:24" x14ac:dyDescent="0.35">
      <c r="C107" t="s">
        <v>5207</v>
      </c>
      <c r="E107" t="s">
        <v>4952</v>
      </c>
      <c r="F107" t="s">
        <v>3706</v>
      </c>
      <c r="G107" t="str">
        <f t="shared" si="8"/>
        <v/>
      </c>
      <c r="H107">
        <f t="shared" si="9"/>
        <v>0</v>
      </c>
      <c r="K107" t="s">
        <v>5207</v>
      </c>
      <c r="M107" t="s">
        <v>4952</v>
      </c>
      <c r="N107" t="s">
        <v>3706</v>
      </c>
      <c r="O107" t="str">
        <f t="shared" si="12"/>
        <v/>
      </c>
      <c r="P107">
        <f t="shared" si="10"/>
        <v>0</v>
      </c>
      <c r="S107" t="s">
        <v>5207</v>
      </c>
      <c r="U107" t="s">
        <v>4952</v>
      </c>
      <c r="V107" t="s">
        <v>3706</v>
      </c>
      <c r="W107" t="str">
        <f t="shared" si="13"/>
        <v/>
      </c>
      <c r="X107">
        <f t="shared" si="11"/>
        <v>0</v>
      </c>
    </row>
    <row r="108" spans="3:24" x14ac:dyDescent="0.35">
      <c r="C108" t="s">
        <v>5208</v>
      </c>
      <c r="E108" t="s">
        <v>4953</v>
      </c>
      <c r="F108" t="s">
        <v>3706</v>
      </c>
      <c r="G108" t="str">
        <f t="shared" si="8"/>
        <v/>
      </c>
      <c r="H108">
        <f t="shared" si="9"/>
        <v>0</v>
      </c>
      <c r="K108" t="s">
        <v>5208</v>
      </c>
      <c r="M108" t="s">
        <v>4953</v>
      </c>
      <c r="N108" t="s">
        <v>3706</v>
      </c>
      <c r="O108" t="str">
        <f t="shared" si="12"/>
        <v/>
      </c>
      <c r="P108">
        <f t="shared" si="10"/>
        <v>0</v>
      </c>
      <c r="S108" t="s">
        <v>5208</v>
      </c>
      <c r="U108" t="s">
        <v>4953</v>
      </c>
      <c r="V108" t="s">
        <v>3706</v>
      </c>
      <c r="W108" t="str">
        <f t="shared" si="13"/>
        <v/>
      </c>
      <c r="X108">
        <f t="shared" si="11"/>
        <v>0</v>
      </c>
    </row>
    <row r="109" spans="3:24" x14ac:dyDescent="0.35">
      <c r="C109" t="s">
        <v>5209</v>
      </c>
      <c r="E109" t="s">
        <v>4954</v>
      </c>
      <c r="F109" t="s">
        <v>3706</v>
      </c>
      <c r="G109" t="str">
        <f t="shared" si="8"/>
        <v/>
      </c>
      <c r="H109">
        <f t="shared" si="9"/>
        <v>0</v>
      </c>
      <c r="K109" t="s">
        <v>5209</v>
      </c>
      <c r="M109" t="s">
        <v>4954</v>
      </c>
      <c r="N109" t="s">
        <v>3706</v>
      </c>
      <c r="O109" t="str">
        <f t="shared" si="12"/>
        <v/>
      </c>
      <c r="P109">
        <f t="shared" si="10"/>
        <v>0</v>
      </c>
      <c r="S109" t="s">
        <v>5209</v>
      </c>
      <c r="U109" t="s">
        <v>4954</v>
      </c>
      <c r="V109" t="s">
        <v>3706</v>
      </c>
      <c r="W109" t="str">
        <f t="shared" si="13"/>
        <v/>
      </c>
      <c r="X109">
        <f t="shared" si="11"/>
        <v>0</v>
      </c>
    </row>
    <row r="110" spans="3:24" x14ac:dyDescent="0.35">
      <c r="C110" t="s">
        <v>5210</v>
      </c>
      <c r="E110" t="s">
        <v>4955</v>
      </c>
      <c r="F110" t="s">
        <v>3706</v>
      </c>
      <c r="G110" t="str">
        <f t="shared" si="8"/>
        <v/>
      </c>
      <c r="H110">
        <f t="shared" si="9"/>
        <v>0</v>
      </c>
      <c r="K110" t="s">
        <v>5210</v>
      </c>
      <c r="M110" t="s">
        <v>4955</v>
      </c>
      <c r="N110" t="s">
        <v>3706</v>
      </c>
      <c r="O110" t="str">
        <f t="shared" si="12"/>
        <v/>
      </c>
      <c r="P110">
        <f t="shared" si="10"/>
        <v>0</v>
      </c>
      <c r="S110" t="s">
        <v>5210</v>
      </c>
      <c r="U110" t="s">
        <v>4955</v>
      </c>
      <c r="V110" t="s">
        <v>3706</v>
      </c>
      <c r="W110" t="str">
        <f t="shared" si="13"/>
        <v/>
      </c>
      <c r="X110">
        <f t="shared" si="11"/>
        <v>0</v>
      </c>
    </row>
    <row r="111" spans="3:24" x14ac:dyDescent="0.35">
      <c r="C111" t="s">
        <v>5211</v>
      </c>
      <c r="E111" t="s">
        <v>4956</v>
      </c>
      <c r="F111" t="s">
        <v>3706</v>
      </c>
      <c r="G111" t="str">
        <f t="shared" si="8"/>
        <v/>
      </c>
      <c r="H111">
        <f t="shared" si="9"/>
        <v>0</v>
      </c>
      <c r="K111" t="s">
        <v>5211</v>
      </c>
      <c r="M111" t="s">
        <v>4956</v>
      </c>
      <c r="N111" t="s">
        <v>3706</v>
      </c>
      <c r="O111" t="str">
        <f t="shared" si="12"/>
        <v/>
      </c>
      <c r="P111">
        <f t="shared" si="10"/>
        <v>0</v>
      </c>
      <c r="S111" t="s">
        <v>5211</v>
      </c>
      <c r="U111" t="s">
        <v>4956</v>
      </c>
      <c r="V111" t="s">
        <v>3706</v>
      </c>
      <c r="W111" t="str">
        <f t="shared" si="13"/>
        <v/>
      </c>
      <c r="X111">
        <f t="shared" si="11"/>
        <v>0</v>
      </c>
    </row>
    <row r="112" spans="3:24" x14ac:dyDescent="0.35">
      <c r="C112" t="s">
        <v>5212</v>
      </c>
      <c r="D112" s="36">
        <v>2407499</v>
      </c>
      <c r="E112" s="32" t="s">
        <v>4865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5212</v>
      </c>
      <c r="L112" s="36">
        <v>2407499</v>
      </c>
      <c r="M112" s="32" t="s">
        <v>4865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5212</v>
      </c>
      <c r="T112" s="36">
        <v>2407499</v>
      </c>
      <c r="U112" s="32" t="s">
        <v>4865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5">
      <c r="C113" t="s">
        <v>5213</v>
      </c>
      <c r="E113" t="s">
        <v>4957</v>
      </c>
      <c r="F113" t="s">
        <v>3706</v>
      </c>
      <c r="G113" t="str">
        <f t="shared" si="8"/>
        <v/>
      </c>
      <c r="H113">
        <f t="shared" si="9"/>
        <v>0</v>
      </c>
      <c r="K113" t="s">
        <v>5213</v>
      </c>
      <c r="M113" t="s">
        <v>4957</v>
      </c>
      <c r="N113" t="s">
        <v>3706</v>
      </c>
      <c r="O113" t="str">
        <f t="shared" si="12"/>
        <v/>
      </c>
      <c r="P113">
        <f t="shared" si="10"/>
        <v>0</v>
      </c>
      <c r="S113" t="s">
        <v>5213</v>
      </c>
      <c r="U113" t="s">
        <v>4957</v>
      </c>
      <c r="V113" t="s">
        <v>3706</v>
      </c>
      <c r="W113" t="str">
        <f t="shared" si="13"/>
        <v/>
      </c>
      <c r="X113">
        <f t="shared" si="11"/>
        <v>0</v>
      </c>
    </row>
    <row r="114" spans="3:24" x14ac:dyDescent="0.35">
      <c r="C114" t="s">
        <v>5214</v>
      </c>
      <c r="E114" t="s">
        <v>4958</v>
      </c>
      <c r="F114" t="s">
        <v>3706</v>
      </c>
      <c r="G114" t="str">
        <f t="shared" si="8"/>
        <v/>
      </c>
      <c r="H114">
        <f t="shared" si="9"/>
        <v>0</v>
      </c>
      <c r="K114" t="s">
        <v>5214</v>
      </c>
      <c r="M114" t="s">
        <v>4958</v>
      </c>
      <c r="N114" t="s">
        <v>3706</v>
      </c>
      <c r="O114" t="str">
        <f t="shared" si="12"/>
        <v/>
      </c>
      <c r="P114">
        <f t="shared" si="10"/>
        <v>0</v>
      </c>
      <c r="S114" t="s">
        <v>5214</v>
      </c>
      <c r="U114" t="s">
        <v>4958</v>
      </c>
      <c r="V114" t="s">
        <v>3706</v>
      </c>
      <c r="W114" t="str">
        <f t="shared" si="13"/>
        <v/>
      </c>
      <c r="X114">
        <f t="shared" si="11"/>
        <v>0</v>
      </c>
    </row>
    <row r="115" spans="3:24" x14ac:dyDescent="0.35">
      <c r="C115" t="s">
        <v>5215</v>
      </c>
      <c r="E115" t="s">
        <v>4959</v>
      </c>
      <c r="F115" t="s">
        <v>3706</v>
      </c>
      <c r="G115" t="str">
        <f t="shared" si="8"/>
        <v/>
      </c>
      <c r="H115">
        <f t="shared" si="9"/>
        <v>0</v>
      </c>
      <c r="K115" t="s">
        <v>5215</v>
      </c>
      <c r="M115" t="s">
        <v>4959</v>
      </c>
      <c r="N115" t="s">
        <v>3706</v>
      </c>
      <c r="O115" t="str">
        <f t="shared" si="12"/>
        <v/>
      </c>
      <c r="P115">
        <f t="shared" si="10"/>
        <v>0</v>
      </c>
      <c r="S115" t="s">
        <v>5215</v>
      </c>
      <c r="U115" t="s">
        <v>4959</v>
      </c>
      <c r="V115" t="s">
        <v>3706</v>
      </c>
      <c r="W115" t="str">
        <f t="shared" si="13"/>
        <v/>
      </c>
      <c r="X115">
        <f t="shared" si="11"/>
        <v>0</v>
      </c>
    </row>
    <row r="116" spans="3:24" x14ac:dyDescent="0.35">
      <c r="C116" t="s">
        <v>5216</v>
      </c>
      <c r="E116" t="s">
        <v>4960</v>
      </c>
      <c r="F116" t="s">
        <v>3706</v>
      </c>
      <c r="G116" t="str">
        <f t="shared" si="8"/>
        <v/>
      </c>
      <c r="H116">
        <f t="shared" si="9"/>
        <v>0</v>
      </c>
      <c r="K116" t="s">
        <v>5216</v>
      </c>
      <c r="M116" t="s">
        <v>4960</v>
      </c>
      <c r="N116" t="s">
        <v>3706</v>
      </c>
      <c r="O116" t="str">
        <f t="shared" si="12"/>
        <v/>
      </c>
      <c r="P116">
        <f t="shared" si="10"/>
        <v>0</v>
      </c>
      <c r="S116" t="s">
        <v>5216</v>
      </c>
      <c r="U116" t="s">
        <v>4960</v>
      </c>
      <c r="V116" t="s">
        <v>3706</v>
      </c>
      <c r="W116" t="str">
        <f t="shared" si="13"/>
        <v/>
      </c>
      <c r="X116">
        <f t="shared" si="11"/>
        <v>0</v>
      </c>
    </row>
    <row r="117" spans="3:24" x14ac:dyDescent="0.35">
      <c r="C117" t="s">
        <v>5217</v>
      </c>
      <c r="E117" t="s">
        <v>4961</v>
      </c>
      <c r="F117" t="s">
        <v>3706</v>
      </c>
      <c r="G117" t="str">
        <f t="shared" si="8"/>
        <v/>
      </c>
      <c r="H117">
        <f t="shared" si="9"/>
        <v>0</v>
      </c>
      <c r="K117" t="s">
        <v>5217</v>
      </c>
      <c r="M117" t="s">
        <v>4961</v>
      </c>
      <c r="N117" t="s">
        <v>3706</v>
      </c>
      <c r="O117" t="str">
        <f t="shared" si="12"/>
        <v/>
      </c>
      <c r="P117">
        <f t="shared" si="10"/>
        <v>0</v>
      </c>
      <c r="S117" t="s">
        <v>5217</v>
      </c>
      <c r="U117" t="s">
        <v>4961</v>
      </c>
      <c r="V117" t="s">
        <v>3706</v>
      </c>
      <c r="W117" t="str">
        <f t="shared" si="13"/>
        <v/>
      </c>
      <c r="X117">
        <f t="shared" si="11"/>
        <v>0</v>
      </c>
    </row>
    <row r="118" spans="3:24" x14ac:dyDescent="0.35">
      <c r="C118" t="s">
        <v>5218</v>
      </c>
      <c r="E118" t="s">
        <v>4962</v>
      </c>
      <c r="F118" t="s">
        <v>3706</v>
      </c>
      <c r="G118" t="str">
        <f t="shared" si="8"/>
        <v/>
      </c>
      <c r="H118">
        <f t="shared" si="9"/>
        <v>0</v>
      </c>
      <c r="K118" t="s">
        <v>5218</v>
      </c>
      <c r="M118" t="s">
        <v>4962</v>
      </c>
      <c r="N118" t="s">
        <v>3706</v>
      </c>
      <c r="O118" t="str">
        <f t="shared" si="12"/>
        <v/>
      </c>
      <c r="P118">
        <f t="shared" si="10"/>
        <v>0</v>
      </c>
      <c r="S118" t="s">
        <v>5218</v>
      </c>
      <c r="U118" t="s">
        <v>4962</v>
      </c>
      <c r="V118" t="s">
        <v>3706</v>
      </c>
      <c r="W118" t="str">
        <f t="shared" si="13"/>
        <v/>
      </c>
      <c r="X118">
        <f t="shared" si="11"/>
        <v>0</v>
      </c>
    </row>
    <row r="119" spans="3:24" x14ac:dyDescent="0.35">
      <c r="C119" t="s">
        <v>5219</v>
      </c>
      <c r="E119" t="s">
        <v>4963</v>
      </c>
      <c r="F119" t="s">
        <v>3706</v>
      </c>
      <c r="G119" t="str">
        <f t="shared" si="8"/>
        <v/>
      </c>
      <c r="H119">
        <f t="shared" si="9"/>
        <v>0</v>
      </c>
      <c r="K119" t="s">
        <v>5219</v>
      </c>
      <c r="M119" t="s">
        <v>4963</v>
      </c>
      <c r="N119" t="s">
        <v>3706</v>
      </c>
      <c r="O119" t="str">
        <f t="shared" si="12"/>
        <v/>
      </c>
      <c r="P119">
        <f t="shared" si="10"/>
        <v>0</v>
      </c>
      <c r="S119" t="s">
        <v>5219</v>
      </c>
      <c r="U119" t="s">
        <v>4963</v>
      </c>
      <c r="V119" t="s">
        <v>3706</v>
      </c>
      <c r="W119" t="str">
        <f t="shared" si="13"/>
        <v/>
      </c>
      <c r="X119">
        <f t="shared" si="11"/>
        <v>0</v>
      </c>
    </row>
    <row r="120" spans="3:24" x14ac:dyDescent="0.35">
      <c r="C120" t="s">
        <v>5220</v>
      </c>
      <c r="E120" t="s">
        <v>4964</v>
      </c>
      <c r="F120" t="s">
        <v>3706</v>
      </c>
      <c r="G120" t="str">
        <f t="shared" si="8"/>
        <v/>
      </c>
      <c r="H120">
        <f t="shared" si="9"/>
        <v>0</v>
      </c>
      <c r="K120" t="s">
        <v>5220</v>
      </c>
      <c r="M120" t="s">
        <v>4964</v>
      </c>
      <c r="N120" t="s">
        <v>3706</v>
      </c>
      <c r="O120" t="str">
        <f t="shared" si="12"/>
        <v/>
      </c>
      <c r="P120">
        <f t="shared" si="10"/>
        <v>0</v>
      </c>
      <c r="S120" t="s">
        <v>5220</v>
      </c>
      <c r="U120" t="s">
        <v>4964</v>
      </c>
      <c r="V120" t="s">
        <v>3706</v>
      </c>
      <c r="W120" t="str">
        <f t="shared" si="13"/>
        <v/>
      </c>
      <c r="X120">
        <f t="shared" si="11"/>
        <v>0</v>
      </c>
    </row>
    <row r="121" spans="3:24" x14ac:dyDescent="0.35">
      <c r="C121" t="s">
        <v>5221</v>
      </c>
      <c r="E121" t="s">
        <v>4965</v>
      </c>
      <c r="F121" t="s">
        <v>3706</v>
      </c>
      <c r="G121" t="str">
        <f t="shared" si="8"/>
        <v/>
      </c>
      <c r="H121">
        <f t="shared" si="9"/>
        <v>0</v>
      </c>
      <c r="K121" t="s">
        <v>5221</v>
      </c>
      <c r="M121" t="s">
        <v>4965</v>
      </c>
      <c r="N121" t="s">
        <v>3706</v>
      </c>
      <c r="O121" t="str">
        <f t="shared" si="12"/>
        <v/>
      </c>
      <c r="P121">
        <f t="shared" si="10"/>
        <v>0</v>
      </c>
      <c r="S121" t="s">
        <v>5221</v>
      </c>
      <c r="U121" t="s">
        <v>4965</v>
      </c>
      <c r="V121" t="s">
        <v>3706</v>
      </c>
      <c r="W121" t="str">
        <f t="shared" si="13"/>
        <v/>
      </c>
      <c r="X121">
        <f t="shared" si="11"/>
        <v>0</v>
      </c>
    </row>
    <row r="122" spans="3:24" x14ac:dyDescent="0.35">
      <c r="C122" t="s">
        <v>5222</v>
      </c>
      <c r="E122" t="s">
        <v>4966</v>
      </c>
      <c r="F122" t="s">
        <v>3706</v>
      </c>
      <c r="G122" t="str">
        <f t="shared" si="8"/>
        <v/>
      </c>
      <c r="H122">
        <f t="shared" si="9"/>
        <v>0</v>
      </c>
      <c r="K122" t="s">
        <v>5222</v>
      </c>
      <c r="M122" t="s">
        <v>4966</v>
      </c>
      <c r="N122" t="s">
        <v>3706</v>
      </c>
      <c r="O122" t="str">
        <f t="shared" si="12"/>
        <v/>
      </c>
      <c r="P122">
        <f t="shared" si="10"/>
        <v>0</v>
      </c>
      <c r="S122" t="s">
        <v>5222</v>
      </c>
      <c r="U122" t="s">
        <v>4966</v>
      </c>
      <c r="V122" t="s">
        <v>3706</v>
      </c>
      <c r="W122" t="str">
        <f t="shared" si="13"/>
        <v/>
      </c>
      <c r="X122">
        <f t="shared" si="11"/>
        <v>0</v>
      </c>
    </row>
    <row r="123" spans="3:24" x14ac:dyDescent="0.35">
      <c r="C123" t="s">
        <v>5223</v>
      </c>
      <c r="D123">
        <f>D3</f>
        <v>78355452</v>
      </c>
      <c r="E123" s="32" t="s">
        <v>4967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5223</v>
      </c>
      <c r="L123">
        <f>L3</f>
        <v>72724421</v>
      </c>
      <c r="M123" s="32" t="s">
        <v>4967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5223</v>
      </c>
      <c r="T123">
        <f>T3</f>
        <v>72897708</v>
      </c>
      <c r="U123" s="32" t="s">
        <v>4967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5">
      <c r="C124" t="s">
        <v>5224</v>
      </c>
      <c r="D124">
        <f>D4</f>
        <v>6</v>
      </c>
      <c r="E124" s="32" t="s">
        <v>4968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5224</v>
      </c>
      <c r="L124">
        <f>L4</f>
        <v>2</v>
      </c>
      <c r="M124" s="32" t="s">
        <v>4968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5224</v>
      </c>
      <c r="T124">
        <f>T4</f>
        <v>6</v>
      </c>
      <c r="U124" s="32" t="s">
        <v>4968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5">
      <c r="C125" t="s">
        <v>5225</v>
      </c>
      <c r="D125" s="5" t="str">
        <f>D123&amp;D124</f>
        <v>783554526</v>
      </c>
      <c r="E125" t="s">
        <v>4969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5225</v>
      </c>
      <c r="L125" s="5" t="str">
        <f>L123&amp;L124</f>
        <v>727244212</v>
      </c>
      <c r="M125" t="s">
        <v>4969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5225</v>
      </c>
      <c r="T125" s="5" t="str">
        <f>T123&amp;T124</f>
        <v>728977086</v>
      </c>
      <c r="U125" t="s">
        <v>4969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5">
      <c r="C126" t="s">
        <v>5226</v>
      </c>
      <c r="E126" t="s">
        <v>4970</v>
      </c>
      <c r="F126" t="s">
        <v>3706</v>
      </c>
      <c r="G126" t="str">
        <f t="shared" si="8"/>
        <v/>
      </c>
      <c r="H126">
        <f t="shared" si="9"/>
        <v>0</v>
      </c>
      <c r="K126" t="s">
        <v>5226</v>
      </c>
      <c r="M126" t="s">
        <v>4970</v>
      </c>
      <c r="N126" t="s">
        <v>3706</v>
      </c>
      <c r="O126" t="str">
        <f t="shared" si="12"/>
        <v/>
      </c>
      <c r="P126">
        <f t="shared" si="10"/>
        <v>0</v>
      </c>
      <c r="S126" t="s">
        <v>5226</v>
      </c>
      <c r="U126" t="s">
        <v>4970</v>
      </c>
      <c r="V126" t="s">
        <v>3706</v>
      </c>
      <c r="W126" t="str">
        <f t="shared" si="13"/>
        <v/>
      </c>
      <c r="X126">
        <f t="shared" si="11"/>
        <v>0</v>
      </c>
    </row>
    <row r="127" spans="3:24" x14ac:dyDescent="0.35">
      <c r="C127" t="s">
        <v>5227</v>
      </c>
      <c r="E127" t="s">
        <v>4971</v>
      </c>
      <c r="F127" t="s">
        <v>3706</v>
      </c>
      <c r="G127" t="str">
        <f t="shared" si="8"/>
        <v/>
      </c>
      <c r="H127">
        <f t="shared" si="9"/>
        <v>0</v>
      </c>
      <c r="K127" t="s">
        <v>5227</v>
      </c>
      <c r="M127" t="s">
        <v>4971</v>
      </c>
      <c r="N127" t="s">
        <v>3706</v>
      </c>
      <c r="O127" t="str">
        <f t="shared" si="12"/>
        <v/>
      </c>
      <c r="P127">
        <f t="shared" si="10"/>
        <v>0</v>
      </c>
      <c r="S127" t="s">
        <v>5227</v>
      </c>
      <c r="U127" t="s">
        <v>4971</v>
      </c>
      <c r="V127" t="s">
        <v>3706</v>
      </c>
      <c r="W127" t="str">
        <f t="shared" si="13"/>
        <v/>
      </c>
      <c r="X127">
        <f t="shared" si="11"/>
        <v>0</v>
      </c>
    </row>
    <row r="128" spans="3:24" x14ac:dyDescent="0.35">
      <c r="C128" t="s">
        <v>5228</v>
      </c>
      <c r="E128" t="s">
        <v>4972</v>
      </c>
      <c r="F128" t="s">
        <v>3706</v>
      </c>
      <c r="G128" t="str">
        <f t="shared" si="8"/>
        <v/>
      </c>
      <c r="H128">
        <f t="shared" si="9"/>
        <v>0</v>
      </c>
      <c r="K128" t="s">
        <v>5228</v>
      </c>
      <c r="M128" t="s">
        <v>4972</v>
      </c>
      <c r="N128" t="s">
        <v>3706</v>
      </c>
      <c r="O128" t="str">
        <f t="shared" si="12"/>
        <v/>
      </c>
      <c r="P128">
        <f t="shared" si="10"/>
        <v>0</v>
      </c>
      <c r="S128" t="s">
        <v>5228</v>
      </c>
      <c r="U128" t="s">
        <v>4972</v>
      </c>
      <c r="V128" t="s">
        <v>3706</v>
      </c>
      <c r="W128" t="str">
        <f t="shared" si="13"/>
        <v/>
      </c>
      <c r="X128">
        <f t="shared" si="11"/>
        <v>0</v>
      </c>
    </row>
    <row r="129" spans="3:24" x14ac:dyDescent="0.35">
      <c r="C129" t="s">
        <v>5229</v>
      </c>
      <c r="E129" t="s">
        <v>4973</v>
      </c>
      <c r="F129" t="s">
        <v>3706</v>
      </c>
      <c r="G129" t="str">
        <f t="shared" si="8"/>
        <v/>
      </c>
      <c r="H129">
        <f t="shared" si="9"/>
        <v>0</v>
      </c>
      <c r="K129" t="s">
        <v>5229</v>
      </c>
      <c r="M129" t="s">
        <v>4973</v>
      </c>
      <c r="N129" t="s">
        <v>3706</v>
      </c>
      <c r="O129" t="str">
        <f t="shared" si="12"/>
        <v/>
      </c>
      <c r="P129">
        <f t="shared" si="10"/>
        <v>0</v>
      </c>
      <c r="S129" t="s">
        <v>5229</v>
      </c>
      <c r="U129" t="s">
        <v>4973</v>
      </c>
      <c r="V129" t="s">
        <v>3706</v>
      </c>
      <c r="W129" t="str">
        <f t="shared" si="13"/>
        <v/>
      </c>
      <c r="X129">
        <f t="shared" si="11"/>
        <v>0</v>
      </c>
    </row>
    <row r="130" spans="3:24" x14ac:dyDescent="0.35">
      <c r="C130" t="s">
        <v>5230</v>
      </c>
      <c r="E130" t="s">
        <v>4974</v>
      </c>
      <c r="F130" t="s">
        <v>3706</v>
      </c>
      <c r="G130" t="str">
        <f t="shared" si="8"/>
        <v/>
      </c>
      <c r="H130">
        <f t="shared" si="9"/>
        <v>0</v>
      </c>
      <c r="K130" t="s">
        <v>5230</v>
      </c>
      <c r="M130" t="s">
        <v>4974</v>
      </c>
      <c r="N130" t="s">
        <v>3706</v>
      </c>
      <c r="O130" t="str">
        <f t="shared" si="12"/>
        <v/>
      </c>
      <c r="P130">
        <f t="shared" si="10"/>
        <v>0</v>
      </c>
      <c r="S130" t="s">
        <v>5230</v>
      </c>
      <c r="U130" t="s">
        <v>4974</v>
      </c>
      <c r="V130" t="s">
        <v>3706</v>
      </c>
      <c r="W130" t="str">
        <f t="shared" si="13"/>
        <v/>
      </c>
      <c r="X130">
        <f t="shared" si="11"/>
        <v>0</v>
      </c>
    </row>
    <row r="131" spans="3:24" x14ac:dyDescent="0.35">
      <c r="C131" t="s">
        <v>5231</v>
      </c>
      <c r="E131" t="s">
        <v>4975</v>
      </c>
      <c r="F131" t="s">
        <v>3706</v>
      </c>
      <c r="G131" t="str">
        <f t="shared" si="8"/>
        <v/>
      </c>
      <c r="H131">
        <f t="shared" si="9"/>
        <v>0</v>
      </c>
      <c r="K131" t="s">
        <v>5231</v>
      </c>
      <c r="M131" t="s">
        <v>4975</v>
      </c>
      <c r="N131" t="s">
        <v>3706</v>
      </c>
      <c r="O131" t="str">
        <f t="shared" si="12"/>
        <v/>
      </c>
      <c r="P131">
        <f t="shared" si="10"/>
        <v>0</v>
      </c>
      <c r="S131" t="s">
        <v>5231</v>
      </c>
      <c r="U131" t="s">
        <v>4975</v>
      </c>
      <c r="V131" t="s">
        <v>3706</v>
      </c>
      <c r="W131" t="str">
        <f t="shared" si="13"/>
        <v/>
      </c>
      <c r="X131">
        <f t="shared" si="11"/>
        <v>0</v>
      </c>
    </row>
    <row r="132" spans="3:24" x14ac:dyDescent="0.35">
      <c r="C132" t="s">
        <v>5232</v>
      </c>
      <c r="E132" t="s">
        <v>4976</v>
      </c>
      <c r="F132" t="s">
        <v>3706</v>
      </c>
      <c r="G132" t="str">
        <f t="shared" si="8"/>
        <v/>
      </c>
      <c r="H132">
        <f t="shared" si="9"/>
        <v>0</v>
      </c>
      <c r="K132" t="s">
        <v>5232</v>
      </c>
      <c r="M132" t="s">
        <v>4976</v>
      </c>
      <c r="N132" t="s">
        <v>3706</v>
      </c>
      <c r="O132" t="str">
        <f t="shared" si="12"/>
        <v/>
      </c>
      <c r="P132">
        <f t="shared" si="10"/>
        <v>0</v>
      </c>
      <c r="S132" t="s">
        <v>5232</v>
      </c>
      <c r="U132" t="s">
        <v>4976</v>
      </c>
      <c r="V132" t="s">
        <v>3706</v>
      </c>
      <c r="W132" t="str">
        <f t="shared" si="13"/>
        <v/>
      </c>
      <c r="X132">
        <f t="shared" si="11"/>
        <v>0</v>
      </c>
    </row>
    <row r="133" spans="3:24" x14ac:dyDescent="0.35">
      <c r="C133" t="s">
        <v>5233</v>
      </c>
      <c r="E133" t="s">
        <v>4977</v>
      </c>
      <c r="F133" t="s">
        <v>3706</v>
      </c>
      <c r="G133" t="str">
        <f t="shared" si="8"/>
        <v/>
      </c>
      <c r="H133">
        <f t="shared" si="9"/>
        <v>0</v>
      </c>
      <c r="K133" t="s">
        <v>5233</v>
      </c>
      <c r="M133" t="s">
        <v>4977</v>
      </c>
      <c r="N133" t="s">
        <v>3706</v>
      </c>
      <c r="O133" t="str">
        <f t="shared" si="12"/>
        <v/>
      </c>
      <c r="P133">
        <f t="shared" si="10"/>
        <v>0</v>
      </c>
      <c r="S133" t="s">
        <v>5233</v>
      </c>
      <c r="U133" t="s">
        <v>4977</v>
      </c>
      <c r="V133" t="s">
        <v>3706</v>
      </c>
      <c r="W133" t="str">
        <f t="shared" si="13"/>
        <v/>
      </c>
      <c r="X133">
        <f t="shared" si="11"/>
        <v>0</v>
      </c>
    </row>
    <row r="134" spans="3:24" x14ac:dyDescent="0.35">
      <c r="C134" t="s">
        <v>5234</v>
      </c>
      <c r="E134" t="s">
        <v>4978</v>
      </c>
      <c r="F134" t="s">
        <v>3706</v>
      </c>
      <c r="G134" t="str">
        <f t="shared" si="8"/>
        <v/>
      </c>
      <c r="H134">
        <f t="shared" si="9"/>
        <v>0</v>
      </c>
      <c r="K134" t="s">
        <v>5234</v>
      </c>
      <c r="M134" t="s">
        <v>4978</v>
      </c>
      <c r="N134" t="s">
        <v>3706</v>
      </c>
      <c r="O134" t="str">
        <f t="shared" si="12"/>
        <v/>
      </c>
      <c r="P134">
        <f t="shared" si="10"/>
        <v>0</v>
      </c>
      <c r="S134" t="s">
        <v>5234</v>
      </c>
      <c r="U134" t="s">
        <v>4978</v>
      </c>
      <c r="V134" t="s">
        <v>3706</v>
      </c>
      <c r="W134" t="str">
        <f t="shared" si="13"/>
        <v/>
      </c>
      <c r="X134">
        <f t="shared" si="11"/>
        <v>0</v>
      </c>
    </row>
    <row r="135" spans="3:24" x14ac:dyDescent="0.35">
      <c r="C135" t="s">
        <v>5235</v>
      </c>
      <c r="E135" t="s">
        <v>4979</v>
      </c>
      <c r="F135" t="s">
        <v>3706</v>
      </c>
      <c r="G135" t="str">
        <f t="shared" si="8"/>
        <v/>
      </c>
      <c r="H135">
        <f t="shared" si="9"/>
        <v>0</v>
      </c>
      <c r="K135" t="s">
        <v>5235</v>
      </c>
      <c r="M135" t="s">
        <v>4979</v>
      </c>
      <c r="N135" t="s">
        <v>3706</v>
      </c>
      <c r="O135" t="str">
        <f t="shared" si="12"/>
        <v/>
      </c>
      <c r="P135">
        <f t="shared" si="10"/>
        <v>0</v>
      </c>
      <c r="S135" t="s">
        <v>5235</v>
      </c>
      <c r="U135" t="s">
        <v>4979</v>
      </c>
      <c r="V135" t="s">
        <v>3706</v>
      </c>
      <c r="W135" t="str">
        <f t="shared" si="13"/>
        <v/>
      </c>
      <c r="X135">
        <f t="shared" si="11"/>
        <v>0</v>
      </c>
    </row>
    <row r="136" spans="3:24" x14ac:dyDescent="0.35">
      <c r="C136" t="s">
        <v>5236</v>
      </c>
      <c r="E136" t="s">
        <v>4980</v>
      </c>
      <c r="F136" t="s">
        <v>3706</v>
      </c>
      <c r="G136" t="str">
        <f t="shared" si="8"/>
        <v/>
      </c>
      <c r="H136">
        <f t="shared" si="9"/>
        <v>0</v>
      </c>
      <c r="K136" t="s">
        <v>5236</v>
      </c>
      <c r="M136" t="s">
        <v>4980</v>
      </c>
      <c r="N136" t="s">
        <v>3706</v>
      </c>
      <c r="O136" t="str">
        <f t="shared" si="12"/>
        <v/>
      </c>
      <c r="P136">
        <f t="shared" si="10"/>
        <v>0</v>
      </c>
      <c r="S136" t="s">
        <v>5236</v>
      </c>
      <c r="U136" t="s">
        <v>4980</v>
      </c>
      <c r="V136" t="s">
        <v>3706</v>
      </c>
      <c r="W136" t="str">
        <f t="shared" si="13"/>
        <v/>
      </c>
      <c r="X136">
        <f t="shared" si="11"/>
        <v>0</v>
      </c>
    </row>
    <row r="137" spans="3:24" x14ac:dyDescent="0.35">
      <c r="C137" t="s">
        <v>5237</v>
      </c>
      <c r="E137" t="s">
        <v>4981</v>
      </c>
      <c r="F137" t="s">
        <v>3706</v>
      </c>
      <c r="G137" t="str">
        <f t="shared" si="8"/>
        <v/>
      </c>
      <c r="H137">
        <f t="shared" si="9"/>
        <v>0</v>
      </c>
      <c r="K137" t="s">
        <v>5237</v>
      </c>
      <c r="M137" t="s">
        <v>4981</v>
      </c>
      <c r="N137" t="s">
        <v>3706</v>
      </c>
      <c r="O137" t="str">
        <f t="shared" si="12"/>
        <v/>
      </c>
      <c r="P137">
        <f t="shared" si="10"/>
        <v>0</v>
      </c>
      <c r="S137" t="s">
        <v>5237</v>
      </c>
      <c r="U137" t="s">
        <v>4981</v>
      </c>
      <c r="V137" t="s">
        <v>3706</v>
      </c>
      <c r="W137" t="str">
        <f t="shared" si="13"/>
        <v/>
      </c>
      <c r="X137">
        <f t="shared" si="11"/>
        <v>0</v>
      </c>
    </row>
    <row r="138" spans="3:24" x14ac:dyDescent="0.35">
      <c r="C138" t="s">
        <v>5238</v>
      </c>
      <c r="E138" t="s">
        <v>4982</v>
      </c>
      <c r="F138" t="s">
        <v>3706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5238</v>
      </c>
      <c r="M138" t="s">
        <v>4982</v>
      </c>
      <c r="N138" t="s">
        <v>3706</v>
      </c>
      <c r="O138" t="str">
        <f t="shared" si="12"/>
        <v/>
      </c>
      <c r="P138">
        <f t="shared" si="10"/>
        <v>0</v>
      </c>
      <c r="S138" t="s">
        <v>5238</v>
      </c>
      <c r="U138" t="s">
        <v>4982</v>
      </c>
      <c r="V138" t="s">
        <v>3706</v>
      </c>
      <c r="W138" t="str">
        <f t="shared" si="13"/>
        <v/>
      </c>
      <c r="X138">
        <f t="shared" si="11"/>
        <v>0</v>
      </c>
    </row>
    <row r="139" spans="3:24" x14ac:dyDescent="0.35">
      <c r="C139" t="s">
        <v>5239</v>
      </c>
      <c r="E139" t="s">
        <v>4983</v>
      </c>
      <c r="F139" t="s">
        <v>3706</v>
      </c>
      <c r="G139" t="str">
        <f t="shared" si="14"/>
        <v/>
      </c>
      <c r="H139">
        <f t="shared" ref="H139:H202" si="15">LEN(D139)</f>
        <v>0</v>
      </c>
      <c r="K139" t="s">
        <v>5239</v>
      </c>
      <c r="M139" t="s">
        <v>4983</v>
      </c>
      <c r="N139" t="s">
        <v>3706</v>
      </c>
      <c r="O139" t="str">
        <f t="shared" si="12"/>
        <v/>
      </c>
      <c r="P139">
        <f t="shared" ref="P139:P202" si="16">LEN(L139)</f>
        <v>0</v>
      </c>
      <c r="S139" t="s">
        <v>5239</v>
      </c>
      <c r="U139" t="s">
        <v>4983</v>
      </c>
      <c r="V139" t="s">
        <v>3706</v>
      </c>
      <c r="W139" t="str">
        <f t="shared" si="13"/>
        <v/>
      </c>
      <c r="X139">
        <f t="shared" ref="X139:X202" si="17">LEN(T139)</f>
        <v>0</v>
      </c>
    </row>
    <row r="140" spans="3:24" x14ac:dyDescent="0.35">
      <c r="C140" t="s">
        <v>5240</v>
      </c>
      <c r="E140" t="s">
        <v>4984</v>
      </c>
      <c r="F140" t="s">
        <v>3706</v>
      </c>
      <c r="G140" t="str">
        <f t="shared" si="14"/>
        <v/>
      </c>
      <c r="H140">
        <f t="shared" si="15"/>
        <v>0</v>
      </c>
      <c r="K140" t="s">
        <v>5240</v>
      </c>
      <c r="M140" t="s">
        <v>4984</v>
      </c>
      <c r="N140" t="s">
        <v>3706</v>
      </c>
      <c r="O140" t="str">
        <f t="shared" si="12"/>
        <v/>
      </c>
      <c r="P140">
        <f t="shared" si="16"/>
        <v>0</v>
      </c>
      <c r="S140" t="s">
        <v>5240</v>
      </c>
      <c r="U140" t="s">
        <v>4984</v>
      </c>
      <c r="V140" t="s">
        <v>3706</v>
      </c>
      <c r="W140" t="str">
        <f t="shared" si="13"/>
        <v/>
      </c>
      <c r="X140">
        <f t="shared" si="17"/>
        <v>0</v>
      </c>
    </row>
    <row r="141" spans="3:24" x14ac:dyDescent="0.35">
      <c r="C141" t="s">
        <v>5241</v>
      </c>
      <c r="E141" t="s">
        <v>4985</v>
      </c>
      <c r="F141" t="s">
        <v>3706</v>
      </c>
      <c r="G141" t="str">
        <f t="shared" si="14"/>
        <v/>
      </c>
      <c r="H141">
        <f t="shared" si="15"/>
        <v>0</v>
      </c>
      <c r="K141" t="s">
        <v>5241</v>
      </c>
      <c r="M141" t="s">
        <v>4985</v>
      </c>
      <c r="N141" t="s">
        <v>3706</v>
      </c>
      <c r="O141" t="str">
        <f t="shared" si="12"/>
        <v/>
      </c>
      <c r="P141">
        <f t="shared" si="16"/>
        <v>0</v>
      </c>
      <c r="S141" t="s">
        <v>5241</v>
      </c>
      <c r="U141" t="s">
        <v>4985</v>
      </c>
      <c r="V141" t="s">
        <v>3706</v>
      </c>
      <c r="W141" t="str">
        <f t="shared" si="13"/>
        <v/>
      </c>
      <c r="X141">
        <f t="shared" si="17"/>
        <v>0</v>
      </c>
    </row>
    <row r="142" spans="3:24" x14ac:dyDescent="0.35">
      <c r="C142" t="s">
        <v>5242</v>
      </c>
      <c r="E142" t="s">
        <v>4986</v>
      </c>
      <c r="F142" t="s">
        <v>3706</v>
      </c>
      <c r="G142" t="str">
        <f t="shared" si="14"/>
        <v/>
      </c>
      <c r="H142">
        <f t="shared" si="15"/>
        <v>0</v>
      </c>
      <c r="K142" t="s">
        <v>5242</v>
      </c>
      <c r="M142" t="s">
        <v>4986</v>
      </c>
      <c r="N142" t="s">
        <v>3706</v>
      </c>
      <c r="O142" t="str">
        <f t="shared" si="12"/>
        <v/>
      </c>
      <c r="P142">
        <f t="shared" si="16"/>
        <v>0</v>
      </c>
      <c r="S142" t="s">
        <v>5242</v>
      </c>
      <c r="U142" t="s">
        <v>4986</v>
      </c>
      <c r="V142" t="s">
        <v>3706</v>
      </c>
      <c r="W142" t="str">
        <f t="shared" si="13"/>
        <v/>
      </c>
      <c r="X142">
        <f t="shared" si="17"/>
        <v>0</v>
      </c>
    </row>
    <row r="143" spans="3:24" x14ac:dyDescent="0.35">
      <c r="C143" t="s">
        <v>5243</v>
      </c>
      <c r="E143" t="s">
        <v>4987</v>
      </c>
      <c r="F143" t="s">
        <v>3706</v>
      </c>
      <c r="G143" t="str">
        <f t="shared" si="14"/>
        <v/>
      </c>
      <c r="H143">
        <f t="shared" si="15"/>
        <v>0</v>
      </c>
      <c r="K143" t="s">
        <v>5243</v>
      </c>
      <c r="M143" t="s">
        <v>4987</v>
      </c>
      <c r="N143" t="s">
        <v>3706</v>
      </c>
      <c r="O143" t="str">
        <f t="shared" si="12"/>
        <v/>
      </c>
      <c r="P143">
        <f t="shared" si="16"/>
        <v>0</v>
      </c>
      <c r="S143" t="s">
        <v>5243</v>
      </c>
      <c r="U143" t="s">
        <v>4987</v>
      </c>
      <c r="V143" t="s">
        <v>3706</v>
      </c>
      <c r="W143" t="str">
        <f t="shared" si="13"/>
        <v/>
      </c>
      <c r="X143">
        <f t="shared" si="17"/>
        <v>0</v>
      </c>
    </row>
    <row r="144" spans="3:24" x14ac:dyDescent="0.35">
      <c r="C144" t="s">
        <v>5244</v>
      </c>
      <c r="E144" t="s">
        <v>4988</v>
      </c>
      <c r="F144" t="s">
        <v>3706</v>
      </c>
      <c r="G144" t="str">
        <f t="shared" si="14"/>
        <v/>
      </c>
      <c r="H144">
        <f t="shared" si="15"/>
        <v>0</v>
      </c>
      <c r="K144" t="s">
        <v>5244</v>
      </c>
      <c r="M144" t="s">
        <v>4988</v>
      </c>
      <c r="N144" t="s">
        <v>3706</v>
      </c>
      <c r="O144" t="str">
        <f t="shared" si="12"/>
        <v/>
      </c>
      <c r="P144">
        <f t="shared" si="16"/>
        <v>0</v>
      </c>
      <c r="S144" t="s">
        <v>5244</v>
      </c>
      <c r="U144" t="s">
        <v>4988</v>
      </c>
      <c r="V144" t="s">
        <v>3706</v>
      </c>
      <c r="W144" t="str">
        <f t="shared" si="13"/>
        <v/>
      </c>
      <c r="X144">
        <f t="shared" si="17"/>
        <v>0</v>
      </c>
    </row>
    <row r="145" spans="3:24" x14ac:dyDescent="0.35">
      <c r="C145" t="s">
        <v>5245</v>
      </c>
      <c r="E145" t="s">
        <v>4989</v>
      </c>
      <c r="F145" t="s">
        <v>3706</v>
      </c>
      <c r="G145" t="str">
        <f t="shared" si="14"/>
        <v/>
      </c>
      <c r="H145">
        <f t="shared" si="15"/>
        <v>0</v>
      </c>
      <c r="K145" t="s">
        <v>5245</v>
      </c>
      <c r="M145" t="s">
        <v>4989</v>
      </c>
      <c r="N145" t="s">
        <v>3706</v>
      </c>
      <c r="O145" t="str">
        <f t="shared" si="12"/>
        <v/>
      </c>
      <c r="P145">
        <f t="shared" si="16"/>
        <v>0</v>
      </c>
      <c r="S145" t="s">
        <v>5245</v>
      </c>
      <c r="U145" t="s">
        <v>4989</v>
      </c>
      <c r="V145" t="s">
        <v>3706</v>
      </c>
      <c r="W145" t="str">
        <f t="shared" si="13"/>
        <v/>
      </c>
      <c r="X145">
        <f t="shared" si="17"/>
        <v>0</v>
      </c>
    </row>
    <row r="146" spans="3:24" x14ac:dyDescent="0.35">
      <c r="C146" t="s">
        <v>5246</v>
      </c>
      <c r="E146" t="s">
        <v>4990</v>
      </c>
      <c r="F146" t="s">
        <v>3706</v>
      </c>
      <c r="G146" t="str">
        <f t="shared" si="14"/>
        <v/>
      </c>
      <c r="H146">
        <f t="shared" si="15"/>
        <v>0</v>
      </c>
      <c r="K146" t="s">
        <v>5246</v>
      </c>
      <c r="M146" t="s">
        <v>4990</v>
      </c>
      <c r="N146" t="s">
        <v>3706</v>
      </c>
      <c r="O146" t="str">
        <f t="shared" si="12"/>
        <v/>
      </c>
      <c r="P146">
        <f t="shared" si="16"/>
        <v>0</v>
      </c>
      <c r="S146" t="s">
        <v>5246</v>
      </c>
      <c r="U146" t="s">
        <v>4990</v>
      </c>
      <c r="V146" t="s">
        <v>3706</v>
      </c>
      <c r="W146" t="str">
        <f t="shared" si="13"/>
        <v/>
      </c>
      <c r="X146">
        <f t="shared" si="17"/>
        <v>0</v>
      </c>
    </row>
    <row r="147" spans="3:24" x14ac:dyDescent="0.35">
      <c r="C147" t="s">
        <v>5247</v>
      </c>
      <c r="E147" t="s">
        <v>4991</v>
      </c>
      <c r="F147" t="s">
        <v>3706</v>
      </c>
      <c r="G147" t="str">
        <f t="shared" si="14"/>
        <v/>
      </c>
      <c r="H147">
        <f t="shared" si="15"/>
        <v>0</v>
      </c>
      <c r="K147" t="s">
        <v>5247</v>
      </c>
      <c r="M147" t="s">
        <v>4991</v>
      </c>
      <c r="N147" t="s">
        <v>3706</v>
      </c>
      <c r="O147" t="str">
        <f t="shared" si="12"/>
        <v/>
      </c>
      <c r="P147">
        <f t="shared" si="16"/>
        <v>0</v>
      </c>
      <c r="S147" t="s">
        <v>5247</v>
      </c>
      <c r="U147" t="s">
        <v>4991</v>
      </c>
      <c r="V147" t="s">
        <v>3706</v>
      </c>
      <c r="W147" t="str">
        <f t="shared" si="13"/>
        <v/>
      </c>
      <c r="X147">
        <f t="shared" si="17"/>
        <v>0</v>
      </c>
    </row>
    <row r="148" spans="3:24" x14ac:dyDescent="0.35">
      <c r="C148" t="s">
        <v>5248</v>
      </c>
      <c r="E148" t="s">
        <v>4992</v>
      </c>
      <c r="F148" t="s">
        <v>3706</v>
      </c>
      <c r="G148" t="str">
        <f t="shared" si="14"/>
        <v/>
      </c>
      <c r="H148">
        <f t="shared" si="15"/>
        <v>0</v>
      </c>
      <c r="K148" t="s">
        <v>5248</v>
      </c>
      <c r="M148" t="s">
        <v>4992</v>
      </c>
      <c r="N148" t="s">
        <v>3706</v>
      </c>
      <c r="O148" t="str">
        <f t="shared" si="12"/>
        <v/>
      </c>
      <c r="P148">
        <f t="shared" si="16"/>
        <v>0</v>
      </c>
      <c r="S148" t="s">
        <v>5248</v>
      </c>
      <c r="U148" t="s">
        <v>4992</v>
      </c>
      <c r="V148" t="s">
        <v>3706</v>
      </c>
      <c r="W148" t="str">
        <f t="shared" si="13"/>
        <v/>
      </c>
      <c r="X148">
        <f t="shared" si="17"/>
        <v>0</v>
      </c>
    </row>
    <row r="149" spans="3:24" x14ac:dyDescent="0.35">
      <c r="C149" t="s">
        <v>5249</v>
      </c>
      <c r="E149" t="s">
        <v>4993</v>
      </c>
      <c r="F149" t="s">
        <v>3706</v>
      </c>
      <c r="G149" t="str">
        <f t="shared" si="14"/>
        <v/>
      </c>
      <c r="H149">
        <f t="shared" si="15"/>
        <v>0</v>
      </c>
      <c r="K149" t="s">
        <v>5249</v>
      </c>
      <c r="M149" t="s">
        <v>4993</v>
      </c>
      <c r="N149" t="s">
        <v>3706</v>
      </c>
      <c r="O149" t="str">
        <f t="shared" si="12"/>
        <v/>
      </c>
      <c r="P149">
        <f t="shared" si="16"/>
        <v>0</v>
      </c>
      <c r="S149" t="s">
        <v>5249</v>
      </c>
      <c r="U149" t="s">
        <v>4993</v>
      </c>
      <c r="V149" t="s">
        <v>3706</v>
      </c>
      <c r="W149" t="str">
        <f t="shared" si="13"/>
        <v/>
      </c>
      <c r="X149">
        <f t="shared" si="17"/>
        <v>0</v>
      </c>
    </row>
    <row r="150" spans="3:24" x14ac:dyDescent="0.35">
      <c r="C150" t="s">
        <v>5250</v>
      </c>
      <c r="E150" t="s">
        <v>4994</v>
      </c>
      <c r="F150" t="s">
        <v>3706</v>
      </c>
      <c r="G150" t="str">
        <f t="shared" si="14"/>
        <v/>
      </c>
      <c r="H150">
        <f t="shared" si="15"/>
        <v>0</v>
      </c>
      <c r="K150" t="s">
        <v>5250</v>
      </c>
      <c r="M150" t="s">
        <v>4994</v>
      </c>
      <c r="N150" t="s">
        <v>3706</v>
      </c>
      <c r="O150" t="str">
        <f t="shared" si="12"/>
        <v/>
      </c>
      <c r="P150">
        <f t="shared" si="16"/>
        <v>0</v>
      </c>
      <c r="S150" t="s">
        <v>5250</v>
      </c>
      <c r="U150" t="s">
        <v>4994</v>
      </c>
      <c r="V150" t="s">
        <v>3706</v>
      </c>
      <c r="W150" t="str">
        <f t="shared" si="13"/>
        <v/>
      </c>
      <c r="X150">
        <f t="shared" si="17"/>
        <v>0</v>
      </c>
    </row>
    <row r="151" spans="3:24" x14ac:dyDescent="0.35">
      <c r="C151" t="s">
        <v>5251</v>
      </c>
      <c r="E151" t="s">
        <v>4666</v>
      </c>
      <c r="F151" t="s">
        <v>3706</v>
      </c>
      <c r="G151" t="str">
        <f t="shared" si="14"/>
        <v/>
      </c>
      <c r="H151">
        <f t="shared" si="15"/>
        <v>0</v>
      </c>
      <c r="K151" t="s">
        <v>5251</v>
      </c>
      <c r="M151" t="s">
        <v>4666</v>
      </c>
      <c r="N151" t="s">
        <v>3706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5251</v>
      </c>
      <c r="U151" t="s">
        <v>4666</v>
      </c>
      <c r="V151" t="s">
        <v>3706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5">
      <c r="C152" t="s">
        <v>5252</v>
      </c>
      <c r="E152" t="s">
        <v>4995</v>
      </c>
      <c r="F152" t="s">
        <v>3706</v>
      </c>
      <c r="G152" t="str">
        <f t="shared" si="14"/>
        <v/>
      </c>
      <c r="H152">
        <f t="shared" si="15"/>
        <v>0</v>
      </c>
      <c r="K152" t="s">
        <v>5252</v>
      </c>
      <c r="M152" t="s">
        <v>4995</v>
      </c>
      <c r="N152" t="s">
        <v>3706</v>
      </c>
      <c r="O152" t="str">
        <f t="shared" si="18"/>
        <v/>
      </c>
      <c r="P152">
        <f t="shared" si="16"/>
        <v>0</v>
      </c>
      <c r="S152" t="s">
        <v>5252</v>
      </c>
      <c r="U152" t="s">
        <v>4995</v>
      </c>
      <c r="V152" t="s">
        <v>3706</v>
      </c>
      <c r="W152" t="str">
        <f t="shared" si="19"/>
        <v/>
      </c>
      <c r="X152">
        <f t="shared" si="17"/>
        <v>0</v>
      </c>
    </row>
    <row r="153" spans="3:24" x14ac:dyDescent="0.35">
      <c r="C153" t="s">
        <v>5253</v>
      </c>
      <c r="E153" t="s">
        <v>4996</v>
      </c>
      <c r="F153" t="s">
        <v>3706</v>
      </c>
      <c r="G153" t="str">
        <f t="shared" si="14"/>
        <v/>
      </c>
      <c r="H153">
        <f t="shared" si="15"/>
        <v>0</v>
      </c>
      <c r="K153" t="s">
        <v>5253</v>
      </c>
      <c r="M153" t="s">
        <v>4996</v>
      </c>
      <c r="N153" t="s">
        <v>3706</v>
      </c>
      <c r="O153" t="str">
        <f t="shared" si="18"/>
        <v/>
      </c>
      <c r="P153">
        <f t="shared" si="16"/>
        <v>0</v>
      </c>
      <c r="S153" t="s">
        <v>5253</v>
      </c>
      <c r="U153" t="s">
        <v>4996</v>
      </c>
      <c r="V153" t="s">
        <v>3706</v>
      </c>
      <c r="W153" t="str">
        <f t="shared" si="19"/>
        <v/>
      </c>
      <c r="X153">
        <f t="shared" si="17"/>
        <v>0</v>
      </c>
    </row>
    <row r="154" spans="3:24" x14ac:dyDescent="0.35">
      <c r="C154" t="s">
        <v>5254</v>
      </c>
      <c r="E154" t="s">
        <v>4997</v>
      </c>
      <c r="F154" t="s">
        <v>3706</v>
      </c>
      <c r="G154" t="str">
        <f t="shared" si="14"/>
        <v/>
      </c>
      <c r="H154">
        <f t="shared" si="15"/>
        <v>0</v>
      </c>
      <c r="K154" t="s">
        <v>5254</v>
      </c>
      <c r="M154" t="s">
        <v>4997</v>
      </c>
      <c r="N154" t="s">
        <v>3706</v>
      </c>
      <c r="O154" t="str">
        <f t="shared" si="18"/>
        <v/>
      </c>
      <c r="P154">
        <f t="shared" si="16"/>
        <v>0</v>
      </c>
      <c r="S154" t="s">
        <v>5254</v>
      </c>
      <c r="U154" t="s">
        <v>4997</v>
      </c>
      <c r="V154" t="s">
        <v>3706</v>
      </c>
      <c r="W154" t="str">
        <f t="shared" si="19"/>
        <v/>
      </c>
      <c r="X154">
        <f t="shared" si="17"/>
        <v>0</v>
      </c>
    </row>
    <row r="155" spans="3:24" x14ac:dyDescent="0.35">
      <c r="C155" t="s">
        <v>5255</v>
      </c>
      <c r="E155" t="s">
        <v>4998</v>
      </c>
      <c r="F155" t="s">
        <v>3706</v>
      </c>
      <c r="G155" t="str">
        <f t="shared" si="14"/>
        <v/>
      </c>
      <c r="H155">
        <f t="shared" si="15"/>
        <v>0</v>
      </c>
      <c r="K155" t="s">
        <v>5255</v>
      </c>
      <c r="M155" t="s">
        <v>4998</v>
      </c>
      <c r="N155" t="s">
        <v>3706</v>
      </c>
      <c r="O155" t="str">
        <f t="shared" si="18"/>
        <v/>
      </c>
      <c r="P155">
        <f t="shared" si="16"/>
        <v>0</v>
      </c>
      <c r="S155" t="s">
        <v>5255</v>
      </c>
      <c r="U155" t="s">
        <v>4998</v>
      </c>
      <c r="V155" t="s">
        <v>3706</v>
      </c>
      <c r="W155" t="str">
        <f t="shared" si="19"/>
        <v/>
      </c>
      <c r="X155">
        <f t="shared" si="17"/>
        <v>0</v>
      </c>
    </row>
    <row r="156" spans="3:24" x14ac:dyDescent="0.35">
      <c r="C156" t="s">
        <v>5256</v>
      </c>
      <c r="E156" t="s">
        <v>4999</v>
      </c>
      <c r="F156" t="s">
        <v>3706</v>
      </c>
      <c r="G156" t="str">
        <f t="shared" si="14"/>
        <v/>
      </c>
      <c r="H156">
        <f t="shared" si="15"/>
        <v>0</v>
      </c>
      <c r="K156" t="s">
        <v>5256</v>
      </c>
      <c r="M156" t="s">
        <v>4999</v>
      </c>
      <c r="N156" t="s">
        <v>3706</v>
      </c>
      <c r="O156" t="str">
        <f t="shared" si="18"/>
        <v/>
      </c>
      <c r="P156">
        <f t="shared" si="16"/>
        <v>0</v>
      </c>
      <c r="S156" t="s">
        <v>5256</v>
      </c>
      <c r="U156" t="s">
        <v>4999</v>
      </c>
      <c r="V156" t="s">
        <v>3706</v>
      </c>
      <c r="W156" t="str">
        <f t="shared" si="19"/>
        <v/>
      </c>
      <c r="X156">
        <f t="shared" si="17"/>
        <v>0</v>
      </c>
    </row>
    <row r="157" spans="3:24" x14ac:dyDescent="0.35">
      <c r="C157" t="s">
        <v>5257</v>
      </c>
      <c r="E157" t="s">
        <v>5000</v>
      </c>
      <c r="F157" t="s">
        <v>3706</v>
      </c>
      <c r="G157" t="str">
        <f t="shared" si="14"/>
        <v/>
      </c>
      <c r="H157">
        <f t="shared" si="15"/>
        <v>0</v>
      </c>
      <c r="K157" t="s">
        <v>5257</v>
      </c>
      <c r="M157" t="s">
        <v>5000</v>
      </c>
      <c r="N157" t="s">
        <v>3706</v>
      </c>
      <c r="O157" t="str">
        <f t="shared" si="18"/>
        <v/>
      </c>
      <c r="P157">
        <f t="shared" si="16"/>
        <v>0</v>
      </c>
      <c r="S157" t="s">
        <v>5257</v>
      </c>
      <c r="U157" t="s">
        <v>5000</v>
      </c>
      <c r="V157" t="s">
        <v>3706</v>
      </c>
      <c r="W157" t="str">
        <f t="shared" si="19"/>
        <v/>
      </c>
      <c r="X157">
        <f t="shared" si="17"/>
        <v>0</v>
      </c>
    </row>
    <row r="158" spans="3:24" x14ac:dyDescent="0.35">
      <c r="C158" t="s">
        <v>5258</v>
      </c>
      <c r="E158" t="s">
        <v>5001</v>
      </c>
      <c r="F158" t="s">
        <v>3706</v>
      </c>
      <c r="G158" t="str">
        <f t="shared" si="14"/>
        <v/>
      </c>
      <c r="H158">
        <f t="shared" si="15"/>
        <v>0</v>
      </c>
      <c r="K158" t="s">
        <v>5258</v>
      </c>
      <c r="M158" t="s">
        <v>5001</v>
      </c>
      <c r="N158" t="s">
        <v>3706</v>
      </c>
      <c r="O158" t="str">
        <f t="shared" si="18"/>
        <v/>
      </c>
      <c r="P158">
        <f t="shared" si="16"/>
        <v>0</v>
      </c>
      <c r="S158" t="s">
        <v>5258</v>
      </c>
      <c r="U158" t="s">
        <v>5001</v>
      </c>
      <c r="V158" t="s">
        <v>3706</v>
      </c>
      <c r="W158" t="str">
        <f t="shared" si="19"/>
        <v/>
      </c>
      <c r="X158">
        <f t="shared" si="17"/>
        <v>0</v>
      </c>
    </row>
    <row r="159" spans="3:24" x14ac:dyDescent="0.35">
      <c r="C159" t="s">
        <v>5259</v>
      </c>
      <c r="E159" t="s">
        <v>5002</v>
      </c>
      <c r="F159" t="s">
        <v>3706</v>
      </c>
      <c r="G159" t="str">
        <f t="shared" si="14"/>
        <v/>
      </c>
      <c r="H159">
        <f t="shared" si="15"/>
        <v>0</v>
      </c>
      <c r="K159" t="s">
        <v>5259</v>
      </c>
      <c r="M159" t="s">
        <v>5002</v>
      </c>
      <c r="N159" t="s">
        <v>3706</v>
      </c>
      <c r="O159" t="str">
        <f t="shared" si="18"/>
        <v/>
      </c>
      <c r="P159">
        <f t="shared" si="16"/>
        <v>0</v>
      </c>
      <c r="S159" t="s">
        <v>5259</v>
      </c>
      <c r="U159" t="s">
        <v>5002</v>
      </c>
      <c r="V159" t="s">
        <v>3706</v>
      </c>
      <c r="W159" t="str">
        <f t="shared" si="19"/>
        <v/>
      </c>
      <c r="X159">
        <f t="shared" si="17"/>
        <v>0</v>
      </c>
    </row>
    <row r="160" spans="3:24" x14ac:dyDescent="0.35">
      <c r="C160" t="s">
        <v>5260</v>
      </c>
      <c r="D160" s="8" t="s">
        <v>278</v>
      </c>
      <c r="E160" t="s">
        <v>5003</v>
      </c>
      <c r="F160" t="s">
        <v>278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5260</v>
      </c>
      <c r="L160" s="8" t="s">
        <v>278</v>
      </c>
      <c r="M160" t="s">
        <v>5003</v>
      </c>
      <c r="N160" t="s">
        <v>278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5260</v>
      </c>
      <c r="T160" s="8" t="s">
        <v>278</v>
      </c>
      <c r="U160" t="s">
        <v>5003</v>
      </c>
      <c r="V160" t="s">
        <v>278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5">
      <c r="C161" t="s">
        <v>5261</v>
      </c>
      <c r="E161" t="s">
        <v>5005</v>
      </c>
      <c r="F161" t="s">
        <v>3706</v>
      </c>
      <c r="G161" t="str">
        <f t="shared" si="14"/>
        <v/>
      </c>
      <c r="H161">
        <f t="shared" si="15"/>
        <v>0</v>
      </c>
      <c r="K161" t="s">
        <v>5261</v>
      </c>
      <c r="M161" t="s">
        <v>5005</v>
      </c>
      <c r="N161" t="s">
        <v>3706</v>
      </c>
      <c r="O161" t="str">
        <f t="shared" si="18"/>
        <v/>
      </c>
      <c r="P161">
        <f t="shared" si="16"/>
        <v>0</v>
      </c>
      <c r="S161" t="s">
        <v>5261</v>
      </c>
      <c r="U161" t="s">
        <v>5005</v>
      </c>
      <c r="V161" t="s">
        <v>3706</v>
      </c>
      <c r="W161" t="str">
        <f t="shared" si="19"/>
        <v/>
      </c>
      <c r="X161">
        <f t="shared" si="17"/>
        <v>0</v>
      </c>
    </row>
    <row r="162" spans="2:24" x14ac:dyDescent="0.35">
      <c r="C162" t="s">
        <v>5262</v>
      </c>
      <c r="E162" t="s">
        <v>5004</v>
      </c>
      <c r="F162" t="s">
        <v>3706</v>
      </c>
      <c r="G162" t="str">
        <f t="shared" si="14"/>
        <v/>
      </c>
      <c r="H162">
        <f t="shared" si="15"/>
        <v>0</v>
      </c>
      <c r="K162" t="s">
        <v>5262</v>
      </c>
      <c r="M162" t="s">
        <v>5004</v>
      </c>
      <c r="N162" t="s">
        <v>3706</v>
      </c>
      <c r="O162" t="str">
        <f t="shared" si="18"/>
        <v/>
      </c>
      <c r="P162">
        <f t="shared" si="16"/>
        <v>0</v>
      </c>
      <c r="S162" t="s">
        <v>5262</v>
      </c>
      <c r="U162" t="s">
        <v>5004</v>
      </c>
      <c r="V162" t="s">
        <v>3706</v>
      </c>
      <c r="W162" t="str">
        <f t="shared" si="19"/>
        <v/>
      </c>
      <c r="X162">
        <f t="shared" si="17"/>
        <v>0</v>
      </c>
    </row>
    <row r="163" spans="2:24" x14ac:dyDescent="0.35">
      <c r="C163" t="s">
        <v>5263</v>
      </c>
      <c r="E163" t="s">
        <v>5007</v>
      </c>
      <c r="F163" t="s">
        <v>3706</v>
      </c>
      <c r="G163" t="str">
        <f t="shared" si="14"/>
        <v/>
      </c>
      <c r="H163">
        <f t="shared" si="15"/>
        <v>0</v>
      </c>
      <c r="K163" t="s">
        <v>5263</v>
      </c>
      <c r="M163" t="s">
        <v>5007</v>
      </c>
      <c r="N163" t="s">
        <v>3706</v>
      </c>
      <c r="O163" t="str">
        <f t="shared" si="18"/>
        <v/>
      </c>
      <c r="P163">
        <f t="shared" si="16"/>
        <v>0</v>
      </c>
      <c r="S163" t="s">
        <v>5263</v>
      </c>
      <c r="U163" t="s">
        <v>5007</v>
      </c>
      <c r="V163" t="s">
        <v>3706</v>
      </c>
      <c r="W163" t="str">
        <f t="shared" si="19"/>
        <v/>
      </c>
      <c r="X163">
        <f t="shared" si="17"/>
        <v>0</v>
      </c>
    </row>
    <row r="164" spans="2:24" x14ac:dyDescent="0.35">
      <c r="C164" t="s">
        <v>5264</v>
      </c>
      <c r="E164" t="s">
        <v>5008</v>
      </c>
      <c r="F164" t="s">
        <v>3706</v>
      </c>
      <c r="G164" t="str">
        <f t="shared" si="14"/>
        <v/>
      </c>
      <c r="H164">
        <f t="shared" si="15"/>
        <v>0</v>
      </c>
      <c r="K164" t="s">
        <v>5264</v>
      </c>
      <c r="M164" t="s">
        <v>5008</v>
      </c>
      <c r="N164" t="s">
        <v>3706</v>
      </c>
      <c r="O164" t="str">
        <f t="shared" si="18"/>
        <v/>
      </c>
      <c r="P164">
        <f t="shared" si="16"/>
        <v>0</v>
      </c>
      <c r="S164" t="s">
        <v>5264</v>
      </c>
      <c r="U164" t="s">
        <v>5008</v>
      </c>
      <c r="V164" t="s">
        <v>3706</v>
      </c>
      <c r="W164" t="str">
        <f t="shared" si="19"/>
        <v/>
      </c>
      <c r="X164">
        <f t="shared" si="17"/>
        <v>0</v>
      </c>
    </row>
    <row r="165" spans="2:24" x14ac:dyDescent="0.35">
      <c r="C165" t="s">
        <v>5265</v>
      </c>
      <c r="E165" t="s">
        <v>4665</v>
      </c>
      <c r="F165" t="s">
        <v>3706</v>
      </c>
      <c r="G165" t="str">
        <f t="shared" si="14"/>
        <v/>
      </c>
      <c r="H165">
        <f t="shared" si="15"/>
        <v>0</v>
      </c>
      <c r="K165" t="s">
        <v>5265</v>
      </c>
      <c r="M165" t="s">
        <v>4665</v>
      </c>
      <c r="N165" t="s">
        <v>3706</v>
      </c>
      <c r="O165" t="str">
        <f t="shared" si="18"/>
        <v/>
      </c>
      <c r="P165">
        <f t="shared" si="16"/>
        <v>0</v>
      </c>
      <c r="S165" t="s">
        <v>5265</v>
      </c>
      <c r="U165" t="s">
        <v>4665</v>
      </c>
      <c r="V165" t="s">
        <v>3706</v>
      </c>
      <c r="W165" t="str">
        <f t="shared" si="19"/>
        <v/>
      </c>
      <c r="X165">
        <f t="shared" si="17"/>
        <v>0</v>
      </c>
    </row>
    <row r="166" spans="2:24" x14ac:dyDescent="0.35">
      <c r="C166" t="s">
        <v>5266</v>
      </c>
      <c r="E166" t="s">
        <v>4867</v>
      </c>
      <c r="F166" t="s">
        <v>3706</v>
      </c>
      <c r="G166" t="str">
        <f t="shared" si="14"/>
        <v/>
      </c>
      <c r="H166">
        <f t="shared" si="15"/>
        <v>0</v>
      </c>
      <c r="K166" t="s">
        <v>5266</v>
      </c>
      <c r="M166" t="s">
        <v>4867</v>
      </c>
      <c r="N166" t="s">
        <v>3706</v>
      </c>
      <c r="O166" t="str">
        <f t="shared" si="18"/>
        <v/>
      </c>
      <c r="P166">
        <f t="shared" si="16"/>
        <v>0</v>
      </c>
      <c r="S166" t="s">
        <v>5266</v>
      </c>
      <c r="U166" t="s">
        <v>4867</v>
      </c>
      <c r="V166" t="s">
        <v>3706</v>
      </c>
      <c r="W166" t="str">
        <f t="shared" si="19"/>
        <v/>
      </c>
      <c r="X166">
        <f t="shared" si="17"/>
        <v>0</v>
      </c>
    </row>
    <row r="167" spans="2:24" x14ac:dyDescent="0.35">
      <c r="C167" t="s">
        <v>5267</v>
      </c>
      <c r="E167" t="s">
        <v>4913</v>
      </c>
      <c r="F167" t="s">
        <v>3706</v>
      </c>
      <c r="G167" t="str">
        <f t="shared" si="14"/>
        <v/>
      </c>
      <c r="H167">
        <f t="shared" si="15"/>
        <v>0</v>
      </c>
      <c r="K167" t="s">
        <v>5267</v>
      </c>
      <c r="M167" t="s">
        <v>4913</v>
      </c>
      <c r="N167" t="s">
        <v>3706</v>
      </c>
      <c r="O167" t="str">
        <f t="shared" si="18"/>
        <v/>
      </c>
      <c r="P167">
        <f t="shared" si="16"/>
        <v>0</v>
      </c>
      <c r="S167" t="s">
        <v>5267</v>
      </c>
      <c r="U167" t="s">
        <v>4913</v>
      </c>
      <c r="V167" t="s">
        <v>3706</v>
      </c>
      <c r="W167" t="str">
        <f t="shared" si="19"/>
        <v/>
      </c>
      <c r="X167">
        <f t="shared" si="17"/>
        <v>0</v>
      </c>
    </row>
    <row r="168" spans="2:24" x14ac:dyDescent="0.35">
      <c r="C168" t="s">
        <v>5268</v>
      </c>
      <c r="E168" t="s">
        <v>5006</v>
      </c>
      <c r="F168" t="s">
        <v>3706</v>
      </c>
      <c r="G168" t="str">
        <f t="shared" si="14"/>
        <v/>
      </c>
      <c r="H168">
        <f t="shared" si="15"/>
        <v>0</v>
      </c>
      <c r="K168" t="s">
        <v>5268</v>
      </c>
      <c r="M168" t="s">
        <v>5006</v>
      </c>
      <c r="N168" t="s">
        <v>3706</v>
      </c>
      <c r="O168" t="str">
        <f t="shared" si="18"/>
        <v/>
      </c>
      <c r="P168">
        <f t="shared" si="16"/>
        <v>0</v>
      </c>
      <c r="S168" t="s">
        <v>5268</v>
      </c>
      <c r="U168" t="s">
        <v>5006</v>
      </c>
      <c r="V168" t="s">
        <v>3706</v>
      </c>
      <c r="W168" t="str">
        <f t="shared" si="19"/>
        <v/>
      </c>
      <c r="X168">
        <f t="shared" si="17"/>
        <v>0</v>
      </c>
    </row>
    <row r="169" spans="2:24" x14ac:dyDescent="0.35">
      <c r="C169" t="s">
        <v>5269</v>
      </c>
      <c r="E169" t="s">
        <v>5009</v>
      </c>
      <c r="F169" t="s">
        <v>3706</v>
      </c>
      <c r="G169" t="str">
        <f t="shared" si="14"/>
        <v/>
      </c>
      <c r="H169">
        <f t="shared" si="15"/>
        <v>0</v>
      </c>
      <c r="K169" t="s">
        <v>5269</v>
      </c>
      <c r="M169" t="s">
        <v>5009</v>
      </c>
      <c r="N169" t="s">
        <v>3706</v>
      </c>
      <c r="O169" t="str">
        <f t="shared" si="18"/>
        <v/>
      </c>
      <c r="P169">
        <f t="shared" si="16"/>
        <v>0</v>
      </c>
      <c r="S169" t="s">
        <v>5269</v>
      </c>
      <c r="U169" t="s">
        <v>5009</v>
      </c>
      <c r="V169" t="s">
        <v>3706</v>
      </c>
      <c r="W169" t="str">
        <f t="shared" si="19"/>
        <v/>
      </c>
      <c r="X169">
        <f t="shared" si="17"/>
        <v>0</v>
      </c>
    </row>
    <row r="170" spans="2:24" x14ac:dyDescent="0.35">
      <c r="B170" t="s">
        <v>4855</v>
      </c>
      <c r="G170" t="str">
        <f>B170</f>
        <v>&lt;/entidades_adm&gt;</v>
      </c>
      <c r="H170">
        <f t="shared" si="15"/>
        <v>0</v>
      </c>
      <c r="J170" t="s">
        <v>4855</v>
      </c>
      <c r="O170" t="str">
        <f>J170</f>
        <v>&lt;/entidades_adm&gt;</v>
      </c>
      <c r="P170">
        <f t="shared" si="16"/>
        <v>0</v>
      </c>
      <c r="R170" t="s">
        <v>4855</v>
      </c>
      <c r="W170" t="str">
        <f>R170</f>
        <v>&lt;/entidades_adm&gt;</v>
      </c>
      <c r="X170">
        <f t="shared" si="17"/>
        <v>0</v>
      </c>
    </row>
    <row r="171" spans="2:24" x14ac:dyDescent="0.35">
      <c r="B171" t="s">
        <v>4856</v>
      </c>
      <c r="G171" t="str">
        <f>B171</f>
        <v>&lt;emisoras&gt;</v>
      </c>
      <c r="H171">
        <f t="shared" si="15"/>
        <v>0</v>
      </c>
      <c r="J171" t="s">
        <v>4856</v>
      </c>
      <c r="O171" t="str">
        <f>J171</f>
        <v>&lt;emisoras&gt;</v>
      </c>
      <c r="P171">
        <f t="shared" si="16"/>
        <v>0</v>
      </c>
      <c r="R171" t="s">
        <v>4856</v>
      </c>
      <c r="W171" t="str">
        <f>R171</f>
        <v>&lt;emisoras&gt;</v>
      </c>
      <c r="X171">
        <f t="shared" si="17"/>
        <v>0</v>
      </c>
    </row>
    <row r="172" spans="2:24" x14ac:dyDescent="0.35">
      <c r="C172" t="s">
        <v>4841</v>
      </c>
      <c r="E172" t="s">
        <v>1846</v>
      </c>
      <c r="F172">
        <v>61963</v>
      </c>
      <c r="G172" t="str">
        <f t="shared" si="14"/>
        <v/>
      </c>
      <c r="H172">
        <f t="shared" si="15"/>
        <v>0</v>
      </c>
      <c r="K172" t="s">
        <v>4841</v>
      </c>
      <c r="M172" t="s">
        <v>1846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4841</v>
      </c>
      <c r="U172" t="s">
        <v>1846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5">
      <c r="C173" t="s">
        <v>5270</v>
      </c>
      <c r="D173" s="36">
        <v>0</v>
      </c>
      <c r="E173" t="s">
        <v>5010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5270</v>
      </c>
      <c r="L173" s="36">
        <v>0</v>
      </c>
      <c r="M173" t="s">
        <v>5010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5270</v>
      </c>
      <c r="T173" s="36">
        <v>0</v>
      </c>
      <c r="U173" t="s">
        <v>5010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5">
      <c r="C174" t="s">
        <v>5271</v>
      </c>
      <c r="D174" s="36">
        <v>0</v>
      </c>
      <c r="E174" t="s">
        <v>5011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5271</v>
      </c>
      <c r="L174" s="36">
        <v>0</v>
      </c>
      <c r="M174" t="s">
        <v>5011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5271</v>
      </c>
      <c r="T174" s="36">
        <v>0</v>
      </c>
      <c r="U174" t="s">
        <v>5011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5">
      <c r="C175" t="s">
        <v>5272</v>
      </c>
      <c r="D175" s="36">
        <v>0</v>
      </c>
      <c r="E175" t="s">
        <v>5012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5272</v>
      </c>
      <c r="L175" s="36">
        <v>0</v>
      </c>
      <c r="M175" t="s">
        <v>5012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5272</v>
      </c>
      <c r="T175" s="36">
        <v>0</v>
      </c>
      <c r="U175" t="s">
        <v>5012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5">
      <c r="C176" t="s">
        <v>5273</v>
      </c>
      <c r="D176" s="36">
        <v>0</v>
      </c>
      <c r="E176" t="s">
        <v>5013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5273</v>
      </c>
      <c r="L176" s="36">
        <v>0</v>
      </c>
      <c r="M176" t="s">
        <v>5013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5273</v>
      </c>
      <c r="T176" s="36">
        <v>0</v>
      </c>
      <c r="U176" t="s">
        <v>5013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5">
      <c r="C177" t="s">
        <v>5274</v>
      </c>
      <c r="D177" s="36">
        <v>0</v>
      </c>
      <c r="E177" t="s">
        <v>5014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5274</v>
      </c>
      <c r="L177" s="36">
        <v>0</v>
      </c>
      <c r="M177" t="s">
        <v>5014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5274</v>
      </c>
      <c r="T177" s="36">
        <v>0</v>
      </c>
      <c r="U177" t="s">
        <v>5014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5">
      <c r="C178" t="s">
        <v>5275</v>
      </c>
      <c r="D178" s="36" t="s">
        <v>1</v>
      </c>
      <c r="E178" t="s">
        <v>5015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5275</v>
      </c>
      <c r="L178" s="36" t="s">
        <v>1</v>
      </c>
      <c r="M178" t="s">
        <v>5015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5275</v>
      </c>
      <c r="T178" s="36" t="s">
        <v>1</v>
      </c>
      <c r="U178" t="s">
        <v>5015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5">
      <c r="C179" t="s">
        <v>5276</v>
      </c>
      <c r="D179" s="36">
        <v>0</v>
      </c>
      <c r="E179" t="s">
        <v>5016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5276</v>
      </c>
      <c r="L179" s="36">
        <v>0</v>
      </c>
      <c r="M179" t="s">
        <v>5016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5276</v>
      </c>
      <c r="T179" s="36">
        <v>0</v>
      </c>
      <c r="U179" t="s">
        <v>5016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5">
      <c r="C180" t="s">
        <v>5277</v>
      </c>
      <c r="D180" s="36" t="s">
        <v>278</v>
      </c>
      <c r="E180" t="s">
        <v>5017</v>
      </c>
      <c r="F180" t="s">
        <v>278</v>
      </c>
      <c r="G180" t="str">
        <f t="shared" si="14"/>
        <v>&lt;dotaciones&gt;N&lt;/dotaciones&gt;</v>
      </c>
      <c r="H180">
        <f t="shared" si="15"/>
        <v>1</v>
      </c>
      <c r="K180" t="s">
        <v>5277</v>
      </c>
      <c r="L180" s="36" t="s">
        <v>278</v>
      </c>
      <c r="M180" t="s">
        <v>5017</v>
      </c>
      <c r="N180" t="s">
        <v>278</v>
      </c>
      <c r="O180" t="str">
        <f t="shared" si="20"/>
        <v>&lt;dotaciones&gt;N&lt;/dotaciones&gt;</v>
      </c>
      <c r="P180">
        <f t="shared" si="16"/>
        <v>1</v>
      </c>
      <c r="S180" t="s">
        <v>5277</v>
      </c>
      <c r="T180" s="36" t="s">
        <v>278</v>
      </c>
      <c r="U180" t="s">
        <v>5017</v>
      </c>
      <c r="V180" t="s">
        <v>278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5">
      <c r="C181" t="s">
        <v>5278</v>
      </c>
      <c r="D181" s="36">
        <v>26</v>
      </c>
      <c r="E181" t="s">
        <v>5018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5278</v>
      </c>
      <c r="L181" s="36">
        <v>26</v>
      </c>
      <c r="M181" t="s">
        <v>5018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5278</v>
      </c>
      <c r="T181" s="36">
        <v>26</v>
      </c>
      <c r="U181" t="s">
        <v>5018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5">
      <c r="C182" t="s">
        <v>5137</v>
      </c>
      <c r="D182" s="36">
        <v>39</v>
      </c>
      <c r="E182" t="s">
        <v>4882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5137</v>
      </c>
      <c r="L182" s="36">
        <v>39</v>
      </c>
      <c r="M182" t="s">
        <v>4882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5137</v>
      </c>
      <c r="T182" s="36">
        <v>39</v>
      </c>
      <c r="U182" t="s">
        <v>4882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5">
      <c r="C183" t="s">
        <v>5279</v>
      </c>
      <c r="E183" t="s">
        <v>5019</v>
      </c>
      <c r="F183" t="s">
        <v>3706</v>
      </c>
      <c r="G183" t="str">
        <f t="shared" si="14"/>
        <v/>
      </c>
      <c r="H183">
        <f t="shared" si="15"/>
        <v>0</v>
      </c>
      <c r="K183" t="s">
        <v>5279</v>
      </c>
      <c r="M183" t="s">
        <v>5019</v>
      </c>
      <c r="N183" t="s">
        <v>3706</v>
      </c>
      <c r="O183" t="str">
        <f t="shared" si="20"/>
        <v/>
      </c>
      <c r="P183">
        <f t="shared" si="16"/>
        <v>0</v>
      </c>
      <c r="S183" t="s">
        <v>5279</v>
      </c>
      <c r="U183" t="s">
        <v>5019</v>
      </c>
      <c r="V183" t="s">
        <v>3706</v>
      </c>
      <c r="W183" t="str">
        <f t="shared" si="21"/>
        <v/>
      </c>
      <c r="X183">
        <f t="shared" si="17"/>
        <v>0</v>
      </c>
    </row>
    <row r="184" spans="3:24" x14ac:dyDescent="0.35">
      <c r="C184" t="s">
        <v>5280</v>
      </c>
      <c r="E184" t="s">
        <v>5020</v>
      </c>
      <c r="F184" t="s">
        <v>3706</v>
      </c>
      <c r="G184" t="str">
        <f t="shared" si="14"/>
        <v/>
      </c>
      <c r="H184">
        <f t="shared" si="15"/>
        <v>0</v>
      </c>
      <c r="K184" t="s">
        <v>5280</v>
      </c>
      <c r="M184" t="s">
        <v>5020</v>
      </c>
      <c r="N184" t="s">
        <v>3706</v>
      </c>
      <c r="O184" t="str">
        <f t="shared" si="20"/>
        <v/>
      </c>
      <c r="P184">
        <f t="shared" si="16"/>
        <v>0</v>
      </c>
      <c r="S184" t="s">
        <v>5280</v>
      </c>
      <c r="U184" t="s">
        <v>5020</v>
      </c>
      <c r="V184" t="s">
        <v>3706</v>
      </c>
      <c r="W184" t="str">
        <f t="shared" si="21"/>
        <v/>
      </c>
      <c r="X184">
        <f t="shared" si="17"/>
        <v>0</v>
      </c>
    </row>
    <row r="185" spans="3:24" x14ac:dyDescent="0.35">
      <c r="C185" t="s">
        <v>5281</v>
      </c>
      <c r="E185" t="s">
        <v>5021</v>
      </c>
      <c r="F185" t="s">
        <v>3706</v>
      </c>
      <c r="G185" t="str">
        <f t="shared" si="14"/>
        <v/>
      </c>
      <c r="H185">
        <f t="shared" si="15"/>
        <v>0</v>
      </c>
      <c r="K185" t="s">
        <v>5281</v>
      </c>
      <c r="M185" t="s">
        <v>5021</v>
      </c>
      <c r="N185" t="s">
        <v>3706</v>
      </c>
      <c r="O185" t="str">
        <f t="shared" si="20"/>
        <v/>
      </c>
      <c r="P185">
        <f t="shared" si="16"/>
        <v>0</v>
      </c>
      <c r="S185" t="s">
        <v>5281</v>
      </c>
      <c r="U185" t="s">
        <v>5021</v>
      </c>
      <c r="V185" t="s">
        <v>3706</v>
      </c>
      <c r="W185" t="str">
        <f t="shared" si="21"/>
        <v/>
      </c>
      <c r="X185">
        <f t="shared" si="17"/>
        <v>0</v>
      </c>
    </row>
    <row r="186" spans="3:24" x14ac:dyDescent="0.35">
      <c r="C186" t="s">
        <v>5282</v>
      </c>
      <c r="D186" s="8" t="s">
        <v>5122</v>
      </c>
      <c r="E186" t="s">
        <v>5022</v>
      </c>
      <c r="F186" t="s">
        <v>5122</v>
      </c>
      <c r="G186" t="str">
        <f t="shared" si="14"/>
        <v>&lt;tipo_emisor_g03&gt;ENF&lt;/tipo_emisor_g03&gt;</v>
      </c>
      <c r="H186">
        <f t="shared" si="15"/>
        <v>3</v>
      </c>
      <c r="K186" t="s">
        <v>5282</v>
      </c>
      <c r="L186" s="8" t="s">
        <v>5122</v>
      </c>
      <c r="M186" t="s">
        <v>5022</v>
      </c>
      <c r="N186" t="s">
        <v>5122</v>
      </c>
      <c r="O186" t="str">
        <f t="shared" si="20"/>
        <v>&lt;tipo_emisor_g03&gt;ENF&lt;/tipo_emisor_g03&gt;</v>
      </c>
      <c r="P186">
        <f t="shared" si="16"/>
        <v>3</v>
      </c>
      <c r="S186" t="s">
        <v>5282</v>
      </c>
      <c r="T186" s="8" t="s">
        <v>5122</v>
      </c>
      <c r="U186" t="s">
        <v>5022</v>
      </c>
      <c r="V186" t="s">
        <v>5122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5">
      <c r="C187" t="s">
        <v>5283</v>
      </c>
      <c r="E187" t="s">
        <v>5023</v>
      </c>
      <c r="F187" t="s">
        <v>3706</v>
      </c>
      <c r="G187" t="str">
        <f t="shared" si="14"/>
        <v/>
      </c>
      <c r="H187">
        <f t="shared" si="15"/>
        <v>0</v>
      </c>
      <c r="K187" t="s">
        <v>5283</v>
      </c>
      <c r="M187" t="s">
        <v>5023</v>
      </c>
      <c r="N187" t="s">
        <v>3706</v>
      </c>
      <c r="O187" t="str">
        <f t="shared" si="20"/>
        <v/>
      </c>
      <c r="P187">
        <f t="shared" si="16"/>
        <v>0</v>
      </c>
      <c r="S187" t="s">
        <v>5283</v>
      </c>
      <c r="U187" t="s">
        <v>5023</v>
      </c>
      <c r="V187" t="s">
        <v>3706</v>
      </c>
      <c r="W187" t="str">
        <f t="shared" si="21"/>
        <v/>
      </c>
      <c r="X187">
        <f t="shared" si="17"/>
        <v>0</v>
      </c>
    </row>
    <row r="188" spans="3:24" x14ac:dyDescent="0.35">
      <c r="C188" t="s">
        <v>5284</v>
      </c>
      <c r="E188" t="s">
        <v>5024</v>
      </c>
      <c r="F188" t="s">
        <v>3706</v>
      </c>
      <c r="G188" t="str">
        <f t="shared" si="14"/>
        <v/>
      </c>
      <c r="H188">
        <f t="shared" si="15"/>
        <v>0</v>
      </c>
      <c r="K188" t="s">
        <v>5284</v>
      </c>
      <c r="M188" t="s">
        <v>5024</v>
      </c>
      <c r="N188" t="s">
        <v>3706</v>
      </c>
      <c r="O188" t="str">
        <f t="shared" si="20"/>
        <v/>
      </c>
      <c r="P188">
        <f t="shared" si="16"/>
        <v>0</v>
      </c>
      <c r="S188" t="s">
        <v>5284</v>
      </c>
      <c r="U188" t="s">
        <v>5024</v>
      </c>
      <c r="V188" t="s">
        <v>3706</v>
      </c>
      <c r="W188" t="str">
        <f t="shared" si="21"/>
        <v/>
      </c>
      <c r="X188">
        <f t="shared" si="17"/>
        <v>0</v>
      </c>
    </row>
    <row r="189" spans="3:24" x14ac:dyDescent="0.35">
      <c r="C189" t="s">
        <v>5285</v>
      </c>
      <c r="E189" t="s">
        <v>5025</v>
      </c>
      <c r="F189" t="s">
        <v>3706</v>
      </c>
      <c r="G189" t="str">
        <f t="shared" si="14"/>
        <v/>
      </c>
      <c r="H189">
        <f t="shared" si="15"/>
        <v>0</v>
      </c>
      <c r="K189" t="s">
        <v>5285</v>
      </c>
      <c r="M189" t="s">
        <v>5025</v>
      </c>
      <c r="N189" t="s">
        <v>3706</v>
      </c>
      <c r="O189" t="str">
        <f t="shared" si="20"/>
        <v/>
      </c>
      <c r="P189">
        <f t="shared" si="16"/>
        <v>0</v>
      </c>
      <c r="S189" t="s">
        <v>5285</v>
      </c>
      <c r="U189" t="s">
        <v>5025</v>
      </c>
      <c r="V189" t="s">
        <v>3706</v>
      </c>
      <c r="W189" t="str">
        <f t="shared" si="21"/>
        <v/>
      </c>
      <c r="X189">
        <f t="shared" si="17"/>
        <v>0</v>
      </c>
    </row>
    <row r="190" spans="3:24" x14ac:dyDescent="0.35">
      <c r="C190" t="s">
        <v>5286</v>
      </c>
      <c r="E190" t="s">
        <v>5026</v>
      </c>
      <c r="F190" t="s">
        <v>3706</v>
      </c>
      <c r="G190" t="str">
        <f t="shared" si="14"/>
        <v/>
      </c>
      <c r="H190">
        <f t="shared" si="15"/>
        <v>0</v>
      </c>
      <c r="K190" t="s">
        <v>5286</v>
      </c>
      <c r="M190" t="s">
        <v>5026</v>
      </c>
      <c r="N190" t="s">
        <v>3706</v>
      </c>
      <c r="O190" t="str">
        <f t="shared" si="20"/>
        <v/>
      </c>
      <c r="P190">
        <f t="shared" si="16"/>
        <v>0</v>
      </c>
      <c r="S190" t="s">
        <v>5286</v>
      </c>
      <c r="U190" t="s">
        <v>5026</v>
      </c>
      <c r="V190" t="s">
        <v>3706</v>
      </c>
      <c r="W190" t="str">
        <f t="shared" si="21"/>
        <v/>
      </c>
      <c r="X190">
        <f t="shared" si="17"/>
        <v>0</v>
      </c>
    </row>
    <row r="191" spans="3:24" x14ac:dyDescent="0.35">
      <c r="C191" t="s">
        <v>5287</v>
      </c>
      <c r="E191" t="s">
        <v>5027</v>
      </c>
      <c r="F191" t="s">
        <v>3706</v>
      </c>
      <c r="G191" t="str">
        <f t="shared" si="14"/>
        <v/>
      </c>
      <c r="H191">
        <f t="shared" si="15"/>
        <v>0</v>
      </c>
      <c r="K191" t="s">
        <v>5287</v>
      </c>
      <c r="M191" t="s">
        <v>5027</v>
      </c>
      <c r="N191" t="s">
        <v>3706</v>
      </c>
      <c r="O191" t="str">
        <f t="shared" si="20"/>
        <v/>
      </c>
      <c r="P191">
        <f t="shared" si="16"/>
        <v>0</v>
      </c>
      <c r="S191" t="s">
        <v>5287</v>
      </c>
      <c r="U191" t="s">
        <v>5027</v>
      </c>
      <c r="V191" t="s">
        <v>3706</v>
      </c>
      <c r="W191" t="str">
        <f t="shared" si="21"/>
        <v/>
      </c>
      <c r="X191">
        <f t="shared" si="17"/>
        <v>0</v>
      </c>
    </row>
    <row r="192" spans="3:24" x14ac:dyDescent="0.35">
      <c r="C192" t="s">
        <v>5288</v>
      </c>
      <c r="E192" t="s">
        <v>5028</v>
      </c>
      <c r="F192" t="s">
        <v>3706</v>
      </c>
      <c r="G192" t="str">
        <f t="shared" si="14"/>
        <v/>
      </c>
      <c r="H192">
        <f t="shared" si="15"/>
        <v>0</v>
      </c>
      <c r="K192" t="s">
        <v>5288</v>
      </c>
      <c r="M192" t="s">
        <v>5028</v>
      </c>
      <c r="N192" t="s">
        <v>3706</v>
      </c>
      <c r="O192" t="str">
        <f t="shared" si="20"/>
        <v/>
      </c>
      <c r="P192">
        <f t="shared" si="16"/>
        <v>0</v>
      </c>
      <c r="S192" t="s">
        <v>5288</v>
      </c>
      <c r="U192" t="s">
        <v>5028</v>
      </c>
      <c r="V192" t="s">
        <v>3706</v>
      </c>
      <c r="W192" t="str">
        <f t="shared" si="21"/>
        <v/>
      </c>
      <c r="X192">
        <f t="shared" si="17"/>
        <v>0</v>
      </c>
    </row>
    <row r="193" spans="3:24" x14ac:dyDescent="0.35">
      <c r="C193" t="s">
        <v>5289</v>
      </c>
      <c r="E193" t="s">
        <v>5029</v>
      </c>
      <c r="F193" t="s">
        <v>3706</v>
      </c>
      <c r="G193" t="str">
        <f t="shared" si="14"/>
        <v/>
      </c>
      <c r="H193">
        <f t="shared" si="15"/>
        <v>0</v>
      </c>
      <c r="K193" t="s">
        <v>5289</v>
      </c>
      <c r="M193" t="s">
        <v>5029</v>
      </c>
      <c r="N193" t="s">
        <v>3706</v>
      </c>
      <c r="O193" t="str">
        <f t="shared" si="20"/>
        <v/>
      </c>
      <c r="P193">
        <f t="shared" si="16"/>
        <v>0</v>
      </c>
      <c r="S193" t="s">
        <v>5289</v>
      </c>
      <c r="U193" t="s">
        <v>5029</v>
      </c>
      <c r="V193" t="s">
        <v>3706</v>
      </c>
      <c r="W193" t="str">
        <f t="shared" si="21"/>
        <v/>
      </c>
      <c r="X193">
        <f t="shared" si="17"/>
        <v>0</v>
      </c>
    </row>
    <row r="194" spans="3:24" x14ac:dyDescent="0.35">
      <c r="C194" t="s">
        <v>5290</v>
      </c>
      <c r="D194" s="36">
        <v>10</v>
      </c>
      <c r="E194" t="s">
        <v>5030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5290</v>
      </c>
      <c r="L194" s="36">
        <v>10</v>
      </c>
      <c r="M194" t="s">
        <v>5030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5290</v>
      </c>
      <c r="T194" s="36">
        <v>10</v>
      </c>
      <c r="U194" t="s">
        <v>5030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5">
      <c r="C195" t="s">
        <v>5291</v>
      </c>
      <c r="E195" t="s">
        <v>5031</v>
      </c>
      <c r="F195" t="s">
        <v>3706</v>
      </c>
      <c r="G195" t="str">
        <f t="shared" si="14"/>
        <v/>
      </c>
      <c r="H195">
        <f t="shared" si="15"/>
        <v>0</v>
      </c>
      <c r="K195" t="s">
        <v>5291</v>
      </c>
      <c r="M195" t="s">
        <v>5031</v>
      </c>
      <c r="N195" t="s">
        <v>3706</v>
      </c>
      <c r="O195" t="str">
        <f t="shared" si="20"/>
        <v/>
      </c>
      <c r="P195">
        <f t="shared" si="16"/>
        <v>0</v>
      </c>
      <c r="S195" t="s">
        <v>5291</v>
      </c>
      <c r="U195" t="s">
        <v>5031</v>
      </c>
      <c r="V195" t="s">
        <v>3706</v>
      </c>
      <c r="W195" t="str">
        <f t="shared" si="21"/>
        <v/>
      </c>
      <c r="X195">
        <f t="shared" si="17"/>
        <v>0</v>
      </c>
    </row>
    <row r="196" spans="3:24" x14ac:dyDescent="0.35">
      <c r="C196" t="s">
        <v>5292</v>
      </c>
      <c r="E196" t="s">
        <v>5032</v>
      </c>
      <c r="F196" t="s">
        <v>3706</v>
      </c>
      <c r="G196" t="str">
        <f t="shared" si="14"/>
        <v/>
      </c>
      <c r="H196">
        <f t="shared" si="15"/>
        <v>0</v>
      </c>
      <c r="K196" t="s">
        <v>5292</v>
      </c>
      <c r="M196" t="s">
        <v>5032</v>
      </c>
      <c r="N196" t="s">
        <v>3706</v>
      </c>
      <c r="O196" t="str">
        <f t="shared" si="20"/>
        <v/>
      </c>
      <c r="P196">
        <f t="shared" si="16"/>
        <v>0</v>
      </c>
      <c r="S196" t="s">
        <v>5292</v>
      </c>
      <c r="U196" t="s">
        <v>5032</v>
      </c>
      <c r="V196" t="s">
        <v>3706</v>
      </c>
      <c r="W196" t="str">
        <f t="shared" si="21"/>
        <v/>
      </c>
      <c r="X196">
        <f t="shared" si="17"/>
        <v>0</v>
      </c>
    </row>
    <row r="197" spans="3:24" x14ac:dyDescent="0.35">
      <c r="C197" t="s">
        <v>5293</v>
      </c>
      <c r="E197" t="s">
        <v>5035</v>
      </c>
      <c r="F197" t="s">
        <v>3706</v>
      </c>
      <c r="G197" t="str">
        <f t="shared" si="14"/>
        <v/>
      </c>
      <c r="H197">
        <f t="shared" si="15"/>
        <v>0</v>
      </c>
      <c r="K197" t="s">
        <v>5293</v>
      </c>
      <c r="M197" t="s">
        <v>5035</v>
      </c>
      <c r="N197" t="s">
        <v>3706</v>
      </c>
      <c r="O197" t="str">
        <f t="shared" si="20"/>
        <v/>
      </c>
      <c r="P197">
        <f t="shared" si="16"/>
        <v>0</v>
      </c>
      <c r="S197" t="s">
        <v>5293</v>
      </c>
      <c r="U197" t="s">
        <v>5035</v>
      </c>
      <c r="V197" t="s">
        <v>3706</v>
      </c>
      <c r="W197" t="str">
        <f t="shared" si="21"/>
        <v/>
      </c>
      <c r="X197">
        <f t="shared" si="17"/>
        <v>0</v>
      </c>
    </row>
    <row r="198" spans="3:24" x14ac:dyDescent="0.35">
      <c r="C198" t="s">
        <v>5294</v>
      </c>
      <c r="E198" t="s">
        <v>5036</v>
      </c>
      <c r="F198" t="s">
        <v>3706</v>
      </c>
      <c r="G198" t="str">
        <f t="shared" si="14"/>
        <v/>
      </c>
      <c r="H198">
        <f t="shared" si="15"/>
        <v>0</v>
      </c>
      <c r="K198" t="s">
        <v>5294</v>
      </c>
      <c r="M198" t="s">
        <v>5036</v>
      </c>
      <c r="N198" t="s">
        <v>3706</v>
      </c>
      <c r="O198" t="str">
        <f t="shared" si="20"/>
        <v/>
      </c>
      <c r="P198">
        <f t="shared" si="16"/>
        <v>0</v>
      </c>
      <c r="S198" t="s">
        <v>5294</v>
      </c>
      <c r="U198" t="s">
        <v>5036</v>
      </c>
      <c r="V198" t="s">
        <v>3706</v>
      </c>
      <c r="W198" t="str">
        <f t="shared" si="21"/>
        <v/>
      </c>
      <c r="X198">
        <f t="shared" si="17"/>
        <v>0</v>
      </c>
    </row>
    <row r="199" spans="3:24" x14ac:dyDescent="0.35">
      <c r="C199" t="s">
        <v>5295</v>
      </c>
      <c r="E199" t="s">
        <v>5033</v>
      </c>
      <c r="F199" t="s">
        <v>3706</v>
      </c>
      <c r="G199" t="str">
        <f t="shared" si="14"/>
        <v/>
      </c>
      <c r="H199">
        <f t="shared" si="15"/>
        <v>0</v>
      </c>
      <c r="K199" t="s">
        <v>5295</v>
      </c>
      <c r="M199" t="s">
        <v>5033</v>
      </c>
      <c r="N199" t="s">
        <v>3706</v>
      </c>
      <c r="O199" t="str">
        <f t="shared" si="20"/>
        <v/>
      </c>
      <c r="P199">
        <f t="shared" si="16"/>
        <v>0</v>
      </c>
      <c r="S199" t="s">
        <v>5295</v>
      </c>
      <c r="U199" t="s">
        <v>5033</v>
      </c>
      <c r="V199" t="s">
        <v>3706</v>
      </c>
      <c r="W199" t="str">
        <f t="shared" si="21"/>
        <v/>
      </c>
      <c r="X199">
        <f t="shared" si="17"/>
        <v>0</v>
      </c>
    </row>
    <row r="200" spans="3:24" x14ac:dyDescent="0.35">
      <c r="C200" t="s">
        <v>5296</v>
      </c>
      <c r="E200" t="s">
        <v>5034</v>
      </c>
      <c r="F200" t="s">
        <v>3706</v>
      </c>
      <c r="G200" t="str">
        <f t="shared" si="14"/>
        <v/>
      </c>
      <c r="H200">
        <f t="shared" si="15"/>
        <v>0</v>
      </c>
      <c r="K200" t="s">
        <v>5296</v>
      </c>
      <c r="M200" t="s">
        <v>5034</v>
      </c>
      <c r="N200" t="s">
        <v>3706</v>
      </c>
      <c r="O200" t="str">
        <f t="shared" si="20"/>
        <v/>
      </c>
      <c r="P200">
        <f t="shared" si="16"/>
        <v>0</v>
      </c>
      <c r="S200" t="s">
        <v>5296</v>
      </c>
      <c r="U200" t="s">
        <v>5034</v>
      </c>
      <c r="V200" t="s">
        <v>3706</v>
      </c>
      <c r="W200" t="str">
        <f t="shared" si="21"/>
        <v/>
      </c>
      <c r="X200">
        <f t="shared" si="17"/>
        <v>0</v>
      </c>
    </row>
    <row r="201" spans="3:24" x14ac:dyDescent="0.35">
      <c r="C201" t="s">
        <v>5297</v>
      </c>
      <c r="E201" t="s">
        <v>5037</v>
      </c>
      <c r="F201" t="s">
        <v>3706</v>
      </c>
      <c r="G201" t="str">
        <f t="shared" si="14"/>
        <v/>
      </c>
      <c r="H201">
        <f t="shared" si="15"/>
        <v>0</v>
      </c>
      <c r="K201" t="s">
        <v>5297</v>
      </c>
      <c r="M201" t="s">
        <v>5037</v>
      </c>
      <c r="N201" t="s">
        <v>3706</v>
      </c>
      <c r="O201" t="str">
        <f t="shared" si="20"/>
        <v/>
      </c>
      <c r="P201">
        <f t="shared" si="16"/>
        <v>0</v>
      </c>
      <c r="S201" t="s">
        <v>5297</v>
      </c>
      <c r="U201" t="s">
        <v>5037</v>
      </c>
      <c r="V201" t="s">
        <v>3706</v>
      </c>
      <c r="W201" t="str">
        <f t="shared" si="21"/>
        <v/>
      </c>
      <c r="X201">
        <f t="shared" si="17"/>
        <v>0</v>
      </c>
    </row>
    <row r="202" spans="3:24" x14ac:dyDescent="0.35">
      <c r="C202" t="s">
        <v>5298</v>
      </c>
      <c r="E202" t="s">
        <v>5038</v>
      </c>
      <c r="F202" t="s">
        <v>3706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5298</v>
      </c>
      <c r="M202" t="s">
        <v>5038</v>
      </c>
      <c r="N202" t="s">
        <v>3706</v>
      </c>
      <c r="O202" t="str">
        <f t="shared" si="20"/>
        <v/>
      </c>
      <c r="P202">
        <f t="shared" si="16"/>
        <v>0</v>
      </c>
      <c r="S202" t="s">
        <v>5298</v>
      </c>
      <c r="U202" t="s">
        <v>5038</v>
      </c>
      <c r="V202" t="s">
        <v>3706</v>
      </c>
      <c r="W202" t="str">
        <f t="shared" si="21"/>
        <v/>
      </c>
      <c r="X202">
        <f t="shared" si="17"/>
        <v>0</v>
      </c>
    </row>
    <row r="203" spans="3:24" x14ac:dyDescent="0.35">
      <c r="C203" t="s">
        <v>5299</v>
      </c>
      <c r="E203" t="s">
        <v>5039</v>
      </c>
      <c r="F203" t="s">
        <v>278</v>
      </c>
      <c r="G203" t="str">
        <f t="shared" si="22"/>
        <v/>
      </c>
      <c r="H203">
        <f t="shared" ref="H203:H266" si="23">LEN(D203)</f>
        <v>0</v>
      </c>
      <c r="K203" t="s">
        <v>5299</v>
      </c>
      <c r="M203" t="s">
        <v>5039</v>
      </c>
      <c r="N203" t="s">
        <v>278</v>
      </c>
      <c r="O203" t="str">
        <f t="shared" si="20"/>
        <v/>
      </c>
      <c r="P203">
        <f t="shared" ref="P203:P266" si="24">LEN(L203)</f>
        <v>0</v>
      </c>
      <c r="S203" t="s">
        <v>5299</v>
      </c>
      <c r="U203" t="s">
        <v>5039</v>
      </c>
      <c r="V203" t="s">
        <v>278</v>
      </c>
      <c r="W203" t="str">
        <f t="shared" si="21"/>
        <v/>
      </c>
      <c r="X203">
        <f t="shared" ref="X203:X266" si="25">LEN(T203)</f>
        <v>0</v>
      </c>
    </row>
    <row r="204" spans="3:24" x14ac:dyDescent="0.35">
      <c r="C204" t="s">
        <v>5300</v>
      </c>
      <c r="E204" t="s">
        <v>5040</v>
      </c>
      <c r="F204" t="s">
        <v>3706</v>
      </c>
      <c r="G204" t="str">
        <f t="shared" si="22"/>
        <v/>
      </c>
      <c r="H204">
        <f t="shared" si="23"/>
        <v>0</v>
      </c>
      <c r="K204" t="s">
        <v>5300</v>
      </c>
      <c r="M204" t="s">
        <v>5040</v>
      </c>
      <c r="N204" t="s">
        <v>3706</v>
      </c>
      <c r="O204" t="str">
        <f t="shared" si="20"/>
        <v/>
      </c>
      <c r="P204">
        <f t="shared" si="24"/>
        <v>0</v>
      </c>
      <c r="S204" t="s">
        <v>5300</v>
      </c>
      <c r="U204" t="s">
        <v>5040</v>
      </c>
      <c r="V204" t="s">
        <v>3706</v>
      </c>
      <c r="W204" t="str">
        <f t="shared" si="21"/>
        <v/>
      </c>
      <c r="X204">
        <f t="shared" si="25"/>
        <v>0</v>
      </c>
    </row>
    <row r="205" spans="3:24" x14ac:dyDescent="0.35">
      <c r="C205" t="s">
        <v>5301</v>
      </c>
      <c r="E205" t="s">
        <v>5041</v>
      </c>
      <c r="F205" t="s">
        <v>3706</v>
      </c>
      <c r="G205" t="str">
        <f t="shared" si="22"/>
        <v/>
      </c>
      <c r="H205">
        <f t="shared" si="23"/>
        <v>0</v>
      </c>
      <c r="K205" t="s">
        <v>5301</v>
      </c>
      <c r="M205" t="s">
        <v>5041</v>
      </c>
      <c r="N205" t="s">
        <v>3706</v>
      </c>
      <c r="O205" t="str">
        <f t="shared" si="20"/>
        <v/>
      </c>
      <c r="P205">
        <f t="shared" si="24"/>
        <v>0</v>
      </c>
      <c r="S205" t="s">
        <v>5301</v>
      </c>
      <c r="U205" t="s">
        <v>5041</v>
      </c>
      <c r="V205" t="s">
        <v>3706</v>
      </c>
      <c r="W205" t="str">
        <f t="shared" si="21"/>
        <v/>
      </c>
      <c r="X205">
        <f t="shared" si="25"/>
        <v>0</v>
      </c>
    </row>
    <row r="206" spans="3:24" x14ac:dyDescent="0.35">
      <c r="C206" t="s">
        <v>5302</v>
      </c>
      <c r="E206" t="s">
        <v>5042</v>
      </c>
      <c r="F206" t="s">
        <v>3706</v>
      </c>
      <c r="G206" t="str">
        <f t="shared" si="22"/>
        <v/>
      </c>
      <c r="H206">
        <f t="shared" si="23"/>
        <v>0</v>
      </c>
      <c r="K206" t="s">
        <v>5302</v>
      </c>
      <c r="M206" t="s">
        <v>5042</v>
      </c>
      <c r="N206" t="s">
        <v>3706</v>
      </c>
      <c r="O206" t="str">
        <f t="shared" si="20"/>
        <v/>
      </c>
      <c r="P206">
        <f t="shared" si="24"/>
        <v>0</v>
      </c>
      <c r="S206" t="s">
        <v>5302</v>
      </c>
      <c r="U206" t="s">
        <v>5042</v>
      </c>
      <c r="V206" t="s">
        <v>3706</v>
      </c>
      <c r="W206" t="str">
        <f t="shared" si="21"/>
        <v/>
      </c>
      <c r="X206">
        <f t="shared" si="25"/>
        <v>0</v>
      </c>
    </row>
    <row r="207" spans="3:24" x14ac:dyDescent="0.35">
      <c r="C207" t="s">
        <v>5303</v>
      </c>
      <c r="E207" t="s">
        <v>5043</v>
      </c>
      <c r="F207" t="s">
        <v>3706</v>
      </c>
      <c r="G207" t="str">
        <f t="shared" si="22"/>
        <v/>
      </c>
      <c r="H207">
        <f t="shared" si="23"/>
        <v>0</v>
      </c>
      <c r="K207" t="s">
        <v>5303</v>
      </c>
      <c r="M207" t="s">
        <v>5043</v>
      </c>
      <c r="N207" t="s">
        <v>3706</v>
      </c>
      <c r="O207" t="str">
        <f t="shared" si="20"/>
        <v/>
      </c>
      <c r="P207">
        <f t="shared" si="24"/>
        <v>0</v>
      </c>
      <c r="S207" t="s">
        <v>5303</v>
      </c>
      <c r="U207" t="s">
        <v>5043</v>
      </c>
      <c r="V207" t="s">
        <v>3706</v>
      </c>
      <c r="W207" t="str">
        <f t="shared" si="21"/>
        <v/>
      </c>
      <c r="X207">
        <f t="shared" si="25"/>
        <v>0</v>
      </c>
    </row>
    <row r="208" spans="3:24" x14ac:dyDescent="0.35">
      <c r="C208" t="s">
        <v>5304</v>
      </c>
      <c r="D208" s="8" t="s">
        <v>1</v>
      </c>
      <c r="E208" t="s">
        <v>5044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5304</v>
      </c>
      <c r="L208" s="8" t="s">
        <v>1</v>
      </c>
      <c r="M208" t="s">
        <v>5044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5304</v>
      </c>
      <c r="T208" s="8" t="s">
        <v>1</v>
      </c>
      <c r="U208" t="s">
        <v>5044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5">
      <c r="C209" t="s">
        <v>5305</v>
      </c>
      <c r="D209" s="8" t="s">
        <v>278</v>
      </c>
      <c r="E209" t="s">
        <v>5045</v>
      </c>
      <c r="F209" t="s">
        <v>278</v>
      </c>
      <c r="G209" t="str">
        <f t="shared" si="22"/>
        <v>&lt;ind_apta_mas_35&gt;N&lt;/ind_apta_mas_35&gt;</v>
      </c>
      <c r="H209">
        <f t="shared" si="23"/>
        <v>1</v>
      </c>
      <c r="K209" t="s">
        <v>5305</v>
      </c>
      <c r="L209" s="8" t="s">
        <v>278</v>
      </c>
      <c r="M209" t="s">
        <v>5045</v>
      </c>
      <c r="N209" t="s">
        <v>278</v>
      </c>
      <c r="O209" t="str">
        <f t="shared" si="20"/>
        <v>&lt;ind_apta_mas_35&gt;N&lt;/ind_apta_mas_35&gt;</v>
      </c>
      <c r="P209">
        <f t="shared" si="24"/>
        <v>1</v>
      </c>
      <c r="S209" t="s">
        <v>5305</v>
      </c>
      <c r="T209" s="8" t="s">
        <v>278</v>
      </c>
      <c r="U209" t="s">
        <v>5045</v>
      </c>
      <c r="V209" t="s">
        <v>278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5">
      <c r="C210" t="s">
        <v>5306</v>
      </c>
      <c r="D210" s="8" t="s">
        <v>5123</v>
      </c>
      <c r="E210" t="s">
        <v>5046</v>
      </c>
      <c r="F210" t="s">
        <v>5123</v>
      </c>
      <c r="G210" t="str">
        <f t="shared" si="22"/>
        <v>&lt;ind_articulo_36_e&gt;X&lt;/ind_articulo_36_e&gt;</v>
      </c>
      <c r="H210">
        <f t="shared" si="23"/>
        <v>1</v>
      </c>
      <c r="K210" t="s">
        <v>5306</v>
      </c>
      <c r="L210" s="8" t="s">
        <v>5123</v>
      </c>
      <c r="M210" t="s">
        <v>5046</v>
      </c>
      <c r="N210" t="s">
        <v>5123</v>
      </c>
      <c r="O210" t="str">
        <f t="shared" si="20"/>
        <v>&lt;ind_articulo_36_e&gt;X&lt;/ind_articulo_36_e&gt;</v>
      </c>
      <c r="P210">
        <f t="shared" si="24"/>
        <v>1</v>
      </c>
      <c r="S210" t="s">
        <v>5306</v>
      </c>
      <c r="T210" s="8" t="s">
        <v>5123</v>
      </c>
      <c r="U210" t="s">
        <v>5046</v>
      </c>
      <c r="V210" t="s">
        <v>5123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5">
      <c r="C211" t="s">
        <v>5307</v>
      </c>
      <c r="E211" t="s">
        <v>5047</v>
      </c>
      <c r="F211" t="s">
        <v>3706</v>
      </c>
      <c r="G211" t="str">
        <f t="shared" si="22"/>
        <v/>
      </c>
      <c r="H211">
        <f t="shared" si="23"/>
        <v>0</v>
      </c>
      <c r="K211" t="s">
        <v>5307</v>
      </c>
      <c r="M211" t="s">
        <v>5047</v>
      </c>
      <c r="N211" t="s">
        <v>3706</v>
      </c>
      <c r="O211" t="str">
        <f t="shared" si="20"/>
        <v/>
      </c>
      <c r="P211">
        <f t="shared" si="24"/>
        <v>0</v>
      </c>
      <c r="S211" t="s">
        <v>5307</v>
      </c>
      <c r="U211" t="s">
        <v>5047</v>
      </c>
      <c r="V211" t="s">
        <v>3706</v>
      </c>
      <c r="W211" t="str">
        <f t="shared" si="21"/>
        <v/>
      </c>
      <c r="X211">
        <f t="shared" si="25"/>
        <v>0</v>
      </c>
    </row>
    <row r="212" spans="3:24" x14ac:dyDescent="0.35">
      <c r="C212" t="s">
        <v>5308</v>
      </c>
      <c r="E212" t="s">
        <v>5048</v>
      </c>
      <c r="F212" t="s">
        <v>3706</v>
      </c>
      <c r="G212" t="str">
        <f t="shared" si="22"/>
        <v/>
      </c>
      <c r="H212">
        <f t="shared" si="23"/>
        <v>0</v>
      </c>
      <c r="K212" t="s">
        <v>5308</v>
      </c>
      <c r="M212" t="s">
        <v>5048</v>
      </c>
      <c r="N212" t="s">
        <v>3706</v>
      </c>
      <c r="O212" t="str">
        <f t="shared" si="20"/>
        <v/>
      </c>
      <c r="P212">
        <f t="shared" si="24"/>
        <v>0</v>
      </c>
      <c r="S212" t="s">
        <v>5308</v>
      </c>
      <c r="U212" t="s">
        <v>5048</v>
      </c>
      <c r="V212" t="s">
        <v>3706</v>
      </c>
      <c r="W212" t="str">
        <f t="shared" si="21"/>
        <v/>
      </c>
      <c r="X212">
        <f t="shared" si="25"/>
        <v>0</v>
      </c>
    </row>
    <row r="213" spans="3:24" x14ac:dyDescent="0.35">
      <c r="C213" t="s">
        <v>5309</v>
      </c>
      <c r="E213" t="s">
        <v>5049</v>
      </c>
      <c r="F213" t="s">
        <v>3706</v>
      </c>
      <c r="G213" t="str">
        <f t="shared" si="22"/>
        <v/>
      </c>
      <c r="H213">
        <f t="shared" si="23"/>
        <v>0</v>
      </c>
      <c r="K213" t="s">
        <v>5309</v>
      </c>
      <c r="M213" t="s">
        <v>5049</v>
      </c>
      <c r="N213" t="s">
        <v>3706</v>
      </c>
      <c r="O213" t="str">
        <f t="shared" si="20"/>
        <v/>
      </c>
      <c r="P213">
        <f t="shared" si="24"/>
        <v>0</v>
      </c>
      <c r="S213" t="s">
        <v>5309</v>
      </c>
      <c r="U213" t="s">
        <v>5049</v>
      </c>
      <c r="V213" t="s">
        <v>3706</v>
      </c>
      <c r="W213" t="str">
        <f t="shared" si="21"/>
        <v/>
      </c>
      <c r="X213">
        <f t="shared" si="25"/>
        <v>0</v>
      </c>
    </row>
    <row r="214" spans="3:24" x14ac:dyDescent="0.35">
      <c r="C214" t="s">
        <v>5310</v>
      </c>
      <c r="D214" s="36">
        <v>0</v>
      </c>
      <c r="E214" t="s">
        <v>5050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5310</v>
      </c>
      <c r="L214" s="36">
        <v>0</v>
      </c>
      <c r="M214" t="s">
        <v>5050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5310</v>
      </c>
      <c r="T214" s="36">
        <v>0</v>
      </c>
      <c r="U214" t="s">
        <v>5050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5">
      <c r="C215" t="s">
        <v>5311</v>
      </c>
      <c r="E215" t="s">
        <v>5051</v>
      </c>
      <c r="F215" t="s">
        <v>3706</v>
      </c>
      <c r="G215" t="str">
        <f t="shared" si="22"/>
        <v/>
      </c>
      <c r="H215">
        <f t="shared" si="23"/>
        <v>0</v>
      </c>
      <c r="K215" t="s">
        <v>5311</v>
      </c>
      <c r="M215" t="s">
        <v>5051</v>
      </c>
      <c r="N215" t="s">
        <v>3706</v>
      </c>
      <c r="O215" t="str">
        <f t="shared" si="20"/>
        <v/>
      </c>
      <c r="P215">
        <f t="shared" si="24"/>
        <v>0</v>
      </c>
      <c r="S215" t="s">
        <v>5311</v>
      </c>
      <c r="U215" t="s">
        <v>5051</v>
      </c>
      <c r="V215" t="s">
        <v>3706</v>
      </c>
      <c r="W215" t="str">
        <f t="shared" si="21"/>
        <v/>
      </c>
      <c r="X215">
        <f t="shared" si="25"/>
        <v>0</v>
      </c>
    </row>
    <row r="216" spans="3:24" x14ac:dyDescent="0.35">
      <c r="C216" t="s">
        <v>5312</v>
      </c>
      <c r="E216" t="s">
        <v>5052</v>
      </c>
      <c r="F216" t="s">
        <v>3706</v>
      </c>
      <c r="G216" t="str">
        <f t="shared" si="22"/>
        <v/>
      </c>
      <c r="H216">
        <f t="shared" si="23"/>
        <v>0</v>
      </c>
      <c r="K216" t="s">
        <v>5312</v>
      </c>
      <c r="M216" t="s">
        <v>5052</v>
      </c>
      <c r="N216" t="s">
        <v>3706</v>
      </c>
      <c r="O216" t="str">
        <f t="shared" si="20"/>
        <v/>
      </c>
      <c r="P216">
        <f t="shared" si="24"/>
        <v>0</v>
      </c>
      <c r="S216" t="s">
        <v>5312</v>
      </c>
      <c r="U216" t="s">
        <v>5052</v>
      </c>
      <c r="V216" t="s">
        <v>3706</v>
      </c>
      <c r="W216" t="str">
        <f t="shared" si="21"/>
        <v/>
      </c>
      <c r="X216">
        <f t="shared" si="25"/>
        <v>0</v>
      </c>
    </row>
    <row r="217" spans="3:24" x14ac:dyDescent="0.35">
      <c r="C217" t="s">
        <v>5313</v>
      </c>
      <c r="E217" t="s">
        <v>5053</v>
      </c>
      <c r="F217" t="s">
        <v>3706</v>
      </c>
      <c r="G217" t="str">
        <f t="shared" si="22"/>
        <v/>
      </c>
      <c r="H217">
        <f t="shared" si="23"/>
        <v>0</v>
      </c>
      <c r="K217" t="s">
        <v>5313</v>
      </c>
      <c r="M217" t="s">
        <v>5053</v>
      </c>
      <c r="N217" t="s">
        <v>3706</v>
      </c>
      <c r="O217" t="str">
        <f t="shared" si="20"/>
        <v/>
      </c>
      <c r="P217">
        <f t="shared" si="24"/>
        <v>0</v>
      </c>
      <c r="S217" t="s">
        <v>5313</v>
      </c>
      <c r="U217" t="s">
        <v>5053</v>
      </c>
      <c r="V217" t="s">
        <v>3706</v>
      </c>
      <c r="W217" t="str">
        <f t="shared" si="21"/>
        <v/>
      </c>
      <c r="X217">
        <f t="shared" si="25"/>
        <v>0</v>
      </c>
    </row>
    <row r="218" spans="3:24" x14ac:dyDescent="0.35">
      <c r="C218" t="s">
        <v>5314</v>
      </c>
      <c r="E218" t="s">
        <v>5054</v>
      </c>
      <c r="F218" t="s">
        <v>3706</v>
      </c>
      <c r="G218" t="str">
        <f t="shared" si="22"/>
        <v/>
      </c>
      <c r="H218">
        <f t="shared" si="23"/>
        <v>0</v>
      </c>
      <c r="K218" t="s">
        <v>5314</v>
      </c>
      <c r="M218" t="s">
        <v>5054</v>
      </c>
      <c r="N218" t="s">
        <v>3706</v>
      </c>
      <c r="O218" t="str">
        <f t="shared" si="20"/>
        <v/>
      </c>
      <c r="P218">
        <f t="shared" si="24"/>
        <v>0</v>
      </c>
      <c r="S218" t="s">
        <v>5314</v>
      </c>
      <c r="U218" t="s">
        <v>5054</v>
      </c>
      <c r="V218" t="s">
        <v>3706</v>
      </c>
      <c r="W218" t="str">
        <f t="shared" si="21"/>
        <v/>
      </c>
      <c r="X218">
        <f t="shared" si="25"/>
        <v>0</v>
      </c>
    </row>
    <row r="219" spans="3:24" x14ac:dyDescent="0.35">
      <c r="C219" t="s">
        <v>5315</v>
      </c>
      <c r="E219" t="s">
        <v>5055</v>
      </c>
      <c r="F219" t="s">
        <v>3706</v>
      </c>
      <c r="G219" t="str">
        <f t="shared" si="22"/>
        <v/>
      </c>
      <c r="H219">
        <f t="shared" si="23"/>
        <v>0</v>
      </c>
      <c r="K219" t="s">
        <v>5315</v>
      </c>
      <c r="M219" t="s">
        <v>5055</v>
      </c>
      <c r="N219" t="s">
        <v>3706</v>
      </c>
      <c r="O219" t="str">
        <f t="shared" si="20"/>
        <v/>
      </c>
      <c r="P219">
        <f t="shared" si="24"/>
        <v>0</v>
      </c>
      <c r="S219" t="s">
        <v>5315</v>
      </c>
      <c r="U219" t="s">
        <v>5055</v>
      </c>
      <c r="V219" t="s">
        <v>3706</v>
      </c>
      <c r="W219" t="str">
        <f t="shared" si="21"/>
        <v/>
      </c>
      <c r="X219">
        <f t="shared" si="25"/>
        <v>0</v>
      </c>
    </row>
    <row r="220" spans="3:24" x14ac:dyDescent="0.35">
      <c r="C220" t="s">
        <v>5316</v>
      </c>
      <c r="E220" t="s">
        <v>5056</v>
      </c>
      <c r="F220" t="s">
        <v>3706</v>
      </c>
      <c r="G220" t="str">
        <f t="shared" si="22"/>
        <v/>
      </c>
      <c r="H220">
        <f t="shared" si="23"/>
        <v>0</v>
      </c>
      <c r="K220" t="s">
        <v>5316</v>
      </c>
      <c r="M220" t="s">
        <v>5056</v>
      </c>
      <c r="N220" t="s">
        <v>3706</v>
      </c>
      <c r="O220" t="str">
        <f t="shared" si="20"/>
        <v/>
      </c>
      <c r="P220">
        <f t="shared" si="24"/>
        <v>0</v>
      </c>
      <c r="S220" t="s">
        <v>5316</v>
      </c>
      <c r="U220" t="s">
        <v>5056</v>
      </c>
      <c r="V220" t="s">
        <v>3706</v>
      </c>
      <c r="W220" t="str">
        <f t="shared" si="21"/>
        <v/>
      </c>
      <c r="X220">
        <f t="shared" si="25"/>
        <v>0</v>
      </c>
    </row>
    <row r="221" spans="3:24" x14ac:dyDescent="0.35">
      <c r="C221" t="s">
        <v>5317</v>
      </c>
      <c r="E221" t="s">
        <v>5057</v>
      </c>
      <c r="F221" t="s">
        <v>3706</v>
      </c>
      <c r="G221" t="str">
        <f t="shared" si="22"/>
        <v/>
      </c>
      <c r="H221">
        <f t="shared" si="23"/>
        <v>0</v>
      </c>
      <c r="K221" t="s">
        <v>5317</v>
      </c>
      <c r="M221" t="s">
        <v>5057</v>
      </c>
      <c r="N221" t="s">
        <v>3706</v>
      </c>
      <c r="O221" t="str">
        <f t="shared" si="20"/>
        <v/>
      </c>
      <c r="P221">
        <f t="shared" si="24"/>
        <v>0</v>
      </c>
      <c r="S221" t="s">
        <v>5317</v>
      </c>
      <c r="U221" t="s">
        <v>5057</v>
      </c>
      <c r="V221" t="s">
        <v>3706</v>
      </c>
      <c r="W221" t="str">
        <f t="shared" si="21"/>
        <v/>
      </c>
      <c r="X221">
        <f t="shared" si="25"/>
        <v>0</v>
      </c>
    </row>
    <row r="222" spans="3:24" x14ac:dyDescent="0.35">
      <c r="C222" t="s">
        <v>5318</v>
      </c>
      <c r="E222" t="s">
        <v>5058</v>
      </c>
      <c r="F222" t="s">
        <v>3706</v>
      </c>
      <c r="G222" t="str">
        <f t="shared" si="22"/>
        <v/>
      </c>
      <c r="H222">
        <f t="shared" si="23"/>
        <v>0</v>
      </c>
      <c r="K222" t="s">
        <v>5318</v>
      </c>
      <c r="M222" t="s">
        <v>5058</v>
      </c>
      <c r="N222" t="s">
        <v>3706</v>
      </c>
      <c r="O222" t="str">
        <f t="shared" si="20"/>
        <v/>
      </c>
      <c r="P222">
        <f t="shared" si="24"/>
        <v>0</v>
      </c>
      <c r="S222" t="s">
        <v>5318</v>
      </c>
      <c r="U222" t="s">
        <v>5058</v>
      </c>
      <c r="V222" t="s">
        <v>3706</v>
      </c>
      <c r="W222" t="str">
        <f t="shared" si="21"/>
        <v/>
      </c>
      <c r="X222">
        <f t="shared" si="25"/>
        <v>0</v>
      </c>
    </row>
    <row r="223" spans="3:24" x14ac:dyDescent="0.35">
      <c r="C223" t="s">
        <v>5319</v>
      </c>
      <c r="E223" t="s">
        <v>5059</v>
      </c>
      <c r="F223" t="s">
        <v>3706</v>
      </c>
      <c r="G223" t="str">
        <f t="shared" si="22"/>
        <v/>
      </c>
      <c r="H223">
        <f t="shared" si="23"/>
        <v>0</v>
      </c>
      <c r="K223" t="s">
        <v>5319</v>
      </c>
      <c r="M223" t="s">
        <v>5059</v>
      </c>
      <c r="N223" t="s">
        <v>3706</v>
      </c>
      <c r="O223" t="str">
        <f t="shared" si="20"/>
        <v/>
      </c>
      <c r="P223">
        <f t="shared" si="24"/>
        <v>0</v>
      </c>
      <c r="S223" t="s">
        <v>5319</v>
      </c>
      <c r="U223" t="s">
        <v>5059</v>
      </c>
      <c r="V223" t="s">
        <v>3706</v>
      </c>
      <c r="W223" t="str">
        <f t="shared" si="21"/>
        <v/>
      </c>
      <c r="X223">
        <f t="shared" si="25"/>
        <v>0</v>
      </c>
    </row>
    <row r="224" spans="3:24" x14ac:dyDescent="0.35">
      <c r="C224" t="s">
        <v>5320</v>
      </c>
      <c r="E224" t="s">
        <v>5060</v>
      </c>
      <c r="F224" t="s">
        <v>3706</v>
      </c>
      <c r="G224" t="str">
        <f t="shared" si="22"/>
        <v/>
      </c>
      <c r="H224">
        <f t="shared" si="23"/>
        <v>0</v>
      </c>
      <c r="K224" t="s">
        <v>5320</v>
      </c>
      <c r="M224" t="s">
        <v>5060</v>
      </c>
      <c r="N224" t="s">
        <v>3706</v>
      </c>
      <c r="O224" t="str">
        <f t="shared" si="20"/>
        <v/>
      </c>
      <c r="P224">
        <f t="shared" si="24"/>
        <v>0</v>
      </c>
      <c r="S224" t="s">
        <v>5320</v>
      </c>
      <c r="U224" t="s">
        <v>5060</v>
      </c>
      <c r="V224" t="s">
        <v>3706</v>
      </c>
      <c r="W224" t="str">
        <f t="shared" si="21"/>
        <v/>
      </c>
      <c r="X224">
        <f t="shared" si="25"/>
        <v>0</v>
      </c>
    </row>
    <row r="225" spans="3:24" x14ac:dyDescent="0.35">
      <c r="C225" t="s">
        <v>5321</v>
      </c>
      <c r="E225" t="s">
        <v>5061</v>
      </c>
      <c r="F225" t="s">
        <v>3706</v>
      </c>
      <c r="G225" t="str">
        <f t="shared" si="22"/>
        <v/>
      </c>
      <c r="H225">
        <f t="shared" si="23"/>
        <v>0</v>
      </c>
      <c r="K225" t="s">
        <v>5321</v>
      </c>
      <c r="M225" t="s">
        <v>5061</v>
      </c>
      <c r="N225" t="s">
        <v>3706</v>
      </c>
      <c r="O225" t="str">
        <f t="shared" si="20"/>
        <v/>
      </c>
      <c r="P225">
        <f t="shared" si="24"/>
        <v>0</v>
      </c>
      <c r="S225" t="s">
        <v>5321</v>
      </c>
      <c r="U225" t="s">
        <v>5061</v>
      </c>
      <c r="V225" t="s">
        <v>3706</v>
      </c>
      <c r="W225" t="str">
        <f t="shared" si="21"/>
        <v/>
      </c>
      <c r="X225">
        <f t="shared" si="25"/>
        <v>0</v>
      </c>
    </row>
    <row r="226" spans="3:24" x14ac:dyDescent="0.35">
      <c r="C226" t="s">
        <v>5322</v>
      </c>
      <c r="E226" t="s">
        <v>5062</v>
      </c>
      <c r="F226" t="s">
        <v>3706</v>
      </c>
      <c r="G226" t="str">
        <f t="shared" si="22"/>
        <v/>
      </c>
      <c r="H226">
        <f t="shared" si="23"/>
        <v>0</v>
      </c>
      <c r="K226" t="s">
        <v>5322</v>
      </c>
      <c r="M226" t="s">
        <v>5062</v>
      </c>
      <c r="N226" t="s">
        <v>3706</v>
      </c>
      <c r="O226" t="str">
        <f t="shared" si="20"/>
        <v/>
      </c>
      <c r="P226">
        <f t="shared" si="24"/>
        <v>0</v>
      </c>
      <c r="S226" t="s">
        <v>5322</v>
      </c>
      <c r="U226" t="s">
        <v>5062</v>
      </c>
      <c r="V226" t="s">
        <v>3706</v>
      </c>
      <c r="W226" t="str">
        <f t="shared" si="21"/>
        <v/>
      </c>
      <c r="X226">
        <f t="shared" si="25"/>
        <v>0</v>
      </c>
    </row>
    <row r="227" spans="3:24" x14ac:dyDescent="0.35">
      <c r="C227" t="s">
        <v>5323</v>
      </c>
      <c r="E227" t="s">
        <v>5063</v>
      </c>
      <c r="F227" t="s">
        <v>3706</v>
      </c>
      <c r="G227" t="str">
        <f t="shared" si="22"/>
        <v/>
      </c>
      <c r="H227">
        <f t="shared" si="23"/>
        <v>0</v>
      </c>
      <c r="K227" t="s">
        <v>5323</v>
      </c>
      <c r="M227" t="s">
        <v>5063</v>
      </c>
      <c r="N227" t="s">
        <v>3706</v>
      </c>
      <c r="O227" t="str">
        <f t="shared" si="20"/>
        <v/>
      </c>
      <c r="P227">
        <f t="shared" si="24"/>
        <v>0</v>
      </c>
      <c r="S227" t="s">
        <v>5323</v>
      </c>
      <c r="U227" t="s">
        <v>5063</v>
      </c>
      <c r="V227" t="s">
        <v>3706</v>
      </c>
      <c r="W227" t="str">
        <f t="shared" si="21"/>
        <v/>
      </c>
      <c r="X227">
        <f t="shared" si="25"/>
        <v>0</v>
      </c>
    </row>
    <row r="228" spans="3:24" x14ac:dyDescent="0.35">
      <c r="C228" t="s">
        <v>5324</v>
      </c>
      <c r="E228" t="s">
        <v>5064</v>
      </c>
      <c r="F228" t="s">
        <v>3706</v>
      </c>
      <c r="G228" t="str">
        <f t="shared" si="22"/>
        <v/>
      </c>
      <c r="H228">
        <f t="shared" si="23"/>
        <v>0</v>
      </c>
      <c r="K228" t="s">
        <v>5324</v>
      </c>
      <c r="M228" t="s">
        <v>5064</v>
      </c>
      <c r="N228" t="s">
        <v>3706</v>
      </c>
      <c r="O228" t="str">
        <f t="shared" si="20"/>
        <v/>
      </c>
      <c r="P228">
        <f t="shared" si="24"/>
        <v>0</v>
      </c>
      <c r="S228" t="s">
        <v>5324</v>
      </c>
      <c r="U228" t="s">
        <v>5064</v>
      </c>
      <c r="V228" t="s">
        <v>3706</v>
      </c>
      <c r="W228" t="str">
        <f t="shared" si="21"/>
        <v/>
      </c>
      <c r="X228">
        <f t="shared" si="25"/>
        <v>0</v>
      </c>
    </row>
    <row r="229" spans="3:24" x14ac:dyDescent="0.35">
      <c r="C229" t="s">
        <v>5325</v>
      </c>
      <c r="E229" t="s">
        <v>5065</v>
      </c>
      <c r="F229" t="s">
        <v>3706</v>
      </c>
      <c r="G229" t="str">
        <f t="shared" si="22"/>
        <v/>
      </c>
      <c r="H229">
        <f t="shared" si="23"/>
        <v>0</v>
      </c>
      <c r="K229" t="s">
        <v>5325</v>
      </c>
      <c r="M229" t="s">
        <v>5065</v>
      </c>
      <c r="N229" t="s">
        <v>3706</v>
      </c>
      <c r="O229" t="str">
        <f t="shared" si="20"/>
        <v/>
      </c>
      <c r="P229">
        <f t="shared" si="24"/>
        <v>0</v>
      </c>
      <c r="S229" t="s">
        <v>5325</v>
      </c>
      <c r="U229" t="s">
        <v>5065</v>
      </c>
      <c r="V229" t="s">
        <v>3706</v>
      </c>
      <c r="W229" t="str">
        <f t="shared" si="21"/>
        <v/>
      </c>
      <c r="X229">
        <f t="shared" si="25"/>
        <v>0</v>
      </c>
    </row>
    <row r="230" spans="3:24" x14ac:dyDescent="0.35">
      <c r="C230" t="s">
        <v>5326</v>
      </c>
      <c r="D230" s="8" t="s">
        <v>278</v>
      </c>
      <c r="E230" t="s">
        <v>5066</v>
      </c>
      <c r="F230" t="s">
        <v>278</v>
      </c>
      <c r="G230" t="str">
        <f t="shared" si="22"/>
        <v>&lt;ind_extraer_ratings&gt;N&lt;/ind_extraer_ratings&gt;</v>
      </c>
      <c r="H230">
        <f t="shared" si="23"/>
        <v>1</v>
      </c>
      <c r="K230" t="s">
        <v>5326</v>
      </c>
      <c r="L230" s="8" t="s">
        <v>278</v>
      </c>
      <c r="M230" t="s">
        <v>5066</v>
      </c>
      <c r="N230" t="s">
        <v>278</v>
      </c>
      <c r="O230" t="str">
        <f t="shared" si="20"/>
        <v>&lt;ind_extraer_ratings&gt;N&lt;/ind_extraer_ratings&gt;</v>
      </c>
      <c r="P230">
        <f t="shared" si="24"/>
        <v>1</v>
      </c>
      <c r="S230" t="s">
        <v>5326</v>
      </c>
      <c r="T230" s="8" t="s">
        <v>278</v>
      </c>
      <c r="U230" t="s">
        <v>5066</v>
      </c>
      <c r="V230" t="s">
        <v>278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5">
      <c r="C231" t="s">
        <v>5327</v>
      </c>
      <c r="D231" s="8" t="s">
        <v>278</v>
      </c>
      <c r="E231" t="s">
        <v>5067</v>
      </c>
      <c r="F231" t="s">
        <v>278</v>
      </c>
      <c r="G231" t="str">
        <f t="shared" si="22"/>
        <v>&lt;ind_organismo_inter&gt;N&lt;/ind_organismo_inter&gt;</v>
      </c>
      <c r="H231">
        <f t="shared" si="23"/>
        <v>1</v>
      </c>
      <c r="K231" t="s">
        <v>5327</v>
      </c>
      <c r="L231" s="8" t="s">
        <v>278</v>
      </c>
      <c r="M231" t="s">
        <v>5067</v>
      </c>
      <c r="N231" t="s">
        <v>278</v>
      </c>
      <c r="O231" t="str">
        <f t="shared" si="20"/>
        <v>&lt;ind_organismo_inter&gt;N&lt;/ind_organismo_inter&gt;</v>
      </c>
      <c r="P231">
        <f t="shared" si="24"/>
        <v>1</v>
      </c>
      <c r="S231" t="s">
        <v>5327</v>
      </c>
      <c r="T231" s="8" t="s">
        <v>278</v>
      </c>
      <c r="U231" t="s">
        <v>5067</v>
      </c>
      <c r="V231" t="s">
        <v>278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5">
      <c r="C232" t="s">
        <v>5328</v>
      </c>
      <c r="E232" t="s">
        <v>5068</v>
      </c>
      <c r="F232" t="s">
        <v>3706</v>
      </c>
      <c r="G232" t="str">
        <f t="shared" si="22"/>
        <v/>
      </c>
      <c r="H232">
        <f t="shared" si="23"/>
        <v>0</v>
      </c>
      <c r="K232" t="s">
        <v>5328</v>
      </c>
      <c r="M232" t="s">
        <v>5068</v>
      </c>
      <c r="N232" t="s">
        <v>3706</v>
      </c>
      <c r="O232" t="str">
        <f t="shared" si="20"/>
        <v/>
      </c>
      <c r="P232">
        <f t="shared" si="24"/>
        <v>0</v>
      </c>
      <c r="S232" t="s">
        <v>5328</v>
      </c>
      <c r="U232" t="s">
        <v>5068</v>
      </c>
      <c r="V232" t="s">
        <v>3706</v>
      </c>
      <c r="W232" t="str">
        <f t="shared" si="21"/>
        <v/>
      </c>
      <c r="X232">
        <f t="shared" si="25"/>
        <v>0</v>
      </c>
    </row>
    <row r="233" spans="3:24" x14ac:dyDescent="0.35">
      <c r="C233" t="s">
        <v>5329</v>
      </c>
      <c r="E233" t="s">
        <v>5069</v>
      </c>
      <c r="F233" t="s">
        <v>3706</v>
      </c>
      <c r="G233" t="str">
        <f t="shared" si="22"/>
        <v/>
      </c>
      <c r="H233">
        <f t="shared" si="23"/>
        <v>0</v>
      </c>
      <c r="K233" t="s">
        <v>5329</v>
      </c>
      <c r="M233" t="s">
        <v>5069</v>
      </c>
      <c r="N233" t="s">
        <v>3706</v>
      </c>
      <c r="O233" t="str">
        <f t="shared" si="20"/>
        <v/>
      </c>
      <c r="P233">
        <f t="shared" si="24"/>
        <v>0</v>
      </c>
      <c r="S233" t="s">
        <v>5329</v>
      </c>
      <c r="U233" t="s">
        <v>5069</v>
      </c>
      <c r="V233" t="s">
        <v>3706</v>
      </c>
      <c r="W233" t="str">
        <f t="shared" si="21"/>
        <v/>
      </c>
      <c r="X233">
        <f t="shared" si="25"/>
        <v>0</v>
      </c>
    </row>
    <row r="234" spans="3:24" x14ac:dyDescent="0.35">
      <c r="C234" t="s">
        <v>5330</v>
      </c>
      <c r="E234" t="s">
        <v>5070</v>
      </c>
      <c r="F234" t="s">
        <v>3706</v>
      </c>
      <c r="G234" t="str">
        <f t="shared" si="22"/>
        <v/>
      </c>
      <c r="H234">
        <f t="shared" si="23"/>
        <v>0</v>
      </c>
      <c r="K234" t="s">
        <v>5330</v>
      </c>
      <c r="M234" t="s">
        <v>5070</v>
      </c>
      <c r="N234" t="s">
        <v>3706</v>
      </c>
      <c r="O234" t="str">
        <f t="shared" si="20"/>
        <v/>
      </c>
      <c r="P234">
        <f t="shared" si="24"/>
        <v>0</v>
      </c>
      <c r="S234" t="s">
        <v>5330</v>
      </c>
      <c r="U234" t="s">
        <v>5070</v>
      </c>
      <c r="V234" t="s">
        <v>3706</v>
      </c>
      <c r="W234" t="str">
        <f t="shared" si="21"/>
        <v/>
      </c>
      <c r="X234">
        <f t="shared" si="25"/>
        <v>0</v>
      </c>
    </row>
    <row r="235" spans="3:24" x14ac:dyDescent="0.35">
      <c r="C235" t="s">
        <v>5331</v>
      </c>
      <c r="E235" t="s">
        <v>5071</v>
      </c>
      <c r="F235" t="s">
        <v>3706</v>
      </c>
      <c r="G235" t="str">
        <f t="shared" si="22"/>
        <v/>
      </c>
      <c r="H235">
        <f t="shared" si="23"/>
        <v>0</v>
      </c>
      <c r="K235" t="s">
        <v>5331</v>
      </c>
      <c r="M235" t="s">
        <v>5071</v>
      </c>
      <c r="N235" t="s">
        <v>3706</v>
      </c>
      <c r="O235" t="str">
        <f t="shared" si="20"/>
        <v/>
      </c>
      <c r="P235">
        <f t="shared" si="24"/>
        <v>0</v>
      </c>
      <c r="S235" t="s">
        <v>5331</v>
      </c>
      <c r="U235" t="s">
        <v>5071</v>
      </c>
      <c r="V235" t="s">
        <v>3706</v>
      </c>
      <c r="W235" t="str">
        <f t="shared" si="21"/>
        <v/>
      </c>
      <c r="X235">
        <f t="shared" si="25"/>
        <v>0</v>
      </c>
    </row>
    <row r="236" spans="3:24" x14ac:dyDescent="0.35">
      <c r="C236" t="s">
        <v>5332</v>
      </c>
      <c r="E236" t="s">
        <v>5072</v>
      </c>
      <c r="F236" t="s">
        <v>3706</v>
      </c>
      <c r="G236" t="str">
        <f t="shared" si="22"/>
        <v/>
      </c>
      <c r="H236">
        <f t="shared" si="23"/>
        <v>0</v>
      </c>
      <c r="K236" t="s">
        <v>5332</v>
      </c>
      <c r="M236" t="s">
        <v>5072</v>
      </c>
      <c r="N236" t="s">
        <v>3706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5332</v>
      </c>
      <c r="U236" t="s">
        <v>5072</v>
      </c>
      <c r="V236" t="s">
        <v>3706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5">
      <c r="C237" t="s">
        <v>5333</v>
      </c>
      <c r="E237" t="s">
        <v>5073</v>
      </c>
      <c r="F237" t="s">
        <v>3706</v>
      </c>
      <c r="G237" t="str">
        <f t="shared" si="22"/>
        <v/>
      </c>
      <c r="H237">
        <f t="shared" si="23"/>
        <v>0</v>
      </c>
      <c r="K237" t="s">
        <v>5333</v>
      </c>
      <c r="M237" t="s">
        <v>5073</v>
      </c>
      <c r="N237" t="s">
        <v>3706</v>
      </c>
      <c r="O237" t="str">
        <f t="shared" si="26"/>
        <v/>
      </c>
      <c r="P237">
        <f t="shared" si="24"/>
        <v>0</v>
      </c>
      <c r="S237" t="s">
        <v>5333</v>
      </c>
      <c r="U237" t="s">
        <v>5073</v>
      </c>
      <c r="V237" t="s">
        <v>3706</v>
      </c>
      <c r="W237" t="str">
        <f t="shared" si="27"/>
        <v/>
      </c>
      <c r="X237">
        <f t="shared" si="25"/>
        <v>0</v>
      </c>
    </row>
    <row r="238" spans="3:24" x14ac:dyDescent="0.35">
      <c r="C238" t="s">
        <v>5334</v>
      </c>
      <c r="E238" t="s">
        <v>5075</v>
      </c>
      <c r="F238" t="s">
        <v>3706</v>
      </c>
      <c r="G238" t="str">
        <f t="shared" si="22"/>
        <v/>
      </c>
      <c r="H238">
        <f t="shared" si="23"/>
        <v>0</v>
      </c>
      <c r="K238" t="s">
        <v>5334</v>
      </c>
      <c r="M238" t="s">
        <v>5075</v>
      </c>
      <c r="N238" t="s">
        <v>3706</v>
      </c>
      <c r="O238" t="str">
        <f t="shared" si="26"/>
        <v/>
      </c>
      <c r="P238">
        <f t="shared" si="24"/>
        <v>0</v>
      </c>
      <c r="S238" t="s">
        <v>5334</v>
      </c>
      <c r="U238" t="s">
        <v>5075</v>
      </c>
      <c r="V238" t="s">
        <v>3706</v>
      </c>
      <c r="W238" t="str">
        <f t="shared" si="27"/>
        <v/>
      </c>
      <c r="X238">
        <f t="shared" si="25"/>
        <v>0</v>
      </c>
    </row>
    <row r="239" spans="3:24" x14ac:dyDescent="0.35">
      <c r="C239" t="s">
        <v>5335</v>
      </c>
      <c r="E239" t="s">
        <v>5076</v>
      </c>
      <c r="F239" t="s">
        <v>3706</v>
      </c>
      <c r="G239" t="str">
        <f t="shared" si="22"/>
        <v/>
      </c>
      <c r="H239">
        <f t="shared" si="23"/>
        <v>0</v>
      </c>
      <c r="K239" t="s">
        <v>5335</v>
      </c>
      <c r="M239" t="s">
        <v>5076</v>
      </c>
      <c r="N239" t="s">
        <v>3706</v>
      </c>
      <c r="O239" t="str">
        <f t="shared" si="26"/>
        <v/>
      </c>
      <c r="P239">
        <f t="shared" si="24"/>
        <v>0</v>
      </c>
      <c r="S239" t="s">
        <v>5335</v>
      </c>
      <c r="U239" t="s">
        <v>5076</v>
      </c>
      <c r="V239" t="s">
        <v>3706</v>
      </c>
      <c r="W239" t="str">
        <f t="shared" si="27"/>
        <v/>
      </c>
      <c r="X239">
        <f t="shared" si="25"/>
        <v>0</v>
      </c>
    </row>
    <row r="240" spans="3:24" x14ac:dyDescent="0.35">
      <c r="C240" t="s">
        <v>5336</v>
      </c>
      <c r="E240" t="s">
        <v>5077</v>
      </c>
      <c r="F240" t="s">
        <v>3706</v>
      </c>
      <c r="G240" t="str">
        <f t="shared" si="22"/>
        <v/>
      </c>
      <c r="H240">
        <f t="shared" si="23"/>
        <v>0</v>
      </c>
      <c r="K240" t="s">
        <v>5336</v>
      </c>
      <c r="M240" t="s">
        <v>5077</v>
      </c>
      <c r="N240" t="s">
        <v>3706</v>
      </c>
      <c r="O240" t="str">
        <f t="shared" si="26"/>
        <v/>
      </c>
      <c r="P240">
        <f t="shared" si="24"/>
        <v>0</v>
      </c>
      <c r="S240" t="s">
        <v>5336</v>
      </c>
      <c r="U240" t="s">
        <v>5077</v>
      </c>
      <c r="V240" t="s">
        <v>3706</v>
      </c>
      <c r="W240" t="str">
        <f t="shared" si="27"/>
        <v/>
      </c>
      <c r="X240">
        <f t="shared" si="25"/>
        <v>0</v>
      </c>
    </row>
    <row r="241" spans="3:24" x14ac:dyDescent="0.35">
      <c r="C241" t="s">
        <v>5337</v>
      </c>
      <c r="E241" t="s">
        <v>5078</v>
      </c>
      <c r="F241" t="s">
        <v>3706</v>
      </c>
      <c r="G241" t="str">
        <f t="shared" si="22"/>
        <v/>
      </c>
      <c r="H241">
        <f t="shared" si="23"/>
        <v>0</v>
      </c>
      <c r="K241" t="s">
        <v>5337</v>
      </c>
      <c r="M241" t="s">
        <v>5078</v>
      </c>
      <c r="N241" t="s">
        <v>3706</v>
      </c>
      <c r="O241" t="str">
        <f t="shared" si="26"/>
        <v/>
      </c>
      <c r="P241">
        <f t="shared" si="24"/>
        <v>0</v>
      </c>
      <c r="S241" t="s">
        <v>5337</v>
      </c>
      <c r="U241" t="s">
        <v>5078</v>
      </c>
      <c r="V241" t="s">
        <v>3706</v>
      </c>
      <c r="W241" t="str">
        <f t="shared" si="27"/>
        <v/>
      </c>
      <c r="X241">
        <f t="shared" si="25"/>
        <v>0</v>
      </c>
    </row>
    <row r="242" spans="3:24" x14ac:dyDescent="0.35">
      <c r="C242" t="s">
        <v>5338</v>
      </c>
      <c r="E242" t="s">
        <v>5079</v>
      </c>
      <c r="F242" t="s">
        <v>3706</v>
      </c>
      <c r="G242" t="str">
        <f t="shared" si="22"/>
        <v/>
      </c>
      <c r="H242">
        <f t="shared" si="23"/>
        <v>0</v>
      </c>
      <c r="K242" t="s">
        <v>5338</v>
      </c>
      <c r="M242" t="s">
        <v>5079</v>
      </c>
      <c r="N242" t="s">
        <v>3706</v>
      </c>
      <c r="O242" t="str">
        <f t="shared" si="26"/>
        <v/>
      </c>
      <c r="P242">
        <f t="shared" si="24"/>
        <v>0</v>
      </c>
      <c r="S242" t="s">
        <v>5338</v>
      </c>
      <c r="U242" t="s">
        <v>5079</v>
      </c>
      <c r="V242" t="s">
        <v>3706</v>
      </c>
      <c r="W242" t="str">
        <f t="shared" si="27"/>
        <v/>
      </c>
      <c r="X242">
        <f t="shared" si="25"/>
        <v>0</v>
      </c>
    </row>
    <row r="243" spans="3:24" x14ac:dyDescent="0.35">
      <c r="C243" t="s">
        <v>5339</v>
      </c>
      <c r="E243" t="s">
        <v>5080</v>
      </c>
      <c r="F243" t="s">
        <v>3706</v>
      </c>
      <c r="G243" t="str">
        <f t="shared" si="22"/>
        <v/>
      </c>
      <c r="H243">
        <f t="shared" si="23"/>
        <v>0</v>
      </c>
      <c r="K243" t="s">
        <v>5339</v>
      </c>
      <c r="M243" t="s">
        <v>5080</v>
      </c>
      <c r="N243" t="s">
        <v>3706</v>
      </c>
      <c r="O243" t="str">
        <f t="shared" si="26"/>
        <v/>
      </c>
      <c r="P243">
        <f t="shared" si="24"/>
        <v>0</v>
      </c>
      <c r="S243" t="s">
        <v>5339</v>
      </c>
      <c r="U243" t="s">
        <v>5080</v>
      </c>
      <c r="V243" t="s">
        <v>3706</v>
      </c>
      <c r="W243" t="str">
        <f t="shared" si="27"/>
        <v/>
      </c>
      <c r="X243">
        <f t="shared" si="25"/>
        <v>0</v>
      </c>
    </row>
    <row r="244" spans="3:24" x14ac:dyDescent="0.35">
      <c r="C244" t="s">
        <v>5340</v>
      </c>
      <c r="E244" t="s">
        <v>5081</v>
      </c>
      <c r="F244" t="s">
        <v>3706</v>
      </c>
      <c r="G244" t="str">
        <f t="shared" si="22"/>
        <v/>
      </c>
      <c r="H244">
        <f t="shared" si="23"/>
        <v>0</v>
      </c>
      <c r="K244" t="s">
        <v>5340</v>
      </c>
      <c r="M244" t="s">
        <v>5081</v>
      </c>
      <c r="N244" t="s">
        <v>3706</v>
      </c>
      <c r="O244" t="str">
        <f t="shared" si="26"/>
        <v/>
      </c>
      <c r="P244">
        <f t="shared" si="24"/>
        <v>0</v>
      </c>
      <c r="S244" t="s">
        <v>5340</v>
      </c>
      <c r="U244" t="s">
        <v>5081</v>
      </c>
      <c r="V244" t="s">
        <v>3706</v>
      </c>
      <c r="W244" t="str">
        <f t="shared" si="27"/>
        <v/>
      </c>
      <c r="X244">
        <f t="shared" si="25"/>
        <v>0</v>
      </c>
    </row>
    <row r="245" spans="3:24" x14ac:dyDescent="0.35">
      <c r="C245" t="s">
        <v>5341</v>
      </c>
      <c r="E245" t="s">
        <v>5082</v>
      </c>
      <c r="F245" t="s">
        <v>3706</v>
      </c>
      <c r="G245" t="str">
        <f t="shared" si="22"/>
        <v/>
      </c>
      <c r="H245">
        <f t="shared" si="23"/>
        <v>0</v>
      </c>
      <c r="K245" t="s">
        <v>5341</v>
      </c>
      <c r="M245" t="s">
        <v>5082</v>
      </c>
      <c r="N245" t="s">
        <v>3706</v>
      </c>
      <c r="O245" t="str">
        <f t="shared" si="26"/>
        <v/>
      </c>
      <c r="P245">
        <f t="shared" si="24"/>
        <v>0</v>
      </c>
      <c r="S245" t="s">
        <v>5341</v>
      </c>
      <c r="U245" t="s">
        <v>5082</v>
      </c>
      <c r="V245" t="s">
        <v>3706</v>
      </c>
      <c r="W245" t="str">
        <f t="shared" si="27"/>
        <v/>
      </c>
      <c r="X245">
        <f t="shared" si="25"/>
        <v>0</v>
      </c>
    </row>
    <row r="246" spans="3:24" x14ac:dyDescent="0.35">
      <c r="C246" t="s">
        <v>5342</v>
      </c>
      <c r="E246" t="s">
        <v>5083</v>
      </c>
      <c r="F246" t="s">
        <v>3706</v>
      </c>
      <c r="G246" t="str">
        <f t="shared" si="22"/>
        <v/>
      </c>
      <c r="H246">
        <f t="shared" si="23"/>
        <v>0</v>
      </c>
      <c r="K246" t="s">
        <v>5342</v>
      </c>
      <c r="M246" t="s">
        <v>5083</v>
      </c>
      <c r="N246" t="s">
        <v>3706</v>
      </c>
      <c r="O246" t="str">
        <f t="shared" si="26"/>
        <v/>
      </c>
      <c r="P246">
        <f t="shared" si="24"/>
        <v>0</v>
      </c>
      <c r="S246" t="s">
        <v>5342</v>
      </c>
      <c r="U246" t="s">
        <v>5083</v>
      </c>
      <c r="V246" t="s">
        <v>3706</v>
      </c>
      <c r="W246" t="str">
        <f t="shared" si="27"/>
        <v/>
      </c>
      <c r="X246">
        <f t="shared" si="25"/>
        <v>0</v>
      </c>
    </row>
    <row r="247" spans="3:24" x14ac:dyDescent="0.35">
      <c r="C247" t="s">
        <v>5343</v>
      </c>
      <c r="E247" t="s">
        <v>5084</v>
      </c>
      <c r="F247" t="s">
        <v>3706</v>
      </c>
      <c r="G247" t="str">
        <f t="shared" si="22"/>
        <v/>
      </c>
      <c r="H247">
        <f t="shared" si="23"/>
        <v>0</v>
      </c>
      <c r="K247" t="s">
        <v>5343</v>
      </c>
      <c r="M247" t="s">
        <v>5084</v>
      </c>
      <c r="N247" t="s">
        <v>3706</v>
      </c>
      <c r="O247" t="str">
        <f t="shared" si="26"/>
        <v/>
      </c>
      <c r="P247">
        <f t="shared" si="24"/>
        <v>0</v>
      </c>
      <c r="S247" t="s">
        <v>5343</v>
      </c>
      <c r="U247" t="s">
        <v>5084</v>
      </c>
      <c r="V247" t="s">
        <v>3706</v>
      </c>
      <c r="W247" t="str">
        <f t="shared" si="27"/>
        <v/>
      </c>
      <c r="X247">
        <f t="shared" si="25"/>
        <v>0</v>
      </c>
    </row>
    <row r="248" spans="3:24" x14ac:dyDescent="0.35">
      <c r="C248" t="s">
        <v>5344</v>
      </c>
      <c r="E248" t="s">
        <v>5085</v>
      </c>
      <c r="F248" t="s">
        <v>3706</v>
      </c>
      <c r="G248" t="str">
        <f t="shared" si="22"/>
        <v/>
      </c>
      <c r="H248">
        <f t="shared" si="23"/>
        <v>0</v>
      </c>
      <c r="K248" t="s">
        <v>5344</v>
      </c>
      <c r="M248" t="s">
        <v>5085</v>
      </c>
      <c r="N248" t="s">
        <v>3706</v>
      </c>
      <c r="O248" t="str">
        <f t="shared" si="26"/>
        <v/>
      </c>
      <c r="P248">
        <f t="shared" si="24"/>
        <v>0</v>
      </c>
      <c r="S248" t="s">
        <v>5344</v>
      </c>
      <c r="U248" t="s">
        <v>5085</v>
      </c>
      <c r="V248" t="s">
        <v>3706</v>
      </c>
      <c r="W248" t="str">
        <f t="shared" si="27"/>
        <v/>
      </c>
      <c r="X248">
        <f t="shared" si="25"/>
        <v>0</v>
      </c>
    </row>
    <row r="249" spans="3:24" x14ac:dyDescent="0.35">
      <c r="C249" t="s">
        <v>5345</v>
      </c>
      <c r="E249" t="s">
        <v>5086</v>
      </c>
      <c r="F249" t="s">
        <v>3706</v>
      </c>
      <c r="G249" t="str">
        <f t="shared" si="22"/>
        <v/>
      </c>
      <c r="H249">
        <f t="shared" si="23"/>
        <v>0</v>
      </c>
      <c r="K249" t="s">
        <v>5345</v>
      </c>
      <c r="M249" t="s">
        <v>5086</v>
      </c>
      <c r="N249" t="s">
        <v>3706</v>
      </c>
      <c r="O249" t="str">
        <f t="shared" si="26"/>
        <v/>
      </c>
      <c r="P249">
        <f t="shared" si="24"/>
        <v>0</v>
      </c>
      <c r="S249" t="s">
        <v>5345</v>
      </c>
      <c r="U249" t="s">
        <v>5086</v>
      </c>
      <c r="V249" t="s">
        <v>3706</v>
      </c>
      <c r="W249" t="str">
        <f t="shared" si="27"/>
        <v/>
      </c>
      <c r="X249">
        <f t="shared" si="25"/>
        <v>0</v>
      </c>
    </row>
    <row r="250" spans="3:24" x14ac:dyDescent="0.35">
      <c r="C250" t="s">
        <v>5346</v>
      </c>
      <c r="E250" t="s">
        <v>5087</v>
      </c>
      <c r="F250" t="s">
        <v>3706</v>
      </c>
      <c r="G250" t="str">
        <f t="shared" si="22"/>
        <v/>
      </c>
      <c r="H250">
        <f t="shared" si="23"/>
        <v>0</v>
      </c>
      <c r="K250" t="s">
        <v>5346</v>
      </c>
      <c r="M250" t="s">
        <v>5087</v>
      </c>
      <c r="N250" t="s">
        <v>3706</v>
      </c>
      <c r="O250" t="str">
        <f t="shared" si="26"/>
        <v/>
      </c>
      <c r="P250">
        <f t="shared" si="24"/>
        <v>0</v>
      </c>
      <c r="S250" t="s">
        <v>5346</v>
      </c>
      <c r="U250" t="s">
        <v>5087</v>
      </c>
      <c r="V250" t="s">
        <v>3706</v>
      </c>
      <c r="W250" t="str">
        <f t="shared" si="27"/>
        <v/>
      </c>
      <c r="X250">
        <f t="shared" si="25"/>
        <v>0</v>
      </c>
    </row>
    <row r="251" spans="3:24" x14ac:dyDescent="0.35">
      <c r="C251" t="s">
        <v>5347</v>
      </c>
      <c r="D251" s="8" t="s">
        <v>1</v>
      </c>
      <c r="E251" t="s">
        <v>5074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5347</v>
      </c>
      <c r="L251" s="8" t="s">
        <v>1</v>
      </c>
      <c r="M251" t="s">
        <v>5074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5347</v>
      </c>
      <c r="T251" s="8" t="s">
        <v>1</v>
      </c>
      <c r="U251" t="s">
        <v>5074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5">
      <c r="C252" t="s">
        <v>5348</v>
      </c>
      <c r="E252" t="s">
        <v>5089</v>
      </c>
      <c r="F252" t="s">
        <v>3706</v>
      </c>
      <c r="G252" t="str">
        <f t="shared" si="22"/>
        <v/>
      </c>
      <c r="H252">
        <f t="shared" si="23"/>
        <v>0</v>
      </c>
      <c r="K252" t="s">
        <v>5348</v>
      </c>
      <c r="M252" t="s">
        <v>5089</v>
      </c>
      <c r="N252" t="s">
        <v>3706</v>
      </c>
      <c r="O252" t="str">
        <f t="shared" si="26"/>
        <v/>
      </c>
      <c r="P252">
        <f t="shared" si="24"/>
        <v>0</v>
      </c>
      <c r="S252" t="s">
        <v>5348</v>
      </c>
      <c r="U252" t="s">
        <v>5089</v>
      </c>
      <c r="V252" t="s">
        <v>3706</v>
      </c>
      <c r="W252" t="str">
        <f t="shared" si="27"/>
        <v/>
      </c>
      <c r="X252">
        <f t="shared" si="25"/>
        <v>0</v>
      </c>
    </row>
    <row r="253" spans="3:24" x14ac:dyDescent="0.35">
      <c r="C253" t="s">
        <v>5349</v>
      </c>
      <c r="E253" t="s">
        <v>5090</v>
      </c>
      <c r="F253" t="s">
        <v>3706</v>
      </c>
      <c r="G253" t="str">
        <f t="shared" si="22"/>
        <v/>
      </c>
      <c r="H253">
        <f t="shared" si="23"/>
        <v>0</v>
      </c>
      <c r="K253" t="s">
        <v>5349</v>
      </c>
      <c r="M253" t="s">
        <v>5090</v>
      </c>
      <c r="N253" t="s">
        <v>3706</v>
      </c>
      <c r="O253" t="str">
        <f t="shared" si="26"/>
        <v/>
      </c>
      <c r="P253">
        <f t="shared" si="24"/>
        <v>0</v>
      </c>
      <c r="S253" t="s">
        <v>5349</v>
      </c>
      <c r="U253" t="s">
        <v>5090</v>
      </c>
      <c r="V253" t="s">
        <v>3706</v>
      </c>
      <c r="W253" t="str">
        <f t="shared" si="27"/>
        <v/>
      </c>
      <c r="X253">
        <f t="shared" si="25"/>
        <v>0</v>
      </c>
    </row>
    <row r="254" spans="3:24" x14ac:dyDescent="0.35">
      <c r="C254" t="s">
        <v>5350</v>
      </c>
      <c r="E254" t="s">
        <v>5088</v>
      </c>
      <c r="F254" t="s">
        <v>3706</v>
      </c>
      <c r="G254" t="str">
        <f t="shared" si="22"/>
        <v/>
      </c>
      <c r="H254">
        <f t="shared" si="23"/>
        <v>0</v>
      </c>
      <c r="K254" t="s">
        <v>5350</v>
      </c>
      <c r="M254" t="s">
        <v>5088</v>
      </c>
      <c r="N254" t="s">
        <v>3706</v>
      </c>
      <c r="O254" t="str">
        <f t="shared" si="26"/>
        <v/>
      </c>
      <c r="P254">
        <f t="shared" si="24"/>
        <v>0</v>
      </c>
      <c r="S254" t="s">
        <v>5350</v>
      </c>
      <c r="U254" t="s">
        <v>5088</v>
      </c>
      <c r="V254" t="s">
        <v>3706</v>
      </c>
      <c r="W254" t="str">
        <f t="shared" si="27"/>
        <v/>
      </c>
      <c r="X254">
        <f t="shared" si="25"/>
        <v>0</v>
      </c>
    </row>
    <row r="255" spans="3:24" x14ac:dyDescent="0.35">
      <c r="C255" t="s">
        <v>5351</v>
      </c>
      <c r="D255" s="8" t="s">
        <v>278</v>
      </c>
      <c r="E255" t="s">
        <v>5091</v>
      </c>
      <c r="F255" t="s">
        <v>278</v>
      </c>
      <c r="G255" t="str">
        <f t="shared" si="22"/>
        <v>&lt;ind_estados_auditados&gt;N&lt;/ind_estados_auditados&gt;</v>
      </c>
      <c r="H255">
        <f t="shared" si="23"/>
        <v>1</v>
      </c>
      <c r="K255" t="s">
        <v>5351</v>
      </c>
      <c r="L255" s="8" t="s">
        <v>278</v>
      </c>
      <c r="M255" t="s">
        <v>5091</v>
      </c>
      <c r="N255" t="s">
        <v>278</v>
      </c>
      <c r="O255" t="str">
        <f t="shared" si="26"/>
        <v>&lt;ind_estados_auditados&gt;N&lt;/ind_estados_auditados&gt;</v>
      </c>
      <c r="P255">
        <f t="shared" si="24"/>
        <v>1</v>
      </c>
      <c r="S255" t="s">
        <v>5351</v>
      </c>
      <c r="T255" s="8" t="s">
        <v>278</v>
      </c>
      <c r="U255" t="s">
        <v>5091</v>
      </c>
      <c r="V255" t="s">
        <v>278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5">
      <c r="C256" t="s">
        <v>5352</v>
      </c>
      <c r="D256" s="8" t="s">
        <v>278</v>
      </c>
      <c r="E256" t="s">
        <v>5092</v>
      </c>
      <c r="F256" t="s">
        <v>278</v>
      </c>
      <c r="G256" t="str">
        <f t="shared" si="22"/>
        <v>&lt;ind_corfo&gt;N&lt;/ind_corfo&gt;</v>
      </c>
      <c r="H256">
        <f t="shared" si="23"/>
        <v>1</v>
      </c>
      <c r="K256" t="s">
        <v>5352</v>
      </c>
      <c r="L256" s="8" t="s">
        <v>278</v>
      </c>
      <c r="M256" t="s">
        <v>5092</v>
      </c>
      <c r="N256" t="s">
        <v>278</v>
      </c>
      <c r="O256" t="str">
        <f t="shared" si="26"/>
        <v>&lt;ind_corfo&gt;N&lt;/ind_corfo&gt;</v>
      </c>
      <c r="P256">
        <f t="shared" si="24"/>
        <v>1</v>
      </c>
      <c r="S256" t="s">
        <v>5352</v>
      </c>
      <c r="T256" s="8" t="s">
        <v>278</v>
      </c>
      <c r="U256" t="s">
        <v>5092</v>
      </c>
      <c r="V256" t="s">
        <v>278</v>
      </c>
      <c r="W256" t="str">
        <f t="shared" si="27"/>
        <v>&lt;ind_corfo&gt;N&lt;/ind_corfo&gt;</v>
      </c>
      <c r="X256">
        <f t="shared" si="25"/>
        <v>1</v>
      </c>
    </row>
    <row r="257" spans="3:24" x14ac:dyDescent="0.35">
      <c r="C257" t="s">
        <v>5353</v>
      </c>
      <c r="E257" t="s">
        <v>5093</v>
      </c>
      <c r="F257" t="s">
        <v>3706</v>
      </c>
      <c r="G257" t="str">
        <f t="shared" si="22"/>
        <v/>
      </c>
      <c r="H257">
        <f t="shared" si="23"/>
        <v>0</v>
      </c>
      <c r="K257" t="s">
        <v>5353</v>
      </c>
      <c r="M257" t="s">
        <v>5093</v>
      </c>
      <c r="N257" t="s">
        <v>3706</v>
      </c>
      <c r="O257" t="str">
        <f t="shared" si="26"/>
        <v/>
      </c>
      <c r="P257">
        <f t="shared" si="24"/>
        <v>0</v>
      </c>
      <c r="S257" t="s">
        <v>5353</v>
      </c>
      <c r="U257" t="s">
        <v>5093</v>
      </c>
      <c r="V257" t="s">
        <v>3706</v>
      </c>
      <c r="W257" t="str">
        <f t="shared" si="27"/>
        <v/>
      </c>
      <c r="X257">
        <f t="shared" si="25"/>
        <v>0</v>
      </c>
    </row>
    <row r="258" spans="3:24" x14ac:dyDescent="0.35">
      <c r="C258" t="s">
        <v>5354</v>
      </c>
      <c r="E258" t="s">
        <v>5094</v>
      </c>
      <c r="F258" t="s">
        <v>3706</v>
      </c>
      <c r="G258" t="str">
        <f t="shared" si="22"/>
        <v/>
      </c>
      <c r="H258">
        <f t="shared" si="23"/>
        <v>0</v>
      </c>
      <c r="K258" t="s">
        <v>5354</v>
      </c>
      <c r="M258" t="s">
        <v>5094</v>
      </c>
      <c r="N258" t="s">
        <v>3706</v>
      </c>
      <c r="O258" t="str">
        <f t="shared" si="26"/>
        <v/>
      </c>
      <c r="P258">
        <f t="shared" si="24"/>
        <v>0</v>
      </c>
      <c r="S258" t="s">
        <v>5354</v>
      </c>
      <c r="U258" t="s">
        <v>5094</v>
      </c>
      <c r="V258" t="s">
        <v>3706</v>
      </c>
      <c r="W258" t="str">
        <f t="shared" si="27"/>
        <v/>
      </c>
      <c r="X258">
        <f t="shared" si="25"/>
        <v>0</v>
      </c>
    </row>
    <row r="259" spans="3:24" x14ac:dyDescent="0.35">
      <c r="C259" t="s">
        <v>5355</v>
      </c>
      <c r="E259" t="s">
        <v>5095</v>
      </c>
      <c r="F259" t="s">
        <v>3706</v>
      </c>
      <c r="G259" t="str">
        <f t="shared" si="22"/>
        <v/>
      </c>
      <c r="H259">
        <f t="shared" si="23"/>
        <v>0</v>
      </c>
      <c r="K259" t="s">
        <v>5355</v>
      </c>
      <c r="M259" t="s">
        <v>5095</v>
      </c>
      <c r="N259" t="s">
        <v>3706</v>
      </c>
      <c r="O259" t="str">
        <f t="shared" si="26"/>
        <v/>
      </c>
      <c r="P259">
        <f t="shared" si="24"/>
        <v>0</v>
      </c>
      <c r="S259" t="s">
        <v>5355</v>
      </c>
      <c r="U259" t="s">
        <v>5095</v>
      </c>
      <c r="V259" t="s">
        <v>3706</v>
      </c>
      <c r="W259" t="str">
        <f t="shared" si="27"/>
        <v/>
      </c>
      <c r="X259">
        <f t="shared" si="25"/>
        <v>0</v>
      </c>
    </row>
    <row r="260" spans="3:24" x14ac:dyDescent="0.35">
      <c r="C260" t="s">
        <v>5356</v>
      </c>
      <c r="E260" t="s">
        <v>5096</v>
      </c>
      <c r="F260" t="s">
        <v>3706</v>
      </c>
      <c r="G260" t="str">
        <f t="shared" si="22"/>
        <v/>
      </c>
      <c r="H260">
        <f t="shared" si="23"/>
        <v>0</v>
      </c>
      <c r="K260" t="s">
        <v>5356</v>
      </c>
      <c r="M260" t="s">
        <v>5096</v>
      </c>
      <c r="N260" t="s">
        <v>3706</v>
      </c>
      <c r="O260" t="str">
        <f t="shared" si="26"/>
        <v/>
      </c>
      <c r="P260">
        <f t="shared" si="24"/>
        <v>0</v>
      </c>
      <c r="S260" t="s">
        <v>5356</v>
      </c>
      <c r="U260" t="s">
        <v>5096</v>
      </c>
      <c r="V260" t="s">
        <v>3706</v>
      </c>
      <c r="W260" t="str">
        <f t="shared" si="27"/>
        <v/>
      </c>
      <c r="X260">
        <f t="shared" si="25"/>
        <v>0</v>
      </c>
    </row>
    <row r="261" spans="3:24" x14ac:dyDescent="0.35">
      <c r="C261" t="s">
        <v>5357</v>
      </c>
      <c r="E261" t="s">
        <v>5097</v>
      </c>
      <c r="F261" t="s">
        <v>3706</v>
      </c>
      <c r="G261" t="str">
        <f t="shared" si="22"/>
        <v/>
      </c>
      <c r="H261">
        <f t="shared" si="23"/>
        <v>0</v>
      </c>
      <c r="K261" t="s">
        <v>5357</v>
      </c>
      <c r="M261" t="s">
        <v>5097</v>
      </c>
      <c r="N261" t="s">
        <v>3706</v>
      </c>
      <c r="O261" t="str">
        <f t="shared" si="26"/>
        <v/>
      </c>
      <c r="P261">
        <f t="shared" si="24"/>
        <v>0</v>
      </c>
      <c r="S261" t="s">
        <v>5357</v>
      </c>
      <c r="U261" t="s">
        <v>5097</v>
      </c>
      <c r="V261" t="s">
        <v>3706</v>
      </c>
      <c r="W261" t="str">
        <f t="shared" si="27"/>
        <v/>
      </c>
      <c r="X261">
        <f t="shared" si="25"/>
        <v>0</v>
      </c>
    </row>
    <row r="262" spans="3:24" x14ac:dyDescent="0.35">
      <c r="C262" t="s">
        <v>5358</v>
      </c>
      <c r="E262" t="s">
        <v>5098</v>
      </c>
      <c r="F262" t="s">
        <v>3706</v>
      </c>
      <c r="G262" t="str">
        <f t="shared" si="22"/>
        <v/>
      </c>
      <c r="H262">
        <f t="shared" si="23"/>
        <v>0</v>
      </c>
      <c r="K262" t="s">
        <v>5358</v>
      </c>
      <c r="M262" t="s">
        <v>5098</v>
      </c>
      <c r="N262" t="s">
        <v>3706</v>
      </c>
      <c r="O262" t="str">
        <f t="shared" si="26"/>
        <v/>
      </c>
      <c r="P262">
        <f t="shared" si="24"/>
        <v>0</v>
      </c>
      <c r="S262" t="s">
        <v>5358</v>
      </c>
      <c r="U262" t="s">
        <v>5098</v>
      </c>
      <c r="V262" t="s">
        <v>3706</v>
      </c>
      <c r="W262" t="str">
        <f t="shared" si="27"/>
        <v/>
      </c>
      <c r="X262">
        <f t="shared" si="25"/>
        <v>0</v>
      </c>
    </row>
    <row r="263" spans="3:24" x14ac:dyDescent="0.35">
      <c r="C263" t="s">
        <v>5359</v>
      </c>
      <c r="E263" t="s">
        <v>5099</v>
      </c>
      <c r="F263" t="s">
        <v>3706</v>
      </c>
      <c r="G263" t="str">
        <f t="shared" si="22"/>
        <v/>
      </c>
      <c r="H263">
        <f t="shared" si="23"/>
        <v>0</v>
      </c>
      <c r="K263" t="s">
        <v>5359</v>
      </c>
      <c r="M263" t="s">
        <v>5099</v>
      </c>
      <c r="N263" t="s">
        <v>3706</v>
      </c>
      <c r="O263" t="str">
        <f t="shared" si="26"/>
        <v/>
      </c>
      <c r="P263">
        <f t="shared" si="24"/>
        <v>0</v>
      </c>
      <c r="S263" t="s">
        <v>5359</v>
      </c>
      <c r="U263" t="s">
        <v>5099</v>
      </c>
      <c r="V263" t="s">
        <v>3706</v>
      </c>
      <c r="W263" t="str">
        <f t="shared" si="27"/>
        <v/>
      </c>
      <c r="X263">
        <f t="shared" si="25"/>
        <v>0</v>
      </c>
    </row>
    <row r="264" spans="3:24" x14ac:dyDescent="0.35">
      <c r="C264" t="s">
        <v>5360</v>
      </c>
      <c r="E264" t="s">
        <v>5100</v>
      </c>
      <c r="F264" t="s">
        <v>3706</v>
      </c>
      <c r="G264" t="str">
        <f t="shared" si="22"/>
        <v/>
      </c>
      <c r="H264">
        <f t="shared" si="23"/>
        <v>0</v>
      </c>
      <c r="K264" t="s">
        <v>5360</v>
      </c>
      <c r="M264" t="s">
        <v>5100</v>
      </c>
      <c r="N264" t="s">
        <v>3706</v>
      </c>
      <c r="O264" t="str">
        <f t="shared" si="26"/>
        <v/>
      </c>
      <c r="P264">
        <f t="shared" si="24"/>
        <v>0</v>
      </c>
      <c r="S264" t="s">
        <v>5360</v>
      </c>
      <c r="U264" t="s">
        <v>5100</v>
      </c>
      <c r="V264" t="s">
        <v>3706</v>
      </c>
      <c r="W264" t="str">
        <f t="shared" si="27"/>
        <v/>
      </c>
      <c r="X264">
        <f t="shared" si="25"/>
        <v>0</v>
      </c>
    </row>
    <row r="265" spans="3:24" x14ac:dyDescent="0.35">
      <c r="C265" t="s">
        <v>5361</v>
      </c>
      <c r="E265" t="s">
        <v>5101</v>
      </c>
      <c r="F265" t="s">
        <v>3706</v>
      </c>
      <c r="G265" t="str">
        <f t="shared" si="22"/>
        <v/>
      </c>
      <c r="H265">
        <f t="shared" si="23"/>
        <v>0</v>
      </c>
      <c r="K265" t="s">
        <v>5361</v>
      </c>
      <c r="M265" t="s">
        <v>5101</v>
      </c>
      <c r="N265" t="s">
        <v>3706</v>
      </c>
      <c r="O265" t="str">
        <f t="shared" si="26"/>
        <v/>
      </c>
      <c r="P265">
        <f t="shared" si="24"/>
        <v>0</v>
      </c>
      <c r="S265" t="s">
        <v>5361</v>
      </c>
      <c r="U265" t="s">
        <v>5101</v>
      </c>
      <c r="V265" t="s">
        <v>3706</v>
      </c>
      <c r="W265" t="str">
        <f t="shared" si="27"/>
        <v/>
      </c>
      <c r="X265">
        <f t="shared" si="25"/>
        <v>0</v>
      </c>
    </row>
    <row r="266" spans="3:24" x14ac:dyDescent="0.35">
      <c r="C266" t="s">
        <v>5362</v>
      </c>
      <c r="E266" t="s">
        <v>5102</v>
      </c>
      <c r="F266" t="s">
        <v>3706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5362</v>
      </c>
      <c r="M266" t="s">
        <v>5102</v>
      </c>
      <c r="N266" t="s">
        <v>3706</v>
      </c>
      <c r="O266" t="str">
        <f t="shared" si="26"/>
        <v/>
      </c>
      <c r="P266">
        <f t="shared" si="24"/>
        <v>0</v>
      </c>
      <c r="S266" t="s">
        <v>5362</v>
      </c>
      <c r="U266" t="s">
        <v>5102</v>
      </c>
      <c r="V266" t="s">
        <v>3706</v>
      </c>
      <c r="W266" t="str">
        <f t="shared" si="27"/>
        <v/>
      </c>
      <c r="X266">
        <f t="shared" si="25"/>
        <v>0</v>
      </c>
    </row>
    <row r="267" spans="3:24" x14ac:dyDescent="0.35">
      <c r="C267" t="s">
        <v>5363</v>
      </c>
      <c r="E267" t="s">
        <v>5103</v>
      </c>
      <c r="F267" t="s">
        <v>3706</v>
      </c>
      <c r="G267" t="str">
        <f t="shared" si="28"/>
        <v/>
      </c>
      <c r="H267">
        <f t="shared" ref="H267:H286" si="29">LEN(D267)</f>
        <v>0</v>
      </c>
      <c r="K267" t="s">
        <v>5363</v>
      </c>
      <c r="M267" t="s">
        <v>5103</v>
      </c>
      <c r="N267" t="s">
        <v>3706</v>
      </c>
      <c r="O267" t="str">
        <f t="shared" si="26"/>
        <v/>
      </c>
      <c r="P267">
        <f t="shared" ref="P267:P286" si="30">LEN(L267)</f>
        <v>0</v>
      </c>
      <c r="S267" t="s">
        <v>5363</v>
      </c>
      <c r="U267" t="s">
        <v>5103</v>
      </c>
      <c r="V267" t="s">
        <v>3706</v>
      </c>
      <c r="W267" t="str">
        <f t="shared" si="27"/>
        <v/>
      </c>
      <c r="X267">
        <f t="shared" ref="X267:X286" si="31">LEN(T267)</f>
        <v>0</v>
      </c>
    </row>
    <row r="268" spans="3:24" x14ac:dyDescent="0.35">
      <c r="C268" t="s">
        <v>5364</v>
      </c>
      <c r="E268" t="s">
        <v>5104</v>
      </c>
      <c r="F268" t="s">
        <v>3706</v>
      </c>
      <c r="G268" t="str">
        <f t="shared" si="28"/>
        <v/>
      </c>
      <c r="H268">
        <f t="shared" si="29"/>
        <v>0</v>
      </c>
      <c r="K268" t="s">
        <v>5364</v>
      </c>
      <c r="M268" t="s">
        <v>5104</v>
      </c>
      <c r="N268" t="s">
        <v>3706</v>
      </c>
      <c r="O268" t="str">
        <f t="shared" si="26"/>
        <v/>
      </c>
      <c r="P268">
        <f t="shared" si="30"/>
        <v>0</v>
      </c>
      <c r="S268" t="s">
        <v>5364</v>
      </c>
      <c r="U268" t="s">
        <v>5104</v>
      </c>
      <c r="V268" t="s">
        <v>3706</v>
      </c>
      <c r="W268" t="str">
        <f t="shared" si="27"/>
        <v/>
      </c>
      <c r="X268">
        <f t="shared" si="31"/>
        <v>0</v>
      </c>
    </row>
    <row r="269" spans="3:24" x14ac:dyDescent="0.35">
      <c r="C269" t="s">
        <v>5365</v>
      </c>
      <c r="E269" t="s">
        <v>5105</v>
      </c>
      <c r="F269" t="s">
        <v>3706</v>
      </c>
      <c r="G269" t="str">
        <f t="shared" si="28"/>
        <v/>
      </c>
      <c r="H269">
        <f t="shared" si="29"/>
        <v>0</v>
      </c>
      <c r="K269" t="s">
        <v>5365</v>
      </c>
      <c r="M269" t="s">
        <v>5105</v>
      </c>
      <c r="N269" t="s">
        <v>3706</v>
      </c>
      <c r="O269" t="str">
        <f t="shared" si="26"/>
        <v/>
      </c>
      <c r="P269">
        <f t="shared" si="30"/>
        <v>0</v>
      </c>
      <c r="S269" t="s">
        <v>5365</v>
      </c>
      <c r="U269" t="s">
        <v>5105</v>
      </c>
      <c r="V269" t="s">
        <v>3706</v>
      </c>
      <c r="W269" t="str">
        <f t="shared" si="27"/>
        <v/>
      </c>
      <c r="X269">
        <f t="shared" si="31"/>
        <v>0</v>
      </c>
    </row>
    <row r="270" spans="3:24" x14ac:dyDescent="0.35">
      <c r="C270" t="s">
        <v>5366</v>
      </c>
      <c r="E270" t="s">
        <v>5106</v>
      </c>
      <c r="F270" t="s">
        <v>3706</v>
      </c>
      <c r="G270" t="str">
        <f t="shared" si="28"/>
        <v/>
      </c>
      <c r="H270">
        <f t="shared" si="29"/>
        <v>0</v>
      </c>
      <c r="K270" t="s">
        <v>5366</v>
      </c>
      <c r="M270" t="s">
        <v>5106</v>
      </c>
      <c r="N270" t="s">
        <v>3706</v>
      </c>
      <c r="O270" t="str">
        <f t="shared" si="26"/>
        <v/>
      </c>
      <c r="P270">
        <f t="shared" si="30"/>
        <v>0</v>
      </c>
      <c r="S270" t="s">
        <v>5366</v>
      </c>
      <c r="U270" t="s">
        <v>5106</v>
      </c>
      <c r="V270" t="s">
        <v>3706</v>
      </c>
      <c r="W270" t="str">
        <f t="shared" si="27"/>
        <v/>
      </c>
      <c r="X270">
        <f t="shared" si="31"/>
        <v>0</v>
      </c>
    </row>
    <row r="271" spans="3:24" x14ac:dyDescent="0.35">
      <c r="C271" t="s">
        <v>5367</v>
      </c>
      <c r="E271" t="s">
        <v>5107</v>
      </c>
      <c r="F271" t="s">
        <v>3706</v>
      </c>
      <c r="G271" t="str">
        <f t="shared" si="28"/>
        <v/>
      </c>
      <c r="H271">
        <f t="shared" si="29"/>
        <v>0</v>
      </c>
      <c r="K271" t="s">
        <v>5367</v>
      </c>
      <c r="M271" t="s">
        <v>5107</v>
      </c>
      <c r="N271" t="s">
        <v>3706</v>
      </c>
      <c r="O271" t="str">
        <f t="shared" si="26"/>
        <v/>
      </c>
      <c r="P271">
        <f t="shared" si="30"/>
        <v>0</v>
      </c>
      <c r="S271" t="s">
        <v>5367</v>
      </c>
      <c r="U271" t="s">
        <v>5107</v>
      </c>
      <c r="V271" t="s">
        <v>3706</v>
      </c>
      <c r="W271" t="str">
        <f t="shared" si="27"/>
        <v/>
      </c>
      <c r="X271">
        <f t="shared" si="31"/>
        <v>0</v>
      </c>
    </row>
    <row r="272" spans="3:24" x14ac:dyDescent="0.35">
      <c r="C272" t="s">
        <v>5368</v>
      </c>
      <c r="E272" t="s">
        <v>5108</v>
      </c>
      <c r="F272" t="s">
        <v>3706</v>
      </c>
      <c r="G272" t="str">
        <f t="shared" si="28"/>
        <v/>
      </c>
      <c r="H272">
        <f t="shared" si="29"/>
        <v>0</v>
      </c>
      <c r="K272" t="s">
        <v>5368</v>
      </c>
      <c r="M272" t="s">
        <v>5108</v>
      </c>
      <c r="N272" t="s">
        <v>3706</v>
      </c>
      <c r="O272" t="str">
        <f t="shared" si="26"/>
        <v/>
      </c>
      <c r="P272">
        <f t="shared" si="30"/>
        <v>0</v>
      </c>
      <c r="S272" t="s">
        <v>5368</v>
      </c>
      <c r="U272" t="s">
        <v>5108</v>
      </c>
      <c r="V272" t="s">
        <v>3706</v>
      </c>
      <c r="W272" t="str">
        <f t="shared" si="27"/>
        <v/>
      </c>
      <c r="X272">
        <f t="shared" si="31"/>
        <v>0</v>
      </c>
    </row>
    <row r="273" spans="1:24" x14ac:dyDescent="0.35">
      <c r="C273" t="s">
        <v>5369</v>
      </c>
      <c r="E273" t="s">
        <v>5109</v>
      </c>
      <c r="F273" t="s">
        <v>3706</v>
      </c>
      <c r="G273" t="str">
        <f t="shared" si="28"/>
        <v/>
      </c>
      <c r="H273">
        <f t="shared" si="29"/>
        <v>0</v>
      </c>
      <c r="K273" t="s">
        <v>5369</v>
      </c>
      <c r="M273" t="s">
        <v>5109</v>
      </c>
      <c r="N273" t="s">
        <v>3706</v>
      </c>
      <c r="O273" t="str">
        <f t="shared" si="26"/>
        <v/>
      </c>
      <c r="P273">
        <f t="shared" si="30"/>
        <v>0</v>
      </c>
      <c r="S273" t="s">
        <v>5369</v>
      </c>
      <c r="U273" t="s">
        <v>5109</v>
      </c>
      <c r="V273" t="s">
        <v>3706</v>
      </c>
      <c r="W273" t="str">
        <f t="shared" si="27"/>
        <v/>
      </c>
      <c r="X273">
        <f t="shared" si="31"/>
        <v>0</v>
      </c>
    </row>
    <row r="274" spans="1:24" x14ac:dyDescent="0.35">
      <c r="C274" t="s">
        <v>5370</v>
      </c>
      <c r="E274" t="s">
        <v>5110</v>
      </c>
      <c r="F274" t="s">
        <v>3706</v>
      </c>
      <c r="G274" t="str">
        <f t="shared" si="28"/>
        <v/>
      </c>
      <c r="H274">
        <f t="shared" si="29"/>
        <v>0</v>
      </c>
      <c r="K274" t="s">
        <v>5370</v>
      </c>
      <c r="M274" t="s">
        <v>5110</v>
      </c>
      <c r="N274" t="s">
        <v>3706</v>
      </c>
      <c r="O274" t="str">
        <f t="shared" si="26"/>
        <v/>
      </c>
      <c r="P274">
        <f t="shared" si="30"/>
        <v>0</v>
      </c>
      <c r="S274" t="s">
        <v>5370</v>
      </c>
      <c r="U274" t="s">
        <v>5110</v>
      </c>
      <c r="V274" t="s">
        <v>3706</v>
      </c>
      <c r="W274" t="str">
        <f t="shared" si="27"/>
        <v/>
      </c>
      <c r="X274">
        <f t="shared" si="31"/>
        <v>0</v>
      </c>
    </row>
    <row r="275" spans="1:24" x14ac:dyDescent="0.35">
      <c r="C275" t="s">
        <v>5371</v>
      </c>
      <c r="E275" t="s">
        <v>5111</v>
      </c>
      <c r="F275" t="s">
        <v>3706</v>
      </c>
      <c r="G275" t="str">
        <f t="shared" si="28"/>
        <v/>
      </c>
      <c r="H275">
        <f t="shared" si="29"/>
        <v>0</v>
      </c>
      <c r="K275" t="s">
        <v>5371</v>
      </c>
      <c r="M275" t="s">
        <v>5111</v>
      </c>
      <c r="N275" t="s">
        <v>3706</v>
      </c>
      <c r="O275" t="str">
        <f t="shared" si="26"/>
        <v/>
      </c>
      <c r="P275">
        <f t="shared" si="30"/>
        <v>0</v>
      </c>
      <c r="S275" t="s">
        <v>5371</v>
      </c>
      <c r="U275" t="s">
        <v>5111</v>
      </c>
      <c r="V275" t="s">
        <v>3706</v>
      </c>
      <c r="W275" t="str">
        <f t="shared" si="27"/>
        <v/>
      </c>
      <c r="X275">
        <f t="shared" si="31"/>
        <v>0</v>
      </c>
    </row>
    <row r="276" spans="1:24" x14ac:dyDescent="0.35">
      <c r="C276" t="s">
        <v>5372</v>
      </c>
      <c r="E276" t="s">
        <v>5112</v>
      </c>
      <c r="F276" t="s">
        <v>3706</v>
      </c>
      <c r="G276" t="str">
        <f t="shared" si="28"/>
        <v/>
      </c>
      <c r="H276">
        <f t="shared" si="29"/>
        <v>0</v>
      </c>
      <c r="K276" t="s">
        <v>5372</v>
      </c>
      <c r="M276" t="s">
        <v>5112</v>
      </c>
      <c r="N276" t="s">
        <v>3706</v>
      </c>
      <c r="O276" t="str">
        <f t="shared" si="26"/>
        <v/>
      </c>
      <c r="P276">
        <f t="shared" si="30"/>
        <v>0</v>
      </c>
      <c r="S276" t="s">
        <v>5372</v>
      </c>
      <c r="U276" t="s">
        <v>5112</v>
      </c>
      <c r="V276" t="s">
        <v>3706</v>
      </c>
      <c r="W276" t="str">
        <f t="shared" si="27"/>
        <v/>
      </c>
      <c r="X276">
        <f t="shared" si="31"/>
        <v>0</v>
      </c>
    </row>
    <row r="277" spans="1:24" x14ac:dyDescent="0.35">
      <c r="C277" t="s">
        <v>5373</v>
      </c>
      <c r="E277" t="s">
        <v>5113</v>
      </c>
      <c r="F277" t="s">
        <v>3706</v>
      </c>
      <c r="G277" t="str">
        <f t="shared" si="28"/>
        <v/>
      </c>
      <c r="H277">
        <f t="shared" si="29"/>
        <v>0</v>
      </c>
      <c r="K277" t="s">
        <v>5373</v>
      </c>
      <c r="M277" t="s">
        <v>5113</v>
      </c>
      <c r="N277" t="s">
        <v>3706</v>
      </c>
      <c r="O277" t="str">
        <f t="shared" si="26"/>
        <v/>
      </c>
      <c r="P277">
        <f t="shared" si="30"/>
        <v>0</v>
      </c>
      <c r="S277" t="s">
        <v>5373</v>
      </c>
      <c r="U277" t="s">
        <v>5113</v>
      </c>
      <c r="V277" t="s">
        <v>3706</v>
      </c>
      <c r="W277" t="str">
        <f t="shared" si="27"/>
        <v/>
      </c>
      <c r="X277">
        <f t="shared" si="31"/>
        <v>0</v>
      </c>
    </row>
    <row r="278" spans="1:24" x14ac:dyDescent="0.35">
      <c r="C278" t="s">
        <v>5374</v>
      </c>
      <c r="E278" t="s">
        <v>5114</v>
      </c>
      <c r="F278" t="s">
        <v>3706</v>
      </c>
      <c r="G278" t="str">
        <f t="shared" si="28"/>
        <v/>
      </c>
      <c r="H278">
        <f t="shared" si="29"/>
        <v>0</v>
      </c>
      <c r="K278" t="s">
        <v>5374</v>
      </c>
      <c r="M278" t="s">
        <v>5114</v>
      </c>
      <c r="N278" t="s">
        <v>3706</v>
      </c>
      <c r="O278" t="str">
        <f t="shared" si="26"/>
        <v/>
      </c>
      <c r="P278">
        <f t="shared" si="30"/>
        <v>0</v>
      </c>
      <c r="S278" t="s">
        <v>5374</v>
      </c>
      <c r="U278" t="s">
        <v>5114</v>
      </c>
      <c r="V278" t="s">
        <v>3706</v>
      </c>
      <c r="W278" t="str">
        <f t="shared" si="27"/>
        <v/>
      </c>
      <c r="X278">
        <f t="shared" si="31"/>
        <v>0</v>
      </c>
    </row>
    <row r="279" spans="1:24" x14ac:dyDescent="0.35">
      <c r="C279" t="s">
        <v>5375</v>
      </c>
      <c r="E279" t="s">
        <v>5115</v>
      </c>
      <c r="F279" t="s">
        <v>3706</v>
      </c>
      <c r="G279" t="str">
        <f t="shared" si="28"/>
        <v/>
      </c>
      <c r="H279">
        <f t="shared" si="29"/>
        <v>0</v>
      </c>
      <c r="K279" t="s">
        <v>5375</v>
      </c>
      <c r="M279" t="s">
        <v>5115</v>
      </c>
      <c r="N279" t="s">
        <v>3706</v>
      </c>
      <c r="O279" t="str">
        <f t="shared" si="26"/>
        <v/>
      </c>
      <c r="P279">
        <f t="shared" si="30"/>
        <v>0</v>
      </c>
      <c r="S279" t="s">
        <v>5375</v>
      </c>
      <c r="U279" t="s">
        <v>5115</v>
      </c>
      <c r="V279" t="s">
        <v>3706</v>
      </c>
      <c r="W279" t="str">
        <f t="shared" si="27"/>
        <v/>
      </c>
      <c r="X279">
        <f t="shared" si="31"/>
        <v>0</v>
      </c>
    </row>
    <row r="280" spans="1:24" x14ac:dyDescent="0.35">
      <c r="C280" t="s">
        <v>5376</v>
      </c>
      <c r="E280" t="s">
        <v>5116</v>
      </c>
      <c r="F280" t="s">
        <v>3706</v>
      </c>
      <c r="G280" t="str">
        <f t="shared" si="28"/>
        <v/>
      </c>
      <c r="H280">
        <f t="shared" si="29"/>
        <v>0</v>
      </c>
      <c r="K280" t="s">
        <v>5376</v>
      </c>
      <c r="M280" t="s">
        <v>5116</v>
      </c>
      <c r="N280" t="s">
        <v>3706</v>
      </c>
      <c r="O280" t="str">
        <f t="shared" si="26"/>
        <v/>
      </c>
      <c r="P280">
        <f t="shared" si="30"/>
        <v>0</v>
      </c>
      <c r="S280" t="s">
        <v>5376</v>
      </c>
      <c r="U280" t="s">
        <v>5116</v>
      </c>
      <c r="V280" t="s">
        <v>3706</v>
      </c>
      <c r="W280" t="str">
        <f t="shared" si="27"/>
        <v/>
      </c>
      <c r="X280">
        <f t="shared" si="31"/>
        <v>0</v>
      </c>
    </row>
    <row r="281" spans="1:24" x14ac:dyDescent="0.35">
      <c r="C281" t="s">
        <v>5377</v>
      </c>
      <c r="E281" t="s">
        <v>5117</v>
      </c>
      <c r="F281" t="s">
        <v>3706</v>
      </c>
      <c r="G281" t="str">
        <f t="shared" si="28"/>
        <v/>
      </c>
      <c r="H281">
        <f t="shared" si="29"/>
        <v>0</v>
      </c>
      <c r="K281" t="s">
        <v>5377</v>
      </c>
      <c r="M281" t="s">
        <v>5117</v>
      </c>
      <c r="N281" t="s">
        <v>3706</v>
      </c>
      <c r="O281" t="str">
        <f t="shared" si="26"/>
        <v/>
      </c>
      <c r="P281">
        <f t="shared" si="30"/>
        <v>0</v>
      </c>
      <c r="S281" t="s">
        <v>5377</v>
      </c>
      <c r="U281" t="s">
        <v>5117</v>
      </c>
      <c r="V281" t="s">
        <v>3706</v>
      </c>
      <c r="W281" t="str">
        <f t="shared" si="27"/>
        <v/>
      </c>
      <c r="X281">
        <f t="shared" si="31"/>
        <v>0</v>
      </c>
    </row>
    <row r="282" spans="1:24" x14ac:dyDescent="0.35">
      <c r="C282" t="s">
        <v>5378</v>
      </c>
      <c r="E282" t="s">
        <v>5118</v>
      </c>
      <c r="F282" t="s">
        <v>3706</v>
      </c>
      <c r="G282" t="str">
        <f t="shared" si="28"/>
        <v/>
      </c>
      <c r="H282">
        <f t="shared" si="29"/>
        <v>0</v>
      </c>
      <c r="K282" t="s">
        <v>5378</v>
      </c>
      <c r="M282" t="s">
        <v>5118</v>
      </c>
      <c r="N282" t="s">
        <v>3706</v>
      </c>
      <c r="O282" t="str">
        <f t="shared" si="26"/>
        <v/>
      </c>
      <c r="P282">
        <f t="shared" si="30"/>
        <v>0</v>
      </c>
      <c r="S282" t="s">
        <v>5378</v>
      </c>
      <c r="U282" t="s">
        <v>5118</v>
      </c>
      <c r="V282" t="s">
        <v>3706</v>
      </c>
      <c r="W282" t="str">
        <f t="shared" si="27"/>
        <v/>
      </c>
      <c r="X282">
        <f t="shared" si="31"/>
        <v>0</v>
      </c>
    </row>
    <row r="283" spans="1:24" x14ac:dyDescent="0.35">
      <c r="C283" t="s">
        <v>5379</v>
      </c>
      <c r="E283" t="s">
        <v>5119</v>
      </c>
      <c r="F283" t="s">
        <v>3706</v>
      </c>
      <c r="G283" t="str">
        <f t="shared" si="28"/>
        <v/>
      </c>
      <c r="H283">
        <f t="shared" si="29"/>
        <v>0</v>
      </c>
      <c r="K283" t="s">
        <v>5379</v>
      </c>
      <c r="M283" t="s">
        <v>5119</v>
      </c>
      <c r="N283" t="s">
        <v>3706</v>
      </c>
      <c r="O283" t="str">
        <f t="shared" si="26"/>
        <v/>
      </c>
      <c r="P283">
        <f t="shared" si="30"/>
        <v>0</v>
      </c>
      <c r="S283" t="s">
        <v>5379</v>
      </c>
      <c r="U283" t="s">
        <v>5119</v>
      </c>
      <c r="V283" t="s">
        <v>3706</v>
      </c>
      <c r="W283" t="str">
        <f t="shared" si="27"/>
        <v/>
      </c>
      <c r="X283">
        <f t="shared" si="31"/>
        <v>0</v>
      </c>
    </row>
    <row r="284" spans="1:24" x14ac:dyDescent="0.35">
      <c r="C284" t="s">
        <v>5266</v>
      </c>
      <c r="E284" t="s">
        <v>4867</v>
      </c>
      <c r="F284" t="s">
        <v>3706</v>
      </c>
      <c r="G284" t="str">
        <f t="shared" si="28"/>
        <v/>
      </c>
      <c r="H284">
        <f t="shared" si="29"/>
        <v>0</v>
      </c>
      <c r="K284" t="s">
        <v>5266</v>
      </c>
      <c r="M284" t="s">
        <v>4867</v>
      </c>
      <c r="N284" t="s">
        <v>3706</v>
      </c>
      <c r="O284" t="str">
        <f t="shared" si="26"/>
        <v/>
      </c>
      <c r="P284">
        <f t="shared" si="30"/>
        <v>0</v>
      </c>
      <c r="S284" t="s">
        <v>5266</v>
      </c>
      <c r="U284" t="s">
        <v>4867</v>
      </c>
      <c r="V284" t="s">
        <v>3706</v>
      </c>
      <c r="W284" t="str">
        <f t="shared" si="27"/>
        <v/>
      </c>
      <c r="X284">
        <f t="shared" si="31"/>
        <v>0</v>
      </c>
    </row>
    <row r="285" spans="1:24" x14ac:dyDescent="0.35">
      <c r="C285" t="s">
        <v>5380</v>
      </c>
      <c r="E285" t="s">
        <v>5120</v>
      </c>
      <c r="F285" t="s">
        <v>3706</v>
      </c>
      <c r="G285" t="str">
        <f t="shared" si="28"/>
        <v/>
      </c>
      <c r="H285">
        <f t="shared" si="29"/>
        <v>0</v>
      </c>
      <c r="K285" t="s">
        <v>5380</v>
      </c>
      <c r="M285" t="s">
        <v>5120</v>
      </c>
      <c r="N285" t="s">
        <v>3706</v>
      </c>
      <c r="O285" t="str">
        <f t="shared" si="26"/>
        <v/>
      </c>
      <c r="P285">
        <f t="shared" si="30"/>
        <v>0</v>
      </c>
      <c r="S285" t="s">
        <v>5380</v>
      </c>
      <c r="U285" t="s">
        <v>5120</v>
      </c>
      <c r="V285" t="s">
        <v>3706</v>
      </c>
      <c r="W285" t="str">
        <f t="shared" si="27"/>
        <v/>
      </c>
      <c r="X285">
        <f t="shared" si="31"/>
        <v>0</v>
      </c>
    </row>
    <row r="286" spans="1:24" x14ac:dyDescent="0.35">
      <c r="C286" t="s">
        <v>5381</v>
      </c>
      <c r="E286" t="s">
        <v>5121</v>
      </c>
      <c r="F286" t="s">
        <v>3706</v>
      </c>
      <c r="G286" t="str">
        <f t="shared" si="28"/>
        <v/>
      </c>
      <c r="H286">
        <f t="shared" si="29"/>
        <v>0</v>
      </c>
      <c r="K286" t="s">
        <v>5381</v>
      </c>
      <c r="M286" t="s">
        <v>5121</v>
      </c>
      <c r="N286" t="s">
        <v>3706</v>
      </c>
      <c r="O286" t="str">
        <f t="shared" si="26"/>
        <v/>
      </c>
      <c r="P286">
        <f t="shared" si="30"/>
        <v>0</v>
      </c>
      <c r="S286" t="s">
        <v>5381</v>
      </c>
      <c r="U286" t="s">
        <v>5121</v>
      </c>
      <c r="V286" t="s">
        <v>3706</v>
      </c>
      <c r="W286" t="str">
        <f t="shared" si="27"/>
        <v/>
      </c>
      <c r="X286">
        <f t="shared" si="31"/>
        <v>0</v>
      </c>
    </row>
    <row r="287" spans="1:24" x14ac:dyDescent="0.35">
      <c r="B287" t="s">
        <v>4857</v>
      </c>
      <c r="G287" t="str">
        <f>B287</f>
        <v>&lt;/emisoras&gt;</v>
      </c>
      <c r="J287" t="s">
        <v>4857</v>
      </c>
      <c r="O287" t="str">
        <f>J287</f>
        <v>&lt;/emisoras&gt;</v>
      </c>
      <c r="R287" t="s">
        <v>4857</v>
      </c>
      <c r="W287" t="str">
        <f>R287</f>
        <v>&lt;/emisoras&gt;</v>
      </c>
    </row>
    <row r="288" spans="1:24" x14ac:dyDescent="0.35">
      <c r="A288" t="s">
        <v>4858</v>
      </c>
      <c r="G288" t="str">
        <f>A288</f>
        <v>&lt;/emisora&gt;</v>
      </c>
      <c r="I288" s="49" t="s">
        <v>4858</v>
      </c>
      <c r="O288" t="str">
        <f>I288</f>
        <v>&lt;/emisora&gt;</v>
      </c>
      <c r="Q288" s="49" t="s">
        <v>4858</v>
      </c>
      <c r="W288" t="str">
        <f>Q288</f>
        <v>&lt;/emisora&gt;</v>
      </c>
    </row>
    <row r="290" spans="3:24" x14ac:dyDescent="0.35">
      <c r="F290" s="14" t="s">
        <v>5444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5449</v>
      </c>
      <c r="N290" s="14" t="s">
        <v>5444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5449</v>
      </c>
      <c r="V290" s="14" t="s">
        <v>5444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5449</v>
      </c>
    </row>
    <row r="291" spans="3:24" x14ac:dyDescent="0.35">
      <c r="F291" s="14" t="s">
        <v>5445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5449</v>
      </c>
      <c r="N291" s="14" t="s">
        <v>5445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5449</v>
      </c>
      <c r="V291" s="14" t="s">
        <v>5445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5449</v>
      </c>
    </row>
    <row r="292" spans="3:24" x14ac:dyDescent="0.35">
      <c r="F292" t="s">
        <v>5452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5449</v>
      </c>
      <c r="N292" s="14"/>
      <c r="P292" t="s">
        <v>5449</v>
      </c>
      <c r="V292" s="14"/>
      <c r="X292" t="s">
        <v>5449</v>
      </c>
    </row>
    <row r="293" spans="3:24" x14ac:dyDescent="0.35">
      <c r="C293" s="25"/>
      <c r="K293" s="25"/>
      <c r="S293" s="25"/>
    </row>
    <row r="294" spans="3:24" x14ac:dyDescent="0.35">
      <c r="C294" s="25"/>
      <c r="K294" s="25"/>
      <c r="S294" s="25"/>
    </row>
    <row r="295" spans="3:24" x14ac:dyDescent="0.35">
      <c r="C295" s="25"/>
      <c r="K295" s="25"/>
      <c r="S295" s="25"/>
    </row>
    <row r="296" spans="3:24" x14ac:dyDescent="0.35">
      <c r="C296" s="25"/>
      <c r="K296" s="25"/>
      <c r="S296" s="25"/>
    </row>
    <row r="297" spans="3:24" x14ac:dyDescent="0.35">
      <c r="C297" s="25"/>
      <c r="K297" s="25"/>
      <c r="S297" s="25"/>
    </row>
    <row r="298" spans="3:24" x14ac:dyDescent="0.35">
      <c r="C298" s="25"/>
      <c r="K298" s="25"/>
      <c r="S298" s="25"/>
    </row>
    <row r="299" spans="3:24" x14ac:dyDescent="0.35">
      <c r="C299" s="25"/>
      <c r="K299" s="25"/>
      <c r="S299" s="25"/>
    </row>
    <row r="300" spans="3:24" x14ac:dyDescent="0.35">
      <c r="C300" s="25"/>
      <c r="K300" s="25"/>
      <c r="S300" s="25"/>
    </row>
    <row r="301" spans="3:24" x14ac:dyDescent="0.35">
      <c r="C301" s="25"/>
      <c r="K301" s="25"/>
      <c r="S301" s="25"/>
    </row>
    <row r="302" spans="3:24" x14ac:dyDescent="0.35">
      <c r="C302" s="25"/>
      <c r="K302" s="25"/>
      <c r="S302" s="25"/>
    </row>
    <row r="303" spans="3:24" x14ac:dyDescent="0.35">
      <c r="C303" s="25"/>
      <c r="K303" s="25"/>
      <c r="S303" s="25"/>
    </row>
    <row r="304" spans="3:24" x14ac:dyDescent="0.35">
      <c r="C304" s="25"/>
      <c r="K304" s="25"/>
      <c r="S304" s="25"/>
    </row>
    <row r="305" spans="3:19" x14ac:dyDescent="0.35">
      <c r="C305" s="25"/>
      <c r="K305" s="25"/>
      <c r="S305" s="25"/>
    </row>
    <row r="306" spans="3:19" x14ac:dyDescent="0.35">
      <c r="C306" s="40"/>
      <c r="K306" s="40"/>
      <c r="S306" s="40"/>
    </row>
    <row r="307" spans="3:19" x14ac:dyDescent="0.35">
      <c r="C307" s="25"/>
      <c r="K307" s="25"/>
      <c r="S307" s="25"/>
    </row>
    <row r="308" spans="3:19" x14ac:dyDescent="0.35">
      <c r="C308" s="40"/>
      <c r="K308" s="40"/>
      <c r="S308" s="40"/>
    </row>
    <row r="309" spans="3:19" x14ac:dyDescent="0.35">
      <c r="C309" s="40"/>
      <c r="K309" s="40"/>
      <c r="S309" s="40"/>
    </row>
    <row r="310" spans="3:19" x14ac:dyDescent="0.35">
      <c r="C310" s="25"/>
      <c r="K310" s="25"/>
      <c r="S310" s="25"/>
    </row>
    <row r="311" spans="3:19" x14ac:dyDescent="0.35">
      <c r="C311" s="40"/>
      <c r="K311" s="40"/>
      <c r="S311" s="40"/>
    </row>
    <row r="312" spans="3:19" x14ac:dyDescent="0.35">
      <c r="C312" s="25"/>
      <c r="K312" s="25"/>
      <c r="S312" s="25"/>
    </row>
    <row r="313" spans="3:19" x14ac:dyDescent="0.35">
      <c r="C313" s="25"/>
      <c r="K313" s="25"/>
      <c r="S313" s="25"/>
    </row>
    <row r="314" spans="3:19" x14ac:dyDescent="0.35">
      <c r="C314" s="25"/>
      <c r="K314" s="25"/>
      <c r="S314" s="25"/>
    </row>
    <row r="315" spans="3:19" x14ac:dyDescent="0.35">
      <c r="C315" s="40"/>
      <c r="K315" s="40"/>
      <c r="S315" s="40"/>
    </row>
    <row r="316" spans="3:19" x14ac:dyDescent="0.35">
      <c r="C316" s="25"/>
      <c r="K316" s="25"/>
      <c r="S316" s="25"/>
    </row>
    <row r="317" spans="3:19" x14ac:dyDescent="0.35">
      <c r="C317" s="25"/>
      <c r="K317" s="25"/>
      <c r="S317" s="25"/>
    </row>
    <row r="318" spans="3:19" x14ac:dyDescent="0.35">
      <c r="C318" s="25"/>
      <c r="K318" s="25"/>
      <c r="S318" s="25"/>
    </row>
    <row r="319" spans="3:19" x14ac:dyDescent="0.35">
      <c r="C319" s="25"/>
      <c r="K319" s="25"/>
      <c r="S319" s="25"/>
    </row>
    <row r="320" spans="3:19" x14ac:dyDescent="0.35">
      <c r="C320" s="25"/>
      <c r="K320" s="25"/>
      <c r="S320" s="25"/>
    </row>
    <row r="321" spans="3:19" x14ac:dyDescent="0.35">
      <c r="C321" s="25"/>
      <c r="K321" s="25"/>
      <c r="S321" s="25"/>
    </row>
    <row r="322" spans="3:19" x14ac:dyDescent="0.35">
      <c r="C322" s="25"/>
      <c r="K322" s="25"/>
      <c r="S322" s="25"/>
    </row>
    <row r="323" spans="3:19" x14ac:dyDescent="0.35">
      <c r="C323" s="40"/>
      <c r="K323" s="40"/>
      <c r="S323" s="40"/>
    </row>
    <row r="324" spans="3:19" x14ac:dyDescent="0.35">
      <c r="C324" s="25"/>
      <c r="K324" s="25"/>
      <c r="S324" s="25"/>
    </row>
    <row r="325" spans="3:19" x14ac:dyDescent="0.35">
      <c r="C325" s="25"/>
      <c r="K325" s="25"/>
      <c r="S325" s="25"/>
    </row>
    <row r="326" spans="3:19" x14ac:dyDescent="0.35">
      <c r="C326" s="40"/>
      <c r="K326" s="40"/>
      <c r="S326" s="40"/>
    </row>
    <row r="327" spans="3:19" x14ac:dyDescent="0.35">
      <c r="C327" s="25"/>
      <c r="K327" s="25"/>
      <c r="S327" s="25"/>
    </row>
    <row r="328" spans="3:19" x14ac:dyDescent="0.35">
      <c r="C328" s="25"/>
      <c r="K328" s="25"/>
      <c r="S328" s="25"/>
    </row>
    <row r="329" spans="3:19" x14ac:dyDescent="0.35">
      <c r="C329" s="25"/>
      <c r="K329" s="25"/>
      <c r="S329" s="25"/>
    </row>
    <row r="330" spans="3:19" x14ac:dyDescent="0.35">
      <c r="C330" s="25"/>
      <c r="K330" s="25"/>
      <c r="S330" s="25"/>
    </row>
    <row r="331" spans="3:19" x14ac:dyDescent="0.35">
      <c r="C331" s="25"/>
      <c r="K331" s="25"/>
      <c r="S331" s="25"/>
    </row>
    <row r="332" spans="3:19" x14ac:dyDescent="0.35">
      <c r="C332" s="25"/>
      <c r="K332" s="25"/>
      <c r="S332" s="25"/>
    </row>
    <row r="333" spans="3:19" x14ac:dyDescent="0.35">
      <c r="C333" s="25"/>
      <c r="K333" s="25"/>
      <c r="S333" s="25"/>
    </row>
    <row r="334" spans="3:19" x14ac:dyDescent="0.35">
      <c r="C334" s="25"/>
      <c r="K334" s="25"/>
      <c r="S334" s="25"/>
    </row>
    <row r="335" spans="3:19" x14ac:dyDescent="0.35">
      <c r="C335" s="25"/>
      <c r="K335" s="25"/>
      <c r="S335" s="25"/>
    </row>
    <row r="336" spans="3:19" x14ac:dyDescent="0.35">
      <c r="C336" s="25"/>
      <c r="K336" s="25"/>
      <c r="S336" s="25"/>
    </row>
    <row r="337" spans="3:19" x14ac:dyDescent="0.35">
      <c r="C337" s="25"/>
      <c r="K337" s="25"/>
      <c r="S337" s="25"/>
    </row>
    <row r="338" spans="3:19" x14ac:dyDescent="0.35">
      <c r="C338" s="25"/>
      <c r="K338" s="25"/>
      <c r="S338" s="25"/>
    </row>
    <row r="339" spans="3:19" x14ac:dyDescent="0.35">
      <c r="C339" s="25"/>
      <c r="K339" s="25"/>
      <c r="S339" s="25"/>
    </row>
    <row r="340" spans="3:19" x14ac:dyDescent="0.35">
      <c r="C340" s="25"/>
      <c r="K340" s="25"/>
      <c r="S340" s="25"/>
    </row>
    <row r="341" spans="3:19" x14ac:dyDescent="0.35">
      <c r="C341" s="25"/>
      <c r="K341" s="25"/>
      <c r="S341" s="25"/>
    </row>
    <row r="342" spans="3:19" x14ac:dyDescent="0.35">
      <c r="C342" s="25"/>
      <c r="K342" s="25"/>
      <c r="S342" s="25"/>
    </row>
    <row r="343" spans="3:19" x14ac:dyDescent="0.35">
      <c r="C343" s="25"/>
      <c r="K343" s="25"/>
      <c r="S343" s="25"/>
    </row>
    <row r="344" spans="3:19" x14ac:dyDescent="0.35">
      <c r="C344" s="25"/>
      <c r="K344" s="25"/>
      <c r="S344" s="25"/>
    </row>
    <row r="345" spans="3:19" x14ac:dyDescent="0.35">
      <c r="C345" s="25"/>
      <c r="K345" s="25"/>
      <c r="S345" s="25"/>
    </row>
    <row r="346" spans="3:19" x14ac:dyDescent="0.35">
      <c r="C346" s="25"/>
      <c r="K346" s="25"/>
      <c r="S346" s="25"/>
    </row>
    <row r="347" spans="3:19" x14ac:dyDescent="0.35">
      <c r="C347" s="25"/>
      <c r="K347" s="25"/>
      <c r="S347" s="25"/>
    </row>
    <row r="348" spans="3:19" x14ac:dyDescent="0.35">
      <c r="C348" s="25"/>
      <c r="K348" s="25"/>
      <c r="S348" s="25"/>
    </row>
    <row r="349" spans="3:19" x14ac:dyDescent="0.35">
      <c r="C349" s="40"/>
      <c r="K349" s="40"/>
      <c r="S349" s="40"/>
    </row>
    <row r="350" spans="3:19" x14ac:dyDescent="0.35">
      <c r="C350" s="25"/>
      <c r="K350" s="25"/>
      <c r="S350" s="25"/>
    </row>
    <row r="351" spans="3:19" x14ac:dyDescent="0.35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 x14ac:dyDescent="0.3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 x14ac:dyDescent="0.35">
      <c r="A1" t="s">
        <v>4838</v>
      </c>
    </row>
    <row r="2" spans="1:8" x14ac:dyDescent="0.35">
      <c r="A2" t="s">
        <v>5438</v>
      </c>
      <c r="G2" t="str">
        <f>A2</f>
        <v>&lt;ENTIDADES_FATCA &gt;</v>
      </c>
    </row>
    <row r="3" spans="1:8" x14ac:dyDescent="0.35">
      <c r="D3" s="38">
        <v>191594</v>
      </c>
      <c r="E3" t="s">
        <v>5443</v>
      </c>
      <c r="G3" t="str">
        <f>IF(D3&lt;&gt;"","&lt;"&amp;E3&amp;"&gt;"&amp;D3&amp;"&lt;/"&amp;E3&amp;"&gt;","")</f>
        <v>&lt;entidad&gt;191594&lt;/entidad&gt;</v>
      </c>
    </row>
    <row r="4" spans="1:8" x14ac:dyDescent="0.35">
      <c r="D4" s="37" t="s">
        <v>5439</v>
      </c>
      <c r="E4" t="s">
        <v>1854</v>
      </c>
      <c r="F4" s="39" t="s">
        <v>5382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5">
      <c r="D5" s="45" t="s">
        <v>5441</v>
      </c>
      <c r="E5" t="s">
        <v>5440</v>
      </c>
      <c r="F5" s="39" t="s">
        <v>5441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5">
      <c r="D6" s="32"/>
      <c r="G6" t="str">
        <f t="shared" si="1"/>
        <v/>
      </c>
      <c r="H6">
        <f t="shared" si="0"/>
        <v>0</v>
      </c>
    </row>
    <row r="7" spans="1:8" x14ac:dyDescent="0.35">
      <c r="D7" s="32"/>
      <c r="G7" t="str">
        <f t="shared" si="1"/>
        <v/>
      </c>
      <c r="H7">
        <f t="shared" si="0"/>
        <v>0</v>
      </c>
    </row>
    <row r="8" spans="1:8" x14ac:dyDescent="0.35">
      <c r="D8" s="32"/>
      <c r="G8" t="str">
        <f t="shared" si="1"/>
        <v/>
      </c>
      <c r="H8">
        <f t="shared" si="0"/>
        <v>0</v>
      </c>
    </row>
    <row r="9" spans="1:8" x14ac:dyDescent="0.35">
      <c r="D9" s="32"/>
      <c r="G9" t="str">
        <f t="shared" si="1"/>
        <v/>
      </c>
      <c r="H9">
        <f t="shared" si="0"/>
        <v>0</v>
      </c>
    </row>
    <row r="10" spans="1:8" x14ac:dyDescent="0.35">
      <c r="B10" t="s">
        <v>5442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 x14ac:dyDescent="0.35"/>
  <sheetData>
    <row r="1" spans="1:15" x14ac:dyDescent="0.35">
      <c r="A1" t="s">
        <v>1534</v>
      </c>
      <c r="B1" t="s">
        <v>1535</v>
      </c>
    </row>
    <row r="3" spans="1:15" x14ac:dyDescent="0.35">
      <c r="B3" t="s">
        <v>1536</v>
      </c>
      <c r="I3" t="s">
        <v>1537</v>
      </c>
      <c r="O3" t="s">
        <v>1538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 x14ac:dyDescent="0.3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 x14ac:dyDescent="0.35">
      <c r="G3" t="s">
        <v>212</v>
      </c>
      <c r="H3" t="s">
        <v>220</v>
      </c>
      <c r="I3" s="5" t="s">
        <v>213</v>
      </c>
      <c r="J3" t="s">
        <v>241</v>
      </c>
      <c r="T3" t="s">
        <v>4756</v>
      </c>
    </row>
    <row r="4" spans="7:20" x14ac:dyDescent="0.35">
      <c r="G4" t="s">
        <v>211</v>
      </c>
      <c r="H4">
        <v>0</v>
      </c>
      <c r="J4" t="str">
        <f>REPT(" ",H4*4)&amp;G4&amp;I4</f>
        <v>&lt;operaciones&gt;</v>
      </c>
      <c r="L4" t="s">
        <v>4757</v>
      </c>
    </row>
    <row r="5" spans="7:20" x14ac:dyDescent="0.35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4758</v>
      </c>
    </row>
    <row r="6" spans="7:20" x14ac:dyDescent="0.35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4759</v>
      </c>
      <c r="P6" t="s">
        <v>4783</v>
      </c>
    </row>
    <row r="7" spans="7:20" x14ac:dyDescent="0.35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4760</v>
      </c>
    </row>
    <row r="8" spans="7:20" x14ac:dyDescent="0.35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5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4761</v>
      </c>
    </row>
    <row r="10" spans="7:20" x14ac:dyDescent="0.35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4762</v>
      </c>
    </row>
    <row r="11" spans="7:20" x14ac:dyDescent="0.35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4763</v>
      </c>
    </row>
    <row r="12" spans="7:20" x14ac:dyDescent="0.35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4764</v>
      </c>
    </row>
    <row r="13" spans="7:20" x14ac:dyDescent="0.35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4765</v>
      </c>
    </row>
    <row r="14" spans="7:20" x14ac:dyDescent="0.35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4766</v>
      </c>
    </row>
    <row r="15" spans="7:20" x14ac:dyDescent="0.35">
      <c r="G15" t="s">
        <v>224</v>
      </c>
      <c r="H15">
        <v>2</v>
      </c>
      <c r="J15" t="str">
        <f t="shared" si="0"/>
        <v xml:space="preserve">        &lt;formas_pago&gt;</v>
      </c>
      <c r="L15" t="s">
        <v>4767</v>
      </c>
    </row>
    <row r="16" spans="7:20" x14ac:dyDescent="0.35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4768</v>
      </c>
    </row>
    <row r="17" spans="7:12" x14ac:dyDescent="0.35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4769</v>
      </c>
    </row>
    <row r="18" spans="7:12" x14ac:dyDescent="0.35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4770</v>
      </c>
    </row>
    <row r="19" spans="7:12" x14ac:dyDescent="0.35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4771</v>
      </c>
    </row>
    <row r="20" spans="7:12" x14ac:dyDescent="0.35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4772</v>
      </c>
    </row>
    <row r="21" spans="7:12" x14ac:dyDescent="0.35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4773</v>
      </c>
    </row>
    <row r="22" spans="7:12" x14ac:dyDescent="0.35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4774</v>
      </c>
    </row>
    <row r="23" spans="7:12" x14ac:dyDescent="0.35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4775</v>
      </c>
    </row>
    <row r="24" spans="7:12" x14ac:dyDescent="0.35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4776</v>
      </c>
    </row>
    <row r="25" spans="7:12" x14ac:dyDescent="0.35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4777</v>
      </c>
    </row>
    <row r="26" spans="7:12" x14ac:dyDescent="0.35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4778</v>
      </c>
    </row>
    <row r="27" spans="7:12" x14ac:dyDescent="0.35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4779</v>
      </c>
    </row>
    <row r="28" spans="7:12" x14ac:dyDescent="0.35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4780</v>
      </c>
    </row>
    <row r="29" spans="7:12" x14ac:dyDescent="0.35">
      <c r="G29" s="4" t="s">
        <v>239</v>
      </c>
      <c r="H29">
        <v>1</v>
      </c>
      <c r="J29" t="str">
        <f t="shared" si="0"/>
        <v xml:space="preserve">    &lt;/operacion&gt;</v>
      </c>
      <c r="L29" t="s">
        <v>4781</v>
      </c>
    </row>
    <row r="30" spans="7:12" x14ac:dyDescent="0.35">
      <c r="G30" s="6" t="s">
        <v>240</v>
      </c>
      <c r="H30">
        <v>0</v>
      </c>
      <c r="J30" t="str">
        <f t="shared" si="0"/>
        <v>&lt;/operaciones&gt;</v>
      </c>
      <c r="L30" t="s">
        <v>4782</v>
      </c>
    </row>
    <row r="32" spans="7:12" x14ac:dyDescent="0.35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5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5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5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5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5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5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5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5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5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5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5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5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5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5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5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5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5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5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5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5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5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5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5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5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5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5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5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5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5">
      <c r="G63" s="6" t="s">
        <v>240</v>
      </c>
      <c r="H63">
        <v>0</v>
      </c>
      <c r="J63" t="str">
        <f t="shared" si="1"/>
        <v>&lt;/operaciones&gt;</v>
      </c>
    </row>
    <row r="65" spans="7:10" x14ac:dyDescent="0.35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5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5">
      <c r="G69" t="s">
        <v>247</v>
      </c>
    </row>
    <row r="70" spans="7:10" x14ac:dyDescent="0.35">
      <c r="G70" t="s">
        <v>248</v>
      </c>
    </row>
    <row r="71" spans="7:10" x14ac:dyDescent="0.35">
      <c r="G71" t="s">
        <v>249</v>
      </c>
    </row>
    <row r="90" spans="7:7" x14ac:dyDescent="0.35">
      <c r="G90" t="s">
        <v>250</v>
      </c>
    </row>
    <row r="112" spans="7:7" x14ac:dyDescent="0.35">
      <c r="G112" t="s">
        <v>251</v>
      </c>
    </row>
    <row r="114" spans="7:7" x14ac:dyDescent="0.35">
      <c r="G114" t="s">
        <v>252</v>
      </c>
    </row>
    <row r="129" spans="7:7" x14ac:dyDescent="0.35">
      <c r="G129" t="s">
        <v>253</v>
      </c>
    </row>
    <row r="130" spans="7:7" x14ac:dyDescent="0.35">
      <c r="G130" t="s">
        <v>254</v>
      </c>
    </row>
    <row r="146" spans="7:10" x14ac:dyDescent="0.35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5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5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5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5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5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5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5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5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5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5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5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5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5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5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5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5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5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5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5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5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5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5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5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5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5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5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5">
      <c r="G173" s="6" t="s">
        <v>240</v>
      </c>
      <c r="H173">
        <v>0</v>
      </c>
      <c r="J173" t="str">
        <f t="shared" si="2"/>
        <v>&lt;/operaciones&gt;</v>
      </c>
    </row>
    <row r="175" spans="7:10" x14ac:dyDescent="0.35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5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5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5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5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5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5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5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5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5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5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5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5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5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5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5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5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5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5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5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5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5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5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5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5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5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5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5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5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5">
      <c r="G206" s="6" t="s">
        <v>240</v>
      </c>
      <c r="H206">
        <v>0</v>
      </c>
      <c r="J206" t="str">
        <f t="shared" si="3"/>
        <v>&lt;/operaciones&gt;</v>
      </c>
    </row>
    <row r="208" spans="7:10" x14ac:dyDescent="0.35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5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5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5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5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5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5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5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5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5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5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5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5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5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5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5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5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5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5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5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5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5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5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5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5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5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5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5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5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5">
      <c r="G239" s="6" t="s">
        <v>240</v>
      </c>
      <c r="H239">
        <v>0</v>
      </c>
      <c r="J239" t="str">
        <f t="shared" si="4"/>
        <v>&lt;/operaciones&gt;</v>
      </c>
    </row>
    <row r="241" spans="8:10" x14ac:dyDescent="0.35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5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 x14ac:dyDescent="0.3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 x14ac:dyDescent="0.35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5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5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5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5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5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5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5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5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5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5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5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5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5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5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5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5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5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5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5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5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5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5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5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5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5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5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5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5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5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5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5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5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5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 x14ac:dyDescent="0.3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 x14ac:dyDescent="0.35">
      <c r="A3" t="s">
        <v>1723</v>
      </c>
      <c r="B3" s="14" t="s">
        <v>1653</v>
      </c>
      <c r="C3" s="14" t="s">
        <v>1660</v>
      </c>
      <c r="D3" t="s">
        <v>1658</v>
      </c>
      <c r="E3" t="s">
        <v>1661</v>
      </c>
      <c r="F3" t="s">
        <v>1663</v>
      </c>
      <c r="G3" t="s">
        <v>1664</v>
      </c>
      <c r="H3" t="s">
        <v>1665</v>
      </c>
      <c r="I3" t="s">
        <v>1666</v>
      </c>
    </row>
    <row r="4" spans="1:9" x14ac:dyDescent="0.35">
      <c r="A4">
        <f>VLOOKUP(B4,BaseMetodos!$E$2:$G$1177,3,FALSE)</f>
        <v>50</v>
      </c>
      <c r="B4" t="s">
        <v>183</v>
      </c>
      <c r="C4" t="str">
        <f>VLOOKUP(B4,BaseMetodos!$E$2:$E$1177,1,FALSE)</f>
        <v>altaTraspasoInterno</v>
      </c>
      <c r="D4" t="s">
        <v>1659</v>
      </c>
      <c r="E4" t="str">
        <f>VLOOKUP(B4,BaseMetodos!$E$2:$F$1177,2,FALSE)</f>
        <v>alta/traspaso-interno</v>
      </c>
      <c r="F4">
        <v>11</v>
      </c>
      <c r="G4" t="s">
        <v>1667</v>
      </c>
      <c r="H4" t="s">
        <v>1668</v>
      </c>
      <c r="I4" t="s">
        <v>183</v>
      </c>
    </row>
    <row r="5" spans="1:9" x14ac:dyDescent="0.35">
      <c r="A5">
        <f>VLOOKUP(B5,BaseMetodos!$E$2:$G$1177,3,FALSE)</f>
        <v>71</v>
      </c>
      <c r="B5" t="s">
        <v>184</v>
      </c>
      <c r="C5" t="str">
        <f>VLOOKUP(B5,BaseMetodos!$E$2:$E$1177,1,FALSE)</f>
        <v>altaOperacionAPV</v>
      </c>
      <c r="D5" t="s">
        <v>1659</v>
      </c>
      <c r="E5" t="str">
        <f>VLOOKUP(B5,BaseMetodos!$E$2:$F$1177,2,FALSE)</f>
        <v>alta/operacion-apv</v>
      </c>
      <c r="F5">
        <v>12</v>
      </c>
      <c r="G5" t="s">
        <v>1669</v>
      </c>
      <c r="H5" t="s">
        <v>1670</v>
      </c>
      <c r="I5" t="s">
        <v>1671</v>
      </c>
    </row>
    <row r="6" spans="1:9" x14ac:dyDescent="0.35">
      <c r="A6">
        <f>VLOOKUP(B6,BaseMetodos!$E$2:$G$1177,3,FALSE)</f>
        <v>71</v>
      </c>
      <c r="B6" t="s">
        <v>184</v>
      </c>
      <c r="C6" t="str">
        <f>VLOOKUP(B6,BaseMetodos!$E$2:$E$1177,1,FALSE)</f>
        <v>altaOperacionAPV</v>
      </c>
      <c r="D6" t="s">
        <v>1659</v>
      </c>
      <c r="E6" t="str">
        <f>VLOOKUP(B6,BaseMetodos!$E$2:$F$1177,2,FALSE)</f>
        <v>alta/operacion-apv</v>
      </c>
      <c r="F6">
        <v>12</v>
      </c>
      <c r="G6" t="s">
        <v>1669</v>
      </c>
      <c r="H6" t="s">
        <v>1670</v>
      </c>
      <c r="I6" t="s">
        <v>1672</v>
      </c>
    </row>
    <row r="7" spans="1:9" x14ac:dyDescent="0.35">
      <c r="A7">
        <f>VLOOKUP(B7,BaseMetodos!$E$2:$G$1177,3,FALSE)</f>
        <v>71</v>
      </c>
      <c r="B7" t="s">
        <v>184</v>
      </c>
      <c r="C7" t="str">
        <f>VLOOKUP(B7,BaseMetodos!$E$2:$E$1177,1,FALSE)</f>
        <v>altaOperacionAPV</v>
      </c>
      <c r="D7" t="s">
        <v>1659</v>
      </c>
      <c r="E7" t="str">
        <f>VLOOKUP(B7,BaseMetodos!$E$2:$F$1177,2,FALSE)</f>
        <v>alta/operacion-apv</v>
      </c>
      <c r="F7">
        <v>12</v>
      </c>
      <c r="G7" t="s">
        <v>1673</v>
      </c>
      <c r="H7" t="s">
        <v>1674</v>
      </c>
      <c r="I7" t="s">
        <v>1675</v>
      </c>
    </row>
    <row r="8" spans="1:9" x14ac:dyDescent="0.35">
      <c r="A8">
        <f>VLOOKUP(B8,BaseMetodos!$E$2:$G$1177,3,FALSE)</f>
        <v>71</v>
      </c>
      <c r="B8" t="s">
        <v>184</v>
      </c>
      <c r="C8" t="str">
        <f>VLOOKUP(B8,BaseMetodos!$E$2:$E$1177,1,FALSE)</f>
        <v>altaOperacionAPV</v>
      </c>
      <c r="D8" t="s">
        <v>1659</v>
      </c>
      <c r="E8" t="str">
        <f>VLOOKUP(B8,BaseMetodos!$E$2:$F$1177,2,FALSE)</f>
        <v>alta/operacion-apv</v>
      </c>
      <c r="F8">
        <v>12</v>
      </c>
      <c r="G8" t="s">
        <v>1673</v>
      </c>
      <c r="H8" t="s">
        <v>1674</v>
      </c>
      <c r="I8" t="s">
        <v>1676</v>
      </c>
    </row>
    <row r="9" spans="1:9" x14ac:dyDescent="0.35">
      <c r="A9">
        <f>VLOOKUP(B9,BaseMetodos!$E$2:$G$1177,3,FALSE)</f>
        <v>71</v>
      </c>
      <c r="B9" t="s">
        <v>184</v>
      </c>
      <c r="C9" t="str">
        <f>VLOOKUP(B9,BaseMetodos!$E$2:$E$1177,1,FALSE)</f>
        <v>altaOperacionAPV</v>
      </c>
      <c r="D9" t="s">
        <v>1659</v>
      </c>
      <c r="E9" t="str">
        <f>VLOOKUP(B9,BaseMetodos!$E$2:$F$1177,2,FALSE)</f>
        <v>alta/operacion-apv</v>
      </c>
      <c r="F9">
        <v>12</v>
      </c>
      <c r="G9" t="s">
        <v>1673</v>
      </c>
      <c r="H9" t="s">
        <v>1674</v>
      </c>
      <c r="I9" t="s">
        <v>1677</v>
      </c>
    </row>
    <row r="10" spans="1:9" x14ac:dyDescent="0.35">
      <c r="A10">
        <f>VLOOKUP(B10,BaseMetodos!$E$2:$G$1177,3,FALSE)</f>
        <v>10</v>
      </c>
      <c r="B10" t="s">
        <v>158</v>
      </c>
      <c r="C10" t="str">
        <f>VLOOKUP(B10,BaseMetodos!$E$2:$E$1177,1,FALSE)</f>
        <v>vitrinaFondos</v>
      </c>
      <c r="D10" t="s">
        <v>1659</v>
      </c>
      <c r="E10" t="str">
        <f>VLOOKUP(B10,BaseMetodos!$E$2:$F$1177,2,FALSE)</f>
        <v>invertir/vitrina-fondos</v>
      </c>
      <c r="F10">
        <v>1</v>
      </c>
      <c r="G10" t="s">
        <v>1678</v>
      </c>
      <c r="H10" t="s">
        <v>1679</v>
      </c>
      <c r="I10" t="s">
        <v>158</v>
      </c>
    </row>
    <row r="11" spans="1:9" x14ac:dyDescent="0.35">
      <c r="A11">
        <f>VLOOKUP(B11,BaseMetodos!$E$2:$G$1177,3,FALSE)</f>
        <v>26</v>
      </c>
      <c r="B11" t="s">
        <v>285</v>
      </c>
      <c r="C11" t="str">
        <f>VLOOKUP(B11,BaseMetodos!$E$2:$E$1177,1,FALSE)</f>
        <v>obtieneFondosCartolaCliente</v>
      </c>
      <c r="D11" t="s">
        <v>1659</v>
      </c>
      <c r="E11" t="str">
        <f>VLOOKUP(B11,BaseMetodos!$E$2:$F$1177,2,FALSE)</f>
        <v>cartola/fondo/cliente/busqueda</v>
      </c>
      <c r="F11">
        <v>2</v>
      </c>
      <c r="G11" t="s">
        <v>1680</v>
      </c>
      <c r="H11" t="s">
        <v>1681</v>
      </c>
      <c r="I11" t="s">
        <v>1654</v>
      </c>
    </row>
    <row r="12" spans="1:9" x14ac:dyDescent="0.35">
      <c r="A12">
        <f>VLOOKUP(B12,BaseMetodos!$E$2:$G$1177,3,FALSE)</f>
        <v>20</v>
      </c>
      <c r="B12" t="s">
        <v>131</v>
      </c>
      <c r="C12" t="str">
        <f>VLOOKUP(B12,BaseMetodos!$E$2:$E$1177,1,FALSE)</f>
        <v>obtieneOperacionesTransito</v>
      </c>
      <c r="D12" t="s">
        <v>1659</v>
      </c>
      <c r="E12" t="str">
        <f>VLOOKUP(B12,BaseMetodos!$E$2:$F$1177,2,FALSE)</f>
        <v>operacion/transito/busqueda</v>
      </c>
      <c r="F12">
        <v>2</v>
      </c>
      <c r="G12" t="s">
        <v>1680</v>
      </c>
      <c r="H12" t="s">
        <v>1681</v>
      </c>
      <c r="I12" t="s">
        <v>131</v>
      </c>
    </row>
    <row r="13" spans="1:9" x14ac:dyDescent="0.35">
      <c r="A13">
        <f>VLOOKUP(B13,BaseMetodos!$E$2:$G$1177,3,FALSE)</f>
        <v>16</v>
      </c>
      <c r="B13" t="s">
        <v>133</v>
      </c>
      <c r="C13" t="str">
        <f>VLOOKUP(B13,BaseMetodos!$E$2:$E$1177,1,FALSE)</f>
        <v>resumenTotalCartolaSaldos</v>
      </c>
      <c r="D13" t="s">
        <v>1659</v>
      </c>
      <c r="E13" t="str">
        <f>VLOOKUP(B13,BaseMetodos!$E$2:$F$1177,2,FALSE)</f>
        <v>cartola/resumen/cliente/busqueda</v>
      </c>
      <c r="F13">
        <v>2</v>
      </c>
      <c r="G13" t="s">
        <v>1680</v>
      </c>
      <c r="H13" t="s">
        <v>1681</v>
      </c>
      <c r="I13" t="s">
        <v>133</v>
      </c>
    </row>
    <row r="14" spans="1:9" x14ac:dyDescent="0.35">
      <c r="A14">
        <f>VLOOKUP(B14,BaseMetodos!$E$2:$G$1177,3,FALSE)</f>
        <v>68</v>
      </c>
      <c r="B14" t="s">
        <v>135</v>
      </c>
      <c r="C14" t="str">
        <f>VLOOKUP(B14,BaseMetodos!$E$2:$E$1177,1,FALSE)</f>
        <v>get_client_data_by_rut</v>
      </c>
      <c r="D14" t="s">
        <v>1659</v>
      </c>
      <c r="E14" t="str">
        <f>VLOOKUP(B14,BaseMetodos!$E$2:$F$1177,2,FALSE)</f>
        <v>data/busqueda</v>
      </c>
      <c r="F14">
        <v>3</v>
      </c>
      <c r="G14" t="s">
        <v>1682</v>
      </c>
      <c r="H14" t="s">
        <v>1683</v>
      </c>
      <c r="I14" t="s">
        <v>1684</v>
      </c>
    </row>
    <row r="15" spans="1:9" x14ac:dyDescent="0.35">
      <c r="A15">
        <f>VLOOKUP(B15,BaseMetodos!$E$2:$G$1177,3,FALSE)</f>
        <v>68</v>
      </c>
      <c r="B15" t="s">
        <v>135</v>
      </c>
      <c r="C15" t="str">
        <f>VLOOKUP(B15,BaseMetodos!$E$2:$E$1177,1,FALSE)</f>
        <v>get_client_data_by_rut</v>
      </c>
      <c r="D15" t="s">
        <v>1659</v>
      </c>
      <c r="E15" t="str">
        <f>VLOOKUP(B15,BaseMetodos!$E$2:$F$1177,2,FALSE)</f>
        <v>data/busqueda</v>
      </c>
      <c r="F15">
        <v>3</v>
      </c>
      <c r="G15" t="s">
        <v>1682</v>
      </c>
      <c r="H15" t="s">
        <v>1683</v>
      </c>
      <c r="I15" t="s">
        <v>1685</v>
      </c>
    </row>
    <row r="16" spans="1:9" x14ac:dyDescent="0.35">
      <c r="A16">
        <f>VLOOKUP(B16,BaseMetodos!$E$2:$G$1177,3,FALSE)</f>
        <v>27</v>
      </c>
      <c r="B16" t="s">
        <v>137</v>
      </c>
      <c r="C16" t="str">
        <f>VLOOKUP(B16,BaseMetodos!$E$2:$E$1177,1,FALSE)</f>
        <v>obtieneArchivosInformativos</v>
      </c>
      <c r="D16" t="s">
        <v>1659</v>
      </c>
      <c r="E16" t="str">
        <f>VLOOKUP(B16,BaseMetodos!$E$2:$F$1177,2,FALSE)</f>
        <v>archivo/informativo/busqueda</v>
      </c>
      <c r="F16">
        <v>4</v>
      </c>
      <c r="G16" t="s">
        <v>1686</v>
      </c>
      <c r="H16" t="s">
        <v>1687</v>
      </c>
      <c r="I16" t="s">
        <v>137</v>
      </c>
    </row>
    <row r="17" spans="1:9" x14ac:dyDescent="0.35">
      <c r="A17">
        <f>VLOOKUP(B17,BaseMetodos!$E$2:$G$1177,3,FALSE)</f>
        <v>4</v>
      </c>
      <c r="B17" t="s">
        <v>139</v>
      </c>
      <c r="C17" t="str">
        <f>VLOOKUP(B17,BaseMetodos!$E$2:$E$1177,1,FALSE)</f>
        <v>validaAccesoWeb</v>
      </c>
      <c r="D17" t="s">
        <v>1659</v>
      </c>
      <c r="E17" t="str">
        <f>VLOOKUP(B17,BaseMetodos!$E$2:$F$1177,2,FALSE)</f>
        <v>validacion/acceso</v>
      </c>
      <c r="F17">
        <v>4</v>
      </c>
      <c r="G17" t="s">
        <v>1686</v>
      </c>
      <c r="H17" t="s">
        <v>1687</v>
      </c>
      <c r="I17" t="s">
        <v>139</v>
      </c>
    </row>
    <row r="18" spans="1:9" x14ac:dyDescent="0.35">
      <c r="A18">
        <f>VLOOKUP(B18,BaseMetodos!$E$2:$G$1177,3,FALSE)</f>
        <v>47</v>
      </c>
      <c r="B18" t="s">
        <v>141</v>
      </c>
      <c r="C18" t="str">
        <f>VLOOKUP(B18,BaseMetodos!$E$2:$E$1177,1,FALSE)</f>
        <v>obtieneFondosMutuos</v>
      </c>
      <c r="D18" t="s">
        <v>1659</v>
      </c>
      <c r="E18" t="str">
        <f>VLOOKUP(B18,BaseMetodos!$E$2:$F$1177,2,FALSE)</f>
        <v>invertir/fondo/busqueda</v>
      </c>
      <c r="F18">
        <v>4</v>
      </c>
      <c r="G18" t="s">
        <v>1686</v>
      </c>
      <c r="H18" t="s">
        <v>1687</v>
      </c>
      <c r="I18" t="s">
        <v>141</v>
      </c>
    </row>
    <row r="19" spans="1:9" x14ac:dyDescent="0.35">
      <c r="A19">
        <f>VLOOKUP(B19,BaseMetodos!$E$2:$G$1177,3,FALSE)</f>
        <v>42</v>
      </c>
      <c r="B19" t="s">
        <v>185</v>
      </c>
      <c r="C19" t="str">
        <f>VLOOKUP(B19,BaseMetodos!$E$2:$E$1177,1,FALSE)</f>
        <v>registrarCorreoElectronico</v>
      </c>
      <c r="D19" t="s">
        <v>1659</v>
      </c>
      <c r="E19" t="str">
        <f>VLOOKUP(B19,BaseMetodos!$E$2:$F$1177,2,FALSE)</f>
        <v>invertir/correo/registro</v>
      </c>
      <c r="F19">
        <v>5</v>
      </c>
      <c r="G19" t="s">
        <v>1688</v>
      </c>
      <c r="H19" t="s">
        <v>1689</v>
      </c>
      <c r="I19" t="s">
        <v>185</v>
      </c>
    </row>
    <row r="20" spans="1:9" x14ac:dyDescent="0.35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1659</v>
      </c>
      <c r="E20" t="str">
        <f>VLOOKUP(B20,BaseMetodos!$E$2:$F$1177,2,FALSE)</f>
        <v>invertir/entidad/bloqueo-desbloqueo</v>
      </c>
      <c r="F20">
        <v>5</v>
      </c>
      <c r="G20" t="s">
        <v>1688</v>
      </c>
      <c r="H20" t="s">
        <v>1689</v>
      </c>
      <c r="I20" t="s">
        <v>186</v>
      </c>
    </row>
    <row r="21" spans="1:9" x14ac:dyDescent="0.35">
      <c r="A21">
        <f>VLOOKUP(B21,BaseMetodos!$E$2:$G$1177,3,FALSE)</f>
        <v>22</v>
      </c>
      <c r="B21" t="s">
        <v>143</v>
      </c>
      <c r="C21" t="str">
        <f>VLOOKUP(B21,BaseMetodos!$E$2:$E$1177,1,FALSE)</f>
        <v>detalleMovimientoFondoCliente</v>
      </c>
      <c r="D21" t="s">
        <v>275</v>
      </c>
      <c r="E21" t="str">
        <f>VLOOKUP(B21,BaseMetodos!$E$2:$F$1177,2,FALSE)</f>
        <v>cartola/fondo/cliente/movimientos/busqueda</v>
      </c>
      <c r="F21">
        <v>6</v>
      </c>
      <c r="G21" t="s">
        <v>1690</v>
      </c>
      <c r="H21" t="s">
        <v>1691</v>
      </c>
      <c r="I21" t="s">
        <v>143</v>
      </c>
    </row>
    <row r="22" spans="1:9" x14ac:dyDescent="0.35">
      <c r="A22">
        <f>VLOOKUP(B22,BaseMetodos!$E$2:$G$1177,3,FALSE)</f>
        <v>12</v>
      </c>
      <c r="B22" t="s">
        <v>283</v>
      </c>
      <c r="C22" t="str">
        <f>VLOOKUP(B22,BaseMetodos!$E$2:$E$1177,1,FALSE)</f>
        <v>obtieneAnosCartolaHistorica</v>
      </c>
      <c r="D22" t="s">
        <v>1659</v>
      </c>
      <c r="E22" t="str">
        <f>VLOOKUP(B22,BaseMetodos!$E$2:$F$1177,2,FALSE)</f>
        <v>cartola/historica/anos/cliente/busqueda</v>
      </c>
      <c r="F22">
        <v>6</v>
      </c>
      <c r="G22" t="s">
        <v>1690</v>
      </c>
      <c r="H22" t="s">
        <v>1691</v>
      </c>
      <c r="I22" t="s">
        <v>1655</v>
      </c>
    </row>
    <row r="23" spans="1:9" x14ac:dyDescent="0.35">
      <c r="A23">
        <f>VLOOKUP(B23,BaseMetodos!$E$2:$G$1177,3,FALSE)</f>
        <v>39</v>
      </c>
      <c r="B23" t="s">
        <v>284</v>
      </c>
      <c r="C23" t="str">
        <f>VLOOKUP(B23,BaseMetodos!$E$2:$E$1177,1,FALSE)</f>
        <v>obtieneCuentasCartolaHistorica</v>
      </c>
      <c r="D23" t="s">
        <v>1659</v>
      </c>
      <c r="E23" t="str">
        <f>VLOOKUP(B23,BaseMetodos!$E$2:$F$1177,2,FALSE)</f>
        <v>cartola/historica/cuenta/cliente/busqueda</v>
      </c>
      <c r="F23">
        <v>6</v>
      </c>
      <c r="G23" t="s">
        <v>1690</v>
      </c>
      <c r="H23" t="s">
        <v>1691</v>
      </c>
      <c r="I23" t="s">
        <v>1656</v>
      </c>
    </row>
    <row r="24" spans="1:9" x14ac:dyDescent="0.35">
      <c r="A24">
        <f>VLOOKUP(B24,BaseMetodos!$E$2:$G$1177,3,FALSE)</f>
        <v>36</v>
      </c>
      <c r="B24" t="s">
        <v>286</v>
      </c>
      <c r="C24" t="str">
        <f>VLOOKUP(B24,BaseMetodos!$E$2:$E$1177,1,FALSE)</f>
        <v>obtieneFondosCartolaHistorica</v>
      </c>
      <c r="D24" t="s">
        <v>1659</v>
      </c>
      <c r="E24" t="str">
        <f>VLOOKUP(B24,BaseMetodos!$E$2:$F$1177,2,FALSE)</f>
        <v>cartola/historica/fondo/cliente/busqueda</v>
      </c>
      <c r="F24">
        <v>6</v>
      </c>
      <c r="G24" t="s">
        <v>1690</v>
      </c>
      <c r="H24" t="s">
        <v>1691</v>
      </c>
      <c r="I24" t="s">
        <v>1657</v>
      </c>
    </row>
    <row r="25" spans="1:9" x14ac:dyDescent="0.35">
      <c r="A25">
        <f>VLOOKUP(B25,BaseMetodos!$E$2:$G$1177,3,FALSE)</f>
        <v>41</v>
      </c>
      <c r="B25" t="s">
        <v>148</v>
      </c>
      <c r="C25" t="str">
        <f>VLOOKUP(B25,BaseMetodos!$E$2:$E$1177,1,FALSE)</f>
        <v>cambiarEstadoInversionProgramada</v>
      </c>
      <c r="D25" t="s">
        <v>1659</v>
      </c>
      <c r="E25" t="str">
        <f>VLOOKUP(B25,BaseMetodos!$E$2:$F$1177,2,FALSE)</f>
        <v>inversion-programada/cambio</v>
      </c>
      <c r="F25">
        <v>7</v>
      </c>
      <c r="G25" t="s">
        <v>1692</v>
      </c>
      <c r="H25" t="s">
        <v>1693</v>
      </c>
      <c r="I25" t="s">
        <v>148</v>
      </c>
    </row>
    <row r="26" spans="1:9" x14ac:dyDescent="0.35">
      <c r="A26">
        <f>VLOOKUP(B26,BaseMetodos!$E$2:$G$1177,3,FALSE)</f>
        <v>48</v>
      </c>
      <c r="B26" t="s">
        <v>150</v>
      </c>
      <c r="C26" t="str">
        <f>VLOOKUP(B26,BaseMetodos!$E$2:$E$1177,1,FALSE)</f>
        <v>consultarDetalleInversionProgramada</v>
      </c>
      <c r="D26" t="s">
        <v>1659</v>
      </c>
      <c r="E26" t="str">
        <f>VLOOKUP(B26,BaseMetodos!$E$2:$F$1177,2,FALSE)</f>
        <v>inversion-programada/detalle/busqueda</v>
      </c>
      <c r="F26">
        <v>7</v>
      </c>
      <c r="G26" t="s">
        <v>1692</v>
      </c>
      <c r="H26" t="s">
        <v>1693</v>
      </c>
      <c r="I26" t="s">
        <v>150</v>
      </c>
    </row>
    <row r="27" spans="1:9" x14ac:dyDescent="0.35">
      <c r="A27">
        <f>VLOOKUP(B27,BaseMetodos!$E$2:$G$1177,3,FALSE)</f>
        <v>55</v>
      </c>
      <c r="B27" t="s">
        <v>152</v>
      </c>
      <c r="C27" t="str">
        <f>VLOOKUP(B27,BaseMetodos!$E$2:$E$1177,1,FALSE)</f>
        <v>consultarInversionesProgramadas</v>
      </c>
      <c r="D27" t="s">
        <v>1659</v>
      </c>
      <c r="E27" t="str">
        <f>VLOOKUP(B27,BaseMetodos!$E$2:$F$1177,2,FALSE)</f>
        <v>inversion-programada/busqueda</v>
      </c>
      <c r="F27">
        <v>7</v>
      </c>
      <c r="G27" t="s">
        <v>1692</v>
      </c>
      <c r="H27" t="s">
        <v>1693</v>
      </c>
      <c r="I27" t="s">
        <v>152</v>
      </c>
    </row>
    <row r="28" spans="1:9" x14ac:dyDescent="0.35">
      <c r="A28">
        <f>VLOOKUP(B28,BaseMetodos!$E$2:$G$1177,3,FALSE)</f>
        <v>29</v>
      </c>
      <c r="B28" t="s">
        <v>154</v>
      </c>
      <c r="C28" t="str">
        <f>VLOOKUP(B28,BaseMetodos!$E$2:$E$1177,1,FALSE)</f>
        <v>ingresarInversionProgramada</v>
      </c>
      <c r="D28" t="s">
        <v>1659</v>
      </c>
      <c r="E28" t="str">
        <f>VLOOKUP(B28,BaseMetodos!$E$2:$F$1177,2,FALSE)</f>
        <v>inversion-programada/ingreso</v>
      </c>
      <c r="F28">
        <v>7</v>
      </c>
      <c r="G28" t="s">
        <v>1692</v>
      </c>
      <c r="H28" t="s">
        <v>1693</v>
      </c>
      <c r="I28" t="s">
        <v>154</v>
      </c>
    </row>
    <row r="29" spans="1:9" x14ac:dyDescent="0.35">
      <c r="A29">
        <f>VLOOKUP(B29,BaseMetodos!$E$2:$G$1177,3,FALSE)</f>
        <v>65</v>
      </c>
      <c r="B29" t="s">
        <v>156</v>
      </c>
      <c r="C29" t="str">
        <f>VLOOKUP(B29,BaseMetodos!$E$2:$E$1177,1,FALSE)</f>
        <v>modificarInversionProgramada</v>
      </c>
      <c r="D29" t="s">
        <v>1659</v>
      </c>
      <c r="E29" t="str">
        <f>VLOOKUP(B29,BaseMetodos!$E$2:$F$1177,2,FALSE)</f>
        <v>inversion-programada/modificacion</v>
      </c>
      <c r="F29">
        <v>7</v>
      </c>
      <c r="G29" t="s">
        <v>1692</v>
      </c>
      <c r="H29" t="s">
        <v>1693</v>
      </c>
      <c r="I29" t="s">
        <v>156</v>
      </c>
    </row>
    <row r="30" spans="1:9" x14ac:dyDescent="0.35">
      <c r="A30">
        <f>VLOOKUP(B30,BaseMetodos!$E$2:$G$1177,3,FALSE)</f>
        <v>7</v>
      </c>
      <c r="B30" t="s">
        <v>159</v>
      </c>
      <c r="C30" t="str">
        <f>VLOOKUP(B30,BaseMetodos!$E$2:$E$1177,1,FALSE)</f>
        <v>consultarParticipe</v>
      </c>
      <c r="D30" t="s">
        <v>1659</v>
      </c>
      <c r="E30" t="str">
        <f>VLOOKUP(B30,BaseMetodos!$E$2:$F$1177,2,FALSE)</f>
        <v>participe/busqueda</v>
      </c>
      <c r="F30">
        <v>8</v>
      </c>
      <c r="G30" t="s">
        <v>1694</v>
      </c>
      <c r="H30" t="s">
        <v>1695</v>
      </c>
      <c r="I30" t="s">
        <v>1696</v>
      </c>
    </row>
    <row r="31" spans="1:9" x14ac:dyDescent="0.35">
      <c r="A31">
        <f>VLOOKUP(B31,BaseMetodos!$E$2:$G$1177,3,FALSE)</f>
        <v>57</v>
      </c>
      <c r="B31" t="s">
        <v>160</v>
      </c>
      <c r="C31" t="str">
        <f>VLOOKUP(B31,BaseMetodos!$E$2:$E$1177,1,FALSE)</f>
        <v>obtenerDetalleCuentaFondoMutuo</v>
      </c>
      <c r="D31" t="s">
        <v>1659</v>
      </c>
      <c r="E31" t="str">
        <f>VLOOKUP(B31,BaseMetodos!$E$2:$F$1177,2,FALSE)</f>
        <v>rescate/fondo/detalle/busqueda</v>
      </c>
      <c r="F31">
        <v>8</v>
      </c>
      <c r="G31" t="s">
        <v>1694</v>
      </c>
      <c r="H31" t="s">
        <v>1695</v>
      </c>
      <c r="I31" t="s">
        <v>1697</v>
      </c>
    </row>
    <row r="32" spans="1:9" x14ac:dyDescent="0.35">
      <c r="A32">
        <f>VLOOKUP(B32,BaseMetodos!$E$2:$G$1177,3,FALSE)</f>
        <v>52</v>
      </c>
      <c r="B32" t="s">
        <v>162</v>
      </c>
      <c r="C32" t="str">
        <f>VLOOKUP(B32,BaseMetodos!$E$2:$E$1177,1,FALSE)</f>
        <v>anularInversion</v>
      </c>
      <c r="D32" t="s">
        <v>1659</v>
      </c>
      <c r="E32" t="str">
        <f>VLOOKUP(B32,BaseMetodos!$E$2:$F$1177,2,FALSE)</f>
        <v>invertir/anulacion</v>
      </c>
      <c r="F32">
        <v>8</v>
      </c>
      <c r="G32" t="s">
        <v>1694</v>
      </c>
      <c r="H32" t="s">
        <v>1695</v>
      </c>
      <c r="I32" t="s">
        <v>162</v>
      </c>
    </row>
    <row r="33" spans="1:9" x14ac:dyDescent="0.35">
      <c r="A33">
        <f>VLOOKUP(B33,BaseMetodos!$E$2:$G$1177,3,FALSE)</f>
        <v>63</v>
      </c>
      <c r="B33" t="s">
        <v>164</v>
      </c>
      <c r="C33" t="str">
        <f>VLOOKUP(B33,BaseMetodos!$E$2:$E$1177,1,FALSE)</f>
        <v>consultarCGFFondoMutuo</v>
      </c>
      <c r="D33" t="s">
        <v>1659</v>
      </c>
      <c r="E33" t="str">
        <f>VLOOKUP(B33,BaseMetodos!$E$2:$F$1177,2,FALSE)</f>
        <v>invertir/cgf/fondo/busqueda</v>
      </c>
      <c r="F33">
        <v>8</v>
      </c>
      <c r="G33" t="s">
        <v>1694</v>
      </c>
      <c r="H33" t="s">
        <v>1695</v>
      </c>
      <c r="I33" t="s">
        <v>164</v>
      </c>
    </row>
    <row r="34" spans="1:9" x14ac:dyDescent="0.35">
      <c r="A34">
        <f>VLOOKUP(B34,BaseMetodos!$E$2:$G$1177,3,FALSE)</f>
        <v>32</v>
      </c>
      <c r="B34" t="s">
        <v>187</v>
      </c>
      <c r="C34" t="str">
        <f>VLOOKUP(B34,BaseMetodos!$E$2:$E$1177,1,FALSE)</f>
        <v>invertirFondoMutuo</v>
      </c>
      <c r="D34" t="s">
        <v>1659</v>
      </c>
      <c r="E34" t="str">
        <f>VLOOKUP(B34,BaseMetodos!$E$2:$F$1177,2,FALSE)</f>
        <v>invertir/fondo</v>
      </c>
      <c r="F34">
        <v>8</v>
      </c>
      <c r="G34" t="s">
        <v>1694</v>
      </c>
      <c r="H34" t="s">
        <v>1695</v>
      </c>
      <c r="I34" t="s">
        <v>187</v>
      </c>
    </row>
    <row r="35" spans="1:9" x14ac:dyDescent="0.35">
      <c r="A35">
        <f>VLOOKUP(B35,BaseMetodos!$E$2:$G$1177,3,FALSE)</f>
        <v>49</v>
      </c>
      <c r="B35" t="s">
        <v>165</v>
      </c>
      <c r="C35" t="str">
        <f>VLOOKUP(B35,BaseMetodos!$E$2:$E$1177,1,FALSE)</f>
        <v>listarRegimenTributario</v>
      </c>
      <c r="D35" t="s">
        <v>1659</v>
      </c>
      <c r="E35" t="str">
        <f>VLOOKUP(B35,BaseMetodos!$E$2:$F$1177,2,FALSE)</f>
        <v>invertir/regimen-tributario/busqueda</v>
      </c>
      <c r="F35">
        <v>9</v>
      </c>
      <c r="G35" t="s">
        <v>1694</v>
      </c>
      <c r="H35" t="s">
        <v>1695</v>
      </c>
      <c r="I35" t="s">
        <v>165</v>
      </c>
    </row>
    <row r="36" spans="1:9" x14ac:dyDescent="0.35">
      <c r="A36">
        <f>VLOOKUP(B36,BaseMetodos!$E$2:$G$1177,3,FALSE)</f>
        <v>3</v>
      </c>
      <c r="B36" t="s">
        <v>166</v>
      </c>
      <c r="C36" t="str">
        <f>VLOOKUP(B36,BaseMetodos!$E$2:$E$1177,1,FALSE)</f>
        <v>obtenerComisionInversion</v>
      </c>
      <c r="D36" t="s">
        <v>1659</v>
      </c>
      <c r="E36" t="str">
        <f>VLOOKUP(B36,BaseMetodos!$E$2:$F$1177,2,FALSE)</f>
        <v>invertir/comision/busqueda</v>
      </c>
      <c r="F36">
        <v>9</v>
      </c>
      <c r="G36" t="s">
        <v>1694</v>
      </c>
      <c r="H36" t="s">
        <v>1695</v>
      </c>
      <c r="I36" t="s">
        <v>166</v>
      </c>
    </row>
    <row r="37" spans="1:9" x14ac:dyDescent="0.35">
      <c r="A37">
        <f>VLOOKUP(B37,BaseMetodos!$E$2:$G$1177,3,FALSE)</f>
        <v>23</v>
      </c>
      <c r="B37" t="s">
        <v>167</v>
      </c>
      <c r="C37" t="str">
        <f>VLOOKUP(B37,BaseMetodos!$E$2:$E$1177,1,FALSE)</f>
        <v>obtenerCuentaFondo</v>
      </c>
      <c r="D37" t="s">
        <v>1659</v>
      </c>
      <c r="E37" t="str">
        <f>VLOOKUP(B37,BaseMetodos!$E$2:$F$1177,2,FALSE)</f>
        <v>invertir/fondo/cuenta/busqueda</v>
      </c>
      <c r="F37">
        <v>9</v>
      </c>
      <c r="G37" t="s">
        <v>1694</v>
      </c>
      <c r="H37" t="s">
        <v>1695</v>
      </c>
      <c r="I37" t="s">
        <v>167</v>
      </c>
    </row>
    <row r="38" spans="1:9" x14ac:dyDescent="0.35">
      <c r="A38">
        <f>VLOOKUP(B38,BaseMetodos!$E$2:$G$1177,3,FALSE)</f>
        <v>23</v>
      </c>
      <c r="B38" t="s">
        <v>167</v>
      </c>
      <c r="C38" t="str">
        <f>VLOOKUP(B38,BaseMetodos!$E$2:$E$1177,1,FALSE)</f>
        <v>obtenerCuentaFondo</v>
      </c>
      <c r="D38" t="s">
        <v>1659</v>
      </c>
      <c r="E38" t="str">
        <f>VLOOKUP(B38,BaseMetodos!$E$2:$F$1177,2,FALSE)</f>
        <v>invertir/fondo/cuenta/busqueda</v>
      </c>
      <c r="F38">
        <v>9</v>
      </c>
      <c r="G38" t="s">
        <v>1694</v>
      </c>
      <c r="H38" t="s">
        <v>1695</v>
      </c>
      <c r="I38" t="s">
        <v>1698</v>
      </c>
    </row>
    <row r="39" spans="1:9" x14ac:dyDescent="0.35">
      <c r="A39">
        <f>VLOOKUP(B39,BaseMetodos!$E$2:$G$1177,3,FALSE)</f>
        <v>2</v>
      </c>
      <c r="B39" t="s">
        <v>168</v>
      </c>
      <c r="C39" t="str">
        <f>VLOOKUP(B39,BaseMetodos!$E$2:$E$1177,1,FALSE)</f>
        <v>obtenerCuentasCliente</v>
      </c>
      <c r="D39" t="s">
        <v>1659</v>
      </c>
      <c r="E39" t="str">
        <f>VLOOKUP(B39,BaseMetodos!$E$2:$F$1177,2,FALSE)</f>
        <v>invertir/cliente/cuenta/busqueda</v>
      </c>
      <c r="F39">
        <v>9</v>
      </c>
      <c r="G39" t="s">
        <v>1694</v>
      </c>
      <c r="H39" t="s">
        <v>1695</v>
      </c>
      <c r="I39" t="s">
        <v>168</v>
      </c>
    </row>
    <row r="40" spans="1:9" x14ac:dyDescent="0.35">
      <c r="A40">
        <f>VLOOKUP(B40,BaseMetodos!$E$2:$G$1177,3,FALSE)</f>
        <v>61</v>
      </c>
      <c r="B40" t="s">
        <v>169</v>
      </c>
      <c r="C40" t="str">
        <f>VLOOKUP(B40,BaseMetodos!$E$2:$E$1177,1,FALSE)</f>
        <v>validarMonto</v>
      </c>
      <c r="D40" t="s">
        <v>1659</v>
      </c>
      <c r="E40" t="str">
        <f>VLOOKUP(B40,BaseMetodos!$E$2:$F$1177,2,FALSE)</f>
        <v>invertir/monto/validacion</v>
      </c>
      <c r="F40">
        <v>9</v>
      </c>
      <c r="G40" t="s">
        <v>1694</v>
      </c>
      <c r="H40" t="s">
        <v>1695</v>
      </c>
      <c r="I40" t="s">
        <v>169</v>
      </c>
    </row>
    <row r="41" spans="1:9" x14ac:dyDescent="0.35">
      <c r="A41">
        <f>VLOOKUP(B41,BaseMetodos!$E$2:$G$1177,3,FALSE)</f>
        <v>61</v>
      </c>
      <c r="B41" t="s">
        <v>169</v>
      </c>
      <c r="C41" t="str">
        <f>VLOOKUP(B41,BaseMetodos!$E$2:$E$1177,1,FALSE)</f>
        <v>validarMonto</v>
      </c>
      <c r="D41" t="s">
        <v>1659</v>
      </c>
      <c r="E41" t="str">
        <f>VLOOKUP(B41,BaseMetodos!$E$2:$F$1177,2,FALSE)</f>
        <v>invertir/monto/validacion</v>
      </c>
      <c r="F41">
        <v>9</v>
      </c>
      <c r="G41" t="s">
        <v>1694</v>
      </c>
      <c r="H41" t="s">
        <v>1695</v>
      </c>
      <c r="I41" t="s">
        <v>1699</v>
      </c>
    </row>
    <row r="42" spans="1:9" x14ac:dyDescent="0.35">
      <c r="A42">
        <f>VLOOKUP(B42,BaseMetodos!$E$2:$G$1177,3,FALSE)</f>
        <v>35</v>
      </c>
      <c r="B42" t="s">
        <v>170</v>
      </c>
      <c r="C42" t="str">
        <f>VLOOKUP(B42,BaseMetodos!$E$2:$E$1177,1,FALSE)</f>
        <v>validarOperacionWebFondo</v>
      </c>
      <c r="D42" t="s">
        <v>1659</v>
      </c>
      <c r="E42" t="str">
        <f>VLOOKUP(B42,BaseMetodos!$E$2:$F$1177,2,FALSE)</f>
        <v>invertir/operacion-web-fondo/validacion</v>
      </c>
      <c r="F42">
        <v>9</v>
      </c>
      <c r="G42" t="s">
        <v>1694</v>
      </c>
      <c r="H42" t="s">
        <v>1695</v>
      </c>
      <c r="I42" t="s">
        <v>170</v>
      </c>
    </row>
    <row r="43" spans="1:9" x14ac:dyDescent="0.35">
      <c r="A43">
        <f>VLOOKUP(B43,BaseMetodos!$E$2:$G$1177,3,FALSE)</f>
        <v>30</v>
      </c>
      <c r="B43" t="s">
        <v>188</v>
      </c>
      <c r="C43" t="str">
        <f>VLOOKUP(B43,BaseMetodos!$E$2:$E$1177,1,FALSE)</f>
        <v>ingresaParticipe</v>
      </c>
      <c r="D43" t="s">
        <v>276</v>
      </c>
      <c r="E43" t="str">
        <f>VLOOKUP(B43,BaseMetodos!$E$2:$F$1177,2,FALSE)</f>
        <v>invertir/participe/ingreso</v>
      </c>
      <c r="F43">
        <v>9</v>
      </c>
      <c r="G43" t="s">
        <v>1694</v>
      </c>
      <c r="H43" t="s">
        <v>1695</v>
      </c>
      <c r="I43" t="s">
        <v>188</v>
      </c>
    </row>
    <row r="44" spans="1:9" x14ac:dyDescent="0.35">
      <c r="A44">
        <f>VLOOKUP(B44,BaseMetodos!$E$2:$G$1177,3,FALSE)</f>
        <v>15</v>
      </c>
      <c r="B44" t="s">
        <v>171</v>
      </c>
      <c r="C44" t="str">
        <f>VLOOKUP(B44,BaseMetodos!$E$2:$E$1177,1,FALSE)</f>
        <v>registrarCGFFondoMutuo</v>
      </c>
      <c r="D44" t="s">
        <v>1659</v>
      </c>
      <c r="E44" t="str">
        <f>VLOOKUP(B44,BaseMetodos!$E$2:$F$1177,2,FALSE)</f>
        <v>invertir/cgf/fondo/registro</v>
      </c>
      <c r="F44">
        <v>9</v>
      </c>
      <c r="G44" t="s">
        <v>1694</v>
      </c>
      <c r="H44" t="s">
        <v>1695</v>
      </c>
      <c r="I44" t="s">
        <v>171</v>
      </c>
    </row>
    <row r="45" spans="1:9" x14ac:dyDescent="0.35">
      <c r="A45">
        <f>VLOOKUP(B45,BaseMetodos!$E$2:$G$1177,3,FALSE)</f>
        <v>44</v>
      </c>
      <c r="B45" t="s">
        <v>173</v>
      </c>
      <c r="C45" t="str">
        <f>VLOOKUP(B45,BaseMetodos!$E$2:$E$1177,1,FALSE)</f>
        <v>consultarRentabilidad</v>
      </c>
      <c r="D45" t="s">
        <v>1659</v>
      </c>
      <c r="E45" t="str">
        <f>VLOOKUP(B45,BaseMetodos!$E$2:$F$1177,2,FALSE)</f>
        <v>rentabilidad/busqueda</v>
      </c>
      <c r="F45">
        <v>10</v>
      </c>
      <c r="G45" t="s">
        <v>1700</v>
      </c>
      <c r="H45" t="s">
        <v>1701</v>
      </c>
      <c r="I45" t="s">
        <v>173</v>
      </c>
    </row>
    <row r="46" spans="1:9" x14ac:dyDescent="0.35">
      <c r="A46">
        <f>VLOOKUP(B46,BaseMetodos!$E$2:$G$1177,3,FALSE)</f>
        <v>25</v>
      </c>
      <c r="B46" t="s">
        <v>175</v>
      </c>
      <c r="C46" t="str">
        <f>VLOOKUP(B46,BaseMetodos!$E$2:$E$1177,1,FALSE)</f>
        <v>obtieneEvolucionCuota</v>
      </c>
      <c r="D46" t="s">
        <v>1659</v>
      </c>
      <c r="E46" t="str">
        <f>VLOOKUP(B46,BaseMetodos!$E$2:$F$1177,2,FALSE)</f>
        <v>rentabilidad/cuota/evolucion/busqueda</v>
      </c>
      <c r="F46">
        <v>10</v>
      </c>
      <c r="G46" t="s">
        <v>1700</v>
      </c>
      <c r="H46" t="s">
        <v>1701</v>
      </c>
      <c r="I46" t="s">
        <v>175</v>
      </c>
    </row>
    <row r="47" spans="1:9" x14ac:dyDescent="0.35">
      <c r="A47">
        <f>VLOOKUP(B47,BaseMetodos!$E$2:$G$1177,3,FALSE)</f>
        <v>70</v>
      </c>
      <c r="B47" t="s">
        <v>176</v>
      </c>
      <c r="C47" t="str">
        <f>VLOOKUP(B47,BaseMetodos!$E$2:$E$1177,1,FALSE)</f>
        <v>obtieneRentabilidadFondo</v>
      </c>
      <c r="D47" t="s">
        <v>1659</v>
      </c>
      <c r="E47" t="str">
        <f>VLOOKUP(B47,BaseMetodos!$E$2:$F$1177,2,FALSE)</f>
        <v>rentabilidad/fondo/busqueda</v>
      </c>
      <c r="F47">
        <v>10</v>
      </c>
      <c r="G47" t="s">
        <v>1700</v>
      </c>
      <c r="H47" t="s">
        <v>1701</v>
      </c>
      <c r="I47" t="s">
        <v>176</v>
      </c>
    </row>
    <row r="48" spans="1:9" x14ac:dyDescent="0.35">
      <c r="A48">
        <f>VLOOKUP(B48,BaseMetodos!$E$2:$G$1177,3,FALSE)</f>
        <v>66</v>
      </c>
      <c r="B48" t="s">
        <v>177</v>
      </c>
      <c r="C48" t="str">
        <f>VLOOKUP(B48,BaseMetodos!$E$2:$E$1177,1,FALSE)</f>
        <v>simularRentabilidad</v>
      </c>
      <c r="D48" t="s">
        <v>1659</v>
      </c>
      <c r="E48" t="str">
        <f>VLOOKUP(B48,BaseMetodos!$E$2:$F$1177,2,FALSE)</f>
        <v>rentabilidad/fondo/simulacion</v>
      </c>
      <c r="F48">
        <v>10</v>
      </c>
      <c r="G48" t="s">
        <v>1700</v>
      </c>
      <c r="H48" t="s">
        <v>1701</v>
      </c>
      <c r="I48" t="s">
        <v>177</v>
      </c>
    </row>
    <row r="49" spans="1:9" x14ac:dyDescent="0.35">
      <c r="A49">
        <f>VLOOKUP(B49,BaseMetodos!$E$2:$G$1177,3,FALSE)</f>
        <v>53</v>
      </c>
      <c r="B49" t="s">
        <v>179</v>
      </c>
      <c r="C49" t="str">
        <f>VLOOKUP(B49,BaseMetodos!$E$2:$E$1177,1,FALSE)</f>
        <v>obtenerComisionRescate</v>
      </c>
      <c r="D49" t="s">
        <v>1659</v>
      </c>
      <c r="E49" t="str">
        <f>VLOOKUP(B49,BaseMetodos!$E$2:$F$1177,2,FALSE)</f>
        <v>rescate/comision/busqueda</v>
      </c>
      <c r="F49">
        <v>10</v>
      </c>
      <c r="G49" t="s">
        <v>1700</v>
      </c>
      <c r="H49" t="s">
        <v>1702</v>
      </c>
      <c r="I49" t="s">
        <v>179</v>
      </c>
    </row>
    <row r="50" spans="1:9" x14ac:dyDescent="0.35">
      <c r="A50">
        <f>VLOOKUP(B50,BaseMetodos!$E$2:$G$1177,3,FALSE)</f>
        <v>43</v>
      </c>
      <c r="B50" t="s">
        <v>180</v>
      </c>
      <c r="C50" t="str">
        <f>VLOOKUP(B50,BaseMetodos!$E$2:$E$1177,1,FALSE)</f>
        <v>obtenerFechaPagoRescate</v>
      </c>
      <c r="D50" t="s">
        <v>1659</v>
      </c>
      <c r="E50" t="str">
        <f>VLOOKUP(B50,BaseMetodos!$E$2:$F$1177,2,FALSE)</f>
        <v>rescate/fecha-pago/busqueda</v>
      </c>
      <c r="F50">
        <v>10</v>
      </c>
      <c r="G50" t="s">
        <v>1700</v>
      </c>
      <c r="H50" t="s">
        <v>1702</v>
      </c>
      <c r="I50" t="s">
        <v>180</v>
      </c>
    </row>
    <row r="51" spans="1:9" x14ac:dyDescent="0.35">
      <c r="A51">
        <f>VLOOKUP(B51,BaseMetodos!$E$2:$G$1177,3,FALSE)</f>
        <v>17</v>
      </c>
      <c r="B51" t="s">
        <v>181</v>
      </c>
      <c r="C51" t="str">
        <f>VLOOKUP(B51,BaseMetodos!$E$2:$E$1177,1,FALSE)</f>
        <v>obtenerHorariosRescate</v>
      </c>
      <c r="D51" t="s">
        <v>1659</v>
      </c>
      <c r="E51" t="str">
        <f>VLOOKUP(B51,BaseMetodos!$E$2:$F$1177,2,FALSE)</f>
        <v>rescate/horario/busqueda</v>
      </c>
      <c r="F51">
        <v>10</v>
      </c>
      <c r="G51" t="s">
        <v>1700</v>
      </c>
      <c r="H51" t="s">
        <v>1702</v>
      </c>
      <c r="I51" t="s">
        <v>181</v>
      </c>
    </row>
    <row r="52" spans="1:9" x14ac:dyDescent="0.35">
      <c r="A52">
        <f>VLOOKUP(B52,BaseMetodos!$E$2:$G$1177,3,FALSE)</f>
        <v>34</v>
      </c>
      <c r="B52" t="s">
        <v>182</v>
      </c>
      <c r="C52" t="str">
        <f>VLOOKUP(B52,BaseMetodos!$E$2:$E$1177,1,FALSE)</f>
        <v>obtenerMontosMaximosRescate</v>
      </c>
      <c r="D52" t="s">
        <v>1659</v>
      </c>
      <c r="E52" t="str">
        <f>VLOOKUP(B52,BaseMetodos!$E$2:$F$1177,2,FALSE)</f>
        <v>rescate/monto-maximo/busqueda</v>
      </c>
      <c r="F52">
        <v>10</v>
      </c>
      <c r="G52" t="s">
        <v>1700</v>
      </c>
      <c r="H52" t="s">
        <v>1702</v>
      </c>
      <c r="I52" t="s">
        <v>182</v>
      </c>
    </row>
    <row r="53" spans="1:9" x14ac:dyDescent="0.35">
      <c r="A53">
        <f>VLOOKUP(B53,BaseMetodos!$E$2:$G$1177,3,FALSE)</f>
        <v>11</v>
      </c>
      <c r="B53" t="s">
        <v>282</v>
      </c>
      <c r="C53" t="str">
        <f>VLOOKUP(B53,BaseMetodos!$E$2:$E$1177,1,FALSE)</f>
        <v>altaOperacionWeb</v>
      </c>
      <c r="D53" t="s">
        <v>189</v>
      </c>
      <c r="E53" t="str">
        <f>VLOOKUP(B53,BaseMetodos!$E$2:$F$1177,2,FALSE)</f>
        <v>alta/operacion-web</v>
      </c>
      <c r="F53">
        <v>10</v>
      </c>
      <c r="G53" t="s">
        <v>1700</v>
      </c>
      <c r="H53" t="s">
        <v>1702</v>
      </c>
      <c r="I53" t="s">
        <v>1703</v>
      </c>
    </row>
    <row r="54" spans="1:9" x14ac:dyDescent="0.35">
      <c r="A54">
        <f>VLOOKUP(B54,BaseMetodos!$E$2:$G$1177,3,FALSE)</f>
        <v>37</v>
      </c>
      <c r="B54" t="s">
        <v>287</v>
      </c>
      <c r="C54" t="str">
        <f>VLOOKUP(B54,BaseMetodos!$E$2:$E$1177,1,FALSE)</f>
        <v>rescatarFondoMutuo</v>
      </c>
      <c r="D54" t="s">
        <v>190</v>
      </c>
      <c r="E54" t="str">
        <f>VLOOKUP(B54,BaseMetodos!$E$2:$F$1177,2,FALSE)</f>
        <v>rescate/fondo</v>
      </c>
      <c r="F54">
        <v>10</v>
      </c>
      <c r="G54" t="s">
        <v>1700</v>
      </c>
      <c r="H54" t="s">
        <v>1702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 x14ac:dyDescent="0.35"/>
  <cols>
    <col min="13" max="13" width="39.36328125" bestFit="1" customWidth="1"/>
    <col min="14" max="14" width="24.36328125" bestFit="1" customWidth="1"/>
  </cols>
  <sheetData>
    <row r="3" spans="2:17" x14ac:dyDescent="0.35">
      <c r="B3" t="s">
        <v>1760</v>
      </c>
    </row>
    <row r="5" spans="2:17" x14ac:dyDescent="0.35">
      <c r="K5" t="s">
        <v>1761</v>
      </c>
    </row>
    <row r="7" spans="2:17" x14ac:dyDescent="0.35">
      <c r="K7" t="s">
        <v>4</v>
      </c>
      <c r="L7" t="s">
        <v>5</v>
      </c>
      <c r="M7" t="s">
        <v>6</v>
      </c>
      <c r="N7" t="s">
        <v>1762</v>
      </c>
      <c r="O7" t="s">
        <v>8</v>
      </c>
      <c r="P7" t="s">
        <v>1763</v>
      </c>
      <c r="Q7" t="s">
        <v>1764</v>
      </c>
    </row>
    <row r="8" spans="2:17" x14ac:dyDescent="0.35">
      <c r="K8">
        <v>1</v>
      </c>
      <c r="L8" t="s">
        <v>223</v>
      </c>
      <c r="M8" t="s">
        <v>1765</v>
      </c>
      <c r="N8" t="s">
        <v>1766</v>
      </c>
      <c r="O8">
        <v>1</v>
      </c>
      <c r="P8">
        <v>1</v>
      </c>
      <c r="Q8">
        <v>0</v>
      </c>
    </row>
    <row r="9" spans="2:17" x14ac:dyDescent="0.35">
      <c r="K9">
        <v>2</v>
      </c>
      <c r="L9" t="s">
        <v>1706</v>
      </c>
      <c r="M9" t="s">
        <v>1767</v>
      </c>
      <c r="N9" t="s">
        <v>1767</v>
      </c>
      <c r="O9">
        <v>1</v>
      </c>
      <c r="P9">
        <v>0</v>
      </c>
      <c r="Q9">
        <v>0</v>
      </c>
    </row>
    <row r="10" spans="2:17" x14ac:dyDescent="0.35">
      <c r="K10">
        <v>3</v>
      </c>
      <c r="L10" t="s">
        <v>1707</v>
      </c>
      <c r="M10" t="s">
        <v>1768</v>
      </c>
      <c r="N10" t="s">
        <v>1768</v>
      </c>
      <c r="O10">
        <v>1</v>
      </c>
      <c r="P10">
        <v>1</v>
      </c>
      <c r="Q10">
        <v>0</v>
      </c>
    </row>
    <row r="11" spans="2:17" x14ac:dyDescent="0.35">
      <c r="K11">
        <v>4</v>
      </c>
      <c r="L11" t="s">
        <v>246</v>
      </c>
      <c r="M11" t="s">
        <v>1769</v>
      </c>
      <c r="N11" t="s">
        <v>1770</v>
      </c>
      <c r="O11">
        <v>1</v>
      </c>
      <c r="P11">
        <v>1</v>
      </c>
      <c r="Q11">
        <v>1</v>
      </c>
    </row>
    <row r="12" spans="2:17" x14ac:dyDescent="0.35">
      <c r="K12">
        <v>5</v>
      </c>
      <c r="L12" t="s">
        <v>215</v>
      </c>
      <c r="M12" t="s">
        <v>1771</v>
      </c>
      <c r="N12" t="s">
        <v>1772</v>
      </c>
      <c r="O12">
        <v>1</v>
      </c>
      <c r="P12">
        <v>1</v>
      </c>
      <c r="Q12">
        <v>1</v>
      </c>
    </row>
    <row r="13" spans="2:17" x14ac:dyDescent="0.35">
      <c r="K13">
        <v>6</v>
      </c>
      <c r="L13" t="s">
        <v>1773</v>
      </c>
      <c r="M13" t="s">
        <v>1774</v>
      </c>
      <c r="N13" t="s">
        <v>1775</v>
      </c>
      <c r="O13">
        <v>1</v>
      </c>
      <c r="P13">
        <v>0</v>
      </c>
      <c r="Q13">
        <v>1</v>
      </c>
    </row>
    <row r="14" spans="2:17" x14ac:dyDescent="0.35">
      <c r="K14">
        <v>7</v>
      </c>
      <c r="L14" t="s">
        <v>1776</v>
      </c>
      <c r="M14" t="s">
        <v>1777</v>
      </c>
      <c r="N14" t="s">
        <v>1778</v>
      </c>
      <c r="O14">
        <v>1</v>
      </c>
      <c r="P14">
        <v>0</v>
      </c>
      <c r="Q14">
        <v>1</v>
      </c>
    </row>
    <row r="15" spans="2:17" x14ac:dyDescent="0.35">
      <c r="K15">
        <v>8</v>
      </c>
      <c r="L15" t="s">
        <v>1779</v>
      </c>
      <c r="M15" t="s">
        <v>1780</v>
      </c>
      <c r="N15" t="s">
        <v>1781</v>
      </c>
      <c r="O15">
        <v>1</v>
      </c>
      <c r="P15">
        <v>0</v>
      </c>
      <c r="Q15">
        <v>1</v>
      </c>
    </row>
    <row r="16" spans="2:17" x14ac:dyDescent="0.35">
      <c r="K16">
        <v>9</v>
      </c>
      <c r="L16" t="s">
        <v>1782</v>
      </c>
      <c r="M16" t="s">
        <v>1783</v>
      </c>
      <c r="N16" t="s">
        <v>1784</v>
      </c>
      <c r="O16">
        <v>1</v>
      </c>
      <c r="P16">
        <v>1</v>
      </c>
      <c r="Q16">
        <v>1</v>
      </c>
    </row>
    <row r="17" spans="11:17" x14ac:dyDescent="0.35">
      <c r="K17">
        <v>10</v>
      </c>
      <c r="L17" t="s">
        <v>1785</v>
      </c>
      <c r="M17" t="s">
        <v>1786</v>
      </c>
      <c r="N17" t="s">
        <v>1787</v>
      </c>
      <c r="O17">
        <v>0</v>
      </c>
      <c r="P17">
        <v>0</v>
      </c>
      <c r="Q17">
        <v>1</v>
      </c>
    </row>
    <row r="18" spans="11:17" x14ac:dyDescent="0.35">
      <c r="K18">
        <v>11</v>
      </c>
      <c r="L18" t="s">
        <v>1788</v>
      </c>
      <c r="M18" t="s">
        <v>1789</v>
      </c>
      <c r="N18" t="s">
        <v>1790</v>
      </c>
      <c r="O18">
        <v>0</v>
      </c>
      <c r="P18">
        <v>0</v>
      </c>
      <c r="Q18">
        <v>1</v>
      </c>
    </row>
    <row r="19" spans="11:17" x14ac:dyDescent="0.35">
      <c r="K19">
        <v>12</v>
      </c>
      <c r="L19" t="s">
        <v>1791</v>
      </c>
      <c r="M19" t="s">
        <v>1792</v>
      </c>
      <c r="N19" t="s">
        <v>1793</v>
      </c>
      <c r="O19">
        <v>0</v>
      </c>
      <c r="P19">
        <v>0</v>
      </c>
      <c r="Q19">
        <v>1</v>
      </c>
    </row>
    <row r="20" spans="11:17" x14ac:dyDescent="0.35">
      <c r="K20">
        <v>13</v>
      </c>
      <c r="L20" t="s">
        <v>1708</v>
      </c>
      <c r="M20" t="s">
        <v>1794</v>
      </c>
      <c r="N20" t="s">
        <v>1795</v>
      </c>
      <c r="O20">
        <v>0</v>
      </c>
      <c r="P20">
        <v>0</v>
      </c>
      <c r="Q20">
        <v>1</v>
      </c>
    </row>
    <row r="21" spans="11:17" x14ac:dyDescent="0.35">
      <c r="K21">
        <v>14</v>
      </c>
      <c r="L21" t="s">
        <v>278</v>
      </c>
      <c r="M21" t="s">
        <v>1796</v>
      </c>
      <c r="N21" t="s">
        <v>1797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 x14ac:dyDescent="0.3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 x14ac:dyDescent="0.35">
      <c r="B1" t="s">
        <v>4685</v>
      </c>
      <c r="C1" s="4" t="s">
        <v>4684</v>
      </c>
      <c r="D1" t="s">
        <v>4683</v>
      </c>
      <c r="E1" t="s">
        <v>4682</v>
      </c>
      <c r="F1" t="s">
        <v>4681</v>
      </c>
      <c r="J1" t="s">
        <v>4680</v>
      </c>
      <c r="K1" t="s">
        <v>4679</v>
      </c>
    </row>
    <row r="3" spans="2:92" x14ac:dyDescent="0.35">
      <c r="G3" t="s">
        <v>4678</v>
      </c>
      <c r="H3" t="s">
        <v>4677</v>
      </c>
      <c r="I3" t="s">
        <v>4676</v>
      </c>
    </row>
    <row r="9" spans="2:92" x14ac:dyDescent="0.35">
      <c r="BH9" t="s">
        <v>4675</v>
      </c>
      <c r="BU9" t="s">
        <v>4674</v>
      </c>
      <c r="CA9" t="s">
        <v>1761</v>
      </c>
      <c r="CI9" t="s">
        <v>4673</v>
      </c>
    </row>
    <row r="10" spans="2:92" x14ac:dyDescent="0.35">
      <c r="AZ10" t="s">
        <v>4672</v>
      </c>
      <c r="BH10" t="s">
        <v>4671</v>
      </c>
      <c r="BU10" t="s">
        <v>4670</v>
      </c>
      <c r="CN10" t="s">
        <v>5635</v>
      </c>
    </row>
    <row r="11" spans="2:92" x14ac:dyDescent="0.35">
      <c r="AF11" t="s">
        <v>4669</v>
      </c>
      <c r="AZ11" t="s">
        <v>4668</v>
      </c>
      <c r="BH11" t="s">
        <v>1846</v>
      </c>
      <c r="BI11" t="s">
        <v>4667</v>
      </c>
      <c r="BJ11" t="s">
        <v>4666</v>
      </c>
      <c r="BK11" t="s">
        <v>4665</v>
      </c>
      <c r="BO11" t="s">
        <v>1846</v>
      </c>
      <c r="BP11" t="s">
        <v>4664</v>
      </c>
      <c r="CA11" t="s">
        <v>4</v>
      </c>
      <c r="CB11" t="s">
        <v>5</v>
      </c>
      <c r="CC11" t="s">
        <v>6</v>
      </c>
      <c r="CD11" t="s">
        <v>1762</v>
      </c>
      <c r="CE11" t="s">
        <v>8</v>
      </c>
      <c r="CF11" t="s">
        <v>1763</v>
      </c>
      <c r="CG11" t="s">
        <v>1764</v>
      </c>
      <c r="CI11" t="s">
        <v>264</v>
      </c>
      <c r="CJ11" t="s">
        <v>4663</v>
      </c>
      <c r="CN11" t="s">
        <v>5619</v>
      </c>
    </row>
    <row r="12" spans="2:92" x14ac:dyDescent="0.35">
      <c r="F12" t="s">
        <v>4662</v>
      </c>
      <c r="K12" t="s">
        <v>4661</v>
      </c>
      <c r="P12" t="s">
        <v>4660</v>
      </c>
      <c r="U12" t="s">
        <v>4659</v>
      </c>
      <c r="Z12" t="s">
        <v>4658</v>
      </c>
      <c r="AC12" t="s">
        <v>4657</v>
      </c>
      <c r="AF12" t="s">
        <v>4656</v>
      </c>
      <c r="AH12" t="s">
        <v>4655</v>
      </c>
      <c r="AK12" t="s">
        <v>4654</v>
      </c>
      <c r="AN12" t="s">
        <v>4653</v>
      </c>
      <c r="AQ12" t="s">
        <v>4652</v>
      </c>
      <c r="AT12" t="s">
        <v>4651</v>
      </c>
      <c r="AW12" t="s">
        <v>4650</v>
      </c>
      <c r="AZ12" t="s">
        <v>4649</v>
      </c>
      <c r="BC12" t="s">
        <v>4648</v>
      </c>
      <c r="BE12" t="s">
        <v>4647</v>
      </c>
      <c r="BH12">
        <v>3001</v>
      </c>
      <c r="BI12" t="s">
        <v>278</v>
      </c>
      <c r="BJ12" t="s">
        <v>1</v>
      </c>
      <c r="BK12" t="s">
        <v>1776</v>
      </c>
      <c r="BO12">
        <v>3</v>
      </c>
      <c r="BP12" t="s">
        <v>4646</v>
      </c>
      <c r="CA12">
        <v>1</v>
      </c>
      <c r="CB12" t="s">
        <v>223</v>
      </c>
      <c r="CC12" t="s">
        <v>1765</v>
      </c>
      <c r="CD12" t="s">
        <v>1766</v>
      </c>
      <c r="CE12">
        <v>1</v>
      </c>
      <c r="CF12">
        <v>1</v>
      </c>
      <c r="CG12">
        <v>0</v>
      </c>
      <c r="CI12" t="s">
        <v>4645</v>
      </c>
      <c r="CJ12">
        <v>13</v>
      </c>
      <c r="CN12" t="s">
        <v>5620</v>
      </c>
    </row>
    <row r="13" spans="2:92" x14ac:dyDescent="0.35">
      <c r="B13" t="s">
        <v>4644</v>
      </c>
      <c r="C13" t="s">
        <v>4643</v>
      </c>
      <c r="D13" t="s">
        <v>4642</v>
      </c>
      <c r="F13" t="s">
        <v>1846</v>
      </c>
      <c r="G13" t="s">
        <v>4641</v>
      </c>
      <c r="K13" t="s">
        <v>4640</v>
      </c>
      <c r="L13" t="s">
        <v>4639</v>
      </c>
      <c r="P13" t="s">
        <v>4638</v>
      </c>
      <c r="Q13" t="s">
        <v>4637</v>
      </c>
      <c r="U13" t="s">
        <v>1846</v>
      </c>
      <c r="V13" t="s">
        <v>4636</v>
      </c>
      <c r="Z13" t="s">
        <v>4635</v>
      </c>
      <c r="AA13" t="s">
        <v>4634</v>
      </c>
      <c r="AC13">
        <v>1</v>
      </c>
      <c r="AD13" t="s">
        <v>4633</v>
      </c>
      <c r="AF13" t="s">
        <v>4632</v>
      </c>
      <c r="AH13">
        <v>1</v>
      </c>
      <c r="AI13" t="s">
        <v>4631</v>
      </c>
      <c r="AK13">
        <v>1</v>
      </c>
      <c r="AL13" t="s">
        <v>4631</v>
      </c>
      <c r="AN13">
        <v>1</v>
      </c>
      <c r="AO13" t="s">
        <v>4631</v>
      </c>
      <c r="AQ13">
        <v>1</v>
      </c>
      <c r="AR13" t="s">
        <v>4631</v>
      </c>
      <c r="AT13" t="s">
        <v>4630</v>
      </c>
      <c r="AU13" t="s">
        <v>4629</v>
      </c>
      <c r="AW13">
        <v>1</v>
      </c>
      <c r="AX13" t="s">
        <v>4628</v>
      </c>
      <c r="BC13" t="s">
        <v>4627</v>
      </c>
      <c r="BE13" s="31" t="s">
        <v>4626</v>
      </c>
      <c r="BF13" t="s">
        <v>4625</v>
      </c>
      <c r="BH13">
        <v>3002</v>
      </c>
      <c r="BI13" t="s">
        <v>278</v>
      </c>
      <c r="BJ13" t="s">
        <v>1</v>
      </c>
      <c r="BK13" t="s">
        <v>1776</v>
      </c>
      <c r="BO13">
        <v>4</v>
      </c>
      <c r="BP13" t="s">
        <v>4624</v>
      </c>
      <c r="CA13">
        <v>2</v>
      </c>
      <c r="CB13" t="s">
        <v>1706</v>
      </c>
      <c r="CC13" t="s">
        <v>1767</v>
      </c>
      <c r="CD13" t="s">
        <v>1767</v>
      </c>
      <c r="CE13">
        <v>1</v>
      </c>
      <c r="CF13">
        <v>0</v>
      </c>
      <c r="CG13">
        <v>0</v>
      </c>
      <c r="CI13" t="s">
        <v>4623</v>
      </c>
      <c r="CJ13">
        <v>22</v>
      </c>
      <c r="CN13" t="s">
        <v>5621</v>
      </c>
    </row>
    <row r="14" spans="2:92" x14ac:dyDescent="0.35">
      <c r="B14" t="s">
        <v>223</v>
      </c>
      <c r="C14" t="s">
        <v>15</v>
      </c>
      <c r="D14">
        <v>72339</v>
      </c>
      <c r="F14">
        <v>101</v>
      </c>
      <c r="G14" t="s">
        <v>4622</v>
      </c>
      <c r="K14">
        <v>101</v>
      </c>
      <c r="L14" t="s">
        <v>4621</v>
      </c>
      <c r="P14">
        <v>15101</v>
      </c>
      <c r="Q14" t="s">
        <v>4594</v>
      </c>
      <c r="U14">
        <v>56</v>
      </c>
      <c r="V14" t="s">
        <v>4620</v>
      </c>
      <c r="Z14" t="s">
        <v>215</v>
      </c>
      <c r="AA14" t="s">
        <v>4619</v>
      </c>
      <c r="AC14">
        <v>2</v>
      </c>
      <c r="AD14" t="s">
        <v>4618</v>
      </c>
      <c r="AH14">
        <v>2</v>
      </c>
      <c r="AI14" t="s">
        <v>4617</v>
      </c>
      <c r="AK14">
        <v>2</v>
      </c>
      <c r="AL14" t="s">
        <v>4617</v>
      </c>
      <c r="AN14">
        <v>2</v>
      </c>
      <c r="AO14" t="s">
        <v>4617</v>
      </c>
      <c r="AQ14">
        <v>2</v>
      </c>
      <c r="AR14" t="s">
        <v>4617</v>
      </c>
      <c r="AT14" t="s">
        <v>4616</v>
      </c>
      <c r="AU14" t="s">
        <v>4615</v>
      </c>
      <c r="AW14">
        <v>2</v>
      </c>
      <c r="AX14" t="s">
        <v>4614</v>
      </c>
      <c r="BE14" s="31" t="s">
        <v>4613</v>
      </c>
      <c r="BF14" t="s">
        <v>4612</v>
      </c>
      <c r="BH14">
        <v>3005</v>
      </c>
      <c r="BI14" t="s">
        <v>278</v>
      </c>
      <c r="BJ14" t="s">
        <v>1</v>
      </c>
      <c r="BK14" t="s">
        <v>1776</v>
      </c>
      <c r="BL14">
        <v>2</v>
      </c>
      <c r="BO14">
        <v>5</v>
      </c>
      <c r="BP14" t="s">
        <v>4611</v>
      </c>
      <c r="CA14">
        <v>3</v>
      </c>
      <c r="CB14" t="s">
        <v>1707</v>
      </c>
      <c r="CC14" t="s">
        <v>1768</v>
      </c>
      <c r="CD14" t="s">
        <v>1768</v>
      </c>
      <c r="CE14">
        <v>1</v>
      </c>
      <c r="CF14">
        <v>1</v>
      </c>
      <c r="CG14">
        <v>0</v>
      </c>
      <c r="CI14" t="s">
        <v>4610</v>
      </c>
      <c r="CJ14">
        <v>26</v>
      </c>
      <c r="CN14" t="s">
        <v>5622</v>
      </c>
    </row>
    <row r="15" spans="2:92" x14ac:dyDescent="0.35">
      <c r="B15" t="s">
        <v>1706</v>
      </c>
      <c r="F15">
        <v>121</v>
      </c>
      <c r="G15" t="s">
        <v>4609</v>
      </c>
      <c r="K15">
        <v>102</v>
      </c>
      <c r="L15" t="s">
        <v>4608</v>
      </c>
      <c r="P15">
        <v>15102</v>
      </c>
      <c r="Q15" t="s">
        <v>4607</v>
      </c>
      <c r="U15">
        <v>55</v>
      </c>
      <c r="V15" t="s">
        <v>4606</v>
      </c>
      <c r="AC15">
        <v>3</v>
      </c>
      <c r="AD15" t="s">
        <v>4605</v>
      </c>
      <c r="AH15">
        <v>3</v>
      </c>
      <c r="AI15" t="s">
        <v>4592</v>
      </c>
      <c r="AK15">
        <v>3</v>
      </c>
      <c r="AL15" t="s">
        <v>4592</v>
      </c>
      <c r="AN15">
        <v>3</v>
      </c>
      <c r="AO15" t="s">
        <v>4592</v>
      </c>
      <c r="AQ15">
        <v>3</v>
      </c>
      <c r="AR15" t="s">
        <v>4592</v>
      </c>
      <c r="AT15" t="s">
        <v>4604</v>
      </c>
      <c r="AU15" t="s">
        <v>4603</v>
      </c>
      <c r="AW15">
        <v>3</v>
      </c>
      <c r="AX15" t="s">
        <v>4602</v>
      </c>
      <c r="BE15" s="31" t="s">
        <v>4601</v>
      </c>
      <c r="BF15" t="s">
        <v>4600</v>
      </c>
      <c r="BH15">
        <v>3006</v>
      </c>
      <c r="BI15" t="s">
        <v>278</v>
      </c>
      <c r="BJ15" t="s">
        <v>1</v>
      </c>
      <c r="BK15" t="s">
        <v>1776</v>
      </c>
      <c r="BO15">
        <v>6</v>
      </c>
      <c r="BP15" t="s">
        <v>4599</v>
      </c>
      <c r="CA15">
        <v>4</v>
      </c>
      <c r="CB15" t="s">
        <v>246</v>
      </c>
      <c r="CC15" t="s">
        <v>1769</v>
      </c>
      <c r="CD15" t="s">
        <v>1770</v>
      </c>
      <c r="CE15">
        <v>1</v>
      </c>
      <c r="CF15">
        <v>1</v>
      </c>
      <c r="CG15">
        <v>1</v>
      </c>
      <c r="CI15" t="s">
        <v>4598</v>
      </c>
      <c r="CJ15">
        <v>24</v>
      </c>
      <c r="CN15" t="s">
        <v>5623</v>
      </c>
    </row>
    <row r="16" spans="2:92" x14ac:dyDescent="0.35">
      <c r="B16" t="s">
        <v>1707</v>
      </c>
      <c r="F16">
        <v>1</v>
      </c>
      <c r="G16" t="s">
        <v>4597</v>
      </c>
      <c r="K16">
        <v>103</v>
      </c>
      <c r="L16" t="s">
        <v>4596</v>
      </c>
      <c r="P16">
        <v>15201</v>
      </c>
      <c r="Q16" t="s">
        <v>4595</v>
      </c>
      <c r="U16">
        <v>1</v>
      </c>
      <c r="V16" t="s">
        <v>4594</v>
      </c>
      <c r="AC16">
        <v>4</v>
      </c>
      <c r="AD16" t="s">
        <v>4593</v>
      </c>
      <c r="AH16">
        <v>4</v>
      </c>
      <c r="AI16" t="s">
        <v>4580</v>
      </c>
      <c r="AK16">
        <v>4</v>
      </c>
      <c r="AL16" t="s">
        <v>4580</v>
      </c>
      <c r="AN16">
        <v>4</v>
      </c>
      <c r="AO16" t="s">
        <v>4592</v>
      </c>
      <c r="AQ16">
        <v>4</v>
      </c>
      <c r="AR16" t="s">
        <v>4592</v>
      </c>
      <c r="AT16" t="s">
        <v>4591</v>
      </c>
      <c r="AU16" t="s">
        <v>4590</v>
      </c>
      <c r="AW16">
        <v>4</v>
      </c>
      <c r="AX16" t="s">
        <v>4589</v>
      </c>
      <c r="BE16" s="31" t="s">
        <v>4588</v>
      </c>
      <c r="BF16" t="s">
        <v>4587</v>
      </c>
      <c r="BH16">
        <v>3007</v>
      </c>
      <c r="BI16" t="s">
        <v>278</v>
      </c>
      <c r="BJ16" t="s">
        <v>1</v>
      </c>
      <c r="BK16" t="s">
        <v>1776</v>
      </c>
      <c r="BL16">
        <v>2</v>
      </c>
      <c r="BO16">
        <v>7</v>
      </c>
      <c r="BP16" t="s">
        <v>4586</v>
      </c>
      <c r="CA16">
        <v>5</v>
      </c>
      <c r="CB16" t="s">
        <v>215</v>
      </c>
      <c r="CC16" t="s">
        <v>1771</v>
      </c>
      <c r="CD16" t="s">
        <v>1772</v>
      </c>
      <c r="CE16">
        <v>1</v>
      </c>
      <c r="CF16">
        <v>1</v>
      </c>
      <c r="CG16">
        <v>1</v>
      </c>
      <c r="CI16" t="s">
        <v>4585</v>
      </c>
      <c r="CN16" t="s">
        <v>5624</v>
      </c>
    </row>
    <row r="17" spans="2:92" x14ac:dyDescent="0.35">
      <c r="B17" t="s">
        <v>246</v>
      </c>
      <c r="F17">
        <v>2</v>
      </c>
      <c r="G17" t="s">
        <v>4584</v>
      </c>
      <c r="K17">
        <v>104</v>
      </c>
      <c r="L17" t="s">
        <v>4583</v>
      </c>
      <c r="P17">
        <v>15202</v>
      </c>
      <c r="Q17" t="s">
        <v>4582</v>
      </c>
      <c r="U17">
        <v>2</v>
      </c>
      <c r="V17" t="s">
        <v>4581</v>
      </c>
      <c r="AN17">
        <v>5</v>
      </c>
      <c r="AO17" t="s">
        <v>4580</v>
      </c>
      <c r="AQ17">
        <v>5</v>
      </c>
      <c r="AR17" t="s">
        <v>4580</v>
      </c>
      <c r="AT17" t="s">
        <v>4579</v>
      </c>
      <c r="AU17" t="s">
        <v>4578</v>
      </c>
      <c r="BE17" s="31" t="s">
        <v>4577</v>
      </c>
      <c r="BF17" t="s">
        <v>4576</v>
      </c>
      <c r="BH17">
        <v>3009</v>
      </c>
      <c r="BI17" t="s">
        <v>278</v>
      </c>
      <c r="BJ17" t="s">
        <v>1</v>
      </c>
      <c r="BK17" t="s">
        <v>1776</v>
      </c>
      <c r="BO17">
        <v>8</v>
      </c>
      <c r="BP17" t="s">
        <v>4575</v>
      </c>
      <c r="CA17">
        <v>6</v>
      </c>
      <c r="CB17" t="s">
        <v>1773</v>
      </c>
      <c r="CC17" t="s">
        <v>1774</v>
      </c>
      <c r="CD17" t="s">
        <v>1775</v>
      </c>
      <c r="CE17">
        <v>1</v>
      </c>
      <c r="CF17">
        <v>0</v>
      </c>
      <c r="CG17">
        <v>1</v>
      </c>
      <c r="CI17" t="s">
        <v>4574</v>
      </c>
      <c r="CN17" t="s">
        <v>5625</v>
      </c>
    </row>
    <row r="18" spans="2:92" x14ac:dyDescent="0.35">
      <c r="B18" t="s">
        <v>1708</v>
      </c>
      <c r="F18">
        <v>3</v>
      </c>
      <c r="G18" t="s">
        <v>4573</v>
      </c>
      <c r="K18">
        <v>105</v>
      </c>
      <c r="L18" t="s">
        <v>4572</v>
      </c>
      <c r="P18">
        <v>1101</v>
      </c>
      <c r="Q18" t="s">
        <v>4571</v>
      </c>
      <c r="U18">
        <v>3</v>
      </c>
      <c r="V18" t="s">
        <v>4571</v>
      </c>
      <c r="AT18" t="s">
        <v>4570</v>
      </c>
      <c r="AU18" t="s">
        <v>4569</v>
      </c>
      <c r="BE18" t="s">
        <v>4568</v>
      </c>
      <c r="BF18" t="s">
        <v>4567</v>
      </c>
      <c r="BH18">
        <v>3013</v>
      </c>
      <c r="BI18" t="s">
        <v>278</v>
      </c>
      <c r="BJ18" t="s">
        <v>1</v>
      </c>
      <c r="BK18" t="s">
        <v>1776</v>
      </c>
      <c r="BL18">
        <v>2</v>
      </c>
      <c r="BO18">
        <v>9</v>
      </c>
      <c r="BP18" t="s">
        <v>4566</v>
      </c>
      <c r="CA18">
        <v>7</v>
      </c>
      <c r="CB18" t="s">
        <v>1776</v>
      </c>
      <c r="CC18" t="s">
        <v>1777</v>
      </c>
      <c r="CD18" t="s">
        <v>1778</v>
      </c>
      <c r="CE18">
        <v>1</v>
      </c>
      <c r="CF18">
        <v>0</v>
      </c>
      <c r="CG18">
        <v>1</v>
      </c>
      <c r="CI18" t="s">
        <v>4565</v>
      </c>
      <c r="CN18" t="s">
        <v>5626</v>
      </c>
    </row>
    <row r="19" spans="2:92" x14ac:dyDescent="0.35">
      <c r="F19">
        <v>4</v>
      </c>
      <c r="G19" t="s">
        <v>4564</v>
      </c>
      <c r="K19">
        <v>106</v>
      </c>
      <c r="L19" t="s">
        <v>4563</v>
      </c>
      <c r="P19">
        <v>1107</v>
      </c>
      <c r="Q19" t="s">
        <v>4562</v>
      </c>
      <c r="U19">
        <v>4</v>
      </c>
      <c r="V19" t="s">
        <v>4561</v>
      </c>
      <c r="AT19" t="s">
        <v>4560</v>
      </c>
      <c r="AU19" t="s">
        <v>4559</v>
      </c>
      <c r="BH19">
        <v>3077</v>
      </c>
      <c r="BI19" t="s">
        <v>278</v>
      </c>
      <c r="BJ19" t="s">
        <v>1</v>
      </c>
      <c r="BK19" t="s">
        <v>246</v>
      </c>
      <c r="BO19">
        <v>10</v>
      </c>
      <c r="BP19" t="s">
        <v>4558</v>
      </c>
      <c r="CA19">
        <v>8</v>
      </c>
      <c r="CB19" t="s">
        <v>1779</v>
      </c>
      <c r="CC19" t="s">
        <v>1780</v>
      </c>
      <c r="CD19" t="s">
        <v>1781</v>
      </c>
      <c r="CE19">
        <v>1</v>
      </c>
      <c r="CF19">
        <v>0</v>
      </c>
      <c r="CG19">
        <v>1</v>
      </c>
      <c r="CI19" t="s">
        <v>4557</v>
      </c>
      <c r="CN19" t="s">
        <v>5627</v>
      </c>
    </row>
    <row r="20" spans="2:92" x14ac:dyDescent="0.35">
      <c r="F20">
        <v>5</v>
      </c>
      <c r="G20" t="s">
        <v>4556</v>
      </c>
      <c r="K20">
        <v>107</v>
      </c>
      <c r="L20" t="s">
        <v>4555</v>
      </c>
      <c r="P20">
        <v>1401</v>
      </c>
      <c r="Q20" t="s">
        <v>4554</v>
      </c>
      <c r="U20">
        <v>5</v>
      </c>
      <c r="V20" t="s">
        <v>4518</v>
      </c>
      <c r="AT20" t="s">
        <v>4553</v>
      </c>
      <c r="AU20" t="s">
        <v>4552</v>
      </c>
      <c r="BH20">
        <v>3084</v>
      </c>
      <c r="BI20" t="s">
        <v>278</v>
      </c>
      <c r="BJ20" t="s">
        <v>1</v>
      </c>
      <c r="BK20" t="s">
        <v>1776</v>
      </c>
      <c r="BL20">
        <v>2</v>
      </c>
      <c r="BO20">
        <v>11</v>
      </c>
      <c r="BP20" t="s">
        <v>4551</v>
      </c>
      <c r="CA20">
        <v>9</v>
      </c>
      <c r="CB20" t="s">
        <v>1782</v>
      </c>
      <c r="CC20" t="s">
        <v>1783</v>
      </c>
      <c r="CD20" t="s">
        <v>1784</v>
      </c>
      <c r="CE20">
        <v>1</v>
      </c>
      <c r="CF20">
        <v>1</v>
      </c>
      <c r="CG20">
        <v>1</v>
      </c>
      <c r="CI20" t="s">
        <v>4550</v>
      </c>
      <c r="CN20" t="s">
        <v>5628</v>
      </c>
    </row>
    <row r="21" spans="2:92" x14ac:dyDescent="0.35">
      <c r="F21">
        <v>6</v>
      </c>
      <c r="G21" t="s">
        <v>4549</v>
      </c>
      <c r="K21">
        <v>108</v>
      </c>
      <c r="L21" t="s">
        <v>4548</v>
      </c>
      <c r="P21">
        <v>1402</v>
      </c>
      <c r="Q21" t="s">
        <v>4547</v>
      </c>
      <c r="U21">
        <v>6</v>
      </c>
      <c r="V21" t="s">
        <v>4546</v>
      </c>
      <c r="AT21" t="s">
        <v>4545</v>
      </c>
      <c r="AU21" t="s">
        <v>4544</v>
      </c>
      <c r="BH21">
        <v>3100</v>
      </c>
      <c r="BI21" t="s">
        <v>278</v>
      </c>
      <c r="BJ21" t="s">
        <v>1</v>
      </c>
      <c r="BK21" t="s">
        <v>1776</v>
      </c>
      <c r="BL21">
        <v>2</v>
      </c>
      <c r="BO21">
        <v>12</v>
      </c>
      <c r="BP21" t="s">
        <v>4543</v>
      </c>
      <c r="CA21">
        <v>10</v>
      </c>
      <c r="CB21" t="s">
        <v>1785</v>
      </c>
      <c r="CC21" t="s">
        <v>1786</v>
      </c>
      <c r="CD21" t="s">
        <v>1787</v>
      </c>
      <c r="CE21">
        <v>0</v>
      </c>
      <c r="CF21">
        <v>0</v>
      </c>
      <c r="CG21">
        <v>1</v>
      </c>
      <c r="CI21" t="s">
        <v>4542</v>
      </c>
      <c r="CN21" t="s">
        <v>5629</v>
      </c>
    </row>
    <row r="22" spans="2:92" x14ac:dyDescent="0.35">
      <c r="F22">
        <v>7</v>
      </c>
      <c r="G22" t="s">
        <v>4541</v>
      </c>
      <c r="K22">
        <v>109</v>
      </c>
      <c r="L22" t="s">
        <v>4540</v>
      </c>
      <c r="P22">
        <v>1403</v>
      </c>
      <c r="Q22" t="s">
        <v>4539</v>
      </c>
      <c r="U22">
        <v>7</v>
      </c>
      <c r="V22" t="s">
        <v>4469</v>
      </c>
      <c r="AT22" t="s">
        <v>4538</v>
      </c>
      <c r="AU22" t="s">
        <v>4537</v>
      </c>
      <c r="BH22">
        <v>3102</v>
      </c>
      <c r="BI22" t="s">
        <v>278</v>
      </c>
      <c r="BJ22" t="s">
        <v>1</v>
      </c>
      <c r="BK22" t="s">
        <v>1776</v>
      </c>
      <c r="BL22">
        <v>2</v>
      </c>
      <c r="BO22">
        <v>13</v>
      </c>
      <c r="BP22" t="s">
        <v>4536</v>
      </c>
      <c r="CA22">
        <v>11</v>
      </c>
      <c r="CB22" t="s">
        <v>1788</v>
      </c>
      <c r="CC22" t="s">
        <v>1789</v>
      </c>
      <c r="CD22" t="s">
        <v>1790</v>
      </c>
      <c r="CE22">
        <v>0</v>
      </c>
      <c r="CF22">
        <v>0</v>
      </c>
      <c r="CG22">
        <v>1</v>
      </c>
      <c r="CI22" t="s">
        <v>4535</v>
      </c>
      <c r="CN22" t="s">
        <v>5630</v>
      </c>
    </row>
    <row r="23" spans="2:92" x14ac:dyDescent="0.35">
      <c r="F23">
        <v>8</v>
      </c>
      <c r="G23" t="s">
        <v>4534</v>
      </c>
      <c r="K23">
        <v>110</v>
      </c>
      <c r="L23" t="s">
        <v>4533</v>
      </c>
      <c r="P23">
        <v>1404</v>
      </c>
      <c r="Q23" t="s">
        <v>4532</v>
      </c>
      <c r="U23">
        <v>8</v>
      </c>
      <c r="V23" t="s">
        <v>4531</v>
      </c>
      <c r="AT23" t="s">
        <v>4530</v>
      </c>
      <c r="AU23" t="s">
        <v>4529</v>
      </c>
      <c r="BH23">
        <v>3105</v>
      </c>
      <c r="BI23" t="s">
        <v>278</v>
      </c>
      <c r="BJ23" t="s">
        <v>1</v>
      </c>
      <c r="BK23" t="s">
        <v>1776</v>
      </c>
      <c r="BL23">
        <v>2</v>
      </c>
      <c r="BO23">
        <v>14</v>
      </c>
      <c r="BP23" t="s">
        <v>4528</v>
      </c>
      <c r="CA23">
        <v>12</v>
      </c>
      <c r="CB23" t="s">
        <v>1791</v>
      </c>
      <c r="CC23" t="s">
        <v>1792</v>
      </c>
      <c r="CD23" t="s">
        <v>1793</v>
      </c>
      <c r="CE23">
        <v>0</v>
      </c>
      <c r="CF23">
        <v>0</v>
      </c>
      <c r="CG23">
        <v>1</v>
      </c>
      <c r="CI23" t="s">
        <v>113</v>
      </c>
      <c r="CN23" t="s">
        <v>5631</v>
      </c>
    </row>
    <row r="24" spans="2:92" x14ac:dyDescent="0.35">
      <c r="F24">
        <v>9</v>
      </c>
      <c r="G24" t="s">
        <v>4527</v>
      </c>
      <c r="K24">
        <v>111</v>
      </c>
      <c r="L24" t="s">
        <v>4526</v>
      </c>
      <c r="P24">
        <v>1405</v>
      </c>
      <c r="Q24" t="s">
        <v>4525</v>
      </c>
      <c r="U24">
        <v>9</v>
      </c>
      <c r="V24" t="s">
        <v>4437</v>
      </c>
      <c r="AT24" t="s">
        <v>4524</v>
      </c>
      <c r="AU24" t="s">
        <v>4523</v>
      </c>
      <c r="BH24">
        <v>3110</v>
      </c>
      <c r="BI24" t="s">
        <v>278</v>
      </c>
      <c r="BJ24" t="s">
        <v>1</v>
      </c>
      <c r="BK24" t="s">
        <v>246</v>
      </c>
      <c r="BO24">
        <v>15</v>
      </c>
      <c r="BP24" t="s">
        <v>4522</v>
      </c>
      <c r="CA24">
        <v>13</v>
      </c>
      <c r="CB24" t="s">
        <v>1708</v>
      </c>
      <c r="CC24" t="s">
        <v>1794</v>
      </c>
      <c r="CD24" t="s">
        <v>1795</v>
      </c>
      <c r="CE24">
        <v>0</v>
      </c>
      <c r="CF24">
        <v>0</v>
      </c>
      <c r="CG24">
        <v>1</v>
      </c>
      <c r="CI24" t="s">
        <v>4521</v>
      </c>
      <c r="CN24" t="s">
        <v>5632</v>
      </c>
    </row>
    <row r="25" spans="2:92" x14ac:dyDescent="0.35">
      <c r="F25">
        <v>10</v>
      </c>
      <c r="G25" t="s">
        <v>4520</v>
      </c>
      <c r="K25">
        <v>112</v>
      </c>
      <c r="L25" t="s">
        <v>4519</v>
      </c>
      <c r="P25">
        <v>2101</v>
      </c>
      <c r="Q25" t="s">
        <v>4518</v>
      </c>
      <c r="U25">
        <v>10</v>
      </c>
      <c r="V25" t="s">
        <v>4404</v>
      </c>
      <c r="AT25" t="s">
        <v>4517</v>
      </c>
      <c r="AU25" t="s">
        <v>4516</v>
      </c>
      <c r="BH25">
        <v>3119</v>
      </c>
      <c r="BI25" t="s">
        <v>278</v>
      </c>
      <c r="BJ25" t="s">
        <v>1</v>
      </c>
      <c r="BK25" t="s">
        <v>1776</v>
      </c>
      <c r="BL25">
        <v>2</v>
      </c>
      <c r="BO25">
        <v>16</v>
      </c>
      <c r="BP25" t="s">
        <v>4515</v>
      </c>
      <c r="CA25">
        <v>14</v>
      </c>
      <c r="CB25" t="s">
        <v>278</v>
      </c>
      <c r="CC25" t="s">
        <v>1796</v>
      </c>
      <c r="CD25" t="s">
        <v>1797</v>
      </c>
      <c r="CE25">
        <v>0</v>
      </c>
      <c r="CF25">
        <v>0</v>
      </c>
      <c r="CG25">
        <v>1</v>
      </c>
      <c r="CI25" t="s">
        <v>4514</v>
      </c>
      <c r="CN25" t="s">
        <v>5633</v>
      </c>
    </row>
    <row r="26" spans="2:92" x14ac:dyDescent="0.35">
      <c r="F26">
        <v>11</v>
      </c>
      <c r="G26" t="s">
        <v>4513</v>
      </c>
      <c r="K26">
        <v>113</v>
      </c>
      <c r="L26" t="s">
        <v>4512</v>
      </c>
      <c r="P26">
        <v>2102</v>
      </c>
      <c r="Q26" t="s">
        <v>4511</v>
      </c>
      <c r="U26">
        <v>11</v>
      </c>
      <c r="V26" t="s">
        <v>4510</v>
      </c>
      <c r="AT26" t="s">
        <v>4509</v>
      </c>
      <c r="AU26" t="s">
        <v>4508</v>
      </c>
      <c r="BH26">
        <v>3121</v>
      </c>
      <c r="BI26" t="s">
        <v>278</v>
      </c>
      <c r="BJ26" t="s">
        <v>1</v>
      </c>
      <c r="BK26" t="s">
        <v>1776</v>
      </c>
      <c r="BL26">
        <v>2</v>
      </c>
      <c r="BO26">
        <v>18</v>
      </c>
      <c r="BP26" t="s">
        <v>4507</v>
      </c>
      <c r="CI26" t="s">
        <v>4506</v>
      </c>
      <c r="CN26" t="s">
        <v>5634</v>
      </c>
    </row>
    <row r="27" spans="2:92" x14ac:dyDescent="0.35">
      <c r="F27">
        <v>30</v>
      </c>
      <c r="G27" t="s">
        <v>4505</v>
      </c>
      <c r="K27">
        <v>114</v>
      </c>
      <c r="L27" t="s">
        <v>4504</v>
      </c>
      <c r="P27">
        <v>2103</v>
      </c>
      <c r="Q27" t="s">
        <v>4503</v>
      </c>
      <c r="U27">
        <v>12</v>
      </c>
      <c r="V27" t="s">
        <v>4502</v>
      </c>
      <c r="AT27" t="s">
        <v>4501</v>
      </c>
      <c r="AU27" t="s">
        <v>4500</v>
      </c>
      <c r="BH27">
        <v>3123</v>
      </c>
      <c r="BI27" t="s">
        <v>278</v>
      </c>
      <c r="BJ27" t="s">
        <v>1</v>
      </c>
      <c r="BK27" t="s">
        <v>1776</v>
      </c>
      <c r="BL27">
        <v>2</v>
      </c>
      <c r="BO27">
        <v>19</v>
      </c>
      <c r="BP27" t="s">
        <v>4499</v>
      </c>
      <c r="CI27" t="s">
        <v>4498</v>
      </c>
    </row>
    <row r="28" spans="2:92" x14ac:dyDescent="0.35">
      <c r="F28">
        <v>31</v>
      </c>
      <c r="G28" t="s">
        <v>1764</v>
      </c>
      <c r="K28">
        <v>115</v>
      </c>
      <c r="L28" t="s">
        <v>4497</v>
      </c>
      <c r="P28">
        <v>2104</v>
      </c>
      <c r="Q28" t="s">
        <v>4496</v>
      </c>
      <c r="U28">
        <v>13</v>
      </c>
      <c r="V28" t="s">
        <v>4495</v>
      </c>
      <c r="AT28" t="s">
        <v>4494</v>
      </c>
      <c r="AU28" t="s">
        <v>4493</v>
      </c>
      <c r="BH28">
        <v>3125</v>
      </c>
      <c r="BI28" t="s">
        <v>278</v>
      </c>
      <c r="BJ28" t="s">
        <v>1</v>
      </c>
      <c r="BK28" t="s">
        <v>1776</v>
      </c>
      <c r="BL28">
        <v>2</v>
      </c>
      <c r="BO28">
        <v>20</v>
      </c>
      <c r="BP28" t="s">
        <v>4492</v>
      </c>
      <c r="CI28" t="s">
        <v>4491</v>
      </c>
    </row>
    <row r="29" spans="2:92" x14ac:dyDescent="0.35">
      <c r="F29">
        <v>32</v>
      </c>
      <c r="G29" t="s">
        <v>4490</v>
      </c>
      <c r="K29">
        <v>116</v>
      </c>
      <c r="L29" t="s">
        <v>4489</v>
      </c>
      <c r="P29">
        <v>2201</v>
      </c>
      <c r="Q29" t="s">
        <v>4488</v>
      </c>
      <c r="U29">
        <v>14</v>
      </c>
      <c r="V29" t="s">
        <v>4487</v>
      </c>
      <c r="AT29" t="s">
        <v>4486</v>
      </c>
      <c r="AU29" t="s">
        <v>4485</v>
      </c>
      <c r="BH29">
        <v>3127</v>
      </c>
      <c r="BI29" t="s">
        <v>278</v>
      </c>
      <c r="BJ29" t="s">
        <v>1</v>
      </c>
      <c r="BK29" t="s">
        <v>1776</v>
      </c>
      <c r="BO29">
        <v>21</v>
      </c>
      <c r="BP29" t="s">
        <v>4484</v>
      </c>
      <c r="CI29" t="s">
        <v>109</v>
      </c>
    </row>
    <row r="30" spans="2:92" x14ac:dyDescent="0.35">
      <c r="F30">
        <v>33</v>
      </c>
      <c r="G30" t="s">
        <v>4483</v>
      </c>
      <c r="K30">
        <v>117</v>
      </c>
      <c r="L30" t="s">
        <v>4482</v>
      </c>
      <c r="P30">
        <v>2202</v>
      </c>
      <c r="Q30" t="s">
        <v>4481</v>
      </c>
      <c r="U30">
        <v>15</v>
      </c>
      <c r="V30" t="s">
        <v>4265</v>
      </c>
      <c r="AT30" t="s">
        <v>4480</v>
      </c>
      <c r="AU30" t="s">
        <v>4479</v>
      </c>
      <c r="BH30">
        <v>3129</v>
      </c>
      <c r="BI30" t="s">
        <v>278</v>
      </c>
      <c r="BJ30" t="s">
        <v>1</v>
      </c>
      <c r="BK30" t="s">
        <v>1776</v>
      </c>
      <c r="BO30">
        <v>22</v>
      </c>
      <c r="BP30" t="s">
        <v>4478</v>
      </c>
      <c r="CI30" t="s">
        <v>97</v>
      </c>
    </row>
    <row r="31" spans="2:92" x14ac:dyDescent="0.35">
      <c r="F31">
        <v>34</v>
      </c>
      <c r="G31" t="s">
        <v>4477</v>
      </c>
      <c r="K31">
        <v>201</v>
      </c>
      <c r="L31" t="s">
        <v>4476</v>
      </c>
      <c r="P31">
        <v>2203</v>
      </c>
      <c r="Q31" t="s">
        <v>4475</v>
      </c>
      <c r="U31">
        <v>16</v>
      </c>
      <c r="V31" t="s">
        <v>4259</v>
      </c>
      <c r="AT31" t="s">
        <v>4474</v>
      </c>
      <c r="AU31" t="s">
        <v>4473</v>
      </c>
      <c r="BH31">
        <v>3131</v>
      </c>
      <c r="BI31" t="s">
        <v>278</v>
      </c>
      <c r="BJ31" t="s">
        <v>1</v>
      </c>
      <c r="BK31" t="s">
        <v>1776</v>
      </c>
      <c r="BO31">
        <v>23</v>
      </c>
      <c r="BP31" t="s">
        <v>4472</v>
      </c>
      <c r="CI31" t="s">
        <v>101</v>
      </c>
    </row>
    <row r="32" spans="2:92" x14ac:dyDescent="0.35">
      <c r="F32">
        <v>35</v>
      </c>
      <c r="G32" t="s">
        <v>4471</v>
      </c>
      <c r="K32">
        <v>202</v>
      </c>
      <c r="L32" t="s">
        <v>4470</v>
      </c>
      <c r="P32">
        <v>2301</v>
      </c>
      <c r="Q32" t="s">
        <v>4469</v>
      </c>
      <c r="U32">
        <v>17</v>
      </c>
      <c r="V32" t="s">
        <v>4222</v>
      </c>
      <c r="AT32" t="s">
        <v>4468</v>
      </c>
      <c r="AU32" t="s">
        <v>4467</v>
      </c>
      <c r="BH32">
        <v>3133</v>
      </c>
      <c r="BI32" t="s">
        <v>278</v>
      </c>
      <c r="BJ32" t="s">
        <v>1</v>
      </c>
      <c r="BK32" t="s">
        <v>1776</v>
      </c>
      <c r="BO32">
        <v>24</v>
      </c>
      <c r="BP32" t="s">
        <v>4466</v>
      </c>
      <c r="CI32" t="s">
        <v>105</v>
      </c>
    </row>
    <row r="33" spans="6:68" x14ac:dyDescent="0.35">
      <c r="F33">
        <v>36</v>
      </c>
      <c r="G33" t="s">
        <v>4465</v>
      </c>
      <c r="K33">
        <v>203</v>
      </c>
      <c r="L33" t="s">
        <v>4464</v>
      </c>
      <c r="P33">
        <v>2302</v>
      </c>
      <c r="Q33" t="s">
        <v>4463</v>
      </c>
      <c r="U33">
        <v>18</v>
      </c>
      <c r="V33" t="s">
        <v>4212</v>
      </c>
      <c r="AT33" t="s">
        <v>4462</v>
      </c>
      <c r="AU33" t="s">
        <v>4461</v>
      </c>
      <c r="BH33">
        <v>3158</v>
      </c>
      <c r="BI33" t="s">
        <v>278</v>
      </c>
      <c r="BJ33" t="s">
        <v>1</v>
      </c>
      <c r="BK33" t="s">
        <v>1776</v>
      </c>
      <c r="BL33">
        <v>2</v>
      </c>
      <c r="BO33">
        <v>25</v>
      </c>
      <c r="BP33" t="s">
        <v>4460</v>
      </c>
    </row>
    <row r="34" spans="6:68" x14ac:dyDescent="0.35">
      <c r="F34">
        <v>37</v>
      </c>
      <c r="G34" t="s">
        <v>4459</v>
      </c>
      <c r="K34">
        <v>204</v>
      </c>
      <c r="L34" t="s">
        <v>4458</v>
      </c>
      <c r="P34">
        <v>3101</v>
      </c>
      <c r="Q34" t="s">
        <v>4457</v>
      </c>
      <c r="U34">
        <v>19</v>
      </c>
      <c r="V34" t="s">
        <v>4188</v>
      </c>
      <c r="AT34" t="s">
        <v>4456</v>
      </c>
      <c r="AU34" t="s">
        <v>4455</v>
      </c>
      <c r="BH34">
        <v>3160</v>
      </c>
      <c r="BI34" t="s">
        <v>278</v>
      </c>
      <c r="BJ34" t="s">
        <v>1</v>
      </c>
      <c r="BK34" t="s">
        <v>1776</v>
      </c>
      <c r="BL34">
        <v>2</v>
      </c>
      <c r="BO34">
        <v>26</v>
      </c>
      <c r="BP34" t="s">
        <v>4454</v>
      </c>
    </row>
    <row r="35" spans="6:68" x14ac:dyDescent="0.35">
      <c r="F35">
        <v>38</v>
      </c>
      <c r="G35" t="s">
        <v>4453</v>
      </c>
      <c r="K35">
        <v>205</v>
      </c>
      <c r="L35" t="s">
        <v>4452</v>
      </c>
      <c r="P35">
        <v>3102</v>
      </c>
      <c r="Q35" t="s">
        <v>4451</v>
      </c>
      <c r="U35">
        <v>20</v>
      </c>
      <c r="V35" t="s">
        <v>4450</v>
      </c>
      <c r="AT35" t="s">
        <v>4449</v>
      </c>
      <c r="AU35" t="s">
        <v>4448</v>
      </c>
      <c r="BH35">
        <v>3166</v>
      </c>
      <c r="BI35" t="s">
        <v>278</v>
      </c>
      <c r="BJ35" t="s">
        <v>1</v>
      </c>
      <c r="BK35" t="s">
        <v>1776</v>
      </c>
      <c r="BL35">
        <v>2</v>
      </c>
      <c r="BO35">
        <v>27</v>
      </c>
      <c r="BP35" t="s">
        <v>4447</v>
      </c>
    </row>
    <row r="36" spans="6:68" x14ac:dyDescent="0.35">
      <c r="F36">
        <v>39</v>
      </c>
      <c r="G36" t="s">
        <v>4446</v>
      </c>
      <c r="K36">
        <v>206</v>
      </c>
      <c r="L36" t="s">
        <v>4445</v>
      </c>
      <c r="P36">
        <v>3103</v>
      </c>
      <c r="Q36" t="s">
        <v>4444</v>
      </c>
      <c r="U36">
        <v>21</v>
      </c>
      <c r="V36" t="s">
        <v>4443</v>
      </c>
      <c r="AT36" t="s">
        <v>4442</v>
      </c>
      <c r="AU36" t="s">
        <v>4441</v>
      </c>
      <c r="BH36">
        <v>3168</v>
      </c>
      <c r="BI36" t="s">
        <v>278</v>
      </c>
      <c r="BJ36" t="s">
        <v>1</v>
      </c>
      <c r="BK36" t="s">
        <v>1776</v>
      </c>
      <c r="BL36">
        <v>2</v>
      </c>
      <c r="BO36">
        <v>28</v>
      </c>
      <c r="BP36" t="s">
        <v>4440</v>
      </c>
    </row>
    <row r="37" spans="6:68" x14ac:dyDescent="0.35">
      <c r="F37">
        <v>40</v>
      </c>
      <c r="G37" t="s">
        <v>4439</v>
      </c>
      <c r="K37">
        <v>207</v>
      </c>
      <c r="L37" t="s">
        <v>4438</v>
      </c>
      <c r="P37">
        <v>3201</v>
      </c>
      <c r="Q37" t="s">
        <v>4437</v>
      </c>
      <c r="U37">
        <v>22</v>
      </c>
      <c r="V37" t="s">
        <v>4436</v>
      </c>
      <c r="AT37" t="s">
        <v>4435</v>
      </c>
      <c r="AU37" t="s">
        <v>4434</v>
      </c>
      <c r="BH37">
        <v>3178</v>
      </c>
      <c r="BI37" t="s">
        <v>278</v>
      </c>
      <c r="BJ37" t="s">
        <v>1</v>
      </c>
      <c r="BK37" t="s">
        <v>1776</v>
      </c>
      <c r="BL37">
        <v>0</v>
      </c>
      <c r="BO37">
        <v>30</v>
      </c>
      <c r="BP37" t="s">
        <v>4433</v>
      </c>
    </row>
    <row r="38" spans="6:68" x14ac:dyDescent="0.35">
      <c r="F38">
        <v>41</v>
      </c>
      <c r="G38" t="s">
        <v>4432</v>
      </c>
      <c r="K38">
        <v>208</v>
      </c>
      <c r="L38" t="s">
        <v>4431</v>
      </c>
      <c r="P38">
        <v>3202</v>
      </c>
      <c r="Q38" t="s">
        <v>4430</v>
      </c>
      <c r="U38">
        <v>23</v>
      </c>
      <c r="V38" t="s">
        <v>4429</v>
      </c>
      <c r="AT38" t="s">
        <v>4428</v>
      </c>
      <c r="AU38" t="s">
        <v>4427</v>
      </c>
      <c r="BH38">
        <v>3180</v>
      </c>
      <c r="BI38" t="s">
        <v>278</v>
      </c>
      <c r="BJ38" t="s">
        <v>1</v>
      </c>
      <c r="BK38" t="s">
        <v>1776</v>
      </c>
      <c r="BL38">
        <v>0</v>
      </c>
      <c r="BO38">
        <v>31</v>
      </c>
      <c r="BP38" t="s">
        <v>4426</v>
      </c>
    </row>
    <row r="39" spans="6:68" x14ac:dyDescent="0.35">
      <c r="F39">
        <v>42</v>
      </c>
      <c r="G39" t="s">
        <v>4425</v>
      </c>
      <c r="K39">
        <v>209</v>
      </c>
      <c r="L39" t="s">
        <v>4424</v>
      </c>
      <c r="P39">
        <v>3301</v>
      </c>
      <c r="Q39" t="s">
        <v>4423</v>
      </c>
      <c r="U39">
        <v>24</v>
      </c>
      <c r="V39" t="s">
        <v>4422</v>
      </c>
      <c r="AT39" t="s">
        <v>4421</v>
      </c>
      <c r="AU39" t="s">
        <v>4420</v>
      </c>
      <c r="BH39">
        <v>3192</v>
      </c>
      <c r="BI39" t="s">
        <v>278</v>
      </c>
      <c r="BJ39" t="s">
        <v>1</v>
      </c>
      <c r="BK39" t="s">
        <v>1776</v>
      </c>
      <c r="BL39">
        <v>1</v>
      </c>
      <c r="BO39">
        <v>32</v>
      </c>
      <c r="BP39" t="s">
        <v>4419</v>
      </c>
    </row>
    <row r="40" spans="6:68" x14ac:dyDescent="0.35">
      <c r="F40">
        <v>43</v>
      </c>
      <c r="G40" t="s">
        <v>4418</v>
      </c>
      <c r="K40">
        <v>210</v>
      </c>
      <c r="L40" t="s">
        <v>4417</v>
      </c>
      <c r="P40">
        <v>3302</v>
      </c>
      <c r="Q40" t="s">
        <v>4416</v>
      </c>
      <c r="U40">
        <v>25</v>
      </c>
      <c r="V40" t="s">
        <v>3970</v>
      </c>
      <c r="AT40" t="s">
        <v>4415</v>
      </c>
      <c r="AU40" t="s">
        <v>4414</v>
      </c>
      <c r="BH40">
        <v>3194</v>
      </c>
      <c r="BI40" t="s">
        <v>278</v>
      </c>
      <c r="BJ40" t="s">
        <v>1</v>
      </c>
      <c r="BK40" t="s">
        <v>1776</v>
      </c>
      <c r="BL40">
        <v>0</v>
      </c>
      <c r="BO40">
        <v>33</v>
      </c>
      <c r="BP40" t="s">
        <v>4413</v>
      </c>
    </row>
    <row r="41" spans="6:68" x14ac:dyDescent="0.35">
      <c r="F41">
        <v>44</v>
      </c>
      <c r="G41" t="s">
        <v>4412</v>
      </c>
      <c r="K41">
        <v>211</v>
      </c>
      <c r="L41" t="s">
        <v>4411</v>
      </c>
      <c r="P41">
        <v>3303</v>
      </c>
      <c r="Q41" t="s">
        <v>4410</v>
      </c>
      <c r="U41">
        <v>26</v>
      </c>
      <c r="V41" t="s">
        <v>3950</v>
      </c>
      <c r="AT41" t="s">
        <v>4409</v>
      </c>
      <c r="AU41" t="s">
        <v>4408</v>
      </c>
      <c r="BH41">
        <v>3207</v>
      </c>
      <c r="BI41" t="s">
        <v>278</v>
      </c>
      <c r="BJ41" t="s">
        <v>1</v>
      </c>
      <c r="BK41" t="s">
        <v>1776</v>
      </c>
      <c r="BL41">
        <v>2</v>
      </c>
      <c r="BO41">
        <v>34</v>
      </c>
      <c r="BP41" t="s">
        <v>4407</v>
      </c>
    </row>
    <row r="42" spans="6:68" x14ac:dyDescent="0.35">
      <c r="F42">
        <v>45</v>
      </c>
      <c r="G42" t="s">
        <v>4406</v>
      </c>
      <c r="K42">
        <v>212</v>
      </c>
      <c r="L42" t="s">
        <v>4405</v>
      </c>
      <c r="P42">
        <v>3304</v>
      </c>
      <c r="Q42" t="s">
        <v>4404</v>
      </c>
      <c r="U42">
        <v>27</v>
      </c>
      <c r="V42" t="s">
        <v>4403</v>
      </c>
      <c r="AT42" t="s">
        <v>4402</v>
      </c>
      <c r="AU42" t="s">
        <v>4401</v>
      </c>
      <c r="BH42">
        <v>3208</v>
      </c>
      <c r="BI42" t="s">
        <v>278</v>
      </c>
      <c r="BJ42" t="s">
        <v>1</v>
      </c>
      <c r="BK42" t="s">
        <v>1776</v>
      </c>
      <c r="BL42">
        <v>2</v>
      </c>
      <c r="BO42">
        <v>36</v>
      </c>
      <c r="BP42" t="s">
        <v>4400</v>
      </c>
    </row>
    <row r="43" spans="6:68" x14ac:dyDescent="0.35">
      <c r="F43">
        <v>46</v>
      </c>
      <c r="G43" t="s">
        <v>4399</v>
      </c>
      <c r="K43">
        <v>213</v>
      </c>
      <c r="L43" t="s">
        <v>4398</v>
      </c>
      <c r="P43">
        <v>4101</v>
      </c>
      <c r="Q43" t="s">
        <v>4397</v>
      </c>
      <c r="U43">
        <v>28</v>
      </c>
      <c r="V43" t="s">
        <v>3926</v>
      </c>
      <c r="AT43" t="s">
        <v>4396</v>
      </c>
      <c r="AU43" t="s">
        <v>4395</v>
      </c>
      <c r="BH43">
        <v>3209</v>
      </c>
      <c r="BI43" t="s">
        <v>278</v>
      </c>
      <c r="BJ43" t="s">
        <v>1</v>
      </c>
      <c r="BK43" t="s">
        <v>1776</v>
      </c>
      <c r="BL43">
        <v>1</v>
      </c>
      <c r="BO43">
        <v>37</v>
      </c>
      <c r="BP43" t="s">
        <v>4394</v>
      </c>
    </row>
    <row r="44" spans="6:68" x14ac:dyDescent="0.35">
      <c r="F44">
        <v>47</v>
      </c>
      <c r="G44" t="s">
        <v>4393</v>
      </c>
      <c r="K44">
        <v>214</v>
      </c>
      <c r="L44" t="s">
        <v>4392</v>
      </c>
      <c r="P44">
        <v>4102</v>
      </c>
      <c r="Q44" t="s">
        <v>4391</v>
      </c>
      <c r="U44">
        <v>29</v>
      </c>
      <c r="V44" t="s">
        <v>4390</v>
      </c>
      <c r="AT44" t="s">
        <v>4389</v>
      </c>
      <c r="AU44" t="s">
        <v>4388</v>
      </c>
      <c r="BH44">
        <v>3219</v>
      </c>
      <c r="BI44" t="s">
        <v>278</v>
      </c>
      <c r="BJ44" t="s">
        <v>1</v>
      </c>
      <c r="BK44" t="s">
        <v>1776</v>
      </c>
      <c r="BL44">
        <v>2</v>
      </c>
      <c r="BO44">
        <v>38</v>
      </c>
      <c r="BP44" t="s">
        <v>4387</v>
      </c>
    </row>
    <row r="45" spans="6:68" x14ac:dyDescent="0.35">
      <c r="F45">
        <v>81</v>
      </c>
      <c r="G45" t="s">
        <v>4386</v>
      </c>
      <c r="K45">
        <v>215</v>
      </c>
      <c r="L45" t="s">
        <v>4385</v>
      </c>
      <c r="P45">
        <v>4103</v>
      </c>
      <c r="Q45" t="s">
        <v>4384</v>
      </c>
      <c r="U45">
        <v>30</v>
      </c>
      <c r="V45" t="s">
        <v>3900</v>
      </c>
      <c r="AT45" t="s">
        <v>4383</v>
      </c>
      <c r="AU45" t="s">
        <v>4382</v>
      </c>
      <c r="BH45">
        <v>3220</v>
      </c>
      <c r="BI45" t="s">
        <v>278</v>
      </c>
      <c r="BJ45" t="s">
        <v>1</v>
      </c>
      <c r="BK45" t="s">
        <v>1776</v>
      </c>
      <c r="BL45">
        <v>2</v>
      </c>
      <c r="BO45">
        <v>39</v>
      </c>
      <c r="BP45" t="s">
        <v>4381</v>
      </c>
    </row>
    <row r="46" spans="6:68" x14ac:dyDescent="0.35">
      <c r="F46">
        <v>61</v>
      </c>
      <c r="G46" t="s">
        <v>4380</v>
      </c>
      <c r="K46">
        <v>216</v>
      </c>
      <c r="L46" t="s">
        <v>4379</v>
      </c>
      <c r="P46">
        <v>4104</v>
      </c>
      <c r="Q46" t="s">
        <v>4378</v>
      </c>
      <c r="U46">
        <v>31</v>
      </c>
      <c r="V46" t="s">
        <v>4377</v>
      </c>
      <c r="AT46" t="s">
        <v>4376</v>
      </c>
      <c r="AU46" t="s">
        <v>4375</v>
      </c>
      <c r="BH46">
        <v>3222</v>
      </c>
      <c r="BI46" t="s">
        <v>278</v>
      </c>
      <c r="BJ46" t="s">
        <v>1</v>
      </c>
      <c r="BK46" t="s">
        <v>1776</v>
      </c>
      <c r="BL46">
        <v>2</v>
      </c>
      <c r="BO46">
        <v>40</v>
      </c>
      <c r="BP46" t="s">
        <v>4374</v>
      </c>
    </row>
    <row r="47" spans="6:68" x14ac:dyDescent="0.35">
      <c r="F47">
        <v>62</v>
      </c>
      <c r="G47" t="s">
        <v>4373</v>
      </c>
      <c r="K47">
        <v>217</v>
      </c>
      <c r="L47" t="s">
        <v>4372</v>
      </c>
      <c r="P47">
        <v>4105</v>
      </c>
      <c r="Q47" t="s">
        <v>4371</v>
      </c>
      <c r="U47">
        <v>32</v>
      </c>
      <c r="V47" t="s">
        <v>4370</v>
      </c>
      <c r="AT47" t="s">
        <v>4369</v>
      </c>
      <c r="AU47" t="s">
        <v>4368</v>
      </c>
      <c r="BH47">
        <v>3223</v>
      </c>
      <c r="BI47" t="s">
        <v>278</v>
      </c>
      <c r="BJ47" t="s">
        <v>1</v>
      </c>
      <c r="BK47" t="s">
        <v>1776</v>
      </c>
      <c r="BL47">
        <v>2</v>
      </c>
      <c r="BO47">
        <v>41</v>
      </c>
      <c r="BP47" t="s">
        <v>4367</v>
      </c>
    </row>
    <row r="48" spans="6:68" x14ac:dyDescent="0.35">
      <c r="F48">
        <v>181</v>
      </c>
      <c r="G48" t="s">
        <v>4366</v>
      </c>
      <c r="K48">
        <v>218</v>
      </c>
      <c r="L48" t="s">
        <v>4365</v>
      </c>
      <c r="P48">
        <v>4106</v>
      </c>
      <c r="Q48" t="s">
        <v>4364</v>
      </c>
      <c r="U48">
        <v>33</v>
      </c>
      <c r="V48" t="s">
        <v>4363</v>
      </c>
      <c r="AT48" t="s">
        <v>4362</v>
      </c>
      <c r="AU48" t="s">
        <v>4361</v>
      </c>
      <c r="BH48">
        <v>3230</v>
      </c>
      <c r="BI48" t="s">
        <v>278</v>
      </c>
      <c r="BJ48" t="s">
        <v>1</v>
      </c>
      <c r="BK48" t="s">
        <v>1776</v>
      </c>
      <c r="BL48">
        <v>0</v>
      </c>
      <c r="BO48">
        <v>42</v>
      </c>
      <c r="BP48" t="s">
        <v>4360</v>
      </c>
    </row>
    <row r="49" spans="6:68" x14ac:dyDescent="0.35">
      <c r="F49">
        <v>161</v>
      </c>
      <c r="G49" t="s">
        <v>4359</v>
      </c>
      <c r="K49">
        <v>219</v>
      </c>
      <c r="L49" t="s">
        <v>4358</v>
      </c>
      <c r="P49">
        <v>4201</v>
      </c>
      <c r="Q49" t="s">
        <v>4357</v>
      </c>
      <c r="U49">
        <v>34</v>
      </c>
      <c r="V49" t="s">
        <v>4356</v>
      </c>
      <c r="AT49" t="s">
        <v>4355</v>
      </c>
      <c r="AU49" t="s">
        <v>4354</v>
      </c>
      <c r="BH49">
        <v>3232</v>
      </c>
      <c r="BI49" t="s">
        <v>278</v>
      </c>
      <c r="BJ49" t="s">
        <v>1</v>
      </c>
      <c r="BK49" t="s">
        <v>1776</v>
      </c>
      <c r="BL49">
        <v>2</v>
      </c>
      <c r="BO49">
        <v>43</v>
      </c>
      <c r="BP49" t="s">
        <v>4353</v>
      </c>
    </row>
    <row r="50" spans="6:68" x14ac:dyDescent="0.35">
      <c r="F50">
        <v>141</v>
      </c>
      <c r="G50" t="s">
        <v>4352</v>
      </c>
      <c r="K50">
        <v>220</v>
      </c>
      <c r="L50" t="s">
        <v>4351</v>
      </c>
      <c r="P50">
        <v>4202</v>
      </c>
      <c r="Q50" t="s">
        <v>4350</v>
      </c>
      <c r="U50">
        <v>35</v>
      </c>
      <c r="V50" t="s">
        <v>3827</v>
      </c>
      <c r="AT50" t="s">
        <v>4349</v>
      </c>
      <c r="AU50" t="s">
        <v>4348</v>
      </c>
      <c r="BH50">
        <v>3235</v>
      </c>
      <c r="BI50" t="s">
        <v>278</v>
      </c>
      <c r="BJ50" t="s">
        <v>1</v>
      </c>
      <c r="BK50" t="s">
        <v>1776</v>
      </c>
      <c r="BL50">
        <v>1</v>
      </c>
      <c r="BO50">
        <v>44</v>
      </c>
      <c r="BP50" t="s">
        <v>4347</v>
      </c>
    </row>
    <row r="51" spans="6:68" x14ac:dyDescent="0.35">
      <c r="F51">
        <v>201</v>
      </c>
      <c r="G51" t="s">
        <v>4346</v>
      </c>
      <c r="K51">
        <v>301</v>
      </c>
      <c r="L51" t="s">
        <v>4345</v>
      </c>
      <c r="P51">
        <v>4203</v>
      </c>
      <c r="Q51" t="s">
        <v>4344</v>
      </c>
      <c r="U51">
        <v>36</v>
      </c>
      <c r="V51" t="s">
        <v>4343</v>
      </c>
      <c r="AT51" t="s">
        <v>4342</v>
      </c>
      <c r="AU51" t="s">
        <v>4341</v>
      </c>
      <c r="BH51">
        <v>3238</v>
      </c>
      <c r="BI51" t="s">
        <v>278</v>
      </c>
      <c r="BJ51" t="s">
        <v>1</v>
      </c>
      <c r="BK51" t="s">
        <v>1776</v>
      </c>
      <c r="BL51">
        <v>1</v>
      </c>
      <c r="BO51">
        <v>45</v>
      </c>
      <c r="BP51" t="s">
        <v>4340</v>
      </c>
    </row>
    <row r="52" spans="6:68" x14ac:dyDescent="0.35">
      <c r="K52">
        <v>302</v>
      </c>
      <c r="L52" t="s">
        <v>4339</v>
      </c>
      <c r="P52">
        <v>4204</v>
      </c>
      <c r="Q52" t="s">
        <v>4338</v>
      </c>
      <c r="U52">
        <v>37</v>
      </c>
      <c r="V52" t="s">
        <v>3809</v>
      </c>
      <c r="AT52" t="s">
        <v>4337</v>
      </c>
      <c r="AU52" t="s">
        <v>4336</v>
      </c>
      <c r="BH52">
        <v>3249</v>
      </c>
      <c r="BI52" t="s">
        <v>278</v>
      </c>
      <c r="BJ52" t="s">
        <v>1</v>
      </c>
      <c r="BK52" t="s">
        <v>1776</v>
      </c>
      <c r="BL52">
        <v>2</v>
      </c>
      <c r="BO52">
        <v>46</v>
      </c>
      <c r="BP52" t="s">
        <v>4335</v>
      </c>
    </row>
    <row r="53" spans="6:68" x14ac:dyDescent="0.35">
      <c r="K53">
        <v>303</v>
      </c>
      <c r="L53" t="s">
        <v>4334</v>
      </c>
      <c r="P53">
        <v>4301</v>
      </c>
      <c r="Q53" t="s">
        <v>4333</v>
      </c>
      <c r="U53">
        <v>38</v>
      </c>
      <c r="V53" t="s">
        <v>4332</v>
      </c>
      <c r="AT53" t="s">
        <v>4331</v>
      </c>
      <c r="AU53" t="s">
        <v>4330</v>
      </c>
      <c r="BH53">
        <v>3250</v>
      </c>
      <c r="BI53" t="s">
        <v>278</v>
      </c>
      <c r="BJ53" t="s">
        <v>1</v>
      </c>
      <c r="BK53" t="s">
        <v>1776</v>
      </c>
      <c r="BL53">
        <v>2</v>
      </c>
      <c r="BO53">
        <v>47</v>
      </c>
      <c r="BP53" t="s">
        <v>4329</v>
      </c>
    </row>
    <row r="54" spans="6:68" x14ac:dyDescent="0.35">
      <c r="K54">
        <v>304</v>
      </c>
      <c r="L54" t="s">
        <v>4328</v>
      </c>
      <c r="P54">
        <v>4302</v>
      </c>
      <c r="Q54" t="s">
        <v>4327</v>
      </c>
      <c r="U54">
        <v>39</v>
      </c>
      <c r="V54" t="s">
        <v>3796</v>
      </c>
      <c r="AT54" t="s">
        <v>4326</v>
      </c>
      <c r="AU54" t="s">
        <v>4325</v>
      </c>
      <c r="BH54">
        <v>3253</v>
      </c>
      <c r="BI54" t="s">
        <v>278</v>
      </c>
      <c r="BJ54" t="s">
        <v>1</v>
      </c>
      <c r="BK54" t="s">
        <v>1776</v>
      </c>
      <c r="BO54">
        <v>48</v>
      </c>
      <c r="BP54" t="s">
        <v>4324</v>
      </c>
    </row>
    <row r="55" spans="6:68" x14ac:dyDescent="0.35">
      <c r="K55">
        <v>305</v>
      </c>
      <c r="L55" t="s">
        <v>4323</v>
      </c>
      <c r="P55">
        <v>4303</v>
      </c>
      <c r="Q55" t="s">
        <v>4322</v>
      </c>
      <c r="U55">
        <v>40</v>
      </c>
      <c r="V55" t="s">
        <v>3786</v>
      </c>
      <c r="AT55" t="s">
        <v>4321</v>
      </c>
      <c r="AU55" t="s">
        <v>4320</v>
      </c>
      <c r="BH55">
        <v>3256</v>
      </c>
      <c r="BI55" t="s">
        <v>278</v>
      </c>
      <c r="BJ55" t="s">
        <v>1</v>
      </c>
      <c r="BK55" t="s">
        <v>1776</v>
      </c>
      <c r="BO55">
        <v>49</v>
      </c>
      <c r="BP55" t="s">
        <v>4319</v>
      </c>
    </row>
    <row r="56" spans="6:68" x14ac:dyDescent="0.35">
      <c r="K56">
        <v>306</v>
      </c>
      <c r="L56" t="s">
        <v>4318</v>
      </c>
      <c r="P56">
        <v>4304</v>
      </c>
      <c r="Q56" t="s">
        <v>4317</v>
      </c>
      <c r="U56">
        <v>41</v>
      </c>
      <c r="V56" t="s">
        <v>3785</v>
      </c>
      <c r="AT56" t="s">
        <v>4316</v>
      </c>
      <c r="AU56" t="s">
        <v>4315</v>
      </c>
      <c r="BH56">
        <v>3257</v>
      </c>
      <c r="BI56" t="s">
        <v>278</v>
      </c>
      <c r="BJ56" t="s">
        <v>1</v>
      </c>
      <c r="BK56" t="s">
        <v>1776</v>
      </c>
      <c r="BO56">
        <v>50</v>
      </c>
      <c r="BP56" t="s">
        <v>4314</v>
      </c>
    </row>
    <row r="57" spans="6:68" x14ac:dyDescent="0.35">
      <c r="K57">
        <v>307</v>
      </c>
      <c r="L57" t="s">
        <v>4313</v>
      </c>
      <c r="P57">
        <v>4305</v>
      </c>
      <c r="Q57" t="s">
        <v>4312</v>
      </c>
      <c r="U57">
        <v>42</v>
      </c>
      <c r="V57" t="s">
        <v>4311</v>
      </c>
      <c r="AT57" t="s">
        <v>4310</v>
      </c>
      <c r="AU57" t="s">
        <v>4309</v>
      </c>
      <c r="BH57">
        <v>3269</v>
      </c>
      <c r="BI57" t="s">
        <v>278</v>
      </c>
      <c r="BJ57" t="s">
        <v>1</v>
      </c>
      <c r="BK57" t="s">
        <v>1776</v>
      </c>
      <c r="BO57">
        <v>51</v>
      </c>
      <c r="BP57" t="s">
        <v>4308</v>
      </c>
    </row>
    <row r="58" spans="6:68" x14ac:dyDescent="0.35">
      <c r="K58">
        <v>308</v>
      </c>
      <c r="L58" t="s">
        <v>4307</v>
      </c>
      <c r="P58">
        <v>5101</v>
      </c>
      <c r="Q58" t="s">
        <v>4306</v>
      </c>
      <c r="U58">
        <v>43</v>
      </c>
      <c r="V58" t="s">
        <v>4305</v>
      </c>
      <c r="AT58" t="s">
        <v>4304</v>
      </c>
      <c r="AU58" t="s">
        <v>4303</v>
      </c>
      <c r="BH58">
        <v>3271</v>
      </c>
      <c r="BI58" t="s">
        <v>278</v>
      </c>
      <c r="BJ58" t="s">
        <v>1</v>
      </c>
      <c r="BK58" t="s">
        <v>1776</v>
      </c>
      <c r="BO58">
        <v>52</v>
      </c>
      <c r="BP58" t="s">
        <v>4302</v>
      </c>
    </row>
    <row r="59" spans="6:68" x14ac:dyDescent="0.35">
      <c r="K59">
        <v>401</v>
      </c>
      <c r="L59" t="s">
        <v>4301</v>
      </c>
      <c r="P59">
        <v>5102</v>
      </c>
      <c r="Q59" t="s">
        <v>4300</v>
      </c>
      <c r="U59">
        <v>44</v>
      </c>
      <c r="V59" t="s">
        <v>4299</v>
      </c>
      <c r="AT59" t="s">
        <v>4298</v>
      </c>
      <c r="AU59" t="s">
        <v>4297</v>
      </c>
      <c r="BH59">
        <v>3273</v>
      </c>
      <c r="BI59" t="s">
        <v>278</v>
      </c>
      <c r="BJ59" t="s">
        <v>1</v>
      </c>
      <c r="BK59" t="s">
        <v>1776</v>
      </c>
      <c r="BO59">
        <v>53</v>
      </c>
      <c r="BP59" t="s">
        <v>4296</v>
      </c>
    </row>
    <row r="60" spans="6:68" x14ac:dyDescent="0.35">
      <c r="K60">
        <v>402</v>
      </c>
      <c r="L60" t="s">
        <v>4295</v>
      </c>
      <c r="P60">
        <v>5103</v>
      </c>
      <c r="Q60" t="s">
        <v>4294</v>
      </c>
      <c r="U60">
        <v>45</v>
      </c>
      <c r="V60" t="s">
        <v>4293</v>
      </c>
      <c r="AT60" t="s">
        <v>4292</v>
      </c>
      <c r="AU60" t="s">
        <v>4291</v>
      </c>
      <c r="BH60">
        <v>3279</v>
      </c>
      <c r="BI60" t="s">
        <v>278</v>
      </c>
      <c r="BJ60" t="s">
        <v>1</v>
      </c>
      <c r="BK60" t="s">
        <v>1776</v>
      </c>
      <c r="BO60">
        <v>54</v>
      </c>
      <c r="BP60" t="s">
        <v>4290</v>
      </c>
    </row>
    <row r="61" spans="6:68" x14ac:dyDescent="0.35">
      <c r="K61">
        <v>403</v>
      </c>
      <c r="L61" t="s">
        <v>4289</v>
      </c>
      <c r="P61">
        <v>5104</v>
      </c>
      <c r="Q61" t="s">
        <v>4288</v>
      </c>
      <c r="U61">
        <v>46</v>
      </c>
      <c r="V61" t="s">
        <v>4287</v>
      </c>
      <c r="AT61" t="s">
        <v>4286</v>
      </c>
      <c r="AU61" t="s">
        <v>4285</v>
      </c>
      <c r="BH61">
        <v>3280</v>
      </c>
      <c r="BI61" t="s">
        <v>278</v>
      </c>
      <c r="BJ61" t="s">
        <v>1</v>
      </c>
      <c r="BK61" t="s">
        <v>1776</v>
      </c>
      <c r="BO61">
        <v>55</v>
      </c>
      <c r="BP61" t="s">
        <v>4284</v>
      </c>
    </row>
    <row r="62" spans="6:68" x14ac:dyDescent="0.35">
      <c r="K62">
        <v>404</v>
      </c>
      <c r="L62" t="s">
        <v>4283</v>
      </c>
      <c r="P62">
        <v>5105</v>
      </c>
      <c r="Q62" t="s">
        <v>4282</v>
      </c>
      <c r="U62">
        <v>47</v>
      </c>
      <c r="V62" t="s">
        <v>4281</v>
      </c>
      <c r="AT62" t="s">
        <v>4280</v>
      </c>
      <c r="AU62" t="s">
        <v>4279</v>
      </c>
      <c r="BH62">
        <v>3283</v>
      </c>
      <c r="BI62" t="s">
        <v>278</v>
      </c>
      <c r="BJ62" t="s">
        <v>1</v>
      </c>
      <c r="BK62" t="s">
        <v>1776</v>
      </c>
      <c r="BO62">
        <v>56</v>
      </c>
      <c r="BP62" t="s">
        <v>4278</v>
      </c>
    </row>
    <row r="63" spans="6:68" x14ac:dyDescent="0.35">
      <c r="K63">
        <v>405</v>
      </c>
      <c r="L63" t="s">
        <v>4277</v>
      </c>
      <c r="P63">
        <v>5106</v>
      </c>
      <c r="Q63" t="s">
        <v>4276</v>
      </c>
      <c r="U63">
        <v>48</v>
      </c>
      <c r="V63" t="s">
        <v>4275</v>
      </c>
      <c r="AT63" t="s">
        <v>4274</v>
      </c>
      <c r="AU63" t="s">
        <v>4273</v>
      </c>
      <c r="BH63">
        <v>3290</v>
      </c>
      <c r="BI63" t="s">
        <v>278</v>
      </c>
      <c r="BJ63" t="s">
        <v>1</v>
      </c>
      <c r="BK63" t="s">
        <v>246</v>
      </c>
      <c r="BO63">
        <v>58</v>
      </c>
      <c r="BP63" t="s">
        <v>4272</v>
      </c>
    </row>
    <row r="64" spans="6:68" x14ac:dyDescent="0.35">
      <c r="K64">
        <v>406</v>
      </c>
      <c r="L64" t="s">
        <v>4271</v>
      </c>
      <c r="P64">
        <v>5107</v>
      </c>
      <c r="Q64" t="s">
        <v>4270</v>
      </c>
      <c r="U64">
        <v>49</v>
      </c>
      <c r="V64" t="s">
        <v>3764</v>
      </c>
      <c r="AT64" t="s">
        <v>4269</v>
      </c>
      <c r="AU64" t="s">
        <v>4268</v>
      </c>
      <c r="BH64">
        <v>3313</v>
      </c>
      <c r="BI64" t="s">
        <v>278</v>
      </c>
      <c r="BJ64" t="s">
        <v>1</v>
      </c>
      <c r="BK64" t="s">
        <v>1776</v>
      </c>
      <c r="BO64">
        <v>59</v>
      </c>
      <c r="BP64" t="s">
        <v>4267</v>
      </c>
    </row>
    <row r="65" spans="11:68" x14ac:dyDescent="0.35">
      <c r="K65">
        <v>407</v>
      </c>
      <c r="L65" t="s">
        <v>4266</v>
      </c>
      <c r="P65">
        <v>5201</v>
      </c>
      <c r="Q65" t="s">
        <v>4265</v>
      </c>
      <c r="U65">
        <v>50</v>
      </c>
      <c r="V65" t="s">
        <v>4264</v>
      </c>
      <c r="AT65" t="s">
        <v>4263</v>
      </c>
      <c r="AU65" t="s">
        <v>4262</v>
      </c>
      <c r="BH65">
        <v>3316</v>
      </c>
      <c r="BI65" t="s">
        <v>278</v>
      </c>
      <c r="BJ65" t="s">
        <v>1</v>
      </c>
      <c r="BK65" t="s">
        <v>1776</v>
      </c>
      <c r="BO65">
        <v>60</v>
      </c>
      <c r="BP65" t="s">
        <v>4261</v>
      </c>
    </row>
    <row r="66" spans="11:68" x14ac:dyDescent="0.35">
      <c r="K66">
        <v>408</v>
      </c>
      <c r="L66" t="s">
        <v>4260</v>
      </c>
      <c r="P66">
        <v>5301</v>
      </c>
      <c r="Q66" t="s">
        <v>4259</v>
      </c>
      <c r="U66">
        <v>51</v>
      </c>
      <c r="V66" t="s">
        <v>4258</v>
      </c>
      <c r="AT66" t="s">
        <v>4257</v>
      </c>
      <c r="AU66" t="s">
        <v>4256</v>
      </c>
      <c r="BH66">
        <v>3319</v>
      </c>
      <c r="BI66" t="s">
        <v>278</v>
      </c>
      <c r="BJ66" t="s">
        <v>1</v>
      </c>
      <c r="BK66" t="s">
        <v>1776</v>
      </c>
      <c r="BO66">
        <v>61</v>
      </c>
      <c r="BP66" t="s">
        <v>4255</v>
      </c>
    </row>
    <row r="67" spans="11:68" x14ac:dyDescent="0.35">
      <c r="K67">
        <v>409</v>
      </c>
      <c r="L67" t="s">
        <v>4254</v>
      </c>
      <c r="P67">
        <v>5302</v>
      </c>
      <c r="Q67" t="s">
        <v>4253</v>
      </c>
      <c r="U67">
        <v>52</v>
      </c>
      <c r="V67" t="s">
        <v>4252</v>
      </c>
      <c r="AT67" t="s">
        <v>4251</v>
      </c>
      <c r="AU67" t="s">
        <v>4250</v>
      </c>
      <c r="BH67">
        <v>3322</v>
      </c>
      <c r="BI67" t="s">
        <v>278</v>
      </c>
      <c r="BJ67" t="s">
        <v>1</v>
      </c>
      <c r="BK67" t="s">
        <v>1776</v>
      </c>
      <c r="BO67">
        <v>62</v>
      </c>
      <c r="BP67" t="s">
        <v>4249</v>
      </c>
    </row>
    <row r="68" spans="11:68" x14ac:dyDescent="0.35">
      <c r="K68">
        <v>410</v>
      </c>
      <c r="L68" t="s">
        <v>4248</v>
      </c>
      <c r="P68">
        <v>5303</v>
      </c>
      <c r="Q68" t="s">
        <v>4247</v>
      </c>
      <c r="U68">
        <v>53</v>
      </c>
      <c r="V68" t="s">
        <v>3722</v>
      </c>
      <c r="AT68" t="s">
        <v>4246</v>
      </c>
      <c r="AU68" t="s">
        <v>4245</v>
      </c>
      <c r="BH68">
        <v>3334</v>
      </c>
      <c r="BI68" t="s">
        <v>278</v>
      </c>
      <c r="BJ68" t="s">
        <v>1</v>
      </c>
      <c r="BK68" t="s">
        <v>1776</v>
      </c>
      <c r="BO68">
        <v>63</v>
      </c>
      <c r="BP68" t="s">
        <v>4244</v>
      </c>
    </row>
    <row r="69" spans="11:68" x14ac:dyDescent="0.35">
      <c r="K69">
        <v>411</v>
      </c>
      <c r="L69" t="s">
        <v>4243</v>
      </c>
      <c r="P69">
        <v>5304</v>
      </c>
      <c r="Q69" t="s">
        <v>4242</v>
      </c>
      <c r="U69">
        <v>54</v>
      </c>
      <c r="V69" t="s">
        <v>3717</v>
      </c>
      <c r="AT69" t="s">
        <v>4241</v>
      </c>
      <c r="AU69" t="s">
        <v>4240</v>
      </c>
      <c r="BH69">
        <v>3335</v>
      </c>
      <c r="BI69" t="s">
        <v>278</v>
      </c>
      <c r="BJ69" t="s">
        <v>1</v>
      </c>
      <c r="BK69" t="s">
        <v>1776</v>
      </c>
      <c r="BO69">
        <v>64</v>
      </c>
      <c r="BP69" t="s">
        <v>4239</v>
      </c>
    </row>
    <row r="70" spans="11:68" x14ac:dyDescent="0.35">
      <c r="K70">
        <v>501</v>
      </c>
      <c r="L70" t="s">
        <v>4238</v>
      </c>
      <c r="P70">
        <v>5401</v>
      </c>
      <c r="Q70" t="s">
        <v>4237</v>
      </c>
      <c r="AT70" t="s">
        <v>4236</v>
      </c>
      <c r="AU70" t="s">
        <v>4235</v>
      </c>
      <c r="BH70">
        <v>3340</v>
      </c>
      <c r="BI70" t="s">
        <v>278</v>
      </c>
      <c r="BJ70" t="s">
        <v>1</v>
      </c>
      <c r="BK70" t="s">
        <v>1776</v>
      </c>
      <c r="BO70">
        <v>65</v>
      </c>
      <c r="BP70" t="s">
        <v>4234</v>
      </c>
    </row>
    <row r="71" spans="11:68" x14ac:dyDescent="0.35">
      <c r="K71">
        <v>502</v>
      </c>
      <c r="L71" t="s">
        <v>4233</v>
      </c>
      <c r="P71">
        <v>5402</v>
      </c>
      <c r="Q71" t="s">
        <v>4232</v>
      </c>
      <c r="AT71" t="s">
        <v>4231</v>
      </c>
      <c r="AU71" t="s">
        <v>4230</v>
      </c>
      <c r="BH71">
        <v>3343</v>
      </c>
      <c r="BI71" t="s">
        <v>278</v>
      </c>
      <c r="BJ71" t="s">
        <v>1</v>
      </c>
      <c r="BK71" t="s">
        <v>1776</v>
      </c>
      <c r="BO71">
        <v>66</v>
      </c>
      <c r="BP71" t="s">
        <v>4229</v>
      </c>
    </row>
    <row r="72" spans="11:68" x14ac:dyDescent="0.35">
      <c r="K72">
        <v>503</v>
      </c>
      <c r="L72" t="s">
        <v>4228</v>
      </c>
      <c r="P72">
        <v>5403</v>
      </c>
      <c r="Q72" t="s">
        <v>4227</v>
      </c>
      <c r="AT72" t="s">
        <v>4226</v>
      </c>
      <c r="AU72" t="s">
        <v>4225</v>
      </c>
      <c r="BH72">
        <v>3344</v>
      </c>
      <c r="BI72" t="s">
        <v>278</v>
      </c>
      <c r="BJ72" t="s">
        <v>1</v>
      </c>
      <c r="BK72" t="s">
        <v>1776</v>
      </c>
      <c r="BO72">
        <v>67</v>
      </c>
      <c r="BP72" t="s">
        <v>4224</v>
      </c>
    </row>
    <row r="73" spans="11:68" x14ac:dyDescent="0.35">
      <c r="K73">
        <v>601</v>
      </c>
      <c r="L73" t="s">
        <v>4223</v>
      </c>
      <c r="P73">
        <v>5404</v>
      </c>
      <c r="Q73" t="s">
        <v>4222</v>
      </c>
      <c r="AT73" t="s">
        <v>4221</v>
      </c>
      <c r="AU73" t="s">
        <v>4220</v>
      </c>
      <c r="BH73">
        <v>3347</v>
      </c>
      <c r="BI73" t="s">
        <v>278</v>
      </c>
      <c r="BJ73" t="s">
        <v>1</v>
      </c>
      <c r="BK73" t="s">
        <v>246</v>
      </c>
      <c r="BO73">
        <v>68</v>
      </c>
      <c r="BP73" t="s">
        <v>4219</v>
      </c>
    </row>
    <row r="74" spans="11:68" x14ac:dyDescent="0.35">
      <c r="K74">
        <v>602</v>
      </c>
      <c r="L74" t="s">
        <v>4218</v>
      </c>
      <c r="P74">
        <v>5405</v>
      </c>
      <c r="Q74" t="s">
        <v>4217</v>
      </c>
      <c r="AT74" t="s">
        <v>4216</v>
      </c>
      <c r="AU74" t="s">
        <v>4215</v>
      </c>
      <c r="BH74">
        <v>3355</v>
      </c>
      <c r="BI74" t="s">
        <v>278</v>
      </c>
      <c r="BJ74" t="s">
        <v>1</v>
      </c>
      <c r="BK74" t="s">
        <v>1776</v>
      </c>
      <c r="BO74">
        <v>69</v>
      </c>
      <c r="BP74" t="s">
        <v>4214</v>
      </c>
    </row>
    <row r="75" spans="11:68" x14ac:dyDescent="0.35">
      <c r="K75">
        <v>603</v>
      </c>
      <c r="L75" t="s">
        <v>4213</v>
      </c>
      <c r="P75">
        <v>5501</v>
      </c>
      <c r="Q75" t="s">
        <v>4212</v>
      </c>
      <c r="AT75" t="s">
        <v>4211</v>
      </c>
      <c r="AU75" t="s">
        <v>4210</v>
      </c>
      <c r="BH75">
        <v>3397</v>
      </c>
      <c r="BI75" t="s">
        <v>278</v>
      </c>
      <c r="BJ75" t="s">
        <v>1</v>
      </c>
      <c r="BK75" t="s">
        <v>1776</v>
      </c>
      <c r="BO75">
        <v>70</v>
      </c>
      <c r="BP75" t="s">
        <v>4209</v>
      </c>
    </row>
    <row r="76" spans="11:68" x14ac:dyDescent="0.35">
      <c r="K76">
        <v>604</v>
      </c>
      <c r="L76" t="s">
        <v>4208</v>
      </c>
      <c r="P76">
        <v>5502</v>
      </c>
      <c r="Q76" t="s">
        <v>4207</v>
      </c>
      <c r="AT76" t="s">
        <v>3993</v>
      </c>
      <c r="AU76" t="s">
        <v>4206</v>
      </c>
      <c r="BH76">
        <v>3401</v>
      </c>
      <c r="BI76" t="s">
        <v>278</v>
      </c>
      <c r="BJ76" t="s">
        <v>1</v>
      </c>
      <c r="BK76" t="s">
        <v>1776</v>
      </c>
      <c r="BO76">
        <v>71</v>
      </c>
      <c r="BP76" t="s">
        <v>4205</v>
      </c>
    </row>
    <row r="77" spans="11:68" x14ac:dyDescent="0.35">
      <c r="K77">
        <v>605</v>
      </c>
      <c r="L77" t="s">
        <v>4204</v>
      </c>
      <c r="P77">
        <v>5503</v>
      </c>
      <c r="Q77" t="s">
        <v>4203</v>
      </c>
      <c r="AT77" t="s">
        <v>4202</v>
      </c>
      <c r="AU77" t="s">
        <v>4201</v>
      </c>
      <c r="BH77">
        <v>3403</v>
      </c>
      <c r="BI77" t="s">
        <v>278</v>
      </c>
      <c r="BJ77" t="s">
        <v>1</v>
      </c>
      <c r="BK77" t="s">
        <v>1776</v>
      </c>
      <c r="BO77">
        <v>72</v>
      </c>
      <c r="BP77" t="s">
        <v>4200</v>
      </c>
    </row>
    <row r="78" spans="11:68" x14ac:dyDescent="0.35">
      <c r="K78">
        <v>606</v>
      </c>
      <c r="L78" t="s">
        <v>4199</v>
      </c>
      <c r="P78">
        <v>5504</v>
      </c>
      <c r="Q78" t="s">
        <v>4198</v>
      </c>
      <c r="AT78" t="s">
        <v>4197</v>
      </c>
      <c r="AU78" t="s">
        <v>4196</v>
      </c>
      <c r="BH78">
        <v>3404</v>
      </c>
      <c r="BI78" t="s">
        <v>278</v>
      </c>
      <c r="BJ78" t="s">
        <v>1</v>
      </c>
      <c r="BK78" t="s">
        <v>1776</v>
      </c>
      <c r="BO78">
        <v>73</v>
      </c>
      <c r="BP78" t="s">
        <v>4195</v>
      </c>
    </row>
    <row r="79" spans="11:68" x14ac:dyDescent="0.35">
      <c r="K79">
        <v>607</v>
      </c>
      <c r="L79" t="s">
        <v>4194</v>
      </c>
      <c r="P79">
        <v>5505</v>
      </c>
      <c r="Q79" t="s">
        <v>4193</v>
      </c>
      <c r="AT79" t="s">
        <v>4192</v>
      </c>
      <c r="AU79" t="s">
        <v>4191</v>
      </c>
      <c r="BH79">
        <v>3407</v>
      </c>
      <c r="BI79" t="s">
        <v>278</v>
      </c>
      <c r="BJ79" t="s">
        <v>1</v>
      </c>
      <c r="BK79" t="s">
        <v>1776</v>
      </c>
      <c r="BO79">
        <v>74</v>
      </c>
      <c r="BP79" t="s">
        <v>4190</v>
      </c>
    </row>
    <row r="80" spans="11:68" x14ac:dyDescent="0.35">
      <c r="K80">
        <v>608</v>
      </c>
      <c r="L80" t="s">
        <v>4189</v>
      </c>
      <c r="P80">
        <v>5601</v>
      </c>
      <c r="Q80" t="s">
        <v>4188</v>
      </c>
      <c r="AT80" t="s">
        <v>4187</v>
      </c>
      <c r="AU80" t="s">
        <v>4186</v>
      </c>
      <c r="BH80">
        <v>3413</v>
      </c>
      <c r="BI80" t="s">
        <v>278</v>
      </c>
      <c r="BJ80" t="s">
        <v>1</v>
      </c>
      <c r="BK80" t="s">
        <v>1776</v>
      </c>
      <c r="BO80">
        <v>75</v>
      </c>
      <c r="BP80" t="s">
        <v>4185</v>
      </c>
    </row>
    <row r="81" spans="11:68" x14ac:dyDescent="0.35">
      <c r="K81">
        <v>609</v>
      </c>
      <c r="L81" t="s">
        <v>4184</v>
      </c>
      <c r="P81">
        <v>5602</v>
      </c>
      <c r="Q81" t="s">
        <v>4183</v>
      </c>
      <c r="AT81" t="s">
        <v>4182</v>
      </c>
      <c r="AU81" t="s">
        <v>4181</v>
      </c>
      <c r="BH81">
        <v>3440</v>
      </c>
      <c r="BI81" t="s">
        <v>278</v>
      </c>
      <c r="BJ81" t="s">
        <v>1</v>
      </c>
      <c r="BK81" t="s">
        <v>1776</v>
      </c>
      <c r="BO81">
        <v>76</v>
      </c>
      <c r="BP81" t="s">
        <v>4180</v>
      </c>
    </row>
    <row r="82" spans="11:68" x14ac:dyDescent="0.35">
      <c r="K82">
        <v>610</v>
      </c>
      <c r="L82" t="s">
        <v>4179</v>
      </c>
      <c r="P82">
        <v>5603</v>
      </c>
      <c r="Q82" t="s">
        <v>4178</v>
      </c>
      <c r="AT82" t="s">
        <v>4177</v>
      </c>
      <c r="AU82" t="s">
        <v>4176</v>
      </c>
      <c r="BH82">
        <v>3441</v>
      </c>
      <c r="BI82" t="s">
        <v>278</v>
      </c>
      <c r="BJ82" t="s">
        <v>1</v>
      </c>
      <c r="BK82" t="s">
        <v>1776</v>
      </c>
      <c r="BO82">
        <v>77</v>
      </c>
      <c r="BP82" t="s">
        <v>4175</v>
      </c>
    </row>
    <row r="83" spans="11:68" x14ac:dyDescent="0.35">
      <c r="K83">
        <v>611</v>
      </c>
      <c r="L83" t="s">
        <v>4174</v>
      </c>
      <c r="P83">
        <v>5604</v>
      </c>
      <c r="Q83" t="s">
        <v>4173</v>
      </c>
      <c r="AT83" t="s">
        <v>4172</v>
      </c>
      <c r="AU83" t="s">
        <v>4171</v>
      </c>
      <c r="BH83">
        <v>3443</v>
      </c>
      <c r="BI83" t="s">
        <v>278</v>
      </c>
      <c r="BJ83" t="s">
        <v>1</v>
      </c>
      <c r="BK83" t="s">
        <v>1776</v>
      </c>
      <c r="BO83">
        <v>78</v>
      </c>
      <c r="BP83" t="s">
        <v>4170</v>
      </c>
    </row>
    <row r="84" spans="11:68" x14ac:dyDescent="0.35">
      <c r="K84">
        <v>612</v>
      </c>
      <c r="L84" t="s">
        <v>4169</v>
      </c>
      <c r="P84">
        <v>5605</v>
      </c>
      <c r="Q84" t="s">
        <v>4168</v>
      </c>
      <c r="AT84" t="s">
        <v>4167</v>
      </c>
      <c r="AU84" t="s">
        <v>4166</v>
      </c>
      <c r="BH84">
        <v>3444</v>
      </c>
      <c r="BI84" t="s">
        <v>278</v>
      </c>
      <c r="BJ84" t="s">
        <v>1</v>
      </c>
      <c r="BK84" t="s">
        <v>1776</v>
      </c>
      <c r="BO84">
        <v>79</v>
      </c>
      <c r="BP84" t="s">
        <v>4165</v>
      </c>
    </row>
    <row r="85" spans="11:68" x14ac:dyDescent="0.35">
      <c r="K85">
        <v>613</v>
      </c>
      <c r="L85" t="s">
        <v>4164</v>
      </c>
      <c r="P85">
        <v>5606</v>
      </c>
      <c r="Q85" t="s">
        <v>4163</v>
      </c>
      <c r="AT85" t="s">
        <v>4162</v>
      </c>
      <c r="AU85" t="s">
        <v>4161</v>
      </c>
      <c r="BH85">
        <v>3447</v>
      </c>
      <c r="BI85" t="s">
        <v>278</v>
      </c>
      <c r="BJ85" t="s">
        <v>1</v>
      </c>
      <c r="BK85" t="s">
        <v>223</v>
      </c>
      <c r="BO85">
        <v>80</v>
      </c>
      <c r="BP85" t="s">
        <v>4160</v>
      </c>
    </row>
    <row r="86" spans="11:68" x14ac:dyDescent="0.35">
      <c r="K86">
        <v>614</v>
      </c>
      <c r="L86" t="s">
        <v>4159</v>
      </c>
      <c r="P86">
        <v>5701</v>
      </c>
      <c r="Q86" t="s">
        <v>4158</v>
      </c>
      <c r="AT86" t="s">
        <v>4157</v>
      </c>
      <c r="AU86" t="s">
        <v>4156</v>
      </c>
      <c r="BH86">
        <v>3456</v>
      </c>
      <c r="BI86" t="s">
        <v>278</v>
      </c>
      <c r="BJ86" t="s">
        <v>1</v>
      </c>
      <c r="BK86" t="s">
        <v>1776</v>
      </c>
      <c r="BO86">
        <v>81</v>
      </c>
      <c r="BP86" t="s">
        <v>4155</v>
      </c>
    </row>
    <row r="87" spans="11:68" x14ac:dyDescent="0.35">
      <c r="K87">
        <v>615</v>
      </c>
      <c r="L87" t="s">
        <v>4154</v>
      </c>
      <c r="P87">
        <v>5702</v>
      </c>
      <c r="Q87" t="s">
        <v>4153</v>
      </c>
      <c r="AT87" t="s">
        <v>4152</v>
      </c>
      <c r="AU87" t="s">
        <v>4151</v>
      </c>
      <c r="BH87">
        <v>3459</v>
      </c>
      <c r="BI87" t="s">
        <v>278</v>
      </c>
      <c r="BJ87" t="s">
        <v>1</v>
      </c>
      <c r="BK87" t="s">
        <v>1776</v>
      </c>
      <c r="BO87">
        <v>82</v>
      </c>
      <c r="BP87" t="s">
        <v>4150</v>
      </c>
    </row>
    <row r="88" spans="11:68" x14ac:dyDescent="0.35">
      <c r="K88">
        <v>701</v>
      </c>
      <c r="L88" t="s">
        <v>4149</v>
      </c>
      <c r="P88">
        <v>5703</v>
      </c>
      <c r="Q88" t="s">
        <v>4148</v>
      </c>
      <c r="AT88" t="s">
        <v>4147</v>
      </c>
      <c r="AU88" t="s">
        <v>4146</v>
      </c>
      <c r="BH88">
        <v>3460</v>
      </c>
      <c r="BI88" t="s">
        <v>278</v>
      </c>
      <c r="BJ88" t="s">
        <v>1</v>
      </c>
      <c r="BK88" t="s">
        <v>1776</v>
      </c>
      <c r="BO88">
        <v>84</v>
      </c>
      <c r="BP88" t="s">
        <v>4145</v>
      </c>
    </row>
    <row r="89" spans="11:68" x14ac:dyDescent="0.35">
      <c r="K89">
        <v>702</v>
      </c>
      <c r="L89" t="s">
        <v>4144</v>
      </c>
      <c r="P89">
        <v>5704</v>
      </c>
      <c r="Q89" t="s">
        <v>4143</v>
      </c>
      <c r="AT89" t="s">
        <v>4142</v>
      </c>
      <c r="AU89" t="s">
        <v>4141</v>
      </c>
      <c r="BH89">
        <v>3461</v>
      </c>
      <c r="BI89" t="s">
        <v>278</v>
      </c>
      <c r="BJ89" t="s">
        <v>1</v>
      </c>
      <c r="BK89" t="s">
        <v>1776</v>
      </c>
      <c r="BO89">
        <v>1</v>
      </c>
      <c r="BP89" t="s">
        <v>4140</v>
      </c>
    </row>
    <row r="90" spans="11:68" x14ac:dyDescent="0.35">
      <c r="K90">
        <v>703</v>
      </c>
      <c r="L90" t="s">
        <v>4139</v>
      </c>
      <c r="P90">
        <v>5705</v>
      </c>
      <c r="Q90" t="s">
        <v>4138</v>
      </c>
      <c r="AT90" t="s">
        <v>4134</v>
      </c>
      <c r="AU90" t="s">
        <v>4133</v>
      </c>
      <c r="BH90">
        <v>3463</v>
      </c>
      <c r="BI90" t="s">
        <v>278</v>
      </c>
      <c r="BJ90" t="s">
        <v>1</v>
      </c>
      <c r="BK90" t="s">
        <v>1776</v>
      </c>
      <c r="BO90">
        <v>2</v>
      </c>
      <c r="BP90" t="s">
        <v>4137</v>
      </c>
    </row>
    <row r="91" spans="11:68" x14ac:dyDescent="0.35">
      <c r="K91">
        <v>704</v>
      </c>
      <c r="L91" t="s">
        <v>4136</v>
      </c>
      <c r="P91">
        <v>5706</v>
      </c>
      <c r="Q91" t="s">
        <v>4135</v>
      </c>
      <c r="AT91" t="s">
        <v>4134</v>
      </c>
      <c r="AU91" t="s">
        <v>4133</v>
      </c>
      <c r="BH91">
        <v>3464</v>
      </c>
      <c r="BI91" t="s">
        <v>278</v>
      </c>
      <c r="BJ91" t="s">
        <v>1</v>
      </c>
      <c r="BK91" t="s">
        <v>1776</v>
      </c>
      <c r="BO91">
        <v>57</v>
      </c>
      <c r="BP91" t="s">
        <v>4132</v>
      </c>
    </row>
    <row r="92" spans="11:68" x14ac:dyDescent="0.35">
      <c r="K92">
        <v>705</v>
      </c>
      <c r="L92" t="s">
        <v>4131</v>
      </c>
      <c r="P92">
        <v>5801</v>
      </c>
      <c r="Q92" t="s">
        <v>4130</v>
      </c>
      <c r="AT92" t="s">
        <v>445</v>
      </c>
      <c r="AU92" t="s">
        <v>4129</v>
      </c>
      <c r="BH92">
        <v>3465</v>
      </c>
      <c r="BI92" t="s">
        <v>278</v>
      </c>
      <c r="BJ92" t="s">
        <v>1</v>
      </c>
      <c r="BK92" t="s">
        <v>1776</v>
      </c>
      <c r="BO92">
        <v>85</v>
      </c>
      <c r="BP92" t="s">
        <v>4128</v>
      </c>
    </row>
    <row r="93" spans="11:68" x14ac:dyDescent="0.35">
      <c r="K93">
        <v>706</v>
      </c>
      <c r="L93" t="s">
        <v>4127</v>
      </c>
      <c r="P93">
        <v>5802</v>
      </c>
      <c r="Q93" t="s">
        <v>4126</v>
      </c>
      <c r="AT93" t="s">
        <v>4125</v>
      </c>
      <c r="AU93" t="s">
        <v>4124</v>
      </c>
      <c r="BH93">
        <v>3467</v>
      </c>
      <c r="BI93" t="s">
        <v>278</v>
      </c>
      <c r="BJ93" t="s">
        <v>1</v>
      </c>
      <c r="BK93" t="s">
        <v>1776</v>
      </c>
      <c r="BO93">
        <v>1886</v>
      </c>
      <c r="BP93" t="s">
        <v>4123</v>
      </c>
    </row>
    <row r="94" spans="11:68" x14ac:dyDescent="0.35">
      <c r="K94">
        <v>707</v>
      </c>
      <c r="L94" t="s">
        <v>4122</v>
      </c>
      <c r="P94">
        <v>5803</v>
      </c>
      <c r="Q94" t="s">
        <v>4121</v>
      </c>
      <c r="AT94" t="s">
        <v>4120</v>
      </c>
      <c r="AU94" t="s">
        <v>4119</v>
      </c>
      <c r="BH94">
        <v>3468</v>
      </c>
      <c r="BI94" t="s">
        <v>278</v>
      </c>
      <c r="BJ94" t="s">
        <v>1</v>
      </c>
      <c r="BK94" t="s">
        <v>1776</v>
      </c>
      <c r="BO94">
        <v>86</v>
      </c>
      <c r="BP94" t="s">
        <v>4118</v>
      </c>
    </row>
    <row r="95" spans="11:68" x14ac:dyDescent="0.35">
      <c r="K95">
        <v>708</v>
      </c>
      <c r="L95" t="s">
        <v>4117</v>
      </c>
      <c r="P95">
        <v>5804</v>
      </c>
      <c r="Q95" t="s">
        <v>4116</v>
      </c>
      <c r="AT95" t="s">
        <v>4115</v>
      </c>
      <c r="AU95" t="s">
        <v>4114</v>
      </c>
      <c r="BH95">
        <v>3469</v>
      </c>
      <c r="BI95" t="s">
        <v>278</v>
      </c>
      <c r="BJ95" t="s">
        <v>1</v>
      </c>
      <c r="BK95" t="s">
        <v>1776</v>
      </c>
      <c r="BO95">
        <v>6489</v>
      </c>
      <c r="BP95" t="s">
        <v>4113</v>
      </c>
    </row>
    <row r="96" spans="11:68" x14ac:dyDescent="0.35">
      <c r="K96">
        <v>751</v>
      </c>
      <c r="L96" t="s">
        <v>4112</v>
      </c>
      <c r="P96">
        <v>6101</v>
      </c>
      <c r="Q96" t="s">
        <v>4111</v>
      </c>
      <c r="AT96" t="s">
        <v>4110</v>
      </c>
      <c r="AU96" t="s">
        <v>4109</v>
      </c>
      <c r="BH96">
        <v>3471</v>
      </c>
      <c r="BI96" t="s">
        <v>278</v>
      </c>
      <c r="BJ96" t="s">
        <v>1</v>
      </c>
      <c r="BK96" t="s">
        <v>1776</v>
      </c>
      <c r="BO96">
        <v>98</v>
      </c>
      <c r="BP96" t="s">
        <v>4108</v>
      </c>
    </row>
    <row r="97" spans="11:68" x14ac:dyDescent="0.35">
      <c r="K97">
        <v>752</v>
      </c>
      <c r="L97" t="s">
        <v>4107</v>
      </c>
      <c r="P97">
        <v>6102</v>
      </c>
      <c r="Q97" t="s">
        <v>4106</v>
      </c>
      <c r="AT97" t="s">
        <v>4105</v>
      </c>
      <c r="AU97" t="s">
        <v>4104</v>
      </c>
      <c r="BH97">
        <v>3472</v>
      </c>
      <c r="BI97" t="s">
        <v>278</v>
      </c>
      <c r="BJ97" t="s">
        <v>1</v>
      </c>
      <c r="BK97" t="s">
        <v>1776</v>
      </c>
      <c r="BO97">
        <v>99</v>
      </c>
      <c r="BP97" t="s">
        <v>4103</v>
      </c>
    </row>
    <row r="98" spans="11:68" x14ac:dyDescent="0.35">
      <c r="K98">
        <v>753</v>
      </c>
      <c r="L98" t="s">
        <v>4102</v>
      </c>
      <c r="P98">
        <v>6103</v>
      </c>
      <c r="Q98" t="s">
        <v>4101</v>
      </c>
      <c r="AT98" t="s">
        <v>4100</v>
      </c>
      <c r="AU98" t="s">
        <v>4099</v>
      </c>
      <c r="BH98">
        <v>3473</v>
      </c>
      <c r="BI98" t="s">
        <v>278</v>
      </c>
      <c r="BJ98" t="s">
        <v>1</v>
      </c>
      <c r="BK98" t="s">
        <v>1776</v>
      </c>
      <c r="BO98">
        <v>36868</v>
      </c>
      <c r="BP98" t="s">
        <v>4098</v>
      </c>
    </row>
    <row r="99" spans="11:68" x14ac:dyDescent="0.35">
      <c r="K99">
        <v>754</v>
      </c>
      <c r="L99" t="s">
        <v>4097</v>
      </c>
      <c r="P99">
        <v>6104</v>
      </c>
      <c r="Q99" t="s">
        <v>4096</v>
      </c>
      <c r="AT99" t="s">
        <v>4095</v>
      </c>
      <c r="AU99" t="s">
        <v>4094</v>
      </c>
      <c r="BH99">
        <v>3475</v>
      </c>
      <c r="BI99" t="s">
        <v>278</v>
      </c>
      <c r="BJ99" t="s">
        <v>1</v>
      </c>
      <c r="BK99" t="s">
        <v>1776</v>
      </c>
      <c r="BO99">
        <v>15229</v>
      </c>
      <c r="BP99" t="s">
        <v>4093</v>
      </c>
    </row>
    <row r="100" spans="11:68" x14ac:dyDescent="0.35">
      <c r="K100">
        <v>755</v>
      </c>
      <c r="L100" t="s">
        <v>4092</v>
      </c>
      <c r="P100">
        <v>6105</v>
      </c>
      <c r="Q100" t="s">
        <v>4091</v>
      </c>
      <c r="AT100" t="s">
        <v>4090</v>
      </c>
      <c r="AU100" t="s">
        <v>4089</v>
      </c>
      <c r="BH100">
        <v>3476</v>
      </c>
      <c r="BI100" t="s">
        <v>278</v>
      </c>
      <c r="BJ100" t="s">
        <v>1</v>
      </c>
      <c r="BK100" t="s">
        <v>1776</v>
      </c>
      <c r="BO100">
        <v>15266</v>
      </c>
      <c r="BP100" t="s">
        <v>4088</v>
      </c>
    </row>
    <row r="101" spans="11:68" x14ac:dyDescent="0.35">
      <c r="K101">
        <v>756</v>
      </c>
      <c r="L101" t="s">
        <v>4087</v>
      </c>
      <c r="P101">
        <v>6106</v>
      </c>
      <c r="Q101" t="s">
        <v>4086</v>
      </c>
      <c r="AT101" t="s">
        <v>4085</v>
      </c>
      <c r="AU101" t="s">
        <v>4084</v>
      </c>
      <c r="BH101">
        <v>3477</v>
      </c>
      <c r="BI101" t="s">
        <v>278</v>
      </c>
      <c r="BJ101" t="s">
        <v>1</v>
      </c>
      <c r="BK101" t="s">
        <v>1776</v>
      </c>
      <c r="BO101">
        <v>15268</v>
      </c>
      <c r="BP101" t="s">
        <v>4083</v>
      </c>
    </row>
    <row r="102" spans="11:68" x14ac:dyDescent="0.35">
      <c r="K102">
        <v>801</v>
      </c>
      <c r="L102" t="s">
        <v>4082</v>
      </c>
      <c r="P102">
        <v>6107</v>
      </c>
      <c r="Q102" t="s">
        <v>4081</v>
      </c>
      <c r="AT102" t="s">
        <v>4080</v>
      </c>
      <c r="AU102" t="s">
        <v>4079</v>
      </c>
      <c r="BH102">
        <v>3485</v>
      </c>
      <c r="BI102" t="s">
        <v>278</v>
      </c>
      <c r="BJ102" t="s">
        <v>1</v>
      </c>
      <c r="BK102" t="s">
        <v>1776</v>
      </c>
      <c r="BO102">
        <v>15269</v>
      </c>
      <c r="BP102" t="s">
        <v>4078</v>
      </c>
    </row>
    <row r="103" spans="11:68" x14ac:dyDescent="0.35">
      <c r="K103">
        <v>802</v>
      </c>
      <c r="L103" t="s">
        <v>4077</v>
      </c>
      <c r="P103">
        <v>6108</v>
      </c>
      <c r="Q103" t="s">
        <v>4076</v>
      </c>
      <c r="AT103" t="s">
        <v>4075</v>
      </c>
      <c r="AU103" t="s">
        <v>4074</v>
      </c>
      <c r="BH103">
        <v>3486</v>
      </c>
      <c r="BI103" t="s">
        <v>278</v>
      </c>
      <c r="BJ103" t="s">
        <v>1</v>
      </c>
      <c r="BK103" t="s">
        <v>1776</v>
      </c>
      <c r="BO103">
        <v>15270</v>
      </c>
      <c r="BP103" t="s">
        <v>4073</v>
      </c>
    </row>
    <row r="104" spans="11:68" x14ac:dyDescent="0.35">
      <c r="K104">
        <v>803</v>
      </c>
      <c r="L104" t="s">
        <v>4072</v>
      </c>
      <c r="P104">
        <v>6109</v>
      </c>
      <c r="Q104" t="s">
        <v>4071</v>
      </c>
      <c r="AT104" t="s">
        <v>4070</v>
      </c>
      <c r="AU104" t="s">
        <v>4069</v>
      </c>
      <c r="BH104">
        <v>3487</v>
      </c>
      <c r="BI104" t="s">
        <v>278</v>
      </c>
      <c r="BJ104" t="s">
        <v>1</v>
      </c>
      <c r="BK104" t="s">
        <v>1776</v>
      </c>
      <c r="BO104">
        <v>15271</v>
      </c>
      <c r="BP104" t="s">
        <v>4068</v>
      </c>
    </row>
    <row r="105" spans="11:68" x14ac:dyDescent="0.35">
      <c r="K105">
        <v>804</v>
      </c>
      <c r="L105" t="s">
        <v>4067</v>
      </c>
      <c r="P105">
        <v>6110</v>
      </c>
      <c r="Q105" t="s">
        <v>4066</v>
      </c>
      <c r="AT105" t="s">
        <v>4065</v>
      </c>
      <c r="AU105" t="s">
        <v>4064</v>
      </c>
      <c r="BH105">
        <v>3488</v>
      </c>
      <c r="BI105" t="s">
        <v>278</v>
      </c>
      <c r="BJ105" t="s">
        <v>1</v>
      </c>
      <c r="BK105" t="s">
        <v>1776</v>
      </c>
      <c r="BO105">
        <v>15272</v>
      </c>
      <c r="BP105" t="s">
        <v>4063</v>
      </c>
    </row>
    <row r="106" spans="11:68" x14ac:dyDescent="0.35">
      <c r="K106">
        <v>805</v>
      </c>
      <c r="L106" t="s">
        <v>4062</v>
      </c>
      <c r="P106">
        <v>6111</v>
      </c>
      <c r="Q106" t="s">
        <v>4061</v>
      </c>
      <c r="AT106" t="s">
        <v>4060</v>
      </c>
      <c r="AU106" t="s">
        <v>4059</v>
      </c>
      <c r="BH106">
        <v>3489</v>
      </c>
      <c r="BI106" t="s">
        <v>278</v>
      </c>
      <c r="BJ106" t="s">
        <v>1</v>
      </c>
      <c r="BK106" t="s">
        <v>1776</v>
      </c>
      <c r="BO106">
        <v>20101</v>
      </c>
      <c r="BP106" t="s">
        <v>4058</v>
      </c>
    </row>
    <row r="107" spans="11:68" x14ac:dyDescent="0.35">
      <c r="K107">
        <v>806</v>
      </c>
      <c r="L107" t="s">
        <v>4057</v>
      </c>
      <c r="P107">
        <v>6112</v>
      </c>
      <c r="Q107" t="s">
        <v>4056</v>
      </c>
      <c r="AT107" t="s">
        <v>4055</v>
      </c>
      <c r="AU107" t="s">
        <v>4054</v>
      </c>
      <c r="BH107">
        <v>3504</v>
      </c>
      <c r="BI107" t="s">
        <v>278</v>
      </c>
      <c r="BJ107" t="s">
        <v>1</v>
      </c>
      <c r="BK107" t="s">
        <v>1776</v>
      </c>
      <c r="BO107">
        <v>101</v>
      </c>
      <c r="BP107" t="s">
        <v>4053</v>
      </c>
    </row>
    <row r="108" spans="11:68" x14ac:dyDescent="0.35">
      <c r="K108">
        <v>807</v>
      </c>
      <c r="L108" t="s">
        <v>4052</v>
      </c>
      <c r="P108">
        <v>6113</v>
      </c>
      <c r="Q108" t="s">
        <v>4051</v>
      </c>
      <c r="AT108" t="s">
        <v>4050</v>
      </c>
      <c r="AU108" t="s">
        <v>4049</v>
      </c>
      <c r="BH108">
        <v>3506</v>
      </c>
      <c r="BI108" t="s">
        <v>278</v>
      </c>
      <c r="BJ108" t="s">
        <v>1</v>
      </c>
      <c r="BK108" t="s">
        <v>1776</v>
      </c>
      <c r="BO108">
        <v>44513</v>
      </c>
      <c r="BP108" t="s">
        <v>4048</v>
      </c>
    </row>
    <row r="109" spans="11:68" x14ac:dyDescent="0.35">
      <c r="K109">
        <v>808</v>
      </c>
      <c r="L109" t="s">
        <v>4047</v>
      </c>
      <c r="P109">
        <v>6114</v>
      </c>
      <c r="Q109" t="s">
        <v>4046</v>
      </c>
      <c r="AT109" t="s">
        <v>4045</v>
      </c>
      <c r="AU109" t="s">
        <v>4044</v>
      </c>
      <c r="BH109">
        <v>3508</v>
      </c>
      <c r="BI109" t="s">
        <v>278</v>
      </c>
      <c r="BJ109" t="s">
        <v>1</v>
      </c>
      <c r="BK109" t="s">
        <v>1776</v>
      </c>
    </row>
    <row r="110" spans="11:68" x14ac:dyDescent="0.35">
      <c r="K110">
        <v>809</v>
      </c>
      <c r="L110" t="s">
        <v>4043</v>
      </c>
      <c r="P110">
        <v>6115</v>
      </c>
      <c r="Q110" t="s">
        <v>4042</v>
      </c>
      <c r="AT110" t="s">
        <v>4041</v>
      </c>
      <c r="AU110" t="s">
        <v>4040</v>
      </c>
      <c r="BH110">
        <v>3513</v>
      </c>
      <c r="BI110" t="s">
        <v>278</v>
      </c>
      <c r="BJ110" t="s">
        <v>1</v>
      </c>
      <c r="BK110" t="s">
        <v>223</v>
      </c>
    </row>
    <row r="111" spans="11:68" x14ac:dyDescent="0.35">
      <c r="K111">
        <v>810</v>
      </c>
      <c r="L111" t="s">
        <v>4039</v>
      </c>
      <c r="P111">
        <v>6116</v>
      </c>
      <c r="Q111" t="s">
        <v>4038</v>
      </c>
      <c r="AT111" t="s">
        <v>4037</v>
      </c>
      <c r="AU111" t="s">
        <v>4036</v>
      </c>
      <c r="BH111">
        <v>3521</v>
      </c>
      <c r="BI111" t="s">
        <v>278</v>
      </c>
      <c r="BJ111" t="s">
        <v>1</v>
      </c>
      <c r="BK111" t="s">
        <v>223</v>
      </c>
    </row>
    <row r="112" spans="11:68" x14ac:dyDescent="0.35">
      <c r="K112">
        <v>811</v>
      </c>
      <c r="L112" t="s">
        <v>4035</v>
      </c>
      <c r="P112">
        <v>6117</v>
      </c>
      <c r="Q112" t="s">
        <v>4034</v>
      </c>
      <c r="AT112" t="s">
        <v>4033</v>
      </c>
      <c r="AU112" t="s">
        <v>4032</v>
      </c>
      <c r="BH112">
        <v>3561</v>
      </c>
      <c r="BI112" t="s">
        <v>278</v>
      </c>
      <c r="BJ112" t="s">
        <v>1</v>
      </c>
      <c r="BK112" t="s">
        <v>1776</v>
      </c>
    </row>
    <row r="113" spans="11:63" x14ac:dyDescent="0.35">
      <c r="K113">
        <v>812</v>
      </c>
      <c r="L113" t="s">
        <v>4031</v>
      </c>
      <c r="P113">
        <v>6201</v>
      </c>
      <c r="Q113" t="s">
        <v>4030</v>
      </c>
      <c r="AT113" t="s">
        <v>4029</v>
      </c>
      <c r="AU113" t="s">
        <v>4028</v>
      </c>
      <c r="BH113">
        <v>3581</v>
      </c>
      <c r="BI113" t="s">
        <v>278</v>
      </c>
      <c r="BJ113" t="s">
        <v>1</v>
      </c>
      <c r="BK113" t="s">
        <v>1776</v>
      </c>
    </row>
    <row r="114" spans="11:63" x14ac:dyDescent="0.35">
      <c r="K114">
        <v>901</v>
      </c>
      <c r="L114" t="s">
        <v>4027</v>
      </c>
      <c r="P114">
        <v>6202</v>
      </c>
      <c r="Q114" t="s">
        <v>4026</v>
      </c>
      <c r="AT114" t="s">
        <v>4025</v>
      </c>
      <c r="AU114" t="s">
        <v>4024</v>
      </c>
      <c r="BH114">
        <v>3594</v>
      </c>
      <c r="BI114" t="s">
        <v>278</v>
      </c>
      <c r="BJ114" t="s">
        <v>1</v>
      </c>
      <c r="BK114" t="s">
        <v>1776</v>
      </c>
    </row>
    <row r="115" spans="11:63" x14ac:dyDescent="0.35">
      <c r="K115">
        <v>902</v>
      </c>
      <c r="L115" t="s">
        <v>4023</v>
      </c>
      <c r="P115">
        <v>6203</v>
      </c>
      <c r="Q115" t="s">
        <v>4022</v>
      </c>
      <c r="AT115" t="s">
        <v>4021</v>
      </c>
      <c r="AU115" t="s">
        <v>4020</v>
      </c>
      <c r="BH115">
        <v>3605</v>
      </c>
      <c r="BI115" t="s">
        <v>278</v>
      </c>
      <c r="BJ115" t="s">
        <v>1</v>
      </c>
      <c r="BK115" t="s">
        <v>1776</v>
      </c>
    </row>
    <row r="116" spans="11:63" x14ac:dyDescent="0.35">
      <c r="K116">
        <v>903</v>
      </c>
      <c r="L116" t="s">
        <v>4019</v>
      </c>
      <c r="P116">
        <v>6204</v>
      </c>
      <c r="Q116" t="s">
        <v>4018</v>
      </c>
      <c r="AT116" t="s">
        <v>4017</v>
      </c>
      <c r="AU116" t="s">
        <v>4016</v>
      </c>
      <c r="BH116">
        <v>3607</v>
      </c>
      <c r="BI116" t="s">
        <v>278</v>
      </c>
      <c r="BJ116" t="s">
        <v>1</v>
      </c>
      <c r="BK116" t="s">
        <v>1776</v>
      </c>
    </row>
    <row r="117" spans="11:63" x14ac:dyDescent="0.35">
      <c r="K117">
        <v>904</v>
      </c>
      <c r="L117" t="s">
        <v>4015</v>
      </c>
      <c r="P117">
        <v>6205</v>
      </c>
      <c r="Q117" t="s">
        <v>4014</v>
      </c>
      <c r="AT117" t="s">
        <v>4013</v>
      </c>
      <c r="AU117" t="s">
        <v>4012</v>
      </c>
      <c r="BH117">
        <v>3609</v>
      </c>
      <c r="BI117" t="s">
        <v>278</v>
      </c>
      <c r="BJ117" t="s">
        <v>1</v>
      </c>
      <c r="BK117" t="s">
        <v>1776</v>
      </c>
    </row>
    <row r="118" spans="11:63" x14ac:dyDescent="0.35">
      <c r="K118">
        <v>905</v>
      </c>
      <c r="L118" t="s">
        <v>4011</v>
      </c>
      <c r="P118">
        <v>6206</v>
      </c>
      <c r="Q118" t="s">
        <v>4010</v>
      </c>
      <c r="AT118" t="s">
        <v>4009</v>
      </c>
      <c r="AU118" t="s">
        <v>4008</v>
      </c>
      <c r="BH118">
        <v>3614</v>
      </c>
      <c r="BI118" t="s">
        <v>278</v>
      </c>
      <c r="BJ118" t="s">
        <v>1</v>
      </c>
      <c r="BK118" t="s">
        <v>246</v>
      </c>
    </row>
    <row r="119" spans="11:63" x14ac:dyDescent="0.35">
      <c r="K119">
        <v>906</v>
      </c>
      <c r="L119" t="s">
        <v>4007</v>
      </c>
      <c r="P119">
        <v>6301</v>
      </c>
      <c r="Q119" t="s">
        <v>4006</v>
      </c>
      <c r="AT119" t="s">
        <v>4005</v>
      </c>
      <c r="AU119" t="s">
        <v>4004</v>
      </c>
      <c r="BH119">
        <v>3617</v>
      </c>
      <c r="BI119" t="s">
        <v>278</v>
      </c>
      <c r="BJ119" t="s">
        <v>1</v>
      </c>
      <c r="BK119" t="s">
        <v>246</v>
      </c>
    </row>
    <row r="120" spans="11:63" x14ac:dyDescent="0.35">
      <c r="K120">
        <v>907</v>
      </c>
      <c r="L120" t="s">
        <v>4003</v>
      </c>
      <c r="P120">
        <v>6302</v>
      </c>
      <c r="Q120" t="s">
        <v>4002</v>
      </c>
      <c r="AT120" t="s">
        <v>4001</v>
      </c>
      <c r="AU120" t="s">
        <v>4000</v>
      </c>
      <c r="BH120">
        <v>3621</v>
      </c>
      <c r="BI120" t="s">
        <v>278</v>
      </c>
      <c r="BJ120" t="s">
        <v>1</v>
      </c>
      <c r="BK120" t="s">
        <v>246</v>
      </c>
    </row>
    <row r="121" spans="11:63" x14ac:dyDescent="0.35">
      <c r="K121">
        <v>908</v>
      </c>
      <c r="L121" t="s">
        <v>3999</v>
      </c>
      <c r="P121">
        <v>6303</v>
      </c>
      <c r="Q121" t="s">
        <v>3998</v>
      </c>
      <c r="AT121" t="s">
        <v>3997</v>
      </c>
      <c r="AU121" t="s">
        <v>3996</v>
      </c>
      <c r="BH121">
        <v>10229</v>
      </c>
      <c r="BI121" t="s">
        <v>278</v>
      </c>
      <c r="BJ121" t="s">
        <v>1</v>
      </c>
      <c r="BK121" t="s">
        <v>1776</v>
      </c>
    </row>
    <row r="122" spans="11:63" x14ac:dyDescent="0.35">
      <c r="K122">
        <v>909</v>
      </c>
      <c r="L122" t="s">
        <v>3995</v>
      </c>
      <c r="P122">
        <v>6304</v>
      </c>
      <c r="Q122" t="s">
        <v>3994</v>
      </c>
      <c r="AT122" t="s">
        <v>3993</v>
      </c>
      <c r="AU122" t="s">
        <v>3992</v>
      </c>
      <c r="BH122">
        <v>10230</v>
      </c>
      <c r="BI122" t="s">
        <v>278</v>
      </c>
      <c r="BJ122" t="s">
        <v>1</v>
      </c>
      <c r="BK122" t="s">
        <v>1776</v>
      </c>
    </row>
    <row r="123" spans="11:63" x14ac:dyDescent="0.35">
      <c r="K123">
        <v>910</v>
      </c>
      <c r="L123" t="s">
        <v>3991</v>
      </c>
      <c r="P123">
        <v>6305</v>
      </c>
      <c r="Q123" t="s">
        <v>3990</v>
      </c>
      <c r="AT123" t="s">
        <v>3989</v>
      </c>
      <c r="AU123" t="s">
        <v>3988</v>
      </c>
      <c r="BH123">
        <v>10240</v>
      </c>
      <c r="BI123" t="s">
        <v>278</v>
      </c>
      <c r="BJ123" t="s">
        <v>1</v>
      </c>
      <c r="BK123" t="s">
        <v>1776</v>
      </c>
    </row>
    <row r="124" spans="11:63" x14ac:dyDescent="0.35">
      <c r="K124">
        <v>911</v>
      </c>
      <c r="L124" t="s">
        <v>3987</v>
      </c>
      <c r="P124">
        <v>6306</v>
      </c>
      <c r="Q124" t="s">
        <v>3986</v>
      </c>
      <c r="AT124" t="s">
        <v>3985</v>
      </c>
      <c r="AU124" t="s">
        <v>3984</v>
      </c>
      <c r="BH124">
        <v>2401896</v>
      </c>
      <c r="BI124" t="s">
        <v>1</v>
      </c>
      <c r="BJ124" t="s">
        <v>1</v>
      </c>
      <c r="BK124" t="s">
        <v>3706</v>
      </c>
    </row>
    <row r="125" spans="11:63" x14ac:dyDescent="0.35">
      <c r="K125">
        <v>912</v>
      </c>
      <c r="L125" t="s">
        <v>3983</v>
      </c>
      <c r="P125">
        <v>6307</v>
      </c>
      <c r="Q125" t="s">
        <v>3982</v>
      </c>
      <c r="AT125" t="s">
        <v>3981</v>
      </c>
      <c r="AU125" t="s">
        <v>3980</v>
      </c>
      <c r="BH125">
        <v>2901991</v>
      </c>
      <c r="BI125" t="s">
        <v>278</v>
      </c>
      <c r="BJ125" t="s">
        <v>1</v>
      </c>
      <c r="BK125" t="s">
        <v>1776</v>
      </c>
    </row>
    <row r="126" spans="11:63" x14ac:dyDescent="0.35">
      <c r="K126">
        <v>913</v>
      </c>
      <c r="L126" t="s">
        <v>3979</v>
      </c>
      <c r="P126">
        <v>6308</v>
      </c>
      <c r="Q126" t="s">
        <v>3978</v>
      </c>
      <c r="AT126" t="s">
        <v>3977</v>
      </c>
      <c r="AU126" t="s">
        <v>3976</v>
      </c>
      <c r="BH126">
        <v>2902147</v>
      </c>
      <c r="BI126" t="s">
        <v>278</v>
      </c>
      <c r="BJ126" t="s">
        <v>1</v>
      </c>
      <c r="BK126" t="s">
        <v>1776</v>
      </c>
    </row>
    <row r="127" spans="11:63" x14ac:dyDescent="0.35">
      <c r="K127">
        <v>914</v>
      </c>
      <c r="L127" t="s">
        <v>3975</v>
      </c>
      <c r="P127">
        <v>6309</v>
      </c>
      <c r="Q127" t="s">
        <v>3974</v>
      </c>
    </row>
    <row r="128" spans="11:63" x14ac:dyDescent="0.35">
      <c r="K128">
        <v>915</v>
      </c>
      <c r="L128" t="s">
        <v>3973</v>
      </c>
      <c r="P128">
        <v>6310</v>
      </c>
      <c r="Q128" t="s">
        <v>3972</v>
      </c>
    </row>
    <row r="129" spans="11:17" x14ac:dyDescent="0.35">
      <c r="K129">
        <v>916</v>
      </c>
      <c r="L129" t="s">
        <v>3971</v>
      </c>
      <c r="P129">
        <v>7101</v>
      </c>
      <c r="Q129" t="s">
        <v>3970</v>
      </c>
    </row>
    <row r="130" spans="11:17" x14ac:dyDescent="0.35">
      <c r="K130">
        <v>917</v>
      </c>
      <c r="L130" t="s">
        <v>3969</v>
      </c>
      <c r="P130">
        <v>7102</v>
      </c>
      <c r="Q130" t="s">
        <v>3968</v>
      </c>
    </row>
    <row r="131" spans="11:17" x14ac:dyDescent="0.35">
      <c r="K131">
        <v>918</v>
      </c>
      <c r="L131" t="s">
        <v>3967</v>
      </c>
      <c r="P131">
        <v>7103</v>
      </c>
      <c r="Q131" t="s">
        <v>3966</v>
      </c>
    </row>
    <row r="132" spans="11:17" x14ac:dyDescent="0.35">
      <c r="K132">
        <v>919</v>
      </c>
      <c r="L132" t="s">
        <v>3965</v>
      </c>
      <c r="P132">
        <v>7104</v>
      </c>
      <c r="Q132" t="s">
        <v>3964</v>
      </c>
    </row>
    <row r="133" spans="11:17" x14ac:dyDescent="0.35">
      <c r="K133">
        <v>920</v>
      </c>
      <c r="L133" t="s">
        <v>3963</v>
      </c>
      <c r="P133">
        <v>7105</v>
      </c>
      <c r="Q133" t="s">
        <v>3962</v>
      </c>
    </row>
    <row r="134" spans="11:17" x14ac:dyDescent="0.35">
      <c r="K134">
        <v>921</v>
      </c>
      <c r="L134" t="s">
        <v>3961</v>
      </c>
      <c r="P134">
        <v>7106</v>
      </c>
      <c r="Q134" t="s">
        <v>3960</v>
      </c>
    </row>
    <row r="135" spans="11:17" x14ac:dyDescent="0.35">
      <c r="K135">
        <v>922</v>
      </c>
      <c r="L135" t="s">
        <v>3959</v>
      </c>
      <c r="P135">
        <v>7107</v>
      </c>
      <c r="Q135" t="s">
        <v>3958</v>
      </c>
    </row>
    <row r="136" spans="11:17" x14ac:dyDescent="0.35">
      <c r="K136">
        <v>923</v>
      </c>
      <c r="L136" t="s">
        <v>3957</v>
      </c>
      <c r="P136">
        <v>7108</v>
      </c>
      <c r="Q136" t="s">
        <v>3956</v>
      </c>
    </row>
    <row r="137" spans="11:17" x14ac:dyDescent="0.35">
      <c r="K137">
        <v>924</v>
      </c>
      <c r="L137" t="s">
        <v>3955</v>
      </c>
      <c r="P137">
        <v>7109</v>
      </c>
      <c r="Q137" t="s">
        <v>3954</v>
      </c>
    </row>
    <row r="138" spans="11:17" x14ac:dyDescent="0.35">
      <c r="K138">
        <v>925</v>
      </c>
      <c r="L138" t="s">
        <v>3953</v>
      </c>
      <c r="P138">
        <v>7110</v>
      </c>
      <c r="Q138" t="s">
        <v>3952</v>
      </c>
    </row>
    <row r="139" spans="11:17" x14ac:dyDescent="0.35">
      <c r="K139">
        <v>926</v>
      </c>
      <c r="L139" t="s">
        <v>3951</v>
      </c>
      <c r="P139">
        <v>7201</v>
      </c>
      <c r="Q139" t="s">
        <v>3950</v>
      </c>
    </row>
    <row r="140" spans="11:17" x14ac:dyDescent="0.35">
      <c r="K140">
        <v>927</v>
      </c>
      <c r="L140" t="s">
        <v>3949</v>
      </c>
      <c r="P140">
        <v>7202</v>
      </c>
      <c r="Q140" t="s">
        <v>3948</v>
      </c>
    </row>
    <row r="141" spans="11:17" x14ac:dyDescent="0.35">
      <c r="K141">
        <v>928</v>
      </c>
      <c r="L141" t="s">
        <v>3947</v>
      </c>
      <c r="P141">
        <v>7203</v>
      </c>
      <c r="Q141" t="s">
        <v>3946</v>
      </c>
    </row>
    <row r="142" spans="11:17" x14ac:dyDescent="0.35">
      <c r="K142">
        <v>929</v>
      </c>
      <c r="L142" t="s">
        <v>3945</v>
      </c>
      <c r="P142">
        <v>7301</v>
      </c>
      <c r="Q142" t="s">
        <v>3944</v>
      </c>
    </row>
    <row r="143" spans="11:17" x14ac:dyDescent="0.35">
      <c r="K143">
        <v>930</v>
      </c>
      <c r="L143" t="s">
        <v>3943</v>
      </c>
      <c r="P143">
        <v>7302</v>
      </c>
      <c r="Q143" t="s">
        <v>3942</v>
      </c>
    </row>
    <row r="144" spans="11:17" x14ac:dyDescent="0.35">
      <c r="K144">
        <v>931</v>
      </c>
      <c r="L144" t="s">
        <v>3941</v>
      </c>
      <c r="P144">
        <v>7303</v>
      </c>
      <c r="Q144" t="s">
        <v>3940</v>
      </c>
    </row>
    <row r="145" spans="11:17" x14ac:dyDescent="0.35">
      <c r="K145">
        <v>932</v>
      </c>
      <c r="L145" t="s">
        <v>3939</v>
      </c>
      <c r="P145">
        <v>7304</v>
      </c>
      <c r="Q145" t="s">
        <v>3938</v>
      </c>
    </row>
    <row r="146" spans="11:17" x14ac:dyDescent="0.35">
      <c r="K146">
        <v>933</v>
      </c>
      <c r="L146" t="s">
        <v>3937</v>
      </c>
      <c r="P146">
        <v>7305</v>
      </c>
      <c r="Q146" t="s">
        <v>3936</v>
      </c>
    </row>
    <row r="147" spans="11:17" x14ac:dyDescent="0.35">
      <c r="K147">
        <v>934</v>
      </c>
      <c r="L147" t="s">
        <v>3935</v>
      </c>
      <c r="P147">
        <v>7306</v>
      </c>
      <c r="Q147" t="s">
        <v>3934</v>
      </c>
    </row>
    <row r="148" spans="11:17" x14ac:dyDescent="0.35">
      <c r="K148">
        <v>935</v>
      </c>
      <c r="L148" t="s">
        <v>3933</v>
      </c>
      <c r="P148">
        <v>7307</v>
      </c>
      <c r="Q148" t="s">
        <v>3932</v>
      </c>
    </row>
    <row r="149" spans="11:17" x14ac:dyDescent="0.35">
      <c r="K149">
        <v>936</v>
      </c>
      <c r="L149" t="s">
        <v>3931</v>
      </c>
      <c r="P149">
        <v>7308</v>
      </c>
      <c r="Q149" t="s">
        <v>3930</v>
      </c>
    </row>
    <row r="150" spans="11:17" x14ac:dyDescent="0.35">
      <c r="K150">
        <v>937</v>
      </c>
      <c r="L150" t="s">
        <v>3929</v>
      </c>
      <c r="P150">
        <v>7309</v>
      </c>
      <c r="Q150" t="s">
        <v>3928</v>
      </c>
    </row>
    <row r="151" spans="11:17" x14ac:dyDescent="0.35">
      <c r="K151">
        <v>938</v>
      </c>
      <c r="L151" t="s">
        <v>3927</v>
      </c>
      <c r="P151">
        <v>7401</v>
      </c>
      <c r="Q151" t="s">
        <v>3926</v>
      </c>
    </row>
    <row r="152" spans="11:17" x14ac:dyDescent="0.35">
      <c r="K152">
        <v>939</v>
      </c>
      <c r="L152" t="s">
        <v>3925</v>
      </c>
      <c r="P152">
        <v>7402</v>
      </c>
      <c r="Q152" t="s">
        <v>3924</v>
      </c>
    </row>
    <row r="153" spans="11:17" x14ac:dyDescent="0.35">
      <c r="K153">
        <v>940</v>
      </c>
      <c r="L153" t="s">
        <v>3923</v>
      </c>
      <c r="P153">
        <v>7403</v>
      </c>
      <c r="Q153" t="s">
        <v>3922</v>
      </c>
    </row>
    <row r="154" spans="11:17" x14ac:dyDescent="0.35">
      <c r="K154">
        <v>941</v>
      </c>
      <c r="L154" t="s">
        <v>3921</v>
      </c>
      <c r="P154">
        <v>7404</v>
      </c>
      <c r="Q154" t="s">
        <v>3920</v>
      </c>
    </row>
    <row r="155" spans="11:17" x14ac:dyDescent="0.35">
      <c r="K155">
        <v>942</v>
      </c>
      <c r="L155" t="s">
        <v>3919</v>
      </c>
      <c r="P155">
        <v>7405</v>
      </c>
      <c r="Q155" t="s">
        <v>3918</v>
      </c>
    </row>
    <row r="156" spans="11:17" x14ac:dyDescent="0.35">
      <c r="K156">
        <v>943</v>
      </c>
      <c r="L156" t="s">
        <v>3917</v>
      </c>
      <c r="P156">
        <v>7406</v>
      </c>
      <c r="Q156" t="s">
        <v>3916</v>
      </c>
    </row>
    <row r="157" spans="11:17" x14ac:dyDescent="0.35">
      <c r="P157">
        <v>7407</v>
      </c>
      <c r="Q157" t="s">
        <v>3915</v>
      </c>
    </row>
    <row r="158" spans="11:17" x14ac:dyDescent="0.35">
      <c r="P158">
        <v>7408</v>
      </c>
      <c r="Q158" t="s">
        <v>3914</v>
      </c>
    </row>
    <row r="159" spans="11:17" x14ac:dyDescent="0.35">
      <c r="P159">
        <v>8101</v>
      </c>
      <c r="Q159" t="s">
        <v>3913</v>
      </c>
    </row>
    <row r="160" spans="11:17" x14ac:dyDescent="0.35">
      <c r="P160">
        <v>8102</v>
      </c>
      <c r="Q160" t="s">
        <v>3912</v>
      </c>
    </row>
    <row r="161" spans="16:17" x14ac:dyDescent="0.35">
      <c r="P161">
        <v>8103</v>
      </c>
      <c r="Q161" t="s">
        <v>3911</v>
      </c>
    </row>
    <row r="162" spans="16:17" x14ac:dyDescent="0.35">
      <c r="P162">
        <v>8104</v>
      </c>
      <c r="Q162" t="s">
        <v>3910</v>
      </c>
    </row>
    <row r="163" spans="16:17" x14ac:dyDescent="0.35">
      <c r="P163">
        <v>8105</v>
      </c>
      <c r="Q163" t="s">
        <v>3909</v>
      </c>
    </row>
    <row r="164" spans="16:17" x14ac:dyDescent="0.35">
      <c r="P164">
        <v>8106</v>
      </c>
      <c r="Q164" t="s">
        <v>3908</v>
      </c>
    </row>
    <row r="165" spans="16:17" x14ac:dyDescent="0.35">
      <c r="P165">
        <v>8107</v>
      </c>
      <c r="Q165" t="s">
        <v>3907</v>
      </c>
    </row>
    <row r="166" spans="16:17" x14ac:dyDescent="0.35">
      <c r="P166">
        <v>8108</v>
      </c>
      <c r="Q166" t="s">
        <v>3906</v>
      </c>
    </row>
    <row r="167" spans="16:17" x14ac:dyDescent="0.35">
      <c r="P167">
        <v>8109</v>
      </c>
      <c r="Q167" t="s">
        <v>3905</v>
      </c>
    </row>
    <row r="168" spans="16:17" x14ac:dyDescent="0.35">
      <c r="P168">
        <v>8110</v>
      </c>
      <c r="Q168" t="s">
        <v>3904</v>
      </c>
    </row>
    <row r="169" spans="16:17" x14ac:dyDescent="0.35">
      <c r="P169">
        <v>8111</v>
      </c>
      <c r="Q169" t="s">
        <v>3903</v>
      </c>
    </row>
    <row r="170" spans="16:17" x14ac:dyDescent="0.35">
      <c r="P170">
        <v>8112</v>
      </c>
      <c r="Q170" t="s">
        <v>3902</v>
      </c>
    </row>
    <row r="171" spans="16:17" x14ac:dyDescent="0.35">
      <c r="P171">
        <v>8201</v>
      </c>
      <c r="Q171" t="s">
        <v>3901</v>
      </c>
    </row>
    <row r="172" spans="16:17" x14ac:dyDescent="0.35">
      <c r="P172">
        <v>8202</v>
      </c>
      <c r="Q172" t="s">
        <v>3900</v>
      </c>
    </row>
    <row r="173" spans="16:17" x14ac:dyDescent="0.35">
      <c r="P173">
        <v>8203</v>
      </c>
      <c r="Q173" t="s">
        <v>3899</v>
      </c>
    </row>
    <row r="174" spans="16:17" x14ac:dyDescent="0.35">
      <c r="P174">
        <v>8204</v>
      </c>
      <c r="Q174" t="s">
        <v>3898</v>
      </c>
    </row>
    <row r="175" spans="16:17" x14ac:dyDescent="0.35">
      <c r="P175">
        <v>8205</v>
      </c>
      <c r="Q175" t="s">
        <v>3897</v>
      </c>
    </row>
    <row r="176" spans="16:17" x14ac:dyDescent="0.35">
      <c r="P176">
        <v>8206</v>
      </c>
      <c r="Q176" t="s">
        <v>3896</v>
      </c>
    </row>
    <row r="177" spans="16:17" x14ac:dyDescent="0.35">
      <c r="P177">
        <v>8207</v>
      </c>
      <c r="Q177" t="s">
        <v>3895</v>
      </c>
    </row>
    <row r="178" spans="16:17" x14ac:dyDescent="0.35">
      <c r="P178">
        <v>8301</v>
      </c>
      <c r="Q178" t="s">
        <v>3894</v>
      </c>
    </row>
    <row r="179" spans="16:17" x14ac:dyDescent="0.35">
      <c r="P179">
        <v>8302</v>
      </c>
      <c r="Q179" t="s">
        <v>3893</v>
      </c>
    </row>
    <row r="180" spans="16:17" x14ac:dyDescent="0.35">
      <c r="P180">
        <v>8303</v>
      </c>
      <c r="Q180" t="s">
        <v>3892</v>
      </c>
    </row>
    <row r="181" spans="16:17" x14ac:dyDescent="0.35">
      <c r="P181">
        <v>8304</v>
      </c>
      <c r="Q181" t="s">
        <v>3891</v>
      </c>
    </row>
    <row r="182" spans="16:17" x14ac:dyDescent="0.35">
      <c r="P182">
        <v>8305</v>
      </c>
      <c r="Q182" t="s">
        <v>3890</v>
      </c>
    </row>
    <row r="183" spans="16:17" x14ac:dyDescent="0.35">
      <c r="P183">
        <v>8306</v>
      </c>
      <c r="Q183" t="s">
        <v>3889</v>
      </c>
    </row>
    <row r="184" spans="16:17" x14ac:dyDescent="0.35">
      <c r="P184">
        <v>8307</v>
      </c>
      <c r="Q184" t="s">
        <v>3888</v>
      </c>
    </row>
    <row r="185" spans="16:17" x14ac:dyDescent="0.35">
      <c r="P185">
        <v>8308</v>
      </c>
      <c r="Q185" t="s">
        <v>3887</v>
      </c>
    </row>
    <row r="186" spans="16:17" x14ac:dyDescent="0.35">
      <c r="P186">
        <v>8309</v>
      </c>
      <c r="Q186" t="s">
        <v>3886</v>
      </c>
    </row>
    <row r="187" spans="16:17" x14ac:dyDescent="0.35">
      <c r="P187">
        <v>8310</v>
      </c>
      <c r="Q187" t="s">
        <v>3885</v>
      </c>
    </row>
    <row r="188" spans="16:17" x14ac:dyDescent="0.35">
      <c r="P188">
        <v>8311</v>
      </c>
      <c r="Q188" t="s">
        <v>3884</v>
      </c>
    </row>
    <row r="189" spans="16:17" x14ac:dyDescent="0.35">
      <c r="P189">
        <v>8312</v>
      </c>
      <c r="Q189" t="s">
        <v>3883</v>
      </c>
    </row>
    <row r="190" spans="16:17" x14ac:dyDescent="0.35">
      <c r="P190">
        <v>8313</v>
      </c>
      <c r="Q190" t="s">
        <v>3882</v>
      </c>
    </row>
    <row r="191" spans="16:17" x14ac:dyDescent="0.35">
      <c r="P191">
        <v>8314</v>
      </c>
      <c r="Q191" t="s">
        <v>3881</v>
      </c>
    </row>
    <row r="192" spans="16:17" x14ac:dyDescent="0.35">
      <c r="P192">
        <v>8401</v>
      </c>
      <c r="Q192" t="s">
        <v>3880</v>
      </c>
    </row>
    <row r="193" spans="16:17" x14ac:dyDescent="0.35">
      <c r="P193">
        <v>8402</v>
      </c>
      <c r="Q193" t="s">
        <v>3879</v>
      </c>
    </row>
    <row r="194" spans="16:17" x14ac:dyDescent="0.35">
      <c r="P194">
        <v>8403</v>
      </c>
      <c r="Q194" t="s">
        <v>3878</v>
      </c>
    </row>
    <row r="195" spans="16:17" x14ac:dyDescent="0.35">
      <c r="P195">
        <v>8404</v>
      </c>
      <c r="Q195" t="s">
        <v>3877</v>
      </c>
    </row>
    <row r="196" spans="16:17" x14ac:dyDescent="0.35">
      <c r="P196">
        <v>8405</v>
      </c>
      <c r="Q196" t="s">
        <v>3876</v>
      </c>
    </row>
    <row r="197" spans="16:17" x14ac:dyDescent="0.35">
      <c r="P197">
        <v>8406</v>
      </c>
      <c r="Q197" t="s">
        <v>3875</v>
      </c>
    </row>
    <row r="198" spans="16:17" x14ac:dyDescent="0.35">
      <c r="P198">
        <v>8407</v>
      </c>
      <c r="Q198" t="s">
        <v>3874</v>
      </c>
    </row>
    <row r="199" spans="16:17" x14ac:dyDescent="0.35">
      <c r="P199">
        <v>8408</v>
      </c>
      <c r="Q199" t="s">
        <v>3873</v>
      </c>
    </row>
    <row r="200" spans="16:17" x14ac:dyDescent="0.35">
      <c r="P200">
        <v>8409</v>
      </c>
      <c r="Q200" t="s">
        <v>3872</v>
      </c>
    </row>
    <row r="201" spans="16:17" x14ac:dyDescent="0.35">
      <c r="P201">
        <v>8410</v>
      </c>
      <c r="Q201" t="s">
        <v>3871</v>
      </c>
    </row>
    <row r="202" spans="16:17" x14ac:dyDescent="0.35">
      <c r="P202">
        <v>8411</v>
      </c>
      <c r="Q202" t="s">
        <v>3870</v>
      </c>
    </row>
    <row r="203" spans="16:17" x14ac:dyDescent="0.35">
      <c r="P203">
        <v>8412</v>
      </c>
      <c r="Q203" t="s">
        <v>3869</v>
      </c>
    </row>
    <row r="204" spans="16:17" x14ac:dyDescent="0.35">
      <c r="P204">
        <v>8413</v>
      </c>
      <c r="Q204" t="s">
        <v>3868</v>
      </c>
    </row>
    <row r="205" spans="16:17" x14ac:dyDescent="0.35">
      <c r="P205">
        <v>8414</v>
      </c>
      <c r="Q205" t="s">
        <v>3867</v>
      </c>
    </row>
    <row r="206" spans="16:17" x14ac:dyDescent="0.35">
      <c r="P206">
        <v>8415</v>
      </c>
      <c r="Q206" t="s">
        <v>3866</v>
      </c>
    </row>
    <row r="207" spans="16:17" x14ac:dyDescent="0.35">
      <c r="P207">
        <v>8416</v>
      </c>
      <c r="Q207" t="s">
        <v>3865</v>
      </c>
    </row>
    <row r="208" spans="16:17" x14ac:dyDescent="0.35">
      <c r="P208">
        <v>8417</v>
      </c>
      <c r="Q208" t="s">
        <v>3864</v>
      </c>
    </row>
    <row r="209" spans="16:17" x14ac:dyDescent="0.35">
      <c r="P209">
        <v>8418</v>
      </c>
      <c r="Q209" t="s">
        <v>3863</v>
      </c>
    </row>
    <row r="210" spans="16:17" x14ac:dyDescent="0.35">
      <c r="P210">
        <v>8419</v>
      </c>
      <c r="Q210" t="s">
        <v>3862</v>
      </c>
    </row>
    <row r="211" spans="16:17" x14ac:dyDescent="0.35">
      <c r="P211">
        <v>8420</v>
      </c>
      <c r="Q211" t="s">
        <v>3861</v>
      </c>
    </row>
    <row r="212" spans="16:17" x14ac:dyDescent="0.35">
      <c r="P212">
        <v>8421</v>
      </c>
      <c r="Q212" t="s">
        <v>3860</v>
      </c>
    </row>
    <row r="213" spans="16:17" x14ac:dyDescent="0.35">
      <c r="P213">
        <v>9101</v>
      </c>
      <c r="Q213" t="s">
        <v>3859</v>
      </c>
    </row>
    <row r="214" spans="16:17" x14ac:dyDescent="0.35">
      <c r="P214">
        <v>9102</v>
      </c>
      <c r="Q214" t="s">
        <v>3858</v>
      </c>
    </row>
    <row r="215" spans="16:17" x14ac:dyDescent="0.35">
      <c r="P215">
        <v>9103</v>
      </c>
      <c r="Q215" t="s">
        <v>3857</v>
      </c>
    </row>
    <row r="216" spans="16:17" x14ac:dyDescent="0.35">
      <c r="P216">
        <v>9104</v>
      </c>
      <c r="Q216" t="s">
        <v>3856</v>
      </c>
    </row>
    <row r="217" spans="16:17" x14ac:dyDescent="0.35">
      <c r="P217">
        <v>9105</v>
      </c>
      <c r="Q217" t="s">
        <v>3855</v>
      </c>
    </row>
    <row r="218" spans="16:17" x14ac:dyDescent="0.35">
      <c r="P218">
        <v>9106</v>
      </c>
      <c r="Q218" t="s">
        <v>3854</v>
      </c>
    </row>
    <row r="219" spans="16:17" x14ac:dyDescent="0.35">
      <c r="P219">
        <v>9107</v>
      </c>
      <c r="Q219" t="s">
        <v>3853</v>
      </c>
    </row>
    <row r="220" spans="16:17" x14ac:dyDescent="0.35">
      <c r="P220">
        <v>9108</v>
      </c>
      <c r="Q220" t="s">
        <v>3852</v>
      </c>
    </row>
    <row r="221" spans="16:17" x14ac:dyDescent="0.35">
      <c r="P221">
        <v>9109</v>
      </c>
      <c r="Q221" t="s">
        <v>3851</v>
      </c>
    </row>
    <row r="222" spans="16:17" x14ac:dyDescent="0.35">
      <c r="P222">
        <v>9110</v>
      </c>
      <c r="Q222" t="s">
        <v>3850</v>
      </c>
    </row>
    <row r="223" spans="16:17" x14ac:dyDescent="0.35">
      <c r="P223">
        <v>9111</v>
      </c>
      <c r="Q223" t="s">
        <v>3849</v>
      </c>
    </row>
    <row r="224" spans="16:17" x14ac:dyDescent="0.35">
      <c r="P224">
        <v>9112</v>
      </c>
      <c r="Q224" t="s">
        <v>3848</v>
      </c>
    </row>
    <row r="225" spans="16:17" x14ac:dyDescent="0.35">
      <c r="P225">
        <v>9113</v>
      </c>
      <c r="Q225" t="s">
        <v>3847</v>
      </c>
    </row>
    <row r="226" spans="16:17" x14ac:dyDescent="0.35">
      <c r="P226">
        <v>9114</v>
      </c>
      <c r="Q226" t="s">
        <v>3846</v>
      </c>
    </row>
    <row r="227" spans="16:17" x14ac:dyDescent="0.35">
      <c r="P227">
        <v>9115</v>
      </c>
      <c r="Q227" t="s">
        <v>3845</v>
      </c>
    </row>
    <row r="228" spans="16:17" x14ac:dyDescent="0.35">
      <c r="P228">
        <v>9116</v>
      </c>
      <c r="Q228" t="s">
        <v>3844</v>
      </c>
    </row>
    <row r="229" spans="16:17" x14ac:dyDescent="0.35">
      <c r="P229">
        <v>9117</v>
      </c>
      <c r="Q229" t="s">
        <v>3843</v>
      </c>
    </row>
    <row r="230" spans="16:17" x14ac:dyDescent="0.35">
      <c r="P230">
        <v>9118</v>
      </c>
      <c r="Q230" t="s">
        <v>3842</v>
      </c>
    </row>
    <row r="231" spans="16:17" x14ac:dyDescent="0.35">
      <c r="P231">
        <v>9119</v>
      </c>
      <c r="Q231" t="s">
        <v>3841</v>
      </c>
    </row>
    <row r="232" spans="16:17" x14ac:dyDescent="0.35">
      <c r="P232">
        <v>9120</v>
      </c>
      <c r="Q232" t="s">
        <v>3840</v>
      </c>
    </row>
    <row r="233" spans="16:17" x14ac:dyDescent="0.35">
      <c r="P233">
        <v>9121</v>
      </c>
      <c r="Q233" t="s">
        <v>3839</v>
      </c>
    </row>
    <row r="234" spans="16:17" x14ac:dyDescent="0.35">
      <c r="P234">
        <v>9201</v>
      </c>
      <c r="Q234" t="s">
        <v>3838</v>
      </c>
    </row>
    <row r="235" spans="16:17" x14ac:dyDescent="0.35">
      <c r="P235">
        <v>9202</v>
      </c>
      <c r="Q235" t="s">
        <v>3837</v>
      </c>
    </row>
    <row r="236" spans="16:17" x14ac:dyDescent="0.35">
      <c r="P236">
        <v>9203</v>
      </c>
      <c r="Q236" t="s">
        <v>3836</v>
      </c>
    </row>
    <row r="237" spans="16:17" x14ac:dyDescent="0.35">
      <c r="P237">
        <v>9204</v>
      </c>
      <c r="Q237" t="s">
        <v>3835</v>
      </c>
    </row>
    <row r="238" spans="16:17" x14ac:dyDescent="0.35">
      <c r="P238">
        <v>9205</v>
      </c>
      <c r="Q238" t="s">
        <v>3834</v>
      </c>
    </row>
    <row r="239" spans="16:17" x14ac:dyDescent="0.35">
      <c r="P239">
        <v>9206</v>
      </c>
      <c r="Q239" t="s">
        <v>3833</v>
      </c>
    </row>
    <row r="240" spans="16:17" x14ac:dyDescent="0.35">
      <c r="P240">
        <v>9207</v>
      </c>
      <c r="Q240" t="s">
        <v>3832</v>
      </c>
    </row>
    <row r="241" spans="16:17" x14ac:dyDescent="0.35">
      <c r="P241">
        <v>9208</v>
      </c>
      <c r="Q241" t="s">
        <v>3831</v>
      </c>
    </row>
    <row r="242" spans="16:17" x14ac:dyDescent="0.35">
      <c r="P242">
        <v>9209</v>
      </c>
      <c r="Q242" t="s">
        <v>3830</v>
      </c>
    </row>
    <row r="243" spans="16:17" x14ac:dyDescent="0.35">
      <c r="P243">
        <v>9210</v>
      </c>
      <c r="Q243" t="s">
        <v>3829</v>
      </c>
    </row>
    <row r="244" spans="16:17" x14ac:dyDescent="0.35">
      <c r="P244">
        <v>9211</v>
      </c>
      <c r="Q244" t="s">
        <v>3828</v>
      </c>
    </row>
    <row r="245" spans="16:17" x14ac:dyDescent="0.35">
      <c r="P245">
        <v>14101</v>
      </c>
      <c r="Q245" t="s">
        <v>3827</v>
      </c>
    </row>
    <row r="246" spans="16:17" x14ac:dyDescent="0.35">
      <c r="P246">
        <v>14102</v>
      </c>
      <c r="Q246" t="s">
        <v>3826</v>
      </c>
    </row>
    <row r="247" spans="16:17" x14ac:dyDescent="0.35">
      <c r="P247">
        <v>14103</v>
      </c>
      <c r="Q247" t="s">
        <v>3825</v>
      </c>
    </row>
    <row r="248" spans="16:17" x14ac:dyDescent="0.35">
      <c r="P248">
        <v>14104</v>
      </c>
      <c r="Q248" t="s">
        <v>3824</v>
      </c>
    </row>
    <row r="249" spans="16:17" x14ac:dyDescent="0.35">
      <c r="P249">
        <v>14105</v>
      </c>
      <c r="Q249" t="s">
        <v>3823</v>
      </c>
    </row>
    <row r="250" spans="16:17" x14ac:dyDescent="0.35">
      <c r="P250">
        <v>14106</v>
      </c>
      <c r="Q250" t="s">
        <v>3822</v>
      </c>
    </row>
    <row r="251" spans="16:17" x14ac:dyDescent="0.35">
      <c r="P251">
        <v>14107</v>
      </c>
      <c r="Q251" t="s">
        <v>3821</v>
      </c>
    </row>
    <row r="252" spans="16:17" x14ac:dyDescent="0.35">
      <c r="P252">
        <v>14108</v>
      </c>
      <c r="Q252" t="s">
        <v>3820</v>
      </c>
    </row>
    <row r="253" spans="16:17" x14ac:dyDescent="0.35">
      <c r="P253">
        <v>14201</v>
      </c>
      <c r="Q253" t="s">
        <v>3819</v>
      </c>
    </row>
    <row r="254" spans="16:17" x14ac:dyDescent="0.35">
      <c r="P254">
        <v>14202</v>
      </c>
      <c r="Q254" t="s">
        <v>3818</v>
      </c>
    </row>
    <row r="255" spans="16:17" x14ac:dyDescent="0.35">
      <c r="P255">
        <v>14203</v>
      </c>
      <c r="Q255" t="s">
        <v>3817</v>
      </c>
    </row>
    <row r="256" spans="16:17" x14ac:dyDescent="0.35">
      <c r="P256">
        <v>14204</v>
      </c>
      <c r="Q256" t="s">
        <v>3816</v>
      </c>
    </row>
    <row r="257" spans="16:17" x14ac:dyDescent="0.35">
      <c r="P257">
        <v>10101</v>
      </c>
      <c r="Q257" t="s">
        <v>3815</v>
      </c>
    </row>
    <row r="258" spans="16:17" x14ac:dyDescent="0.35">
      <c r="P258">
        <v>10102</v>
      </c>
      <c r="Q258" t="s">
        <v>3814</v>
      </c>
    </row>
    <row r="259" spans="16:17" x14ac:dyDescent="0.35">
      <c r="P259">
        <v>10103</v>
      </c>
      <c r="Q259" t="s">
        <v>3813</v>
      </c>
    </row>
    <row r="260" spans="16:17" x14ac:dyDescent="0.35">
      <c r="P260">
        <v>10104</v>
      </c>
      <c r="Q260" t="s">
        <v>3812</v>
      </c>
    </row>
    <row r="261" spans="16:17" x14ac:dyDescent="0.35">
      <c r="P261">
        <v>10105</v>
      </c>
      <c r="Q261" t="s">
        <v>3811</v>
      </c>
    </row>
    <row r="262" spans="16:17" x14ac:dyDescent="0.35">
      <c r="P262">
        <v>10106</v>
      </c>
      <c r="Q262" t="s">
        <v>3810</v>
      </c>
    </row>
    <row r="263" spans="16:17" x14ac:dyDescent="0.35">
      <c r="P263">
        <v>10107</v>
      </c>
      <c r="Q263" t="s">
        <v>3809</v>
      </c>
    </row>
    <row r="264" spans="16:17" x14ac:dyDescent="0.35">
      <c r="P264">
        <v>10108</v>
      </c>
      <c r="Q264" t="s">
        <v>3808</v>
      </c>
    </row>
    <row r="265" spans="16:17" x14ac:dyDescent="0.35">
      <c r="P265">
        <v>10109</v>
      </c>
      <c r="Q265" t="s">
        <v>3807</v>
      </c>
    </row>
    <row r="266" spans="16:17" x14ac:dyDescent="0.35">
      <c r="P266">
        <v>10201</v>
      </c>
      <c r="Q266" t="s">
        <v>3806</v>
      </c>
    </row>
    <row r="267" spans="16:17" x14ac:dyDescent="0.35">
      <c r="P267">
        <v>10202</v>
      </c>
      <c r="Q267" t="s">
        <v>3805</v>
      </c>
    </row>
    <row r="268" spans="16:17" x14ac:dyDescent="0.35">
      <c r="P268">
        <v>10203</v>
      </c>
      <c r="Q268" t="s">
        <v>3804</v>
      </c>
    </row>
    <row r="269" spans="16:17" x14ac:dyDescent="0.35">
      <c r="P269">
        <v>10204</v>
      </c>
      <c r="Q269" t="s">
        <v>3803</v>
      </c>
    </row>
    <row r="270" spans="16:17" x14ac:dyDescent="0.35">
      <c r="P270">
        <v>10205</v>
      </c>
      <c r="Q270" t="s">
        <v>3802</v>
      </c>
    </row>
    <row r="271" spans="16:17" x14ac:dyDescent="0.35">
      <c r="P271">
        <v>10206</v>
      </c>
      <c r="Q271" t="s">
        <v>3801</v>
      </c>
    </row>
    <row r="272" spans="16:17" x14ac:dyDescent="0.35">
      <c r="P272">
        <v>10207</v>
      </c>
      <c r="Q272" t="s">
        <v>3800</v>
      </c>
    </row>
    <row r="273" spans="16:17" x14ac:dyDescent="0.35">
      <c r="P273">
        <v>10208</v>
      </c>
      <c r="Q273" t="s">
        <v>3799</v>
      </c>
    </row>
    <row r="274" spans="16:17" x14ac:dyDescent="0.35">
      <c r="P274">
        <v>10209</v>
      </c>
      <c r="Q274" t="s">
        <v>3798</v>
      </c>
    </row>
    <row r="275" spans="16:17" x14ac:dyDescent="0.35">
      <c r="P275">
        <v>10210</v>
      </c>
      <c r="Q275" t="s">
        <v>3797</v>
      </c>
    </row>
    <row r="276" spans="16:17" x14ac:dyDescent="0.35">
      <c r="P276">
        <v>10301</v>
      </c>
      <c r="Q276" t="s">
        <v>3796</v>
      </c>
    </row>
    <row r="277" spans="16:17" x14ac:dyDescent="0.35">
      <c r="P277">
        <v>10302</v>
      </c>
      <c r="Q277" t="s">
        <v>3795</v>
      </c>
    </row>
    <row r="278" spans="16:17" x14ac:dyDescent="0.35">
      <c r="P278">
        <v>10303</v>
      </c>
      <c r="Q278" t="s">
        <v>3794</v>
      </c>
    </row>
    <row r="279" spans="16:17" x14ac:dyDescent="0.35">
      <c r="P279">
        <v>10304</v>
      </c>
      <c r="Q279" t="s">
        <v>3793</v>
      </c>
    </row>
    <row r="280" spans="16:17" x14ac:dyDescent="0.35">
      <c r="P280">
        <v>10305</v>
      </c>
      <c r="Q280" t="s">
        <v>3792</v>
      </c>
    </row>
    <row r="281" spans="16:17" x14ac:dyDescent="0.35">
      <c r="P281">
        <v>10306</v>
      </c>
      <c r="Q281" t="s">
        <v>3791</v>
      </c>
    </row>
    <row r="282" spans="16:17" x14ac:dyDescent="0.35">
      <c r="P282">
        <v>10307</v>
      </c>
      <c r="Q282" t="s">
        <v>3790</v>
      </c>
    </row>
    <row r="283" spans="16:17" x14ac:dyDescent="0.35">
      <c r="P283">
        <v>10401</v>
      </c>
      <c r="Q283" t="s">
        <v>3789</v>
      </c>
    </row>
    <row r="284" spans="16:17" x14ac:dyDescent="0.35">
      <c r="P284">
        <v>10402</v>
      </c>
      <c r="Q284" t="s">
        <v>3788</v>
      </c>
    </row>
    <row r="285" spans="16:17" x14ac:dyDescent="0.35">
      <c r="P285">
        <v>10403</v>
      </c>
      <c r="Q285" t="s">
        <v>3787</v>
      </c>
    </row>
    <row r="286" spans="16:17" x14ac:dyDescent="0.35">
      <c r="P286">
        <v>10404</v>
      </c>
      <c r="Q286" t="s">
        <v>3786</v>
      </c>
    </row>
    <row r="287" spans="16:17" x14ac:dyDescent="0.35">
      <c r="P287">
        <v>11101</v>
      </c>
      <c r="Q287" t="s">
        <v>3785</v>
      </c>
    </row>
    <row r="288" spans="16:17" x14ac:dyDescent="0.35">
      <c r="P288">
        <v>11102</v>
      </c>
      <c r="Q288" t="s">
        <v>3784</v>
      </c>
    </row>
    <row r="289" spans="16:17" x14ac:dyDescent="0.35">
      <c r="P289">
        <v>11201</v>
      </c>
      <c r="Q289" t="s">
        <v>3783</v>
      </c>
    </row>
    <row r="290" spans="16:17" x14ac:dyDescent="0.35">
      <c r="P290">
        <v>11202</v>
      </c>
      <c r="Q290" t="s">
        <v>3782</v>
      </c>
    </row>
    <row r="291" spans="16:17" x14ac:dyDescent="0.35">
      <c r="P291">
        <v>11203</v>
      </c>
      <c r="Q291" t="s">
        <v>3781</v>
      </c>
    </row>
    <row r="292" spans="16:17" x14ac:dyDescent="0.35">
      <c r="P292">
        <v>11301</v>
      </c>
      <c r="Q292" t="s">
        <v>3780</v>
      </c>
    </row>
    <row r="293" spans="16:17" x14ac:dyDescent="0.35">
      <c r="P293">
        <v>11302</v>
      </c>
      <c r="Q293" t="s">
        <v>3779</v>
      </c>
    </row>
    <row r="294" spans="16:17" x14ac:dyDescent="0.35">
      <c r="P294">
        <v>11303</v>
      </c>
      <c r="Q294" t="s">
        <v>3778</v>
      </c>
    </row>
    <row r="295" spans="16:17" x14ac:dyDescent="0.35">
      <c r="P295">
        <v>11401</v>
      </c>
      <c r="Q295" t="s">
        <v>3777</v>
      </c>
    </row>
    <row r="296" spans="16:17" x14ac:dyDescent="0.35">
      <c r="P296">
        <v>11402</v>
      </c>
      <c r="Q296" t="s">
        <v>3776</v>
      </c>
    </row>
    <row r="297" spans="16:17" x14ac:dyDescent="0.35">
      <c r="P297">
        <v>12101</v>
      </c>
      <c r="Q297" t="s">
        <v>3775</v>
      </c>
    </row>
    <row r="298" spans="16:17" x14ac:dyDescent="0.35">
      <c r="P298">
        <v>12102</v>
      </c>
      <c r="Q298" t="s">
        <v>3774</v>
      </c>
    </row>
    <row r="299" spans="16:17" x14ac:dyDescent="0.35">
      <c r="P299">
        <v>12103</v>
      </c>
      <c r="Q299" t="s">
        <v>3773</v>
      </c>
    </row>
    <row r="300" spans="16:17" x14ac:dyDescent="0.35">
      <c r="P300">
        <v>12104</v>
      </c>
      <c r="Q300" t="s">
        <v>3772</v>
      </c>
    </row>
    <row r="301" spans="16:17" x14ac:dyDescent="0.35">
      <c r="P301">
        <v>12201</v>
      </c>
      <c r="Q301" t="s">
        <v>3771</v>
      </c>
    </row>
    <row r="302" spans="16:17" x14ac:dyDescent="0.35">
      <c r="P302">
        <v>12202</v>
      </c>
      <c r="Q302" t="s">
        <v>3770</v>
      </c>
    </row>
    <row r="303" spans="16:17" x14ac:dyDescent="0.35">
      <c r="P303">
        <v>12301</v>
      </c>
      <c r="Q303" t="s">
        <v>3769</v>
      </c>
    </row>
    <row r="304" spans="16:17" x14ac:dyDescent="0.35">
      <c r="P304">
        <v>12302</v>
      </c>
      <c r="Q304" t="s">
        <v>3768</v>
      </c>
    </row>
    <row r="305" spans="16:17" x14ac:dyDescent="0.35">
      <c r="P305">
        <v>12303</v>
      </c>
      <c r="Q305" t="s">
        <v>3767</v>
      </c>
    </row>
    <row r="306" spans="16:17" x14ac:dyDescent="0.35">
      <c r="P306">
        <v>12401</v>
      </c>
      <c r="Q306" t="s">
        <v>3766</v>
      </c>
    </row>
    <row r="307" spans="16:17" x14ac:dyDescent="0.35">
      <c r="P307">
        <v>12402</v>
      </c>
      <c r="Q307" t="s">
        <v>3765</v>
      </c>
    </row>
    <row r="308" spans="16:17" x14ac:dyDescent="0.35">
      <c r="P308">
        <v>13101</v>
      </c>
      <c r="Q308" t="s">
        <v>3764</v>
      </c>
    </row>
    <row r="309" spans="16:17" x14ac:dyDescent="0.35">
      <c r="P309">
        <v>13102</v>
      </c>
      <c r="Q309" t="s">
        <v>3763</v>
      </c>
    </row>
    <row r="310" spans="16:17" x14ac:dyDescent="0.35">
      <c r="P310">
        <v>13103</v>
      </c>
      <c r="Q310" t="s">
        <v>3762</v>
      </c>
    </row>
    <row r="311" spans="16:17" x14ac:dyDescent="0.35">
      <c r="P311">
        <v>13104</v>
      </c>
      <c r="Q311" t="s">
        <v>3761</v>
      </c>
    </row>
    <row r="312" spans="16:17" x14ac:dyDescent="0.35">
      <c r="P312">
        <v>13105</v>
      </c>
      <c r="Q312" t="s">
        <v>3760</v>
      </c>
    </row>
    <row r="313" spans="16:17" x14ac:dyDescent="0.35">
      <c r="P313">
        <v>13106</v>
      </c>
      <c r="Q313" t="s">
        <v>3759</v>
      </c>
    </row>
    <row r="314" spans="16:17" x14ac:dyDescent="0.35">
      <c r="P314">
        <v>13107</v>
      </c>
      <c r="Q314" t="s">
        <v>3758</v>
      </c>
    </row>
    <row r="315" spans="16:17" x14ac:dyDescent="0.35">
      <c r="P315">
        <v>13108</v>
      </c>
      <c r="Q315" t="s">
        <v>3757</v>
      </c>
    </row>
    <row r="316" spans="16:17" x14ac:dyDescent="0.35">
      <c r="P316">
        <v>13109</v>
      </c>
      <c r="Q316" t="s">
        <v>3756</v>
      </c>
    </row>
    <row r="317" spans="16:17" x14ac:dyDescent="0.35">
      <c r="P317">
        <v>13110</v>
      </c>
      <c r="Q317" t="s">
        <v>3755</v>
      </c>
    </row>
    <row r="318" spans="16:17" x14ac:dyDescent="0.35">
      <c r="P318">
        <v>13111</v>
      </c>
      <c r="Q318" t="s">
        <v>3754</v>
      </c>
    </row>
    <row r="319" spans="16:17" x14ac:dyDescent="0.35">
      <c r="P319">
        <v>13112</v>
      </c>
      <c r="Q319" t="s">
        <v>3753</v>
      </c>
    </row>
    <row r="320" spans="16:17" x14ac:dyDescent="0.35">
      <c r="P320">
        <v>13113</v>
      </c>
      <c r="Q320" t="s">
        <v>3752</v>
      </c>
    </row>
    <row r="321" spans="16:17" x14ac:dyDescent="0.35">
      <c r="P321">
        <v>13114</v>
      </c>
      <c r="Q321" t="s">
        <v>3751</v>
      </c>
    </row>
    <row r="322" spans="16:17" x14ac:dyDescent="0.35">
      <c r="P322">
        <v>13115</v>
      </c>
      <c r="Q322" t="s">
        <v>3750</v>
      </c>
    </row>
    <row r="323" spans="16:17" x14ac:dyDescent="0.35">
      <c r="P323">
        <v>13116</v>
      </c>
      <c r="Q323" t="s">
        <v>3749</v>
      </c>
    </row>
    <row r="324" spans="16:17" x14ac:dyDescent="0.35">
      <c r="P324">
        <v>13117</v>
      </c>
      <c r="Q324" t="s">
        <v>3748</v>
      </c>
    </row>
    <row r="325" spans="16:17" x14ac:dyDescent="0.35">
      <c r="P325">
        <v>13118</v>
      </c>
      <c r="Q325" t="s">
        <v>3747</v>
      </c>
    </row>
    <row r="326" spans="16:17" x14ac:dyDescent="0.35">
      <c r="P326">
        <v>13119</v>
      </c>
      <c r="Q326" t="s">
        <v>3746</v>
      </c>
    </row>
    <row r="327" spans="16:17" x14ac:dyDescent="0.35">
      <c r="P327">
        <v>13120</v>
      </c>
      <c r="Q327" t="s">
        <v>3745</v>
      </c>
    </row>
    <row r="328" spans="16:17" x14ac:dyDescent="0.35">
      <c r="P328">
        <v>13121</v>
      </c>
      <c r="Q328" t="s">
        <v>3744</v>
      </c>
    </row>
    <row r="329" spans="16:17" x14ac:dyDescent="0.35">
      <c r="P329">
        <v>13122</v>
      </c>
      <c r="Q329" t="s">
        <v>3743</v>
      </c>
    </row>
    <row r="330" spans="16:17" x14ac:dyDescent="0.35">
      <c r="P330">
        <v>13123</v>
      </c>
      <c r="Q330" t="s">
        <v>3742</v>
      </c>
    </row>
    <row r="331" spans="16:17" x14ac:dyDescent="0.35">
      <c r="P331">
        <v>13124</v>
      </c>
      <c r="Q331" t="s">
        <v>3741</v>
      </c>
    </row>
    <row r="332" spans="16:17" x14ac:dyDescent="0.35">
      <c r="P332">
        <v>13125</v>
      </c>
      <c r="Q332" t="s">
        <v>3740</v>
      </c>
    </row>
    <row r="333" spans="16:17" x14ac:dyDescent="0.35">
      <c r="P333">
        <v>13126</v>
      </c>
      <c r="Q333" t="s">
        <v>3739</v>
      </c>
    </row>
    <row r="334" spans="16:17" x14ac:dyDescent="0.35">
      <c r="P334">
        <v>13127</v>
      </c>
      <c r="Q334" t="s">
        <v>3738</v>
      </c>
    </row>
    <row r="335" spans="16:17" x14ac:dyDescent="0.35">
      <c r="P335">
        <v>13128</v>
      </c>
      <c r="Q335" t="s">
        <v>3737</v>
      </c>
    </row>
    <row r="336" spans="16:17" x14ac:dyDescent="0.35">
      <c r="P336">
        <v>13129</v>
      </c>
      <c r="Q336" t="s">
        <v>3736</v>
      </c>
    </row>
    <row r="337" spans="16:17" x14ac:dyDescent="0.35">
      <c r="P337">
        <v>13130</v>
      </c>
      <c r="Q337" t="s">
        <v>3735</v>
      </c>
    </row>
    <row r="338" spans="16:17" x14ac:dyDescent="0.35">
      <c r="P338">
        <v>13131</v>
      </c>
      <c r="Q338" t="s">
        <v>3734</v>
      </c>
    </row>
    <row r="339" spans="16:17" x14ac:dyDescent="0.35">
      <c r="P339">
        <v>13132</v>
      </c>
      <c r="Q339" t="s">
        <v>3733</v>
      </c>
    </row>
    <row r="340" spans="16:17" x14ac:dyDescent="0.35">
      <c r="P340">
        <v>13201</v>
      </c>
      <c r="Q340" t="s">
        <v>3732</v>
      </c>
    </row>
    <row r="341" spans="16:17" x14ac:dyDescent="0.35">
      <c r="P341">
        <v>13202</v>
      </c>
      <c r="Q341" t="s">
        <v>3731</v>
      </c>
    </row>
    <row r="342" spans="16:17" x14ac:dyDescent="0.35">
      <c r="P342">
        <v>13203</v>
      </c>
      <c r="Q342" t="s">
        <v>3730</v>
      </c>
    </row>
    <row r="343" spans="16:17" x14ac:dyDescent="0.35">
      <c r="P343">
        <v>13301</v>
      </c>
      <c r="Q343" t="s">
        <v>3729</v>
      </c>
    </row>
    <row r="344" spans="16:17" x14ac:dyDescent="0.35">
      <c r="P344">
        <v>13302</v>
      </c>
      <c r="Q344" t="s">
        <v>3728</v>
      </c>
    </row>
    <row r="345" spans="16:17" x14ac:dyDescent="0.35">
      <c r="P345">
        <v>13303</v>
      </c>
      <c r="Q345" t="s">
        <v>3727</v>
      </c>
    </row>
    <row r="346" spans="16:17" x14ac:dyDescent="0.35">
      <c r="P346">
        <v>13401</v>
      </c>
      <c r="Q346" t="s">
        <v>3726</v>
      </c>
    </row>
    <row r="347" spans="16:17" x14ac:dyDescent="0.35">
      <c r="P347">
        <v>13402</v>
      </c>
      <c r="Q347" t="s">
        <v>3725</v>
      </c>
    </row>
    <row r="348" spans="16:17" x14ac:dyDescent="0.35">
      <c r="P348">
        <v>13403</v>
      </c>
      <c r="Q348" t="s">
        <v>3724</v>
      </c>
    </row>
    <row r="349" spans="16:17" x14ac:dyDescent="0.35">
      <c r="P349">
        <v>13404</v>
      </c>
      <c r="Q349" t="s">
        <v>3723</v>
      </c>
    </row>
    <row r="350" spans="16:17" x14ac:dyDescent="0.35">
      <c r="P350">
        <v>13501</v>
      </c>
      <c r="Q350" t="s">
        <v>3722</v>
      </c>
    </row>
    <row r="351" spans="16:17" x14ac:dyDescent="0.35">
      <c r="P351">
        <v>13502</v>
      </c>
      <c r="Q351" t="s">
        <v>3721</v>
      </c>
    </row>
    <row r="352" spans="16:17" x14ac:dyDescent="0.35">
      <c r="P352">
        <v>13503</v>
      </c>
      <c r="Q352" t="s">
        <v>3720</v>
      </c>
    </row>
    <row r="353" spans="16:17" x14ac:dyDescent="0.35">
      <c r="P353">
        <v>13504</v>
      </c>
      <c r="Q353" t="s">
        <v>3719</v>
      </c>
    </row>
    <row r="354" spans="16:17" x14ac:dyDescent="0.35">
      <c r="P354">
        <v>13505</v>
      </c>
      <c r="Q354" t="s">
        <v>3718</v>
      </c>
    </row>
    <row r="355" spans="16:17" x14ac:dyDescent="0.35">
      <c r="P355">
        <v>13601</v>
      </c>
      <c r="Q355" t="s">
        <v>3717</v>
      </c>
    </row>
    <row r="356" spans="16:17" x14ac:dyDescent="0.35">
      <c r="P356">
        <v>13602</v>
      </c>
      <c r="Q356" t="s">
        <v>3716</v>
      </c>
    </row>
    <row r="357" spans="16:17" x14ac:dyDescent="0.35">
      <c r="P357">
        <v>13603</v>
      </c>
      <c r="Q357" t="s">
        <v>3715</v>
      </c>
    </row>
    <row r="358" spans="16:17" x14ac:dyDescent="0.35">
      <c r="P358">
        <v>13604</v>
      </c>
      <c r="Q358" t="s">
        <v>3714</v>
      </c>
    </row>
    <row r="359" spans="16:17" x14ac:dyDescent="0.35">
      <c r="P359">
        <v>13605</v>
      </c>
      <c r="Q359" t="s">
        <v>3713</v>
      </c>
    </row>
    <row r="360" spans="16:17" x14ac:dyDescent="0.35">
      <c r="P360" t="s">
        <v>3706</v>
      </c>
      <c r="Q360" t="s">
        <v>3712</v>
      </c>
    </row>
    <row r="361" spans="16:17" x14ac:dyDescent="0.35">
      <c r="P361" t="s">
        <v>3706</v>
      </c>
      <c r="Q361" t="s">
        <v>3711</v>
      </c>
    </row>
    <row r="362" spans="16:17" x14ac:dyDescent="0.35">
      <c r="P362" t="s">
        <v>3706</v>
      </c>
      <c r="Q362" t="s">
        <v>3710</v>
      </c>
    </row>
    <row r="363" spans="16:17" x14ac:dyDescent="0.35">
      <c r="P363" t="s">
        <v>3706</v>
      </c>
      <c r="Q363" t="s">
        <v>3709</v>
      </c>
    </row>
    <row r="364" spans="16:17" x14ac:dyDescent="0.35">
      <c r="P364" t="s">
        <v>3706</v>
      </c>
      <c r="Q364" t="s">
        <v>3708</v>
      </c>
    </row>
    <row r="365" spans="16:17" x14ac:dyDescent="0.35">
      <c r="P365" t="s">
        <v>3706</v>
      </c>
      <c r="Q365" t="s">
        <v>3707</v>
      </c>
    </row>
    <row r="366" spans="16:17" x14ac:dyDescent="0.35">
      <c r="P366" t="s">
        <v>3706</v>
      </c>
      <c r="Q366" t="s">
        <v>3705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 x14ac:dyDescent="0.3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</row>
    <row r="2" spans="1:19" x14ac:dyDescent="0.35">
      <c r="A2">
        <v>3001</v>
      </c>
      <c r="B2" t="s">
        <v>1788</v>
      </c>
      <c r="C2" t="s">
        <v>1773</v>
      </c>
      <c r="D2" t="s">
        <v>1707</v>
      </c>
      <c r="E2" t="s">
        <v>1773</v>
      </c>
      <c r="F2">
        <v>3016</v>
      </c>
      <c r="G2">
        <v>3016</v>
      </c>
      <c r="H2">
        <v>2372</v>
      </c>
      <c r="I2" s="26">
        <v>41851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1865</v>
      </c>
      <c r="S2" t="s">
        <v>1866</v>
      </c>
    </row>
    <row r="3" spans="1:19" s="8" customFormat="1" x14ac:dyDescent="0.35">
      <c r="A3" s="8">
        <v>3016</v>
      </c>
      <c r="B3" s="8" t="s">
        <v>223</v>
      </c>
      <c r="C3" s="8" t="s">
        <v>1773</v>
      </c>
      <c r="D3" s="8" t="s">
        <v>278</v>
      </c>
      <c r="E3" s="8" t="s">
        <v>278</v>
      </c>
      <c r="F3" s="8">
        <v>3016</v>
      </c>
      <c r="H3" s="8">
        <v>14063</v>
      </c>
      <c r="I3" s="27">
        <v>41597</v>
      </c>
      <c r="J3" s="8" t="s">
        <v>278</v>
      </c>
      <c r="K3" s="8" t="s">
        <v>278</v>
      </c>
      <c r="L3" s="8" t="s">
        <v>1</v>
      </c>
      <c r="M3" s="8" t="s">
        <v>1</v>
      </c>
      <c r="N3" s="8" t="s">
        <v>1</v>
      </c>
      <c r="O3" s="8" t="s">
        <v>278</v>
      </c>
      <c r="Q3" s="8" t="s">
        <v>1867</v>
      </c>
      <c r="S3" s="8" t="s">
        <v>1868</v>
      </c>
    </row>
    <row r="4" spans="1:19" x14ac:dyDescent="0.35">
      <c r="A4">
        <v>3072</v>
      </c>
      <c r="B4" t="s">
        <v>1788</v>
      </c>
      <c r="C4" t="s">
        <v>1773</v>
      </c>
      <c r="D4" t="s">
        <v>1707</v>
      </c>
      <c r="E4" t="s">
        <v>1773</v>
      </c>
      <c r="F4">
        <v>3016</v>
      </c>
      <c r="G4">
        <v>3016</v>
      </c>
      <c r="H4">
        <v>14064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1869</v>
      </c>
      <c r="S4" t="s">
        <v>1870</v>
      </c>
    </row>
    <row r="5" spans="1:19" x14ac:dyDescent="0.35">
      <c r="A5">
        <v>3073</v>
      </c>
      <c r="B5" t="s">
        <v>1788</v>
      </c>
      <c r="C5" t="s">
        <v>1773</v>
      </c>
      <c r="D5" t="s">
        <v>1707</v>
      </c>
      <c r="E5" t="s">
        <v>1773</v>
      </c>
      <c r="F5">
        <v>3016</v>
      </c>
      <c r="G5">
        <v>3016</v>
      </c>
      <c r="H5">
        <v>14067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1871</v>
      </c>
      <c r="S5" t="s">
        <v>1872</v>
      </c>
    </row>
    <row r="6" spans="1:19" x14ac:dyDescent="0.35">
      <c r="A6">
        <v>3260</v>
      </c>
      <c r="B6" t="s">
        <v>1788</v>
      </c>
      <c r="C6" t="s">
        <v>1773</v>
      </c>
      <c r="D6" t="s">
        <v>1707</v>
      </c>
      <c r="E6" t="s">
        <v>1773</v>
      </c>
      <c r="F6">
        <v>3016</v>
      </c>
      <c r="G6">
        <v>3016</v>
      </c>
      <c r="H6">
        <v>14065</v>
      </c>
      <c r="I6" s="26">
        <v>41852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1873</v>
      </c>
      <c r="S6" t="s">
        <v>1874</v>
      </c>
    </row>
    <row r="7" spans="1:19" x14ac:dyDescent="0.35">
      <c r="A7">
        <v>3357</v>
      </c>
      <c r="B7" t="s">
        <v>1788</v>
      </c>
      <c r="C7" t="s">
        <v>1773</v>
      </c>
      <c r="D7" t="s">
        <v>1707</v>
      </c>
      <c r="E7" t="s">
        <v>1773</v>
      </c>
      <c r="F7">
        <v>3016</v>
      </c>
      <c r="G7">
        <v>3016</v>
      </c>
      <c r="H7">
        <v>23135</v>
      </c>
      <c r="I7" s="26">
        <v>42424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1875</v>
      </c>
      <c r="S7" t="s">
        <v>1876</v>
      </c>
    </row>
    <row r="8" spans="1:19" x14ac:dyDescent="0.35">
      <c r="A8">
        <v>3359</v>
      </c>
      <c r="B8" t="s">
        <v>1788</v>
      </c>
      <c r="C8" t="s">
        <v>1773</v>
      </c>
      <c r="D8" t="s">
        <v>1707</v>
      </c>
      <c r="E8" t="s">
        <v>1773</v>
      </c>
      <c r="F8">
        <v>3016</v>
      </c>
      <c r="G8">
        <v>3016</v>
      </c>
      <c r="H8">
        <v>24234</v>
      </c>
      <c r="I8" s="26">
        <v>42538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1877</v>
      </c>
      <c r="S8" t="s">
        <v>1878</v>
      </c>
    </row>
    <row r="9" spans="1:19" x14ac:dyDescent="0.35">
      <c r="A9">
        <v>3568</v>
      </c>
      <c r="B9" t="s">
        <v>1788</v>
      </c>
      <c r="C9" t="s">
        <v>1773</v>
      </c>
      <c r="D9" t="s">
        <v>1707</v>
      </c>
      <c r="E9" t="s">
        <v>1773</v>
      </c>
      <c r="F9">
        <v>3016</v>
      </c>
      <c r="G9">
        <v>3016</v>
      </c>
      <c r="H9">
        <v>43548</v>
      </c>
      <c r="I9" s="26">
        <v>44921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1879</v>
      </c>
      <c r="S9" t="s">
        <v>1880</v>
      </c>
    </row>
    <row r="10" spans="1:19" x14ac:dyDescent="0.35">
      <c r="A10">
        <v>3569</v>
      </c>
      <c r="B10" t="s">
        <v>1788</v>
      </c>
      <c r="C10" t="s">
        <v>1773</v>
      </c>
      <c r="D10" t="s">
        <v>1707</v>
      </c>
      <c r="E10" t="s">
        <v>1773</v>
      </c>
      <c r="F10">
        <v>3016</v>
      </c>
      <c r="G10">
        <v>3016</v>
      </c>
      <c r="H10">
        <v>44172</v>
      </c>
      <c r="I10" s="26">
        <v>45051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1881</v>
      </c>
      <c r="S10" t="s">
        <v>1882</v>
      </c>
    </row>
    <row r="11" spans="1:19" x14ac:dyDescent="0.35">
      <c r="A11">
        <v>10243</v>
      </c>
      <c r="B11" t="s">
        <v>1788</v>
      </c>
      <c r="C11" t="s">
        <v>1773</v>
      </c>
      <c r="D11" t="s">
        <v>1707</v>
      </c>
      <c r="E11" t="s">
        <v>1773</v>
      </c>
      <c r="F11">
        <v>3016</v>
      </c>
      <c r="G11">
        <v>3016</v>
      </c>
      <c r="H11">
        <v>2377</v>
      </c>
      <c r="I11" s="26">
        <v>41860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1883</v>
      </c>
      <c r="S11" t="s">
        <v>1884</v>
      </c>
    </row>
    <row r="12" spans="1:19" x14ac:dyDescent="0.35">
      <c r="A12">
        <v>10244</v>
      </c>
      <c r="B12" t="s">
        <v>1788</v>
      </c>
      <c r="C12" t="s">
        <v>1773</v>
      </c>
      <c r="D12" t="s">
        <v>1707</v>
      </c>
      <c r="E12" t="s">
        <v>1773</v>
      </c>
      <c r="F12">
        <v>3016</v>
      </c>
      <c r="G12">
        <v>3016</v>
      </c>
      <c r="H12">
        <v>2371</v>
      </c>
      <c r="I12" s="26">
        <v>41860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1885</v>
      </c>
      <c r="S12" t="s">
        <v>1886</v>
      </c>
    </row>
    <row r="13" spans="1:19" x14ac:dyDescent="0.35">
      <c r="A13">
        <v>50574</v>
      </c>
      <c r="B13" t="s">
        <v>1788</v>
      </c>
      <c r="C13" t="s">
        <v>1773</v>
      </c>
      <c r="D13" t="s">
        <v>1707</v>
      </c>
      <c r="E13" t="s">
        <v>1773</v>
      </c>
      <c r="F13">
        <v>3016</v>
      </c>
      <c r="G13">
        <v>3016</v>
      </c>
      <c r="H13">
        <v>24404</v>
      </c>
      <c r="I13" s="26">
        <v>32874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1887</v>
      </c>
      <c r="S13" t="s">
        <v>1888</v>
      </c>
    </row>
    <row r="17" spans="3:3" x14ac:dyDescent="0.35">
      <c r="C17" t="s">
        <v>1890</v>
      </c>
    </row>
    <row r="18" spans="3:3" x14ac:dyDescent="0.35">
      <c r="C18" t="s">
        <v>1889</v>
      </c>
    </row>
    <row r="42" spans="3:3" x14ac:dyDescent="0.35">
      <c r="C42" t="s">
        <v>1891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 x14ac:dyDescent="0.35"/>
  <cols>
    <col min="1" max="1" width="7.81640625" bestFit="1" customWidth="1"/>
  </cols>
  <sheetData>
    <row r="1" spans="1:1" x14ac:dyDescent="0.35">
      <c r="A1" t="s">
        <v>1892</v>
      </c>
    </row>
    <row r="3" spans="1:1" x14ac:dyDescent="0.35">
      <c r="A3" t="s">
        <v>1846</v>
      </c>
    </row>
    <row r="4" spans="1:1" x14ac:dyDescent="0.35">
      <c r="A4">
        <v>3001</v>
      </c>
    </row>
    <row r="5" spans="1:1" x14ac:dyDescent="0.35">
      <c r="A5">
        <v>3002</v>
      </c>
    </row>
    <row r="6" spans="1:1" x14ac:dyDescent="0.35">
      <c r="A6">
        <v>3005</v>
      </c>
    </row>
    <row r="7" spans="1:1" x14ac:dyDescent="0.35">
      <c r="A7">
        <v>3006</v>
      </c>
    </row>
    <row r="8" spans="1:1" x14ac:dyDescent="0.35">
      <c r="A8">
        <v>3007</v>
      </c>
    </row>
    <row r="9" spans="1:1" x14ac:dyDescent="0.35">
      <c r="A9">
        <v>3013</v>
      </c>
    </row>
    <row r="10" spans="1:1" x14ac:dyDescent="0.35">
      <c r="A10">
        <v>3077</v>
      </c>
    </row>
    <row r="11" spans="1:1" x14ac:dyDescent="0.35">
      <c r="A11">
        <v>3084</v>
      </c>
    </row>
    <row r="12" spans="1:1" x14ac:dyDescent="0.35">
      <c r="A12">
        <v>3100</v>
      </c>
    </row>
    <row r="13" spans="1:1" x14ac:dyDescent="0.35">
      <c r="A13">
        <v>3102</v>
      </c>
    </row>
    <row r="14" spans="1:1" x14ac:dyDescent="0.35">
      <c r="A14">
        <v>3105</v>
      </c>
    </row>
    <row r="15" spans="1:1" x14ac:dyDescent="0.35">
      <c r="A15">
        <v>3110</v>
      </c>
    </row>
    <row r="16" spans="1:1" x14ac:dyDescent="0.35">
      <c r="A16">
        <v>3119</v>
      </c>
    </row>
    <row r="17" spans="1:1" x14ac:dyDescent="0.35">
      <c r="A17">
        <v>3121</v>
      </c>
    </row>
    <row r="18" spans="1:1" x14ac:dyDescent="0.35">
      <c r="A18">
        <v>3123</v>
      </c>
    </row>
    <row r="19" spans="1:1" x14ac:dyDescent="0.35">
      <c r="A19">
        <v>3125</v>
      </c>
    </row>
    <row r="20" spans="1:1" x14ac:dyDescent="0.35">
      <c r="A20">
        <v>3127</v>
      </c>
    </row>
    <row r="21" spans="1:1" x14ac:dyDescent="0.35">
      <c r="A21">
        <v>3129</v>
      </c>
    </row>
    <row r="22" spans="1:1" x14ac:dyDescent="0.35">
      <c r="A22">
        <v>3131</v>
      </c>
    </row>
    <row r="23" spans="1:1" x14ac:dyDescent="0.35">
      <c r="A23">
        <v>3133</v>
      </c>
    </row>
    <row r="24" spans="1:1" x14ac:dyDescent="0.35">
      <c r="A24">
        <v>3158</v>
      </c>
    </row>
    <row r="25" spans="1:1" x14ac:dyDescent="0.35">
      <c r="A25">
        <v>3160</v>
      </c>
    </row>
    <row r="26" spans="1:1" x14ac:dyDescent="0.35">
      <c r="A26">
        <v>3166</v>
      </c>
    </row>
    <row r="27" spans="1:1" x14ac:dyDescent="0.35">
      <c r="A27">
        <v>3168</v>
      </c>
    </row>
    <row r="28" spans="1:1" x14ac:dyDescent="0.35">
      <c r="A28">
        <v>3178</v>
      </c>
    </row>
    <row r="29" spans="1:1" x14ac:dyDescent="0.35">
      <c r="A29">
        <v>3180</v>
      </c>
    </row>
    <row r="30" spans="1:1" x14ac:dyDescent="0.35">
      <c r="A30">
        <v>3192</v>
      </c>
    </row>
    <row r="31" spans="1:1" x14ac:dyDescent="0.35">
      <c r="A31">
        <v>3194</v>
      </c>
    </row>
    <row r="32" spans="1:1" x14ac:dyDescent="0.35">
      <c r="A32">
        <v>3207</v>
      </c>
    </row>
    <row r="33" spans="1:1" x14ac:dyDescent="0.35">
      <c r="A33">
        <v>3208</v>
      </c>
    </row>
    <row r="34" spans="1:1" x14ac:dyDescent="0.35">
      <c r="A34">
        <v>3209</v>
      </c>
    </row>
    <row r="35" spans="1:1" x14ac:dyDescent="0.35">
      <c r="A35">
        <v>3219</v>
      </c>
    </row>
    <row r="36" spans="1:1" x14ac:dyDescent="0.35">
      <c r="A36">
        <v>3220</v>
      </c>
    </row>
    <row r="37" spans="1:1" x14ac:dyDescent="0.35">
      <c r="A37">
        <v>3222</v>
      </c>
    </row>
    <row r="38" spans="1:1" x14ac:dyDescent="0.35">
      <c r="A38">
        <v>3223</v>
      </c>
    </row>
    <row r="39" spans="1:1" x14ac:dyDescent="0.35">
      <c r="A39">
        <v>3230</v>
      </c>
    </row>
    <row r="40" spans="1:1" x14ac:dyDescent="0.35">
      <c r="A40">
        <v>3232</v>
      </c>
    </row>
    <row r="41" spans="1:1" x14ac:dyDescent="0.35">
      <c r="A41">
        <v>3235</v>
      </c>
    </row>
    <row r="42" spans="1:1" x14ac:dyDescent="0.35">
      <c r="A42">
        <v>3238</v>
      </c>
    </row>
    <row r="43" spans="1:1" x14ac:dyDescent="0.35">
      <c r="A43">
        <v>3249</v>
      </c>
    </row>
    <row r="44" spans="1:1" x14ac:dyDescent="0.35">
      <c r="A44">
        <v>3250</v>
      </c>
    </row>
    <row r="45" spans="1:1" x14ac:dyDescent="0.35">
      <c r="A45">
        <v>3253</v>
      </c>
    </row>
    <row r="46" spans="1:1" x14ac:dyDescent="0.35">
      <c r="A46">
        <v>3256</v>
      </c>
    </row>
    <row r="47" spans="1:1" x14ac:dyDescent="0.35">
      <c r="A47">
        <v>3257</v>
      </c>
    </row>
    <row r="48" spans="1:1" x14ac:dyDescent="0.35">
      <c r="A48">
        <v>3269</v>
      </c>
    </row>
    <row r="49" spans="1:1" x14ac:dyDescent="0.35">
      <c r="A49">
        <v>3271</v>
      </c>
    </row>
    <row r="50" spans="1:1" x14ac:dyDescent="0.35">
      <c r="A50">
        <v>3273</v>
      </c>
    </row>
    <row r="51" spans="1:1" x14ac:dyDescent="0.35">
      <c r="A51">
        <v>3279</v>
      </c>
    </row>
    <row r="52" spans="1:1" x14ac:dyDescent="0.35">
      <c r="A52">
        <v>3280</v>
      </c>
    </row>
    <row r="53" spans="1:1" x14ac:dyDescent="0.35">
      <c r="A53">
        <v>3283</v>
      </c>
    </row>
    <row r="54" spans="1:1" x14ac:dyDescent="0.35">
      <c r="A54">
        <v>3290</v>
      </c>
    </row>
    <row r="55" spans="1:1" x14ac:dyDescent="0.35">
      <c r="A55">
        <v>3313</v>
      </c>
    </row>
    <row r="56" spans="1:1" x14ac:dyDescent="0.35">
      <c r="A56">
        <v>3316</v>
      </c>
    </row>
    <row r="57" spans="1:1" x14ac:dyDescent="0.35">
      <c r="A57">
        <v>3319</v>
      </c>
    </row>
    <row r="58" spans="1:1" x14ac:dyDescent="0.35">
      <c r="A58">
        <v>3322</v>
      </c>
    </row>
    <row r="59" spans="1:1" x14ac:dyDescent="0.35">
      <c r="A59">
        <v>3334</v>
      </c>
    </row>
    <row r="60" spans="1:1" x14ac:dyDescent="0.35">
      <c r="A60">
        <v>3335</v>
      </c>
    </row>
    <row r="61" spans="1:1" x14ac:dyDescent="0.35">
      <c r="A61">
        <v>3340</v>
      </c>
    </row>
    <row r="62" spans="1:1" x14ac:dyDescent="0.35">
      <c r="A62">
        <v>3343</v>
      </c>
    </row>
    <row r="63" spans="1:1" x14ac:dyDescent="0.35">
      <c r="A63">
        <v>3344</v>
      </c>
    </row>
    <row r="64" spans="1:1" x14ac:dyDescent="0.35">
      <c r="A64">
        <v>3347</v>
      </c>
    </row>
    <row r="65" spans="1:1" x14ac:dyDescent="0.35">
      <c r="A65">
        <v>3355</v>
      </c>
    </row>
    <row r="66" spans="1:1" x14ac:dyDescent="0.35">
      <c r="A66">
        <v>3366</v>
      </c>
    </row>
    <row r="67" spans="1:1" x14ac:dyDescent="0.35">
      <c r="A67">
        <v>3381</v>
      </c>
    </row>
    <row r="68" spans="1:1" x14ac:dyDescent="0.35">
      <c r="A68">
        <v>3384</v>
      </c>
    </row>
    <row r="69" spans="1:1" x14ac:dyDescent="0.35">
      <c r="A69">
        <v>3385</v>
      </c>
    </row>
    <row r="70" spans="1:1" x14ac:dyDescent="0.35">
      <c r="A70">
        <v>3397</v>
      </c>
    </row>
    <row r="71" spans="1:1" x14ac:dyDescent="0.35">
      <c r="A71">
        <v>3401</v>
      </c>
    </row>
    <row r="72" spans="1:1" x14ac:dyDescent="0.35">
      <c r="A72">
        <v>3403</v>
      </c>
    </row>
    <row r="73" spans="1:1" x14ac:dyDescent="0.35">
      <c r="A73">
        <v>3404</v>
      </c>
    </row>
    <row r="74" spans="1:1" x14ac:dyDescent="0.35">
      <c r="A74">
        <v>3407</v>
      </c>
    </row>
    <row r="75" spans="1:1" x14ac:dyDescent="0.35">
      <c r="A75">
        <v>3413</v>
      </c>
    </row>
    <row r="76" spans="1:1" x14ac:dyDescent="0.35">
      <c r="A76">
        <v>3439</v>
      </c>
    </row>
    <row r="77" spans="1:1" x14ac:dyDescent="0.35">
      <c r="A77">
        <v>3440</v>
      </c>
    </row>
    <row r="78" spans="1:1" x14ac:dyDescent="0.35">
      <c r="A78">
        <v>3441</v>
      </c>
    </row>
    <row r="79" spans="1:1" x14ac:dyDescent="0.35">
      <c r="A79">
        <v>3443</v>
      </c>
    </row>
    <row r="80" spans="1:1" x14ac:dyDescent="0.35">
      <c r="A80">
        <v>3444</v>
      </c>
    </row>
    <row r="81" spans="1:1" x14ac:dyDescent="0.35">
      <c r="A81">
        <v>3447</v>
      </c>
    </row>
    <row r="82" spans="1:1" x14ac:dyDescent="0.35">
      <c r="A82">
        <v>3450</v>
      </c>
    </row>
    <row r="83" spans="1:1" x14ac:dyDescent="0.35">
      <c r="A83">
        <v>3456</v>
      </c>
    </row>
    <row r="84" spans="1:1" x14ac:dyDescent="0.35">
      <c r="A84">
        <v>3459</v>
      </c>
    </row>
    <row r="85" spans="1:1" x14ac:dyDescent="0.35">
      <c r="A85">
        <v>3460</v>
      </c>
    </row>
    <row r="86" spans="1:1" x14ac:dyDescent="0.35">
      <c r="A86">
        <v>3461</v>
      </c>
    </row>
    <row r="87" spans="1:1" x14ac:dyDescent="0.35">
      <c r="A87">
        <v>3463</v>
      </c>
    </row>
    <row r="88" spans="1:1" x14ac:dyDescent="0.35">
      <c r="A88">
        <v>3464</v>
      </c>
    </row>
    <row r="89" spans="1:1" x14ac:dyDescent="0.35">
      <c r="A89">
        <v>3465</v>
      </c>
    </row>
    <row r="90" spans="1:1" x14ac:dyDescent="0.35">
      <c r="A90">
        <v>3467</v>
      </c>
    </row>
    <row r="91" spans="1:1" x14ac:dyDescent="0.35">
      <c r="A91">
        <v>3468</v>
      </c>
    </row>
    <row r="92" spans="1:1" x14ac:dyDescent="0.35">
      <c r="A92">
        <v>3469</v>
      </c>
    </row>
    <row r="93" spans="1:1" x14ac:dyDescent="0.35">
      <c r="A93">
        <v>3471</v>
      </c>
    </row>
    <row r="94" spans="1:1" x14ac:dyDescent="0.35">
      <c r="A94">
        <v>3472</v>
      </c>
    </row>
    <row r="95" spans="1:1" x14ac:dyDescent="0.35">
      <c r="A95">
        <v>3473</v>
      </c>
    </row>
    <row r="96" spans="1:1" x14ac:dyDescent="0.35">
      <c r="A96">
        <v>3475</v>
      </c>
    </row>
    <row r="97" spans="1:1" x14ac:dyDescent="0.35">
      <c r="A97">
        <v>3476</v>
      </c>
    </row>
    <row r="98" spans="1:1" x14ac:dyDescent="0.35">
      <c r="A98">
        <v>3477</v>
      </c>
    </row>
    <row r="99" spans="1:1" x14ac:dyDescent="0.35">
      <c r="A99">
        <v>3485</v>
      </c>
    </row>
    <row r="100" spans="1:1" x14ac:dyDescent="0.35">
      <c r="A100">
        <v>3486</v>
      </c>
    </row>
    <row r="101" spans="1:1" x14ac:dyDescent="0.35">
      <c r="A101">
        <v>3487</v>
      </c>
    </row>
    <row r="102" spans="1:1" x14ac:dyDescent="0.35">
      <c r="A102">
        <v>3488</v>
      </c>
    </row>
    <row r="103" spans="1:1" x14ac:dyDescent="0.35">
      <c r="A103">
        <v>3489</v>
      </c>
    </row>
    <row r="104" spans="1:1" x14ac:dyDescent="0.35">
      <c r="A104">
        <v>3504</v>
      </c>
    </row>
    <row r="105" spans="1:1" x14ac:dyDescent="0.35">
      <c r="A105">
        <v>3506</v>
      </c>
    </row>
    <row r="106" spans="1:1" x14ac:dyDescent="0.35">
      <c r="A106">
        <v>3508</v>
      </c>
    </row>
    <row r="107" spans="1:1" x14ac:dyDescent="0.35">
      <c r="A107">
        <v>3513</v>
      </c>
    </row>
    <row r="108" spans="1:1" x14ac:dyDescent="0.35">
      <c r="A108">
        <v>3521</v>
      </c>
    </row>
    <row r="109" spans="1:1" x14ac:dyDescent="0.35">
      <c r="A109">
        <v>3561</v>
      </c>
    </row>
    <row r="110" spans="1:1" x14ac:dyDescent="0.35">
      <c r="A110">
        <v>3578</v>
      </c>
    </row>
    <row r="111" spans="1:1" x14ac:dyDescent="0.35">
      <c r="A111">
        <v>3581</v>
      </c>
    </row>
    <row r="112" spans="1:1" x14ac:dyDescent="0.35">
      <c r="A112">
        <v>3594</v>
      </c>
    </row>
    <row r="113" spans="1:1" x14ac:dyDescent="0.35">
      <c r="A113">
        <v>3605</v>
      </c>
    </row>
    <row r="114" spans="1:1" x14ac:dyDescent="0.35">
      <c r="A114">
        <v>3607</v>
      </c>
    </row>
    <row r="115" spans="1:1" x14ac:dyDescent="0.35">
      <c r="A115">
        <v>3609</v>
      </c>
    </row>
    <row r="116" spans="1:1" x14ac:dyDescent="0.35">
      <c r="A116">
        <v>3614</v>
      </c>
    </row>
    <row r="117" spans="1:1" x14ac:dyDescent="0.35">
      <c r="A117">
        <v>3617</v>
      </c>
    </row>
    <row r="118" spans="1:1" x14ac:dyDescent="0.35">
      <c r="A118">
        <v>3621</v>
      </c>
    </row>
    <row r="119" spans="1:1" x14ac:dyDescent="0.35">
      <c r="A119">
        <v>3625</v>
      </c>
    </row>
    <row r="120" spans="1:1" x14ac:dyDescent="0.35">
      <c r="A120">
        <v>3626</v>
      </c>
    </row>
    <row r="121" spans="1:1" x14ac:dyDescent="0.35">
      <c r="A121">
        <v>3631</v>
      </c>
    </row>
    <row r="122" spans="1:1" x14ac:dyDescent="0.35">
      <c r="A122">
        <v>10229</v>
      </c>
    </row>
    <row r="123" spans="1:1" x14ac:dyDescent="0.35">
      <c r="A123">
        <v>10230</v>
      </c>
    </row>
    <row r="124" spans="1:1" x14ac:dyDescent="0.35">
      <c r="A124">
        <v>10240</v>
      </c>
    </row>
    <row r="125" spans="1:1" x14ac:dyDescent="0.35">
      <c r="A125">
        <v>73642</v>
      </c>
    </row>
    <row r="126" spans="1:1" x14ac:dyDescent="0.35">
      <c r="A126">
        <v>2401896</v>
      </c>
    </row>
  </sheetData>
  <autoFilter ref="A3:A12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 x14ac:dyDescent="0.3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2244</v>
      </c>
    </row>
    <row r="2" spans="1:20" hidden="1" x14ac:dyDescent="0.35">
      <c r="A2">
        <v>531</v>
      </c>
      <c r="B2" t="s">
        <v>223</v>
      </c>
      <c r="C2" t="s">
        <v>1773</v>
      </c>
      <c r="D2" t="s">
        <v>278</v>
      </c>
      <c r="E2" t="s">
        <v>278</v>
      </c>
      <c r="F2">
        <v>531</v>
      </c>
      <c r="H2">
        <v>18202</v>
      </c>
      <c r="I2" s="26">
        <v>41583</v>
      </c>
      <c r="J2" t="s">
        <v>278</v>
      </c>
      <c r="K2" t="s">
        <v>278</v>
      </c>
      <c r="L2" t="s">
        <v>1</v>
      </c>
      <c r="M2" t="s">
        <v>1</v>
      </c>
      <c r="N2" t="s">
        <v>1</v>
      </c>
      <c r="O2" t="s">
        <v>278</v>
      </c>
      <c r="Q2" t="s">
        <v>2243</v>
      </c>
      <c r="S2" t="s">
        <v>2242</v>
      </c>
      <c r="T2" t="e">
        <f>VLOOKUP(A2,EntidadesOpWeb!$A$4:$A$126,1,FALSE)</f>
        <v>#N/A</v>
      </c>
    </row>
    <row r="3" spans="1:20" hidden="1" x14ac:dyDescent="0.35">
      <c r="A3">
        <v>533</v>
      </c>
      <c r="B3" t="s">
        <v>223</v>
      </c>
      <c r="C3" t="s">
        <v>1773</v>
      </c>
      <c r="D3" t="s">
        <v>278</v>
      </c>
      <c r="E3" t="s">
        <v>278</v>
      </c>
      <c r="F3">
        <v>533</v>
      </c>
      <c r="H3">
        <v>22679</v>
      </c>
      <c r="I3" s="26">
        <v>42375</v>
      </c>
      <c r="J3" t="s">
        <v>278</v>
      </c>
      <c r="K3" t="s">
        <v>278</v>
      </c>
      <c r="L3" t="s">
        <v>1</v>
      </c>
      <c r="M3" t="s">
        <v>1</v>
      </c>
      <c r="N3" t="s">
        <v>1</v>
      </c>
      <c r="O3" t="s">
        <v>278</v>
      </c>
      <c r="Q3" t="s">
        <v>2241</v>
      </c>
      <c r="S3" t="s">
        <v>2240</v>
      </c>
      <c r="T3" t="e">
        <f>VLOOKUP(A3,EntidadesOpWeb!$A$4:$A$126,1,FALSE)</f>
        <v>#N/A</v>
      </c>
    </row>
    <row r="4" spans="1:20" hidden="1" x14ac:dyDescent="0.35">
      <c r="A4">
        <v>534</v>
      </c>
      <c r="B4" t="s">
        <v>223</v>
      </c>
      <c r="C4" t="s">
        <v>1773</v>
      </c>
      <c r="D4" t="s">
        <v>278</v>
      </c>
      <c r="E4" t="s">
        <v>278</v>
      </c>
      <c r="F4">
        <v>534</v>
      </c>
      <c r="H4">
        <v>31280</v>
      </c>
      <c r="I4" s="26">
        <v>42375</v>
      </c>
      <c r="J4" t="s">
        <v>278</v>
      </c>
      <c r="K4" t="s">
        <v>278</v>
      </c>
      <c r="L4" t="s">
        <v>1</v>
      </c>
      <c r="M4" t="s">
        <v>1</v>
      </c>
      <c r="N4" t="s">
        <v>1</v>
      </c>
      <c r="O4" t="s">
        <v>278</v>
      </c>
      <c r="Q4" t="s">
        <v>2239</v>
      </c>
      <c r="S4" t="s">
        <v>2238</v>
      </c>
      <c r="T4" t="e">
        <f>VLOOKUP(A4,EntidadesOpWeb!$A$4:$A$126,1,FALSE)</f>
        <v>#N/A</v>
      </c>
    </row>
    <row r="5" spans="1:20" hidden="1" x14ac:dyDescent="0.35">
      <c r="A5">
        <v>535</v>
      </c>
      <c r="B5" t="s">
        <v>223</v>
      </c>
      <c r="C5" t="s">
        <v>1773</v>
      </c>
      <c r="D5" t="s">
        <v>278</v>
      </c>
      <c r="E5" t="s">
        <v>278</v>
      </c>
      <c r="F5">
        <v>535</v>
      </c>
      <c r="H5">
        <v>31468</v>
      </c>
      <c r="I5" s="26">
        <v>42375</v>
      </c>
      <c r="J5" t="s">
        <v>278</v>
      </c>
      <c r="K5" t="s">
        <v>278</v>
      </c>
      <c r="L5" t="s">
        <v>1</v>
      </c>
      <c r="M5" t="s">
        <v>1</v>
      </c>
      <c r="N5" t="s">
        <v>1</v>
      </c>
      <c r="O5" t="s">
        <v>278</v>
      </c>
      <c r="Q5" t="s">
        <v>2237</v>
      </c>
      <c r="S5" t="s">
        <v>2236</v>
      </c>
      <c r="T5" t="e">
        <f>VLOOKUP(A5,EntidadesOpWeb!$A$4:$A$126,1,FALSE)</f>
        <v>#N/A</v>
      </c>
    </row>
    <row r="6" spans="1:20" hidden="1" x14ac:dyDescent="0.35">
      <c r="A6">
        <v>536</v>
      </c>
      <c r="B6" t="s">
        <v>223</v>
      </c>
      <c r="C6" t="s">
        <v>1773</v>
      </c>
      <c r="D6" t="s">
        <v>278</v>
      </c>
      <c r="E6" t="s">
        <v>278</v>
      </c>
      <c r="F6">
        <v>536</v>
      </c>
      <c r="H6">
        <v>37658</v>
      </c>
      <c r="I6" s="26">
        <v>42375</v>
      </c>
      <c r="J6" t="s">
        <v>278</v>
      </c>
      <c r="K6" t="s">
        <v>278</v>
      </c>
      <c r="L6" t="s">
        <v>1</v>
      </c>
      <c r="M6" t="s">
        <v>1</v>
      </c>
      <c r="N6" t="s">
        <v>1</v>
      </c>
      <c r="O6" t="s">
        <v>278</v>
      </c>
      <c r="Q6" t="s">
        <v>2235</v>
      </c>
      <c r="S6" t="s">
        <v>2234</v>
      </c>
      <c r="T6" t="e">
        <f>VLOOKUP(A6,EntidadesOpWeb!$A$4:$A$126,1,FALSE)</f>
        <v>#N/A</v>
      </c>
    </row>
    <row r="7" spans="1:20" hidden="1" x14ac:dyDescent="0.35">
      <c r="A7">
        <v>537</v>
      </c>
      <c r="B7" t="s">
        <v>223</v>
      </c>
      <c r="C7" t="s">
        <v>1773</v>
      </c>
      <c r="D7" t="s">
        <v>278</v>
      </c>
      <c r="E7" t="s">
        <v>278</v>
      </c>
      <c r="F7">
        <v>537</v>
      </c>
      <c r="H7">
        <v>38738</v>
      </c>
      <c r="I7" s="26">
        <v>43993</v>
      </c>
      <c r="J7" t="s">
        <v>278</v>
      </c>
      <c r="K7" t="s">
        <v>278</v>
      </c>
      <c r="L7" t="s">
        <v>1</v>
      </c>
      <c r="M7" t="s">
        <v>1</v>
      </c>
      <c r="N7" t="s">
        <v>1</v>
      </c>
      <c r="O7" t="s">
        <v>278</v>
      </c>
      <c r="Q7" t="s">
        <v>2233</v>
      </c>
      <c r="S7" t="s">
        <v>2232</v>
      </c>
      <c r="T7" t="e">
        <f>VLOOKUP(A7,EntidadesOpWeb!$A$4:$A$126,1,FALSE)</f>
        <v>#N/A</v>
      </c>
    </row>
    <row r="8" spans="1:20" hidden="1" x14ac:dyDescent="0.35">
      <c r="A8">
        <v>538</v>
      </c>
      <c r="B8" t="s">
        <v>223</v>
      </c>
      <c r="C8" t="s">
        <v>1773</v>
      </c>
      <c r="D8" t="s">
        <v>278</v>
      </c>
      <c r="E8" t="s">
        <v>278</v>
      </c>
      <c r="F8">
        <v>538</v>
      </c>
      <c r="H8">
        <v>40999</v>
      </c>
      <c r="I8" s="26">
        <v>44424</v>
      </c>
      <c r="J8" t="s">
        <v>1</v>
      </c>
      <c r="K8" t="s">
        <v>278</v>
      </c>
      <c r="L8" t="s">
        <v>1</v>
      </c>
      <c r="M8" t="s">
        <v>1</v>
      </c>
      <c r="N8" t="s">
        <v>1</v>
      </c>
      <c r="O8" t="s">
        <v>278</v>
      </c>
      <c r="Q8" t="s">
        <v>2231</v>
      </c>
      <c r="S8" t="s">
        <v>2230</v>
      </c>
      <c r="T8" t="e">
        <f>VLOOKUP(A8,EntidadesOpWeb!$A$4:$A$126,1,FALSE)</f>
        <v>#N/A</v>
      </c>
    </row>
    <row r="9" spans="1:20" hidden="1" x14ac:dyDescent="0.35">
      <c r="A9">
        <v>539</v>
      </c>
      <c r="B9" t="s">
        <v>223</v>
      </c>
      <c r="C9" t="s">
        <v>1773</v>
      </c>
      <c r="D9" t="s">
        <v>278</v>
      </c>
      <c r="E9" t="s">
        <v>278</v>
      </c>
      <c r="F9">
        <v>539</v>
      </c>
      <c r="H9">
        <v>41070</v>
      </c>
      <c r="I9" s="26">
        <v>44439</v>
      </c>
      <c r="J9" t="s">
        <v>1</v>
      </c>
      <c r="K9" t="s">
        <v>278</v>
      </c>
      <c r="L9" t="s">
        <v>1</v>
      </c>
      <c r="M9" t="s">
        <v>1</v>
      </c>
      <c r="N9" t="s">
        <v>1</v>
      </c>
      <c r="O9" t="s">
        <v>278</v>
      </c>
      <c r="Q9" t="s">
        <v>2229</v>
      </c>
      <c r="S9" t="s">
        <v>2228</v>
      </c>
      <c r="T9" t="e">
        <f>VLOOKUP(A9,EntidadesOpWeb!$A$4:$A$126,1,FALSE)</f>
        <v>#N/A</v>
      </c>
    </row>
    <row r="10" spans="1:20" hidden="1" x14ac:dyDescent="0.35">
      <c r="A10">
        <v>540</v>
      </c>
      <c r="B10" t="s">
        <v>223</v>
      </c>
      <c r="C10" t="s">
        <v>1773</v>
      </c>
      <c r="D10" t="s">
        <v>278</v>
      </c>
      <c r="E10" t="s">
        <v>278</v>
      </c>
      <c r="F10">
        <v>540</v>
      </c>
      <c r="H10">
        <v>44705</v>
      </c>
      <c r="I10" s="26">
        <v>45170</v>
      </c>
      <c r="J10" t="s">
        <v>1</v>
      </c>
      <c r="K10" t="s">
        <v>278</v>
      </c>
      <c r="L10" t="s">
        <v>1</v>
      </c>
      <c r="M10" t="s">
        <v>1</v>
      </c>
      <c r="N10" t="s">
        <v>1</v>
      </c>
      <c r="O10" t="s">
        <v>278</v>
      </c>
      <c r="Q10" t="s">
        <v>2227</v>
      </c>
      <c r="S10" t="s">
        <v>2226</v>
      </c>
      <c r="T10" t="e">
        <f>VLOOKUP(A10,EntidadesOpWeb!$A$4:$A$126,1,FALSE)</f>
        <v>#N/A</v>
      </c>
    </row>
    <row r="11" spans="1:20" hidden="1" x14ac:dyDescent="0.35">
      <c r="A11">
        <v>541</v>
      </c>
      <c r="B11" t="s">
        <v>223</v>
      </c>
      <c r="C11" t="s">
        <v>1773</v>
      </c>
      <c r="D11" t="s">
        <v>278</v>
      </c>
      <c r="E11" t="s">
        <v>278</v>
      </c>
      <c r="F11">
        <v>541</v>
      </c>
      <c r="H11">
        <v>46699</v>
      </c>
      <c r="I11" s="26">
        <v>45170</v>
      </c>
      <c r="J11" t="s">
        <v>1</v>
      </c>
      <c r="K11" t="s">
        <v>278</v>
      </c>
      <c r="L11" t="s">
        <v>1</v>
      </c>
      <c r="M11" t="s">
        <v>1</v>
      </c>
      <c r="N11" t="s">
        <v>1</v>
      </c>
      <c r="O11" t="s">
        <v>278</v>
      </c>
      <c r="Q11" t="s">
        <v>2225</v>
      </c>
      <c r="S11" t="s">
        <v>2224</v>
      </c>
      <c r="T11" t="e">
        <f>VLOOKUP(A11,EntidadesOpWeb!$A$4:$A$126,1,FALSE)</f>
        <v>#N/A</v>
      </c>
    </row>
    <row r="12" spans="1:20" hidden="1" x14ac:dyDescent="0.35">
      <c r="A12">
        <v>543</v>
      </c>
      <c r="B12" t="s">
        <v>223</v>
      </c>
      <c r="C12" t="s">
        <v>1773</v>
      </c>
      <c r="D12" t="s">
        <v>278</v>
      </c>
      <c r="E12" t="s">
        <v>278</v>
      </c>
      <c r="F12">
        <v>543</v>
      </c>
      <c r="H12">
        <v>46943</v>
      </c>
      <c r="I12" s="26">
        <v>45523</v>
      </c>
      <c r="J12" t="s">
        <v>278</v>
      </c>
      <c r="K12" t="s">
        <v>278</v>
      </c>
      <c r="L12" t="s">
        <v>1</v>
      </c>
      <c r="M12" t="s">
        <v>1</v>
      </c>
      <c r="N12" t="s">
        <v>1</v>
      </c>
      <c r="O12" t="s">
        <v>278</v>
      </c>
      <c r="Q12" t="s">
        <v>2223</v>
      </c>
      <c r="S12" t="s">
        <v>2222</v>
      </c>
      <c r="T12" t="e">
        <f>VLOOKUP(A12,EntidadesOpWeb!$A$4:$A$126,1,FALSE)</f>
        <v>#N/A</v>
      </c>
    </row>
    <row r="13" spans="1:20" hidden="1" x14ac:dyDescent="0.35">
      <c r="A13">
        <v>3016</v>
      </c>
      <c r="B13" t="s">
        <v>223</v>
      </c>
      <c r="C13" t="s">
        <v>1773</v>
      </c>
      <c r="D13" t="s">
        <v>278</v>
      </c>
      <c r="E13" t="s">
        <v>278</v>
      </c>
      <c r="F13">
        <v>3016</v>
      </c>
      <c r="H13">
        <v>14063</v>
      </c>
      <c r="I13" s="26">
        <v>41597</v>
      </c>
      <c r="J13" t="s">
        <v>278</v>
      </c>
      <c r="K13" t="s">
        <v>278</v>
      </c>
      <c r="L13" t="s">
        <v>1</v>
      </c>
      <c r="M13" t="s">
        <v>1</v>
      </c>
      <c r="N13" t="s">
        <v>1</v>
      </c>
      <c r="O13" t="s">
        <v>278</v>
      </c>
      <c r="Q13" t="s">
        <v>1867</v>
      </c>
      <c r="S13" t="s">
        <v>1868</v>
      </c>
      <c r="T13" t="e">
        <f>VLOOKUP(A13,EntidadesOpWeb!$A$4:$A$126,1,FALSE)</f>
        <v>#N/A</v>
      </c>
    </row>
    <row r="14" spans="1:20" hidden="1" x14ac:dyDescent="0.35">
      <c r="A14">
        <v>3017</v>
      </c>
      <c r="B14" t="s">
        <v>223</v>
      </c>
      <c r="C14" t="s">
        <v>1773</v>
      </c>
      <c r="D14" t="s">
        <v>278</v>
      </c>
      <c r="E14" t="s">
        <v>278</v>
      </c>
      <c r="F14">
        <v>3017</v>
      </c>
      <c r="H14">
        <v>13950</v>
      </c>
      <c r="I14" s="26">
        <v>41597</v>
      </c>
      <c r="J14" t="s">
        <v>278</v>
      </c>
      <c r="K14" t="s">
        <v>278</v>
      </c>
      <c r="L14" t="s">
        <v>1</v>
      </c>
      <c r="M14" t="s">
        <v>1</v>
      </c>
      <c r="N14" t="s">
        <v>1</v>
      </c>
      <c r="O14" t="s">
        <v>278</v>
      </c>
      <c r="Q14" t="s">
        <v>2221</v>
      </c>
      <c r="S14" t="s">
        <v>2220</v>
      </c>
      <c r="T14" t="e">
        <f>VLOOKUP(A14,EntidadesOpWeb!$A$4:$A$126,1,FALSE)</f>
        <v>#N/A</v>
      </c>
    </row>
    <row r="15" spans="1:20" hidden="1" x14ac:dyDescent="0.35">
      <c r="A15">
        <v>3021</v>
      </c>
      <c r="B15" t="s">
        <v>223</v>
      </c>
      <c r="C15" t="s">
        <v>1773</v>
      </c>
      <c r="D15" t="s">
        <v>278</v>
      </c>
      <c r="E15" t="s">
        <v>278</v>
      </c>
      <c r="F15">
        <v>3021</v>
      </c>
      <c r="H15">
        <v>13737</v>
      </c>
      <c r="I15" s="26">
        <v>41597</v>
      </c>
      <c r="J15" t="s">
        <v>278</v>
      </c>
      <c r="K15" t="s">
        <v>278</v>
      </c>
      <c r="L15" t="s">
        <v>1</v>
      </c>
      <c r="M15" t="s">
        <v>1</v>
      </c>
      <c r="N15" t="s">
        <v>1</v>
      </c>
      <c r="O15" t="s">
        <v>278</v>
      </c>
      <c r="Q15" t="s">
        <v>2219</v>
      </c>
      <c r="S15" t="s">
        <v>2218</v>
      </c>
      <c r="T15" t="e">
        <f>VLOOKUP(A15,EntidadesOpWeb!$A$4:$A$126,1,FALSE)</f>
        <v>#N/A</v>
      </c>
    </row>
    <row r="16" spans="1:20" hidden="1" x14ac:dyDescent="0.35">
      <c r="A16">
        <v>3029</v>
      </c>
      <c r="B16" t="s">
        <v>223</v>
      </c>
      <c r="C16" t="s">
        <v>1773</v>
      </c>
      <c r="D16" t="s">
        <v>278</v>
      </c>
      <c r="E16" t="s">
        <v>278</v>
      </c>
      <c r="F16">
        <v>3029</v>
      </c>
      <c r="H16">
        <v>13738</v>
      </c>
      <c r="I16" s="26">
        <v>41638</v>
      </c>
      <c r="J16" t="s">
        <v>278</v>
      </c>
      <c r="K16" t="s">
        <v>278</v>
      </c>
      <c r="L16" t="s">
        <v>1</v>
      </c>
      <c r="M16" t="s">
        <v>1</v>
      </c>
      <c r="N16" t="s">
        <v>1</v>
      </c>
      <c r="O16" t="s">
        <v>278</v>
      </c>
      <c r="Q16" t="s">
        <v>2217</v>
      </c>
      <c r="S16" t="s">
        <v>2216</v>
      </c>
      <c r="T16" t="e">
        <f>VLOOKUP(A16,EntidadesOpWeb!$A$4:$A$126,1,FALSE)</f>
        <v>#N/A</v>
      </c>
    </row>
    <row r="17" spans="1:20" hidden="1" x14ac:dyDescent="0.35">
      <c r="A17">
        <v>3033</v>
      </c>
      <c r="B17" t="s">
        <v>223</v>
      </c>
      <c r="C17" t="s">
        <v>1773</v>
      </c>
      <c r="D17" t="s">
        <v>278</v>
      </c>
      <c r="E17" t="s">
        <v>278</v>
      </c>
      <c r="F17">
        <v>3033</v>
      </c>
      <c r="H17">
        <v>13779</v>
      </c>
      <c r="I17" s="26">
        <v>41638</v>
      </c>
      <c r="J17" t="s">
        <v>278</v>
      </c>
      <c r="K17" t="s">
        <v>278</v>
      </c>
      <c r="L17" t="s">
        <v>1</v>
      </c>
      <c r="M17" t="s">
        <v>1</v>
      </c>
      <c r="N17" t="s">
        <v>1</v>
      </c>
      <c r="O17" t="s">
        <v>278</v>
      </c>
      <c r="Q17" t="s">
        <v>2215</v>
      </c>
      <c r="S17" t="s">
        <v>2214</v>
      </c>
      <c r="T17" t="e">
        <f>VLOOKUP(A17,EntidadesOpWeb!$A$4:$A$126,1,FALSE)</f>
        <v>#N/A</v>
      </c>
    </row>
    <row r="18" spans="1:20" hidden="1" x14ac:dyDescent="0.35">
      <c r="A18">
        <v>3037</v>
      </c>
      <c r="B18" t="s">
        <v>223</v>
      </c>
      <c r="C18" t="s">
        <v>1773</v>
      </c>
      <c r="D18" t="s">
        <v>278</v>
      </c>
      <c r="E18" t="s">
        <v>278</v>
      </c>
      <c r="F18">
        <v>3037</v>
      </c>
      <c r="H18">
        <v>13781</v>
      </c>
      <c r="I18" s="26">
        <v>41638</v>
      </c>
      <c r="J18" t="s">
        <v>278</v>
      </c>
      <c r="K18" t="s">
        <v>278</v>
      </c>
      <c r="L18" t="s">
        <v>1</v>
      </c>
      <c r="M18" t="s">
        <v>1</v>
      </c>
      <c r="N18" t="s">
        <v>1</v>
      </c>
      <c r="O18" t="s">
        <v>278</v>
      </c>
      <c r="Q18" t="s">
        <v>2213</v>
      </c>
      <c r="S18" t="s">
        <v>2212</v>
      </c>
      <c r="T18" t="e">
        <f>VLOOKUP(A18,EntidadesOpWeb!$A$4:$A$126,1,FALSE)</f>
        <v>#N/A</v>
      </c>
    </row>
    <row r="19" spans="1:20" hidden="1" x14ac:dyDescent="0.35">
      <c r="A19">
        <v>3045</v>
      </c>
      <c r="B19" t="s">
        <v>223</v>
      </c>
      <c r="C19" t="s">
        <v>1773</v>
      </c>
      <c r="D19" t="s">
        <v>278</v>
      </c>
      <c r="E19" t="s">
        <v>278</v>
      </c>
      <c r="F19">
        <v>3045</v>
      </c>
      <c r="H19">
        <v>13783</v>
      </c>
      <c r="I19" s="26">
        <v>41597</v>
      </c>
      <c r="J19" t="s">
        <v>278</v>
      </c>
      <c r="K19" t="s">
        <v>278</v>
      </c>
      <c r="L19" t="s">
        <v>1</v>
      </c>
      <c r="M19" t="s">
        <v>1</v>
      </c>
      <c r="N19" t="s">
        <v>1</v>
      </c>
      <c r="O19" t="s">
        <v>278</v>
      </c>
      <c r="Q19" t="s">
        <v>2211</v>
      </c>
      <c r="S19" t="s">
        <v>2210</v>
      </c>
      <c r="T19" t="e">
        <f>VLOOKUP(A19,EntidadesOpWeb!$A$4:$A$126,1,FALSE)</f>
        <v>#N/A</v>
      </c>
    </row>
    <row r="20" spans="1:20" hidden="1" x14ac:dyDescent="0.35">
      <c r="A20">
        <v>3061</v>
      </c>
      <c r="B20" t="s">
        <v>223</v>
      </c>
      <c r="C20" t="s">
        <v>1773</v>
      </c>
      <c r="D20" t="s">
        <v>278</v>
      </c>
      <c r="E20" t="s">
        <v>278</v>
      </c>
      <c r="F20">
        <v>3061</v>
      </c>
      <c r="H20">
        <v>13785</v>
      </c>
      <c r="I20" s="26">
        <v>41597</v>
      </c>
      <c r="J20" t="s">
        <v>278</v>
      </c>
      <c r="K20" t="s">
        <v>278</v>
      </c>
      <c r="L20" t="s">
        <v>1</v>
      </c>
      <c r="M20" t="s">
        <v>1</v>
      </c>
      <c r="N20" t="s">
        <v>1</v>
      </c>
      <c r="O20" t="s">
        <v>278</v>
      </c>
      <c r="Q20" t="s">
        <v>2209</v>
      </c>
      <c r="S20" t="s">
        <v>2208</v>
      </c>
      <c r="T20" t="e">
        <f>VLOOKUP(A20,EntidadesOpWeb!$A$4:$A$126,1,FALSE)</f>
        <v>#N/A</v>
      </c>
    </row>
    <row r="21" spans="1:20" hidden="1" x14ac:dyDescent="0.35">
      <c r="A21">
        <v>3069</v>
      </c>
      <c r="B21" t="s">
        <v>223</v>
      </c>
      <c r="C21" t="s">
        <v>1773</v>
      </c>
      <c r="D21" t="s">
        <v>278</v>
      </c>
      <c r="E21" t="s">
        <v>278</v>
      </c>
      <c r="F21">
        <v>3069</v>
      </c>
      <c r="H21">
        <v>13564</v>
      </c>
      <c r="I21" s="26">
        <v>41583</v>
      </c>
      <c r="J21" t="s">
        <v>278</v>
      </c>
      <c r="K21" t="s">
        <v>278</v>
      </c>
      <c r="L21" t="s">
        <v>1</v>
      </c>
      <c r="M21" t="s">
        <v>1</v>
      </c>
      <c r="N21" t="s">
        <v>1</v>
      </c>
      <c r="O21" t="s">
        <v>278</v>
      </c>
      <c r="Q21" t="s">
        <v>2207</v>
      </c>
      <c r="S21" t="s">
        <v>2206</v>
      </c>
      <c r="T21" t="e">
        <f>VLOOKUP(A21,EntidadesOpWeb!$A$4:$A$126,1,FALSE)</f>
        <v>#N/A</v>
      </c>
    </row>
    <row r="22" spans="1:20" hidden="1" x14ac:dyDescent="0.35">
      <c r="A22">
        <v>3076</v>
      </c>
      <c r="B22" t="s">
        <v>223</v>
      </c>
      <c r="C22" t="s">
        <v>1773</v>
      </c>
      <c r="D22" t="s">
        <v>278</v>
      </c>
      <c r="E22" t="s">
        <v>278</v>
      </c>
      <c r="F22">
        <v>3076</v>
      </c>
      <c r="H22">
        <v>13949</v>
      </c>
      <c r="I22" s="26">
        <v>41597</v>
      </c>
      <c r="J22" t="s">
        <v>278</v>
      </c>
      <c r="K22" t="s">
        <v>278</v>
      </c>
      <c r="L22" t="s">
        <v>1</v>
      </c>
      <c r="M22" t="s">
        <v>1</v>
      </c>
      <c r="N22" t="s">
        <v>1</v>
      </c>
      <c r="O22" t="s">
        <v>278</v>
      </c>
      <c r="Q22" t="s">
        <v>2205</v>
      </c>
      <c r="S22" t="s">
        <v>2204</v>
      </c>
      <c r="T22" t="e">
        <f>VLOOKUP(A22,EntidadesOpWeb!$A$4:$A$126,1,FALSE)</f>
        <v>#N/A</v>
      </c>
    </row>
    <row r="23" spans="1:20" hidden="1" x14ac:dyDescent="0.35">
      <c r="A23">
        <v>3083</v>
      </c>
      <c r="B23" t="s">
        <v>223</v>
      </c>
      <c r="C23" t="s">
        <v>1773</v>
      </c>
      <c r="D23" t="s">
        <v>278</v>
      </c>
      <c r="E23" t="s">
        <v>278</v>
      </c>
      <c r="F23">
        <v>3083</v>
      </c>
      <c r="H23">
        <v>13828</v>
      </c>
      <c r="I23" s="26">
        <v>41597</v>
      </c>
      <c r="J23" t="s">
        <v>278</v>
      </c>
      <c r="K23" t="s">
        <v>278</v>
      </c>
      <c r="L23" t="s">
        <v>1</v>
      </c>
      <c r="M23" t="s">
        <v>1</v>
      </c>
      <c r="N23" t="s">
        <v>1</v>
      </c>
      <c r="O23" t="s">
        <v>278</v>
      </c>
      <c r="Q23" t="s">
        <v>2203</v>
      </c>
      <c r="S23" t="s">
        <v>2202</v>
      </c>
      <c r="T23" t="e">
        <f>VLOOKUP(A23,EntidadesOpWeb!$A$4:$A$126,1,FALSE)</f>
        <v>#N/A</v>
      </c>
    </row>
    <row r="24" spans="1:20" hidden="1" x14ac:dyDescent="0.35">
      <c r="A24">
        <v>3096</v>
      </c>
      <c r="B24" t="s">
        <v>223</v>
      </c>
      <c r="C24" t="s">
        <v>1773</v>
      </c>
      <c r="D24" t="s">
        <v>278</v>
      </c>
      <c r="E24" t="s">
        <v>278</v>
      </c>
      <c r="F24">
        <v>3096</v>
      </c>
      <c r="H24">
        <v>13582</v>
      </c>
      <c r="I24" s="26">
        <v>41600</v>
      </c>
      <c r="J24" t="s">
        <v>278</v>
      </c>
      <c r="K24" t="s">
        <v>278</v>
      </c>
      <c r="L24" t="s">
        <v>1</v>
      </c>
      <c r="M24" t="s">
        <v>1</v>
      </c>
      <c r="N24" t="s">
        <v>1</v>
      </c>
      <c r="O24" t="s">
        <v>278</v>
      </c>
      <c r="Q24" t="s">
        <v>2201</v>
      </c>
      <c r="S24" t="s">
        <v>2200</v>
      </c>
      <c r="T24" t="e">
        <f>VLOOKUP(A24,EntidadesOpWeb!$A$4:$A$126,1,FALSE)</f>
        <v>#N/A</v>
      </c>
    </row>
    <row r="25" spans="1:20" hidden="1" x14ac:dyDescent="0.35">
      <c r="A25">
        <v>3099</v>
      </c>
      <c r="B25" t="s">
        <v>223</v>
      </c>
      <c r="C25" t="s">
        <v>1773</v>
      </c>
      <c r="D25" t="s">
        <v>278</v>
      </c>
      <c r="E25" t="s">
        <v>278</v>
      </c>
      <c r="F25">
        <v>3099</v>
      </c>
      <c r="H25">
        <v>13588</v>
      </c>
      <c r="I25" s="26">
        <v>41583</v>
      </c>
      <c r="J25" t="s">
        <v>278</v>
      </c>
      <c r="K25" t="s">
        <v>278</v>
      </c>
      <c r="L25" t="s">
        <v>1</v>
      </c>
      <c r="M25" t="s">
        <v>1</v>
      </c>
      <c r="N25" t="s">
        <v>1</v>
      </c>
      <c r="O25" t="s">
        <v>278</v>
      </c>
      <c r="Q25" t="s">
        <v>2199</v>
      </c>
      <c r="S25" t="s">
        <v>2198</v>
      </c>
      <c r="T25" t="e">
        <f>VLOOKUP(A25,EntidadesOpWeb!$A$4:$A$126,1,FALSE)</f>
        <v>#N/A</v>
      </c>
    </row>
    <row r="26" spans="1:20" hidden="1" x14ac:dyDescent="0.35">
      <c r="A26">
        <v>3104</v>
      </c>
      <c r="B26" t="s">
        <v>223</v>
      </c>
      <c r="C26" t="s">
        <v>1773</v>
      </c>
      <c r="D26" t="s">
        <v>278</v>
      </c>
      <c r="E26" t="s">
        <v>278</v>
      </c>
      <c r="F26">
        <v>3104</v>
      </c>
      <c r="H26">
        <v>13732</v>
      </c>
      <c r="I26" s="26">
        <v>41638</v>
      </c>
      <c r="J26" t="s">
        <v>1</v>
      </c>
      <c r="K26" t="s">
        <v>278</v>
      </c>
      <c r="L26" t="s">
        <v>1</v>
      </c>
      <c r="M26" t="s">
        <v>1</v>
      </c>
      <c r="N26" t="s">
        <v>1</v>
      </c>
      <c r="O26" t="s">
        <v>278</v>
      </c>
      <c r="Q26" t="s">
        <v>2197</v>
      </c>
      <c r="S26" t="s">
        <v>2196</v>
      </c>
      <c r="T26" t="e">
        <f>VLOOKUP(A26,EntidadesOpWeb!$A$4:$A$126,1,FALSE)</f>
        <v>#N/A</v>
      </c>
    </row>
    <row r="27" spans="1:20" hidden="1" x14ac:dyDescent="0.35">
      <c r="A27">
        <v>3116</v>
      </c>
      <c r="B27" t="s">
        <v>223</v>
      </c>
      <c r="C27" t="s">
        <v>1773</v>
      </c>
      <c r="D27" t="s">
        <v>278</v>
      </c>
      <c r="E27" t="s">
        <v>278</v>
      </c>
      <c r="F27">
        <v>3116</v>
      </c>
      <c r="H27">
        <v>29697</v>
      </c>
      <c r="I27" s="26">
        <v>43089</v>
      </c>
      <c r="J27" t="s">
        <v>1</v>
      </c>
      <c r="K27" t="s">
        <v>278</v>
      </c>
      <c r="L27" t="s">
        <v>1</v>
      </c>
      <c r="M27" t="s">
        <v>1</v>
      </c>
      <c r="N27" t="s">
        <v>1</v>
      </c>
      <c r="O27" t="s">
        <v>278</v>
      </c>
      <c r="Q27" t="s">
        <v>2195</v>
      </c>
      <c r="S27" t="s">
        <v>2194</v>
      </c>
      <c r="T27" t="e">
        <f>VLOOKUP(A27,EntidadesOpWeb!$A$4:$A$126,1,FALSE)</f>
        <v>#N/A</v>
      </c>
    </row>
    <row r="28" spans="1:20" hidden="1" x14ac:dyDescent="0.35">
      <c r="A28">
        <v>3118</v>
      </c>
      <c r="B28" t="s">
        <v>223</v>
      </c>
      <c r="C28" t="s">
        <v>1773</v>
      </c>
      <c r="D28" t="s">
        <v>278</v>
      </c>
      <c r="E28" t="s">
        <v>278</v>
      </c>
      <c r="F28">
        <v>3118</v>
      </c>
      <c r="H28">
        <v>13665</v>
      </c>
      <c r="I28" s="26">
        <v>41583</v>
      </c>
      <c r="J28" t="s">
        <v>278</v>
      </c>
      <c r="K28" t="s">
        <v>278</v>
      </c>
      <c r="L28" t="s">
        <v>1</v>
      </c>
      <c r="M28" t="s">
        <v>1</v>
      </c>
      <c r="N28" t="s">
        <v>1</v>
      </c>
      <c r="O28" t="s">
        <v>278</v>
      </c>
      <c r="Q28" t="s">
        <v>2193</v>
      </c>
      <c r="S28" t="s">
        <v>2192</v>
      </c>
      <c r="T28" t="e">
        <f>VLOOKUP(A28,EntidadesOpWeb!$A$4:$A$126,1,FALSE)</f>
        <v>#N/A</v>
      </c>
    </row>
    <row r="29" spans="1:20" hidden="1" x14ac:dyDescent="0.35">
      <c r="A29">
        <v>3122</v>
      </c>
      <c r="B29" t="s">
        <v>223</v>
      </c>
      <c r="C29" t="s">
        <v>1773</v>
      </c>
      <c r="D29" t="s">
        <v>278</v>
      </c>
      <c r="E29" t="s">
        <v>278</v>
      </c>
      <c r="F29">
        <v>3122</v>
      </c>
      <c r="H29">
        <v>13675</v>
      </c>
      <c r="I29" s="26">
        <v>41638</v>
      </c>
      <c r="J29" t="s">
        <v>278</v>
      </c>
      <c r="K29" t="s">
        <v>278</v>
      </c>
      <c r="L29" t="s">
        <v>1</v>
      </c>
      <c r="M29" t="s">
        <v>1</v>
      </c>
      <c r="N29" t="s">
        <v>1</v>
      </c>
      <c r="O29" t="s">
        <v>278</v>
      </c>
      <c r="Q29" t="s">
        <v>2191</v>
      </c>
      <c r="S29" t="s">
        <v>2190</v>
      </c>
      <c r="T29" t="e">
        <f>VLOOKUP(A29,EntidadesOpWeb!$A$4:$A$126,1,FALSE)</f>
        <v>#N/A</v>
      </c>
    </row>
    <row r="30" spans="1:20" hidden="1" x14ac:dyDescent="0.35">
      <c r="A30">
        <v>3126</v>
      </c>
      <c r="B30" t="s">
        <v>223</v>
      </c>
      <c r="C30" t="s">
        <v>1773</v>
      </c>
      <c r="D30" t="s">
        <v>278</v>
      </c>
      <c r="E30" t="s">
        <v>278</v>
      </c>
      <c r="F30">
        <v>3126</v>
      </c>
      <c r="H30">
        <v>13722</v>
      </c>
      <c r="I30" s="26">
        <v>41596</v>
      </c>
      <c r="J30" t="s">
        <v>278</v>
      </c>
      <c r="K30" t="s">
        <v>278</v>
      </c>
      <c r="L30" t="s">
        <v>1</v>
      </c>
      <c r="M30" t="s">
        <v>1</v>
      </c>
      <c r="N30" t="s">
        <v>1</v>
      </c>
      <c r="O30" t="s">
        <v>278</v>
      </c>
      <c r="Q30" t="s">
        <v>2189</v>
      </c>
      <c r="S30" t="s">
        <v>2188</v>
      </c>
      <c r="T30" t="e">
        <f>VLOOKUP(A30,EntidadesOpWeb!$A$4:$A$126,1,FALSE)</f>
        <v>#N/A</v>
      </c>
    </row>
    <row r="31" spans="1:20" hidden="1" x14ac:dyDescent="0.35">
      <c r="A31">
        <v>3130</v>
      </c>
      <c r="B31" t="s">
        <v>223</v>
      </c>
      <c r="C31" t="s">
        <v>1773</v>
      </c>
      <c r="D31" t="s">
        <v>278</v>
      </c>
      <c r="E31" t="s">
        <v>278</v>
      </c>
      <c r="F31">
        <v>3130</v>
      </c>
      <c r="H31">
        <v>13739</v>
      </c>
      <c r="I31" s="26">
        <v>41597</v>
      </c>
      <c r="J31" t="s">
        <v>278</v>
      </c>
      <c r="K31" t="s">
        <v>278</v>
      </c>
      <c r="L31" t="s">
        <v>1</v>
      </c>
      <c r="M31" t="s">
        <v>1</v>
      </c>
      <c r="N31" t="s">
        <v>1</v>
      </c>
      <c r="O31" t="s">
        <v>278</v>
      </c>
      <c r="Q31" t="s">
        <v>2187</v>
      </c>
      <c r="S31" t="s">
        <v>2186</v>
      </c>
      <c r="T31" t="e">
        <f>VLOOKUP(A31,EntidadesOpWeb!$A$4:$A$126,1,FALSE)</f>
        <v>#N/A</v>
      </c>
    </row>
    <row r="32" spans="1:20" hidden="1" x14ac:dyDescent="0.35">
      <c r="A32">
        <v>3135</v>
      </c>
      <c r="B32" t="s">
        <v>223</v>
      </c>
      <c r="C32" t="s">
        <v>1773</v>
      </c>
      <c r="D32" t="s">
        <v>278</v>
      </c>
      <c r="E32" t="s">
        <v>278</v>
      </c>
      <c r="F32">
        <v>3135</v>
      </c>
      <c r="H32">
        <v>29801</v>
      </c>
      <c r="I32" s="26">
        <v>43104</v>
      </c>
      <c r="J32" t="s">
        <v>1</v>
      </c>
      <c r="K32" t="s">
        <v>278</v>
      </c>
      <c r="L32" t="s">
        <v>1</v>
      </c>
      <c r="M32" t="s">
        <v>1</v>
      </c>
      <c r="N32" t="s">
        <v>1</v>
      </c>
      <c r="O32" t="s">
        <v>278</v>
      </c>
      <c r="Q32" t="s">
        <v>2185</v>
      </c>
      <c r="S32" t="s">
        <v>2184</v>
      </c>
      <c r="T32" t="e">
        <f>VLOOKUP(A32,EntidadesOpWeb!$A$4:$A$126,1,FALSE)</f>
        <v>#N/A</v>
      </c>
    </row>
    <row r="33" spans="1:20" hidden="1" x14ac:dyDescent="0.35">
      <c r="A33">
        <v>3136</v>
      </c>
      <c r="B33" t="s">
        <v>223</v>
      </c>
      <c r="C33" t="s">
        <v>1773</v>
      </c>
      <c r="D33" t="s">
        <v>278</v>
      </c>
      <c r="E33" t="s">
        <v>278</v>
      </c>
      <c r="F33">
        <v>3136</v>
      </c>
      <c r="H33">
        <v>22929</v>
      </c>
      <c r="I33" s="26">
        <v>42400</v>
      </c>
      <c r="J33" t="s">
        <v>1</v>
      </c>
      <c r="K33" t="s">
        <v>278</v>
      </c>
      <c r="L33" t="s">
        <v>1</v>
      </c>
      <c r="M33" t="s">
        <v>1</v>
      </c>
      <c r="N33" t="s">
        <v>1</v>
      </c>
      <c r="O33" t="s">
        <v>278</v>
      </c>
      <c r="Q33" t="s">
        <v>2183</v>
      </c>
      <c r="S33" t="s">
        <v>2182</v>
      </c>
      <c r="T33" t="e">
        <f>VLOOKUP(A33,EntidadesOpWeb!$A$4:$A$126,1,FALSE)</f>
        <v>#N/A</v>
      </c>
    </row>
    <row r="34" spans="1:20" hidden="1" x14ac:dyDescent="0.35">
      <c r="A34">
        <v>3137</v>
      </c>
      <c r="B34" t="s">
        <v>223</v>
      </c>
      <c r="C34" t="s">
        <v>1773</v>
      </c>
      <c r="D34" t="s">
        <v>278</v>
      </c>
      <c r="E34" t="s">
        <v>278</v>
      </c>
      <c r="F34">
        <v>3137</v>
      </c>
      <c r="H34">
        <v>13563</v>
      </c>
      <c r="I34" s="26">
        <v>41583</v>
      </c>
      <c r="J34" t="s">
        <v>278</v>
      </c>
      <c r="K34" t="s">
        <v>278</v>
      </c>
      <c r="L34" t="s">
        <v>1</v>
      </c>
      <c r="M34" t="s">
        <v>1</v>
      </c>
      <c r="N34" t="s">
        <v>1</v>
      </c>
      <c r="O34" t="s">
        <v>278</v>
      </c>
      <c r="Q34" t="s">
        <v>2181</v>
      </c>
      <c r="S34" t="s">
        <v>2180</v>
      </c>
      <c r="T34" t="e">
        <f>VLOOKUP(A34,EntidadesOpWeb!$A$4:$A$126,1,FALSE)</f>
        <v>#N/A</v>
      </c>
    </row>
    <row r="35" spans="1:20" hidden="1" x14ac:dyDescent="0.35">
      <c r="A35">
        <v>3143</v>
      </c>
      <c r="B35" t="s">
        <v>223</v>
      </c>
      <c r="C35" t="s">
        <v>1773</v>
      </c>
      <c r="D35" t="s">
        <v>278</v>
      </c>
      <c r="E35" t="s">
        <v>278</v>
      </c>
      <c r="F35">
        <v>3143</v>
      </c>
      <c r="H35">
        <v>14107</v>
      </c>
      <c r="I35" s="26">
        <v>41597</v>
      </c>
      <c r="J35" t="s">
        <v>278</v>
      </c>
      <c r="K35" t="s">
        <v>278</v>
      </c>
      <c r="L35" t="s">
        <v>1</v>
      </c>
      <c r="M35" t="s">
        <v>1</v>
      </c>
      <c r="N35" t="s">
        <v>1</v>
      </c>
      <c r="O35" t="s">
        <v>278</v>
      </c>
      <c r="Q35" t="s">
        <v>2179</v>
      </c>
      <c r="S35" t="s">
        <v>2178</v>
      </c>
      <c r="T35" t="e">
        <f>VLOOKUP(A35,EntidadesOpWeb!$A$4:$A$126,1,FALSE)</f>
        <v>#N/A</v>
      </c>
    </row>
    <row r="36" spans="1:20" hidden="1" x14ac:dyDescent="0.35">
      <c r="A36">
        <v>3157</v>
      </c>
      <c r="B36" t="s">
        <v>223</v>
      </c>
      <c r="C36" t="s">
        <v>1773</v>
      </c>
      <c r="D36" t="s">
        <v>278</v>
      </c>
      <c r="E36" t="s">
        <v>278</v>
      </c>
      <c r="F36">
        <v>3157</v>
      </c>
      <c r="H36">
        <v>13639</v>
      </c>
      <c r="I36" s="26">
        <v>41584</v>
      </c>
      <c r="J36" t="s">
        <v>278</v>
      </c>
      <c r="K36" t="s">
        <v>278</v>
      </c>
      <c r="L36" t="s">
        <v>1</v>
      </c>
      <c r="M36" t="s">
        <v>1</v>
      </c>
      <c r="N36" t="s">
        <v>1</v>
      </c>
      <c r="O36" t="s">
        <v>278</v>
      </c>
      <c r="Q36" t="s">
        <v>2177</v>
      </c>
      <c r="S36" t="s">
        <v>2176</v>
      </c>
      <c r="T36" t="e">
        <f>VLOOKUP(A36,EntidadesOpWeb!$A$4:$A$126,1,FALSE)</f>
        <v>#N/A</v>
      </c>
    </row>
    <row r="37" spans="1:20" hidden="1" x14ac:dyDescent="0.35">
      <c r="A37">
        <v>3165</v>
      </c>
      <c r="B37" t="s">
        <v>223</v>
      </c>
      <c r="C37" t="s">
        <v>1773</v>
      </c>
      <c r="D37" t="s">
        <v>278</v>
      </c>
      <c r="E37" t="s">
        <v>278</v>
      </c>
      <c r="F37">
        <v>3165</v>
      </c>
      <c r="H37">
        <v>13602</v>
      </c>
      <c r="I37" s="26">
        <v>41584</v>
      </c>
      <c r="J37" t="s">
        <v>278</v>
      </c>
      <c r="K37" t="s">
        <v>278</v>
      </c>
      <c r="L37" t="s">
        <v>1</v>
      </c>
      <c r="M37" t="s">
        <v>1</v>
      </c>
      <c r="N37" t="s">
        <v>1</v>
      </c>
      <c r="O37" t="s">
        <v>278</v>
      </c>
      <c r="Q37" t="s">
        <v>2175</v>
      </c>
      <c r="S37" t="s">
        <v>2174</v>
      </c>
      <c r="T37" t="e">
        <f>VLOOKUP(A37,EntidadesOpWeb!$A$4:$A$126,1,FALSE)</f>
        <v>#N/A</v>
      </c>
    </row>
    <row r="38" spans="1:20" hidden="1" x14ac:dyDescent="0.35">
      <c r="A38">
        <v>3177</v>
      </c>
      <c r="B38" t="s">
        <v>223</v>
      </c>
      <c r="C38" t="s">
        <v>1773</v>
      </c>
      <c r="D38" t="s">
        <v>278</v>
      </c>
      <c r="E38" t="s">
        <v>278</v>
      </c>
      <c r="F38">
        <v>3177</v>
      </c>
      <c r="H38">
        <v>13787</v>
      </c>
      <c r="I38" s="26">
        <v>41596</v>
      </c>
      <c r="J38" t="s">
        <v>278</v>
      </c>
      <c r="K38" t="s">
        <v>278</v>
      </c>
      <c r="L38" t="s">
        <v>1</v>
      </c>
      <c r="M38" t="s">
        <v>1</v>
      </c>
      <c r="N38" t="s">
        <v>1</v>
      </c>
      <c r="O38" t="s">
        <v>278</v>
      </c>
      <c r="Q38" t="s">
        <v>2173</v>
      </c>
      <c r="S38" t="s">
        <v>2172</v>
      </c>
      <c r="T38" t="e">
        <f>VLOOKUP(A38,EntidadesOpWeb!$A$4:$A$126,1,FALSE)</f>
        <v>#N/A</v>
      </c>
    </row>
    <row r="39" spans="1:20" hidden="1" x14ac:dyDescent="0.35">
      <c r="A39">
        <v>3182</v>
      </c>
      <c r="B39" t="s">
        <v>223</v>
      </c>
      <c r="C39" t="s">
        <v>1773</v>
      </c>
      <c r="D39" t="s">
        <v>278</v>
      </c>
      <c r="E39" t="s">
        <v>278</v>
      </c>
      <c r="F39">
        <v>3182</v>
      </c>
      <c r="H39">
        <v>13657</v>
      </c>
      <c r="I39" s="26">
        <v>41584</v>
      </c>
      <c r="J39" t="s">
        <v>278</v>
      </c>
      <c r="K39" t="s">
        <v>278</v>
      </c>
      <c r="L39" t="s">
        <v>1</v>
      </c>
      <c r="M39" t="s">
        <v>1</v>
      </c>
      <c r="N39" t="s">
        <v>1</v>
      </c>
      <c r="O39" t="s">
        <v>278</v>
      </c>
      <c r="Q39" t="s">
        <v>2171</v>
      </c>
      <c r="S39" t="s">
        <v>2170</v>
      </c>
      <c r="T39" t="e">
        <f>VLOOKUP(A39,EntidadesOpWeb!$A$4:$A$126,1,FALSE)</f>
        <v>#N/A</v>
      </c>
    </row>
    <row r="40" spans="1:20" hidden="1" x14ac:dyDescent="0.35">
      <c r="A40">
        <v>3190</v>
      </c>
      <c r="B40" t="s">
        <v>223</v>
      </c>
      <c r="C40" t="s">
        <v>1773</v>
      </c>
      <c r="D40" t="s">
        <v>278</v>
      </c>
      <c r="E40" t="s">
        <v>278</v>
      </c>
      <c r="F40">
        <v>3190</v>
      </c>
      <c r="H40">
        <v>13578</v>
      </c>
      <c r="I40" s="26">
        <v>41583</v>
      </c>
      <c r="J40" t="s">
        <v>278</v>
      </c>
      <c r="K40" t="s">
        <v>278</v>
      </c>
      <c r="L40" t="s">
        <v>1</v>
      </c>
      <c r="M40" t="s">
        <v>1</v>
      </c>
      <c r="N40" t="s">
        <v>1</v>
      </c>
      <c r="O40" t="s">
        <v>278</v>
      </c>
      <c r="Q40" t="s">
        <v>2169</v>
      </c>
      <c r="S40" t="s">
        <v>2168</v>
      </c>
      <c r="T40" t="e">
        <f>VLOOKUP(A40,EntidadesOpWeb!$A$4:$A$126,1,FALSE)</f>
        <v>#N/A</v>
      </c>
    </row>
    <row r="41" spans="1:20" hidden="1" x14ac:dyDescent="0.35">
      <c r="A41">
        <v>3193</v>
      </c>
      <c r="B41" t="s">
        <v>223</v>
      </c>
      <c r="C41" t="s">
        <v>1773</v>
      </c>
      <c r="D41" t="s">
        <v>278</v>
      </c>
      <c r="E41" t="s">
        <v>278</v>
      </c>
      <c r="F41">
        <v>3193</v>
      </c>
      <c r="H41">
        <v>13686</v>
      </c>
      <c r="I41" s="26">
        <v>41596</v>
      </c>
      <c r="J41" t="s">
        <v>278</v>
      </c>
      <c r="K41" t="s">
        <v>278</v>
      </c>
      <c r="L41" t="s">
        <v>1</v>
      </c>
      <c r="M41" t="s">
        <v>1</v>
      </c>
      <c r="N41" t="s">
        <v>1</v>
      </c>
      <c r="O41" t="s">
        <v>278</v>
      </c>
      <c r="Q41" t="s">
        <v>2167</v>
      </c>
      <c r="S41" t="s">
        <v>2166</v>
      </c>
      <c r="T41" t="e">
        <f>VLOOKUP(A41,EntidadesOpWeb!$A$4:$A$126,1,FALSE)</f>
        <v>#N/A</v>
      </c>
    </row>
    <row r="42" spans="1:20" hidden="1" x14ac:dyDescent="0.35">
      <c r="A42">
        <v>3198</v>
      </c>
      <c r="B42" t="s">
        <v>223</v>
      </c>
      <c r="C42" t="s">
        <v>1773</v>
      </c>
      <c r="D42" t="s">
        <v>278</v>
      </c>
      <c r="E42" t="s">
        <v>278</v>
      </c>
      <c r="F42">
        <v>3198</v>
      </c>
      <c r="H42">
        <v>13616</v>
      </c>
      <c r="I42" s="26">
        <v>41584</v>
      </c>
      <c r="J42" t="s">
        <v>278</v>
      </c>
      <c r="K42" t="s">
        <v>278</v>
      </c>
      <c r="L42" t="s">
        <v>1</v>
      </c>
      <c r="M42" t="s">
        <v>1</v>
      </c>
      <c r="N42" t="s">
        <v>1</v>
      </c>
      <c r="O42" t="s">
        <v>278</v>
      </c>
      <c r="Q42" t="s">
        <v>2165</v>
      </c>
      <c r="S42" t="s">
        <v>2164</v>
      </c>
      <c r="T42" t="e">
        <f>VLOOKUP(A42,EntidadesOpWeb!$A$4:$A$126,1,FALSE)</f>
        <v>#N/A</v>
      </c>
    </row>
    <row r="43" spans="1:20" hidden="1" x14ac:dyDescent="0.35">
      <c r="A43">
        <v>3261</v>
      </c>
      <c r="B43" t="s">
        <v>223</v>
      </c>
      <c r="C43" t="s">
        <v>1773</v>
      </c>
      <c r="D43" t="s">
        <v>278</v>
      </c>
      <c r="E43" t="s">
        <v>278</v>
      </c>
      <c r="F43">
        <v>3261</v>
      </c>
      <c r="H43">
        <v>13681</v>
      </c>
      <c r="I43" s="26">
        <v>41596</v>
      </c>
      <c r="J43" t="s">
        <v>278</v>
      </c>
      <c r="K43" t="s">
        <v>278</v>
      </c>
      <c r="L43" t="s">
        <v>1</v>
      </c>
      <c r="M43" t="s">
        <v>1</v>
      </c>
      <c r="N43" t="s">
        <v>1</v>
      </c>
      <c r="O43" t="s">
        <v>278</v>
      </c>
      <c r="Q43" t="s">
        <v>2163</v>
      </c>
      <c r="S43" t="s">
        <v>2162</v>
      </c>
      <c r="T43" t="e">
        <f>VLOOKUP(A43,EntidadesOpWeb!$A$4:$A$126,1,FALSE)</f>
        <v>#N/A</v>
      </c>
    </row>
    <row r="44" spans="1:20" x14ac:dyDescent="0.35">
      <c r="A44">
        <v>3262</v>
      </c>
      <c r="B44" t="s">
        <v>223</v>
      </c>
      <c r="C44" t="s">
        <v>1773</v>
      </c>
      <c r="D44" t="s">
        <v>278</v>
      </c>
      <c r="E44" t="s">
        <v>278</v>
      </c>
      <c r="F44">
        <v>3262</v>
      </c>
      <c r="H44">
        <v>13670</v>
      </c>
      <c r="I44" s="26">
        <v>41596</v>
      </c>
      <c r="J44" t="s">
        <v>278</v>
      </c>
      <c r="K44" t="s">
        <v>278</v>
      </c>
      <c r="L44" t="s">
        <v>1</v>
      </c>
      <c r="M44" t="s">
        <v>1</v>
      </c>
      <c r="N44" t="s">
        <v>1</v>
      </c>
      <c r="O44" t="s">
        <v>278</v>
      </c>
      <c r="Q44" t="s">
        <v>2161</v>
      </c>
      <c r="S44" t="s">
        <v>2160</v>
      </c>
      <c r="T44" t="e">
        <f>VLOOKUP(A44,EntidadesOpWeb!$A$4:$A$126,1,FALSE)</f>
        <v>#N/A</v>
      </c>
    </row>
    <row r="45" spans="1:20" hidden="1" x14ac:dyDescent="0.35">
      <c r="A45">
        <v>3282</v>
      </c>
      <c r="B45" t="s">
        <v>223</v>
      </c>
      <c r="C45" t="s">
        <v>1773</v>
      </c>
      <c r="D45" t="s">
        <v>278</v>
      </c>
      <c r="E45" t="s">
        <v>278</v>
      </c>
      <c r="F45">
        <v>3282</v>
      </c>
      <c r="H45">
        <v>13937</v>
      </c>
      <c r="I45" s="26">
        <v>41596</v>
      </c>
      <c r="J45" t="s">
        <v>278</v>
      </c>
      <c r="K45" t="s">
        <v>278</v>
      </c>
      <c r="L45" t="s">
        <v>1</v>
      </c>
      <c r="M45" t="s">
        <v>1</v>
      </c>
      <c r="N45" t="s">
        <v>1</v>
      </c>
      <c r="O45" t="s">
        <v>278</v>
      </c>
      <c r="Q45" t="s">
        <v>2159</v>
      </c>
      <c r="S45" t="s">
        <v>2158</v>
      </c>
      <c r="T45" t="e">
        <f>VLOOKUP(A45,EntidadesOpWeb!$A$4:$A$126,1,FALSE)</f>
        <v>#N/A</v>
      </c>
    </row>
    <row r="46" spans="1:20" hidden="1" x14ac:dyDescent="0.35">
      <c r="A46">
        <v>3286</v>
      </c>
      <c r="B46" t="s">
        <v>223</v>
      </c>
      <c r="C46" t="s">
        <v>1773</v>
      </c>
      <c r="D46" t="s">
        <v>278</v>
      </c>
      <c r="E46" t="s">
        <v>278</v>
      </c>
      <c r="F46">
        <v>3286</v>
      </c>
      <c r="H46">
        <v>13713</v>
      </c>
      <c r="I46" s="26">
        <v>41596</v>
      </c>
      <c r="J46" t="s">
        <v>278</v>
      </c>
      <c r="K46" t="s">
        <v>278</v>
      </c>
      <c r="L46" t="s">
        <v>1</v>
      </c>
      <c r="M46" t="s">
        <v>1</v>
      </c>
      <c r="N46" t="s">
        <v>1</v>
      </c>
      <c r="O46" t="s">
        <v>278</v>
      </c>
      <c r="Q46" t="s">
        <v>2157</v>
      </c>
      <c r="S46" t="s">
        <v>2156</v>
      </c>
      <c r="T46" t="e">
        <f>VLOOKUP(A46,EntidadesOpWeb!$A$4:$A$126,1,FALSE)</f>
        <v>#N/A</v>
      </c>
    </row>
    <row r="47" spans="1:20" hidden="1" x14ac:dyDescent="0.35">
      <c r="A47">
        <v>3289</v>
      </c>
      <c r="B47" t="s">
        <v>223</v>
      </c>
      <c r="C47" t="s">
        <v>1773</v>
      </c>
      <c r="D47" t="s">
        <v>278</v>
      </c>
      <c r="E47" t="s">
        <v>278</v>
      </c>
      <c r="F47">
        <v>3289</v>
      </c>
      <c r="H47">
        <v>13876</v>
      </c>
      <c r="I47" s="26">
        <v>41597</v>
      </c>
      <c r="J47" t="s">
        <v>278</v>
      </c>
      <c r="K47" t="s">
        <v>278</v>
      </c>
      <c r="L47" t="s">
        <v>1</v>
      </c>
      <c r="M47" t="s">
        <v>1</v>
      </c>
      <c r="N47" t="s">
        <v>1</v>
      </c>
      <c r="O47" t="s">
        <v>278</v>
      </c>
      <c r="Q47" t="s">
        <v>2155</v>
      </c>
      <c r="S47" t="s">
        <v>2154</v>
      </c>
      <c r="T47" t="e">
        <f>VLOOKUP(A47,EntidadesOpWeb!$A$4:$A$126,1,FALSE)</f>
        <v>#N/A</v>
      </c>
    </row>
    <row r="48" spans="1:20" hidden="1" x14ac:dyDescent="0.35">
      <c r="A48">
        <v>3294</v>
      </c>
      <c r="B48" t="s">
        <v>223</v>
      </c>
      <c r="C48" t="s">
        <v>1773</v>
      </c>
      <c r="D48" t="s">
        <v>278</v>
      </c>
      <c r="E48" t="s">
        <v>278</v>
      </c>
      <c r="F48">
        <v>3294</v>
      </c>
      <c r="H48">
        <v>14055</v>
      </c>
      <c r="I48" s="26">
        <v>41596</v>
      </c>
      <c r="J48" t="s">
        <v>278</v>
      </c>
      <c r="K48" t="s">
        <v>278</v>
      </c>
      <c r="L48" t="s">
        <v>1</v>
      </c>
      <c r="M48" t="s">
        <v>1</v>
      </c>
      <c r="N48" t="s">
        <v>1</v>
      </c>
      <c r="O48" t="s">
        <v>278</v>
      </c>
      <c r="Q48" t="s">
        <v>2153</v>
      </c>
      <c r="S48" t="s">
        <v>2152</v>
      </c>
      <c r="T48" t="e">
        <f>VLOOKUP(A48,EntidadesOpWeb!$A$4:$A$126,1,FALSE)</f>
        <v>#N/A</v>
      </c>
    </row>
    <row r="49" spans="1:20" hidden="1" x14ac:dyDescent="0.35">
      <c r="A49">
        <v>3301</v>
      </c>
      <c r="B49" t="s">
        <v>223</v>
      </c>
      <c r="C49" t="s">
        <v>1773</v>
      </c>
      <c r="D49" t="s">
        <v>278</v>
      </c>
      <c r="E49" t="s">
        <v>278</v>
      </c>
      <c r="F49">
        <v>3301</v>
      </c>
      <c r="H49">
        <v>39673</v>
      </c>
      <c r="I49" s="26">
        <v>44166</v>
      </c>
      <c r="J49" t="s">
        <v>1</v>
      </c>
      <c r="K49" t="s">
        <v>278</v>
      </c>
      <c r="L49" t="s">
        <v>1</v>
      </c>
      <c r="M49" t="s">
        <v>1</v>
      </c>
      <c r="N49" t="s">
        <v>1</v>
      </c>
      <c r="O49" t="s">
        <v>278</v>
      </c>
      <c r="Q49" t="s">
        <v>2151</v>
      </c>
      <c r="S49" t="s">
        <v>2150</v>
      </c>
      <c r="T49" t="e">
        <f>VLOOKUP(A49,EntidadesOpWeb!$A$4:$A$126,1,FALSE)</f>
        <v>#N/A</v>
      </c>
    </row>
    <row r="50" spans="1:20" hidden="1" x14ac:dyDescent="0.35">
      <c r="A50">
        <v>3311</v>
      </c>
      <c r="B50" t="s">
        <v>223</v>
      </c>
      <c r="C50" t="s">
        <v>1773</v>
      </c>
      <c r="D50" t="s">
        <v>278</v>
      </c>
      <c r="E50" t="s">
        <v>278</v>
      </c>
      <c r="F50">
        <v>3311</v>
      </c>
      <c r="H50">
        <v>16250</v>
      </c>
      <c r="I50" s="26">
        <v>41638</v>
      </c>
      <c r="J50" t="s">
        <v>278</v>
      </c>
      <c r="K50" t="s">
        <v>278</v>
      </c>
      <c r="L50" t="s">
        <v>1</v>
      </c>
      <c r="M50" t="s">
        <v>1</v>
      </c>
      <c r="N50" t="s">
        <v>1</v>
      </c>
      <c r="O50" t="s">
        <v>278</v>
      </c>
      <c r="Q50" t="s">
        <v>2149</v>
      </c>
      <c r="S50" t="s">
        <v>2148</v>
      </c>
      <c r="T50" t="e">
        <f>VLOOKUP(A50,EntidadesOpWeb!$A$4:$A$126,1,FALSE)</f>
        <v>#N/A</v>
      </c>
    </row>
    <row r="51" spans="1:20" hidden="1" x14ac:dyDescent="0.35">
      <c r="A51">
        <v>3314</v>
      </c>
      <c r="B51" t="s">
        <v>223</v>
      </c>
      <c r="C51" t="s">
        <v>1773</v>
      </c>
      <c r="D51" t="s">
        <v>278</v>
      </c>
      <c r="E51" t="s">
        <v>278</v>
      </c>
      <c r="F51">
        <v>3314</v>
      </c>
      <c r="H51">
        <v>16254</v>
      </c>
      <c r="I51" s="26">
        <v>41638</v>
      </c>
      <c r="J51" t="s">
        <v>278</v>
      </c>
      <c r="K51" t="s">
        <v>278</v>
      </c>
      <c r="L51" t="s">
        <v>1</v>
      </c>
      <c r="M51" t="s">
        <v>1</v>
      </c>
      <c r="N51" t="s">
        <v>1</v>
      </c>
      <c r="O51" t="s">
        <v>278</v>
      </c>
      <c r="Q51" t="s">
        <v>2147</v>
      </c>
      <c r="S51" t="s">
        <v>2146</v>
      </c>
      <c r="T51" t="e">
        <f>VLOOKUP(A51,EntidadesOpWeb!$A$4:$A$126,1,FALSE)</f>
        <v>#N/A</v>
      </c>
    </row>
    <row r="52" spans="1:20" hidden="1" x14ac:dyDescent="0.35">
      <c r="A52">
        <v>3317</v>
      </c>
      <c r="B52" t="s">
        <v>223</v>
      </c>
      <c r="C52" t="s">
        <v>1773</v>
      </c>
      <c r="D52" t="s">
        <v>278</v>
      </c>
      <c r="E52" t="s">
        <v>278</v>
      </c>
      <c r="F52">
        <v>3317</v>
      </c>
      <c r="H52">
        <v>16257</v>
      </c>
      <c r="I52" s="26">
        <v>41638</v>
      </c>
      <c r="J52" t="s">
        <v>278</v>
      </c>
      <c r="K52" t="s">
        <v>278</v>
      </c>
      <c r="L52" t="s">
        <v>1</v>
      </c>
      <c r="M52" t="s">
        <v>1</v>
      </c>
      <c r="N52" t="s">
        <v>1</v>
      </c>
      <c r="O52" t="s">
        <v>278</v>
      </c>
      <c r="Q52" t="s">
        <v>2145</v>
      </c>
      <c r="S52" t="s">
        <v>2144</v>
      </c>
      <c r="T52" t="e">
        <f>VLOOKUP(A52,EntidadesOpWeb!$A$4:$A$126,1,FALSE)</f>
        <v>#N/A</v>
      </c>
    </row>
    <row r="53" spans="1:20" hidden="1" x14ac:dyDescent="0.35">
      <c r="A53">
        <v>3320</v>
      </c>
      <c r="B53" t="s">
        <v>223</v>
      </c>
      <c r="C53" t="s">
        <v>1773</v>
      </c>
      <c r="D53" t="s">
        <v>278</v>
      </c>
      <c r="E53" t="s">
        <v>278</v>
      </c>
      <c r="F53">
        <v>3320</v>
      </c>
      <c r="H53">
        <v>16260</v>
      </c>
      <c r="I53" s="26">
        <v>41638</v>
      </c>
      <c r="J53" t="s">
        <v>278</v>
      </c>
      <c r="K53" t="s">
        <v>278</v>
      </c>
      <c r="L53" t="s">
        <v>1</v>
      </c>
      <c r="M53" t="s">
        <v>1</v>
      </c>
      <c r="N53" t="s">
        <v>1</v>
      </c>
      <c r="O53" t="s">
        <v>278</v>
      </c>
      <c r="Q53" t="s">
        <v>2143</v>
      </c>
      <c r="S53" t="s">
        <v>2142</v>
      </c>
      <c r="T53" t="e">
        <f>VLOOKUP(A53,EntidadesOpWeb!$A$4:$A$126,1,FALSE)</f>
        <v>#N/A</v>
      </c>
    </row>
    <row r="54" spans="1:20" hidden="1" x14ac:dyDescent="0.35">
      <c r="A54">
        <v>3333</v>
      </c>
      <c r="B54" t="s">
        <v>223</v>
      </c>
      <c r="C54" t="s">
        <v>1773</v>
      </c>
      <c r="D54" t="s">
        <v>278</v>
      </c>
      <c r="E54" t="s">
        <v>278</v>
      </c>
      <c r="F54">
        <v>3333</v>
      </c>
      <c r="H54">
        <v>21400</v>
      </c>
      <c r="I54" s="26">
        <v>42237</v>
      </c>
      <c r="J54" t="s">
        <v>278</v>
      </c>
      <c r="K54" t="s">
        <v>278</v>
      </c>
      <c r="L54" t="s">
        <v>1</v>
      </c>
      <c r="M54" t="s">
        <v>1</v>
      </c>
      <c r="N54" t="s">
        <v>1</v>
      </c>
      <c r="O54" t="s">
        <v>278</v>
      </c>
      <c r="Q54" t="s">
        <v>2141</v>
      </c>
      <c r="S54" t="s">
        <v>2140</v>
      </c>
      <c r="T54" t="e">
        <f>VLOOKUP(A54,EntidadesOpWeb!$A$4:$A$126,1,FALSE)</f>
        <v>#N/A</v>
      </c>
    </row>
    <row r="55" spans="1:20" hidden="1" x14ac:dyDescent="0.35">
      <c r="A55">
        <v>3339</v>
      </c>
      <c r="B55" t="s">
        <v>223</v>
      </c>
      <c r="C55" t="s">
        <v>1773</v>
      </c>
      <c r="D55" t="s">
        <v>278</v>
      </c>
      <c r="E55" t="s">
        <v>278</v>
      </c>
      <c r="F55">
        <v>3339</v>
      </c>
      <c r="H55">
        <v>21471</v>
      </c>
      <c r="I55" s="26">
        <v>41638</v>
      </c>
      <c r="J55" t="s">
        <v>278</v>
      </c>
      <c r="K55" t="s">
        <v>278</v>
      </c>
      <c r="L55" t="s">
        <v>1</v>
      </c>
      <c r="M55" t="s">
        <v>1</v>
      </c>
      <c r="N55" t="s">
        <v>1</v>
      </c>
      <c r="O55" t="s">
        <v>278</v>
      </c>
      <c r="Q55" t="s">
        <v>2139</v>
      </c>
      <c r="S55" t="s">
        <v>2138</v>
      </c>
      <c r="T55" t="e">
        <f>VLOOKUP(A55,EntidadesOpWeb!$A$4:$A$126,1,FALSE)</f>
        <v>#N/A</v>
      </c>
    </row>
    <row r="56" spans="1:20" hidden="1" x14ac:dyDescent="0.35">
      <c r="A56">
        <v>3346</v>
      </c>
      <c r="B56" t="s">
        <v>223</v>
      </c>
      <c r="C56" t="s">
        <v>1773</v>
      </c>
      <c r="D56" t="s">
        <v>278</v>
      </c>
      <c r="E56" t="s">
        <v>278</v>
      </c>
      <c r="F56">
        <v>3346</v>
      </c>
      <c r="H56">
        <v>21716</v>
      </c>
      <c r="I56" s="26">
        <v>42271</v>
      </c>
      <c r="J56" t="s">
        <v>278</v>
      </c>
      <c r="K56" t="s">
        <v>278</v>
      </c>
      <c r="L56" t="s">
        <v>1</v>
      </c>
      <c r="M56" t="s">
        <v>1</v>
      </c>
      <c r="N56" t="s">
        <v>1</v>
      </c>
      <c r="O56" t="s">
        <v>278</v>
      </c>
      <c r="Q56" t="s">
        <v>2137</v>
      </c>
      <c r="S56" t="s">
        <v>2136</v>
      </c>
      <c r="T56" t="e">
        <f>VLOOKUP(A56,EntidadesOpWeb!$A$4:$A$126,1,FALSE)</f>
        <v>#N/A</v>
      </c>
    </row>
    <row r="57" spans="1:20" hidden="1" x14ac:dyDescent="0.35">
      <c r="A57">
        <v>3364</v>
      </c>
      <c r="B57" t="s">
        <v>223</v>
      </c>
      <c r="C57" t="s">
        <v>1773</v>
      </c>
      <c r="D57" t="s">
        <v>278</v>
      </c>
      <c r="E57" t="s">
        <v>278</v>
      </c>
      <c r="F57">
        <v>3364</v>
      </c>
      <c r="H57">
        <v>25878</v>
      </c>
      <c r="I57" s="26">
        <v>42271</v>
      </c>
      <c r="J57" t="s">
        <v>278</v>
      </c>
      <c r="K57" t="s">
        <v>278</v>
      </c>
      <c r="L57" t="s">
        <v>1</v>
      </c>
      <c r="M57" t="s">
        <v>1</v>
      </c>
      <c r="N57" t="s">
        <v>1</v>
      </c>
      <c r="O57" t="s">
        <v>278</v>
      </c>
      <c r="Q57" t="s">
        <v>2135</v>
      </c>
      <c r="S57" t="s">
        <v>2134</v>
      </c>
      <c r="T57" t="e">
        <f>VLOOKUP(A57,EntidadesOpWeb!$A$4:$A$126,1,FALSE)</f>
        <v>#N/A</v>
      </c>
    </row>
    <row r="58" spans="1:20" hidden="1" x14ac:dyDescent="0.35">
      <c r="A58">
        <v>3369</v>
      </c>
      <c r="B58" t="s">
        <v>223</v>
      </c>
      <c r="C58" t="s">
        <v>1773</v>
      </c>
      <c r="D58" t="s">
        <v>278</v>
      </c>
      <c r="E58" t="s">
        <v>278</v>
      </c>
      <c r="F58">
        <v>3369</v>
      </c>
      <c r="H58">
        <v>25892</v>
      </c>
      <c r="I58" s="26">
        <v>42271</v>
      </c>
      <c r="J58" t="s">
        <v>278</v>
      </c>
      <c r="K58" t="s">
        <v>278</v>
      </c>
      <c r="L58" t="s">
        <v>1</v>
      </c>
      <c r="M58" t="s">
        <v>1</v>
      </c>
      <c r="N58" t="s">
        <v>1</v>
      </c>
      <c r="O58" t="s">
        <v>278</v>
      </c>
      <c r="Q58" t="s">
        <v>2133</v>
      </c>
      <c r="S58" t="s">
        <v>2132</v>
      </c>
      <c r="T58" t="e">
        <f>VLOOKUP(A58,EntidadesOpWeb!$A$4:$A$126,1,FALSE)</f>
        <v>#N/A</v>
      </c>
    </row>
    <row r="59" spans="1:20" hidden="1" x14ac:dyDescent="0.35">
      <c r="A59">
        <v>3380</v>
      </c>
      <c r="B59" t="s">
        <v>223</v>
      </c>
      <c r="C59" t="s">
        <v>1773</v>
      </c>
      <c r="D59" t="s">
        <v>278</v>
      </c>
      <c r="E59" t="s">
        <v>278</v>
      </c>
      <c r="F59">
        <v>3380</v>
      </c>
      <c r="H59">
        <v>27329</v>
      </c>
      <c r="I59" s="26">
        <v>42271</v>
      </c>
      <c r="J59" t="s">
        <v>278</v>
      </c>
      <c r="K59" t="s">
        <v>278</v>
      </c>
      <c r="L59" t="s">
        <v>1</v>
      </c>
      <c r="M59" t="s">
        <v>1</v>
      </c>
      <c r="N59" t="s">
        <v>1</v>
      </c>
      <c r="O59" t="s">
        <v>278</v>
      </c>
      <c r="Q59" t="s">
        <v>2131</v>
      </c>
      <c r="S59" t="s">
        <v>2130</v>
      </c>
      <c r="T59" t="e">
        <f>VLOOKUP(A59,EntidadesOpWeb!$A$4:$A$126,1,FALSE)</f>
        <v>#N/A</v>
      </c>
    </row>
    <row r="60" spans="1:20" hidden="1" x14ac:dyDescent="0.35">
      <c r="A60">
        <v>3390</v>
      </c>
      <c r="B60" t="s">
        <v>223</v>
      </c>
      <c r="C60" t="s">
        <v>1773</v>
      </c>
      <c r="D60" t="s">
        <v>278</v>
      </c>
      <c r="E60" t="s">
        <v>278</v>
      </c>
      <c r="F60">
        <v>3390</v>
      </c>
      <c r="H60">
        <v>27721</v>
      </c>
      <c r="I60" s="26">
        <v>42271</v>
      </c>
      <c r="J60" t="s">
        <v>278</v>
      </c>
      <c r="K60" t="s">
        <v>278</v>
      </c>
      <c r="L60" t="s">
        <v>1</v>
      </c>
      <c r="M60" t="s">
        <v>1</v>
      </c>
      <c r="N60" t="s">
        <v>1</v>
      </c>
      <c r="O60" t="s">
        <v>278</v>
      </c>
      <c r="Q60" t="s">
        <v>2129</v>
      </c>
      <c r="S60" t="s">
        <v>2128</v>
      </c>
      <c r="T60" t="e">
        <f>VLOOKUP(A60,EntidadesOpWeb!$A$4:$A$126,1,FALSE)</f>
        <v>#N/A</v>
      </c>
    </row>
    <row r="61" spans="1:20" hidden="1" x14ac:dyDescent="0.35">
      <c r="A61">
        <v>3400</v>
      </c>
      <c r="B61" t="s">
        <v>223</v>
      </c>
      <c r="C61" t="s">
        <v>1773</v>
      </c>
      <c r="D61" t="s">
        <v>278</v>
      </c>
      <c r="E61" t="s">
        <v>278</v>
      </c>
      <c r="F61">
        <v>3400</v>
      </c>
      <c r="H61">
        <v>28669</v>
      </c>
      <c r="I61" s="26">
        <v>41638</v>
      </c>
      <c r="J61" t="s">
        <v>278</v>
      </c>
      <c r="K61" t="s">
        <v>278</v>
      </c>
      <c r="L61" t="s">
        <v>1</v>
      </c>
      <c r="M61" t="s">
        <v>1</v>
      </c>
      <c r="N61" t="s">
        <v>1</v>
      </c>
      <c r="O61" t="s">
        <v>278</v>
      </c>
      <c r="Q61" t="s">
        <v>2127</v>
      </c>
      <c r="S61" t="s">
        <v>2126</v>
      </c>
      <c r="T61" t="e">
        <f>VLOOKUP(A61,EntidadesOpWeb!$A$4:$A$126,1,FALSE)</f>
        <v>#N/A</v>
      </c>
    </row>
    <row r="62" spans="1:20" hidden="1" x14ac:dyDescent="0.35">
      <c r="A62">
        <v>3417</v>
      </c>
      <c r="B62" t="s">
        <v>223</v>
      </c>
      <c r="C62" t="s">
        <v>1773</v>
      </c>
      <c r="D62" t="s">
        <v>278</v>
      </c>
      <c r="E62" t="s">
        <v>278</v>
      </c>
      <c r="F62">
        <v>3417</v>
      </c>
      <c r="H62">
        <v>30517</v>
      </c>
      <c r="I62" s="26">
        <v>43171</v>
      </c>
      <c r="J62" t="s">
        <v>278</v>
      </c>
      <c r="K62" t="s">
        <v>278</v>
      </c>
      <c r="L62" t="s">
        <v>1</v>
      </c>
      <c r="M62" t="s">
        <v>1</v>
      </c>
      <c r="N62" t="s">
        <v>1</v>
      </c>
      <c r="O62" t="s">
        <v>278</v>
      </c>
      <c r="Q62" t="s">
        <v>2125</v>
      </c>
      <c r="S62" t="s">
        <v>2124</v>
      </c>
      <c r="T62" t="e">
        <f>VLOOKUP(A62,EntidadesOpWeb!$A$4:$A$126,1,FALSE)</f>
        <v>#N/A</v>
      </c>
    </row>
    <row r="63" spans="1:20" hidden="1" x14ac:dyDescent="0.35">
      <c r="A63">
        <v>3419</v>
      </c>
      <c r="B63" t="s">
        <v>223</v>
      </c>
      <c r="C63" t="s">
        <v>1773</v>
      </c>
      <c r="D63" t="s">
        <v>278</v>
      </c>
      <c r="E63" t="s">
        <v>278</v>
      </c>
      <c r="F63">
        <v>3419</v>
      </c>
      <c r="H63">
        <v>30519</v>
      </c>
      <c r="I63" s="26">
        <v>43171</v>
      </c>
      <c r="J63" t="s">
        <v>278</v>
      </c>
      <c r="K63" t="s">
        <v>278</v>
      </c>
      <c r="L63" t="s">
        <v>1</v>
      </c>
      <c r="M63" t="s">
        <v>1</v>
      </c>
      <c r="N63" t="s">
        <v>1</v>
      </c>
      <c r="O63" t="s">
        <v>278</v>
      </c>
      <c r="Q63" t="s">
        <v>2123</v>
      </c>
      <c r="S63" t="s">
        <v>2122</v>
      </c>
      <c r="T63" t="e">
        <f>VLOOKUP(A63,EntidadesOpWeb!$A$4:$A$126,1,FALSE)</f>
        <v>#N/A</v>
      </c>
    </row>
    <row r="64" spans="1:20" hidden="1" x14ac:dyDescent="0.35">
      <c r="A64">
        <v>3422</v>
      </c>
      <c r="B64" t="s">
        <v>223</v>
      </c>
      <c r="C64" t="s">
        <v>1773</v>
      </c>
      <c r="D64" t="s">
        <v>278</v>
      </c>
      <c r="E64" t="s">
        <v>278</v>
      </c>
      <c r="F64">
        <v>3422</v>
      </c>
      <c r="H64">
        <v>31888</v>
      </c>
      <c r="I64" s="26">
        <v>43292</v>
      </c>
      <c r="J64" t="s">
        <v>1</v>
      </c>
      <c r="K64" t="s">
        <v>278</v>
      </c>
      <c r="L64" t="s">
        <v>1</v>
      </c>
      <c r="M64" t="s">
        <v>1</v>
      </c>
      <c r="N64" t="s">
        <v>1</v>
      </c>
      <c r="O64" t="s">
        <v>278</v>
      </c>
      <c r="Q64" t="s">
        <v>2121</v>
      </c>
      <c r="S64" t="s">
        <v>2120</v>
      </c>
      <c r="T64" t="e">
        <f>VLOOKUP(A64,EntidadesOpWeb!$A$4:$A$126,1,FALSE)</f>
        <v>#N/A</v>
      </c>
    </row>
    <row r="65" spans="1:20" hidden="1" x14ac:dyDescent="0.35">
      <c r="A65">
        <v>3426</v>
      </c>
      <c r="B65" t="s">
        <v>223</v>
      </c>
      <c r="C65" t="s">
        <v>1773</v>
      </c>
      <c r="D65" t="s">
        <v>278</v>
      </c>
      <c r="E65" t="s">
        <v>278</v>
      </c>
      <c r="F65">
        <v>3426</v>
      </c>
      <c r="H65">
        <v>33022</v>
      </c>
      <c r="I65" s="26">
        <v>43292</v>
      </c>
      <c r="J65" t="s">
        <v>1</v>
      </c>
      <c r="K65" t="s">
        <v>278</v>
      </c>
      <c r="L65" t="s">
        <v>1</v>
      </c>
      <c r="M65" t="s">
        <v>1</v>
      </c>
      <c r="N65" t="s">
        <v>1</v>
      </c>
      <c r="O65" t="s">
        <v>278</v>
      </c>
      <c r="Q65" t="s">
        <v>2119</v>
      </c>
      <c r="S65" t="s">
        <v>2118</v>
      </c>
      <c r="T65" t="e">
        <f>VLOOKUP(A65,EntidadesOpWeb!$A$4:$A$126,1,FALSE)</f>
        <v>#N/A</v>
      </c>
    </row>
    <row r="66" spans="1:20" hidden="1" x14ac:dyDescent="0.35">
      <c r="A66">
        <v>3428</v>
      </c>
      <c r="B66" t="s">
        <v>223</v>
      </c>
      <c r="C66" t="s">
        <v>1773</v>
      </c>
      <c r="D66" t="s">
        <v>278</v>
      </c>
      <c r="E66" t="s">
        <v>278</v>
      </c>
      <c r="F66">
        <v>3428</v>
      </c>
      <c r="H66">
        <v>33590</v>
      </c>
      <c r="I66" s="26">
        <v>43292</v>
      </c>
      <c r="J66" t="s">
        <v>1</v>
      </c>
      <c r="K66" t="s">
        <v>278</v>
      </c>
      <c r="L66" t="s">
        <v>1</v>
      </c>
      <c r="M66" t="s">
        <v>1</v>
      </c>
      <c r="N66" t="s">
        <v>1</v>
      </c>
      <c r="O66" t="s">
        <v>278</v>
      </c>
      <c r="Q66" t="s">
        <v>2117</v>
      </c>
      <c r="S66" t="s">
        <v>2116</v>
      </c>
      <c r="T66" t="e">
        <f>VLOOKUP(A66,EntidadesOpWeb!$A$4:$A$126,1,FALSE)</f>
        <v>#N/A</v>
      </c>
    </row>
    <row r="67" spans="1:20" hidden="1" x14ac:dyDescent="0.35">
      <c r="A67">
        <v>3431</v>
      </c>
      <c r="B67" t="s">
        <v>223</v>
      </c>
      <c r="C67" t="s">
        <v>1773</v>
      </c>
      <c r="D67" t="s">
        <v>278</v>
      </c>
      <c r="E67" t="s">
        <v>278</v>
      </c>
      <c r="F67">
        <v>3431</v>
      </c>
      <c r="H67">
        <v>34566</v>
      </c>
      <c r="I67" s="26">
        <v>43539</v>
      </c>
      <c r="J67" t="s">
        <v>278</v>
      </c>
      <c r="K67" t="s">
        <v>278</v>
      </c>
      <c r="L67" t="s">
        <v>1</v>
      </c>
      <c r="M67" t="s">
        <v>1</v>
      </c>
      <c r="N67" t="s">
        <v>1</v>
      </c>
      <c r="O67" t="s">
        <v>278</v>
      </c>
      <c r="Q67" t="s">
        <v>2115</v>
      </c>
      <c r="S67" t="s">
        <v>2114</v>
      </c>
      <c r="T67" t="e">
        <f>VLOOKUP(A67,EntidadesOpWeb!$A$4:$A$126,1,FALSE)</f>
        <v>#N/A</v>
      </c>
    </row>
    <row r="68" spans="1:20" hidden="1" x14ac:dyDescent="0.35">
      <c r="A68">
        <v>3451</v>
      </c>
      <c r="B68" t="s">
        <v>223</v>
      </c>
      <c r="C68" t="s">
        <v>1773</v>
      </c>
      <c r="D68" t="s">
        <v>278</v>
      </c>
      <c r="E68" t="s">
        <v>278</v>
      </c>
      <c r="F68">
        <v>3451</v>
      </c>
      <c r="H68">
        <v>38249</v>
      </c>
      <c r="I68" s="26">
        <v>43927</v>
      </c>
      <c r="J68" t="s">
        <v>278</v>
      </c>
      <c r="K68" t="s">
        <v>278</v>
      </c>
      <c r="L68" t="s">
        <v>1</v>
      </c>
      <c r="M68" t="s">
        <v>1</v>
      </c>
      <c r="N68" t="s">
        <v>1</v>
      </c>
      <c r="O68" t="s">
        <v>278</v>
      </c>
      <c r="Q68" t="s">
        <v>2113</v>
      </c>
      <c r="S68" t="s">
        <v>2112</v>
      </c>
      <c r="T68" t="e">
        <f>VLOOKUP(A68,EntidadesOpWeb!$A$4:$A$126,1,FALSE)</f>
        <v>#N/A</v>
      </c>
    </row>
    <row r="69" spans="1:20" hidden="1" x14ac:dyDescent="0.35">
      <c r="A69">
        <v>3478</v>
      </c>
      <c r="B69" t="s">
        <v>223</v>
      </c>
      <c r="C69" t="s">
        <v>1773</v>
      </c>
      <c r="D69" t="s">
        <v>278</v>
      </c>
      <c r="E69" t="s">
        <v>278</v>
      </c>
      <c r="F69">
        <v>3478</v>
      </c>
      <c r="H69">
        <v>39701</v>
      </c>
      <c r="I69" s="26">
        <v>43927</v>
      </c>
      <c r="J69" t="s">
        <v>278</v>
      </c>
      <c r="K69" t="s">
        <v>278</v>
      </c>
      <c r="L69" t="s">
        <v>1</v>
      </c>
      <c r="M69" t="s">
        <v>1</v>
      </c>
      <c r="N69" t="s">
        <v>1</v>
      </c>
      <c r="O69" t="s">
        <v>278</v>
      </c>
      <c r="Q69" t="s">
        <v>2111</v>
      </c>
      <c r="S69" t="s">
        <v>2110</v>
      </c>
      <c r="T69" t="e">
        <f>VLOOKUP(A69,EntidadesOpWeb!$A$4:$A$126,1,FALSE)</f>
        <v>#N/A</v>
      </c>
    </row>
    <row r="70" spans="1:20" hidden="1" x14ac:dyDescent="0.35">
      <c r="A70">
        <v>3481</v>
      </c>
      <c r="B70" t="s">
        <v>223</v>
      </c>
      <c r="C70" t="s">
        <v>1773</v>
      </c>
      <c r="D70" t="s">
        <v>278</v>
      </c>
      <c r="E70" t="s">
        <v>278</v>
      </c>
      <c r="F70">
        <v>3481</v>
      </c>
      <c r="H70">
        <v>39826</v>
      </c>
      <c r="I70" s="26">
        <v>44195</v>
      </c>
      <c r="J70" t="s">
        <v>278</v>
      </c>
      <c r="K70" t="s">
        <v>278</v>
      </c>
      <c r="L70" t="s">
        <v>1</v>
      </c>
      <c r="M70" t="s">
        <v>1</v>
      </c>
      <c r="N70" t="s">
        <v>1</v>
      </c>
      <c r="O70" t="s">
        <v>278</v>
      </c>
      <c r="Q70" t="s">
        <v>2109</v>
      </c>
      <c r="S70" t="s">
        <v>2108</v>
      </c>
      <c r="T70" t="e">
        <f>VLOOKUP(A70,EntidadesOpWeb!$A$4:$A$126,1,FALSE)</f>
        <v>#N/A</v>
      </c>
    </row>
    <row r="71" spans="1:20" hidden="1" x14ac:dyDescent="0.35">
      <c r="A71">
        <v>3500</v>
      </c>
      <c r="B71" t="s">
        <v>223</v>
      </c>
      <c r="C71" t="s">
        <v>1773</v>
      </c>
      <c r="D71" t="s">
        <v>278</v>
      </c>
      <c r="E71" t="s">
        <v>278</v>
      </c>
      <c r="F71">
        <v>3500</v>
      </c>
      <c r="H71">
        <v>40406</v>
      </c>
      <c r="I71" s="26">
        <v>44301</v>
      </c>
      <c r="J71" t="s">
        <v>278</v>
      </c>
      <c r="K71" t="s">
        <v>278</v>
      </c>
      <c r="L71" t="s">
        <v>1</v>
      </c>
      <c r="M71" t="s">
        <v>1</v>
      </c>
      <c r="N71" t="s">
        <v>1</v>
      </c>
      <c r="O71" t="s">
        <v>278</v>
      </c>
      <c r="Q71" t="s">
        <v>2107</v>
      </c>
      <c r="S71" t="s">
        <v>2106</v>
      </c>
      <c r="T71" t="e">
        <f>VLOOKUP(A71,EntidadesOpWeb!$A$4:$A$126,1,FALSE)</f>
        <v>#N/A</v>
      </c>
    </row>
    <row r="72" spans="1:20" hidden="1" x14ac:dyDescent="0.35">
      <c r="A72">
        <v>3503</v>
      </c>
      <c r="B72" t="s">
        <v>223</v>
      </c>
      <c r="C72" t="s">
        <v>1773</v>
      </c>
      <c r="D72" t="s">
        <v>278</v>
      </c>
      <c r="E72" t="s">
        <v>278</v>
      </c>
      <c r="F72">
        <v>3503</v>
      </c>
      <c r="H72">
        <v>40548</v>
      </c>
      <c r="I72" s="26">
        <v>44322</v>
      </c>
      <c r="J72" t="s">
        <v>1</v>
      </c>
      <c r="K72" t="s">
        <v>278</v>
      </c>
      <c r="L72" t="s">
        <v>1</v>
      </c>
      <c r="M72" t="s">
        <v>1</v>
      </c>
      <c r="N72" t="s">
        <v>1</v>
      </c>
      <c r="O72" t="s">
        <v>278</v>
      </c>
      <c r="Q72" t="s">
        <v>2105</v>
      </c>
      <c r="S72" t="s">
        <v>2104</v>
      </c>
      <c r="T72" t="e">
        <f>VLOOKUP(A72,EntidadesOpWeb!$A$4:$A$126,1,FALSE)</f>
        <v>#N/A</v>
      </c>
    </row>
    <row r="73" spans="1:20" hidden="1" x14ac:dyDescent="0.35">
      <c r="A73">
        <v>3512</v>
      </c>
      <c r="B73" t="s">
        <v>223</v>
      </c>
      <c r="C73" t="s">
        <v>1773</v>
      </c>
      <c r="D73" t="s">
        <v>278</v>
      </c>
      <c r="E73" t="s">
        <v>278</v>
      </c>
      <c r="F73">
        <v>3512</v>
      </c>
      <c r="H73">
        <v>40574</v>
      </c>
      <c r="I73" s="26">
        <v>44327</v>
      </c>
      <c r="J73" t="s">
        <v>278</v>
      </c>
      <c r="K73" t="s">
        <v>278</v>
      </c>
      <c r="L73" t="s">
        <v>1</v>
      </c>
      <c r="M73" t="s">
        <v>1</v>
      </c>
      <c r="N73" t="s">
        <v>1</v>
      </c>
      <c r="O73" t="s">
        <v>278</v>
      </c>
      <c r="Q73" t="s">
        <v>2103</v>
      </c>
      <c r="S73" t="s">
        <v>2102</v>
      </c>
      <c r="T73" t="e">
        <f>VLOOKUP(A73,EntidadesOpWeb!$A$4:$A$126,1,FALSE)</f>
        <v>#N/A</v>
      </c>
    </row>
    <row r="74" spans="1:20" hidden="1" x14ac:dyDescent="0.35">
      <c r="A74">
        <v>3520</v>
      </c>
      <c r="B74" t="s">
        <v>223</v>
      </c>
      <c r="C74" t="s">
        <v>1773</v>
      </c>
      <c r="D74" t="s">
        <v>278</v>
      </c>
      <c r="E74" t="s">
        <v>278</v>
      </c>
      <c r="F74">
        <v>3520</v>
      </c>
      <c r="H74">
        <v>40581</v>
      </c>
      <c r="I74" s="26">
        <v>44327</v>
      </c>
      <c r="J74" t="s">
        <v>278</v>
      </c>
      <c r="K74" t="s">
        <v>278</v>
      </c>
      <c r="L74" t="s">
        <v>1</v>
      </c>
      <c r="M74" t="s">
        <v>1</v>
      </c>
      <c r="N74" t="s">
        <v>1</v>
      </c>
      <c r="O74" t="s">
        <v>278</v>
      </c>
      <c r="Q74" t="s">
        <v>2101</v>
      </c>
      <c r="S74" t="s">
        <v>2100</v>
      </c>
      <c r="T74" t="e">
        <f>VLOOKUP(A74,EntidadesOpWeb!$A$4:$A$126,1,FALSE)</f>
        <v>#N/A</v>
      </c>
    </row>
    <row r="75" spans="1:20" hidden="1" x14ac:dyDescent="0.35">
      <c r="A75">
        <v>3530</v>
      </c>
      <c r="B75" t="s">
        <v>223</v>
      </c>
      <c r="C75" t="s">
        <v>1773</v>
      </c>
      <c r="D75" t="s">
        <v>278</v>
      </c>
      <c r="E75" t="s">
        <v>278</v>
      </c>
      <c r="F75">
        <v>3530</v>
      </c>
      <c r="H75">
        <v>41360</v>
      </c>
      <c r="I75" s="26">
        <v>44509</v>
      </c>
      <c r="J75" t="s">
        <v>1</v>
      </c>
      <c r="K75" t="s">
        <v>278</v>
      </c>
      <c r="L75" t="s">
        <v>1</v>
      </c>
      <c r="M75" t="s">
        <v>1</v>
      </c>
      <c r="N75" t="s">
        <v>1</v>
      </c>
      <c r="O75" t="s">
        <v>278</v>
      </c>
      <c r="Q75" t="s">
        <v>2099</v>
      </c>
      <c r="S75" t="s">
        <v>2098</v>
      </c>
      <c r="T75" t="e">
        <f>VLOOKUP(A75,EntidadesOpWeb!$A$4:$A$126,1,FALSE)</f>
        <v>#N/A</v>
      </c>
    </row>
    <row r="76" spans="1:20" hidden="1" x14ac:dyDescent="0.35">
      <c r="A76">
        <v>3539</v>
      </c>
      <c r="B76" t="s">
        <v>223</v>
      </c>
      <c r="C76" t="s">
        <v>1773</v>
      </c>
      <c r="D76" t="s">
        <v>278</v>
      </c>
      <c r="E76" t="s">
        <v>278</v>
      </c>
      <c r="F76">
        <v>3539</v>
      </c>
      <c r="H76">
        <v>41990</v>
      </c>
      <c r="I76" s="26">
        <v>44622</v>
      </c>
      <c r="J76" t="s">
        <v>278</v>
      </c>
      <c r="K76" t="s">
        <v>278</v>
      </c>
      <c r="L76" t="s">
        <v>1</v>
      </c>
      <c r="M76" t="s">
        <v>1</v>
      </c>
      <c r="N76" t="s">
        <v>1</v>
      </c>
      <c r="O76" t="s">
        <v>278</v>
      </c>
      <c r="Q76" t="s">
        <v>2097</v>
      </c>
      <c r="S76" t="s">
        <v>2096</v>
      </c>
      <c r="T76" t="e">
        <f>VLOOKUP(A76,EntidadesOpWeb!$A$4:$A$126,1,FALSE)</f>
        <v>#N/A</v>
      </c>
    </row>
    <row r="77" spans="1:20" hidden="1" x14ac:dyDescent="0.35">
      <c r="A77">
        <v>3543</v>
      </c>
      <c r="B77" t="s">
        <v>223</v>
      </c>
      <c r="C77" t="s">
        <v>1773</v>
      </c>
      <c r="D77" t="s">
        <v>278</v>
      </c>
      <c r="E77" t="s">
        <v>278</v>
      </c>
      <c r="F77">
        <v>3543</v>
      </c>
      <c r="H77">
        <v>42193</v>
      </c>
      <c r="I77" s="26">
        <v>44662</v>
      </c>
      <c r="J77" t="s">
        <v>1</v>
      </c>
      <c r="K77" t="s">
        <v>278</v>
      </c>
      <c r="L77" t="s">
        <v>1</v>
      </c>
      <c r="M77" t="s">
        <v>1</v>
      </c>
      <c r="N77" t="s">
        <v>1</v>
      </c>
      <c r="O77" t="s">
        <v>278</v>
      </c>
      <c r="Q77" t="s">
        <v>2095</v>
      </c>
      <c r="S77" t="s">
        <v>2094</v>
      </c>
      <c r="T77" t="e">
        <f>VLOOKUP(A77,EntidadesOpWeb!$A$4:$A$126,1,FALSE)</f>
        <v>#N/A</v>
      </c>
    </row>
    <row r="78" spans="1:20" hidden="1" x14ac:dyDescent="0.35">
      <c r="A78">
        <v>3546</v>
      </c>
      <c r="B78" t="s">
        <v>223</v>
      </c>
      <c r="C78" t="s">
        <v>1773</v>
      </c>
      <c r="D78" t="s">
        <v>278</v>
      </c>
      <c r="E78" t="s">
        <v>278</v>
      </c>
      <c r="F78">
        <v>3546</v>
      </c>
      <c r="H78">
        <v>42418</v>
      </c>
      <c r="I78" s="26">
        <v>44693</v>
      </c>
      <c r="J78" t="s">
        <v>1</v>
      </c>
      <c r="K78" t="s">
        <v>278</v>
      </c>
      <c r="L78" t="s">
        <v>1</v>
      </c>
      <c r="M78" t="s">
        <v>1</v>
      </c>
      <c r="N78" t="s">
        <v>1</v>
      </c>
      <c r="O78" t="s">
        <v>278</v>
      </c>
      <c r="Q78" t="s">
        <v>2093</v>
      </c>
      <c r="S78" t="s">
        <v>2092</v>
      </c>
      <c r="T78" t="e">
        <f>VLOOKUP(A78,EntidadesOpWeb!$A$4:$A$126,1,FALSE)</f>
        <v>#N/A</v>
      </c>
    </row>
    <row r="79" spans="1:20" hidden="1" x14ac:dyDescent="0.35">
      <c r="A79">
        <v>3551</v>
      </c>
      <c r="B79" t="s">
        <v>223</v>
      </c>
      <c r="C79" t="s">
        <v>1773</v>
      </c>
      <c r="D79" t="s">
        <v>278</v>
      </c>
      <c r="E79" t="s">
        <v>278</v>
      </c>
      <c r="F79">
        <v>3551</v>
      </c>
      <c r="H79">
        <v>42696</v>
      </c>
      <c r="I79" s="26">
        <v>44769</v>
      </c>
      <c r="J79" t="s">
        <v>1</v>
      </c>
      <c r="K79" t="s">
        <v>278</v>
      </c>
      <c r="L79" t="s">
        <v>1</v>
      </c>
      <c r="M79" t="s">
        <v>1</v>
      </c>
      <c r="N79" t="s">
        <v>1</v>
      </c>
      <c r="O79" t="s">
        <v>278</v>
      </c>
      <c r="Q79" t="s">
        <v>2091</v>
      </c>
      <c r="S79" t="s">
        <v>2090</v>
      </c>
      <c r="T79" t="e">
        <f>VLOOKUP(A79,EntidadesOpWeb!$A$4:$A$126,1,FALSE)</f>
        <v>#N/A</v>
      </c>
    </row>
    <row r="80" spans="1:20" hidden="1" x14ac:dyDescent="0.35">
      <c r="A80">
        <v>3556</v>
      </c>
      <c r="B80" t="s">
        <v>223</v>
      </c>
      <c r="C80" t="s">
        <v>1773</v>
      </c>
      <c r="D80" t="s">
        <v>278</v>
      </c>
      <c r="E80" t="s">
        <v>278</v>
      </c>
      <c r="F80">
        <v>3556</v>
      </c>
      <c r="H80">
        <v>43188</v>
      </c>
      <c r="I80" s="26">
        <v>44859</v>
      </c>
      <c r="J80" t="s">
        <v>1</v>
      </c>
      <c r="K80" t="s">
        <v>278</v>
      </c>
      <c r="L80" t="s">
        <v>1</v>
      </c>
      <c r="M80" t="s">
        <v>1</v>
      </c>
      <c r="N80" t="s">
        <v>1</v>
      </c>
      <c r="O80" t="s">
        <v>278</v>
      </c>
      <c r="Q80" t="s">
        <v>2089</v>
      </c>
      <c r="S80" t="s">
        <v>2088</v>
      </c>
      <c r="T80" t="e">
        <f>VLOOKUP(A80,EntidadesOpWeb!$A$4:$A$126,1,FALSE)</f>
        <v>#N/A</v>
      </c>
    </row>
    <row r="81" spans="1:20" hidden="1" x14ac:dyDescent="0.35">
      <c r="A81">
        <v>3560</v>
      </c>
      <c r="B81" t="s">
        <v>223</v>
      </c>
      <c r="C81" t="s">
        <v>1773</v>
      </c>
      <c r="D81" t="s">
        <v>278</v>
      </c>
      <c r="E81" t="s">
        <v>278</v>
      </c>
      <c r="F81">
        <v>3560</v>
      </c>
      <c r="H81">
        <v>43174</v>
      </c>
      <c r="I81" s="26">
        <v>43089</v>
      </c>
      <c r="J81" t="s">
        <v>1</v>
      </c>
      <c r="K81" t="s">
        <v>278</v>
      </c>
      <c r="L81" t="s">
        <v>1</v>
      </c>
      <c r="M81" t="s">
        <v>1</v>
      </c>
      <c r="N81" t="s">
        <v>1</v>
      </c>
      <c r="O81" t="s">
        <v>278</v>
      </c>
      <c r="Q81" t="s">
        <v>2087</v>
      </c>
      <c r="S81" t="s">
        <v>2086</v>
      </c>
      <c r="T81" t="e">
        <f>VLOOKUP(A81,EntidadesOpWeb!$A$4:$A$126,1,FALSE)</f>
        <v>#N/A</v>
      </c>
    </row>
    <row r="82" spans="1:20" hidden="1" x14ac:dyDescent="0.35">
      <c r="A82">
        <v>3570</v>
      </c>
      <c r="B82" t="s">
        <v>223</v>
      </c>
      <c r="C82" t="s">
        <v>1773</v>
      </c>
      <c r="D82" t="s">
        <v>278</v>
      </c>
      <c r="E82" t="s">
        <v>278</v>
      </c>
      <c r="F82">
        <v>3570</v>
      </c>
      <c r="H82">
        <v>44039</v>
      </c>
      <c r="I82" s="26">
        <v>45026</v>
      </c>
      <c r="J82" t="s">
        <v>1</v>
      </c>
      <c r="K82" t="s">
        <v>278</v>
      </c>
      <c r="L82" t="s">
        <v>1</v>
      </c>
      <c r="M82" t="s">
        <v>1</v>
      </c>
      <c r="N82" t="s">
        <v>1</v>
      </c>
      <c r="O82" t="s">
        <v>278</v>
      </c>
      <c r="Q82" t="s">
        <v>2085</v>
      </c>
      <c r="S82" t="s">
        <v>2084</v>
      </c>
      <c r="T82" t="e">
        <f>VLOOKUP(A82,EntidadesOpWeb!$A$4:$A$126,1,FALSE)</f>
        <v>#N/A</v>
      </c>
    </row>
    <row r="83" spans="1:20" hidden="1" x14ac:dyDescent="0.35">
      <c r="A83">
        <v>3574</v>
      </c>
      <c r="B83" t="s">
        <v>223</v>
      </c>
      <c r="C83" t="s">
        <v>1773</v>
      </c>
      <c r="D83" t="s">
        <v>278</v>
      </c>
      <c r="E83" t="s">
        <v>278</v>
      </c>
      <c r="F83">
        <v>3574</v>
      </c>
      <c r="H83">
        <v>44262</v>
      </c>
      <c r="I83" s="26">
        <v>45075</v>
      </c>
      <c r="J83" t="s">
        <v>278</v>
      </c>
      <c r="K83" t="s">
        <v>278</v>
      </c>
      <c r="L83" t="s">
        <v>1</v>
      </c>
      <c r="M83" t="s">
        <v>1</v>
      </c>
      <c r="N83" t="s">
        <v>1</v>
      </c>
      <c r="O83" t="s">
        <v>278</v>
      </c>
      <c r="Q83" t="s">
        <v>2083</v>
      </c>
      <c r="S83" t="s">
        <v>2082</v>
      </c>
      <c r="T83" t="e">
        <f>VLOOKUP(A83,EntidadesOpWeb!$A$4:$A$126,1,FALSE)</f>
        <v>#N/A</v>
      </c>
    </row>
    <row r="84" spans="1:20" hidden="1" x14ac:dyDescent="0.35">
      <c r="A84">
        <v>3580</v>
      </c>
      <c r="B84" t="s">
        <v>223</v>
      </c>
      <c r="C84" t="s">
        <v>1773</v>
      </c>
      <c r="D84" t="s">
        <v>278</v>
      </c>
      <c r="E84" t="s">
        <v>278</v>
      </c>
      <c r="F84">
        <v>3580</v>
      </c>
      <c r="H84">
        <v>44374</v>
      </c>
      <c r="I84" s="26">
        <v>43089</v>
      </c>
      <c r="J84" t="s">
        <v>1</v>
      </c>
      <c r="K84" t="s">
        <v>278</v>
      </c>
      <c r="L84" t="s">
        <v>1</v>
      </c>
      <c r="M84" t="s">
        <v>1</v>
      </c>
      <c r="N84" t="s">
        <v>1</v>
      </c>
      <c r="O84" t="s">
        <v>278</v>
      </c>
      <c r="Q84" t="s">
        <v>2081</v>
      </c>
      <c r="S84" t="s">
        <v>2080</v>
      </c>
      <c r="T84" t="e">
        <f>VLOOKUP(A84,EntidadesOpWeb!$A$4:$A$126,1,FALSE)</f>
        <v>#N/A</v>
      </c>
    </row>
    <row r="85" spans="1:20" hidden="1" x14ac:dyDescent="0.35">
      <c r="A85">
        <v>3583</v>
      </c>
      <c r="B85" t="s">
        <v>223</v>
      </c>
      <c r="C85" t="s">
        <v>1773</v>
      </c>
      <c r="D85" t="s">
        <v>278</v>
      </c>
      <c r="E85" t="s">
        <v>278</v>
      </c>
      <c r="F85">
        <v>3583</v>
      </c>
      <c r="H85">
        <v>44524</v>
      </c>
      <c r="I85" s="26">
        <v>45075</v>
      </c>
      <c r="J85" t="s">
        <v>278</v>
      </c>
      <c r="K85" t="s">
        <v>278</v>
      </c>
      <c r="L85" t="s">
        <v>1</v>
      </c>
      <c r="M85" t="s">
        <v>1</v>
      </c>
      <c r="N85" t="s">
        <v>1</v>
      </c>
      <c r="O85" t="s">
        <v>278</v>
      </c>
      <c r="Q85" t="s">
        <v>2079</v>
      </c>
      <c r="S85" t="s">
        <v>2078</v>
      </c>
      <c r="T85" t="e">
        <f>VLOOKUP(A85,EntidadesOpWeb!$A$4:$A$126,1,FALSE)</f>
        <v>#N/A</v>
      </c>
    </row>
    <row r="86" spans="1:20" hidden="1" x14ac:dyDescent="0.35">
      <c r="A86">
        <v>3590</v>
      </c>
      <c r="B86" t="s">
        <v>223</v>
      </c>
      <c r="C86" t="s">
        <v>1773</v>
      </c>
      <c r="D86" t="s">
        <v>278</v>
      </c>
      <c r="E86" t="s">
        <v>278</v>
      </c>
      <c r="F86">
        <v>3590</v>
      </c>
      <c r="H86">
        <v>44701</v>
      </c>
      <c r="I86" s="26">
        <v>45173</v>
      </c>
      <c r="J86" t="s">
        <v>1</v>
      </c>
      <c r="K86" t="s">
        <v>278</v>
      </c>
      <c r="L86" t="s">
        <v>1</v>
      </c>
      <c r="M86" t="s">
        <v>1</v>
      </c>
      <c r="N86" t="s">
        <v>1</v>
      </c>
      <c r="O86" t="s">
        <v>278</v>
      </c>
      <c r="Q86" t="s">
        <v>2077</v>
      </c>
      <c r="S86" t="s">
        <v>2076</v>
      </c>
      <c r="T86" t="e">
        <f>VLOOKUP(A86,EntidadesOpWeb!$A$4:$A$126,1,FALSE)</f>
        <v>#N/A</v>
      </c>
    </row>
    <row r="87" spans="1:20" hidden="1" x14ac:dyDescent="0.35">
      <c r="A87">
        <v>3595</v>
      </c>
      <c r="B87" t="s">
        <v>223</v>
      </c>
      <c r="C87" t="s">
        <v>1773</v>
      </c>
      <c r="D87" t="s">
        <v>278</v>
      </c>
      <c r="E87" t="s">
        <v>278</v>
      </c>
      <c r="F87">
        <v>3595</v>
      </c>
      <c r="H87">
        <v>45033</v>
      </c>
      <c r="I87" s="26">
        <v>45229</v>
      </c>
      <c r="J87" t="s">
        <v>1</v>
      </c>
      <c r="K87" t="s">
        <v>278</v>
      </c>
      <c r="L87" t="s">
        <v>1</v>
      </c>
      <c r="M87" t="s">
        <v>1</v>
      </c>
      <c r="N87" t="s">
        <v>1</v>
      </c>
      <c r="O87" t="s">
        <v>278</v>
      </c>
      <c r="Q87" t="s">
        <v>2075</v>
      </c>
      <c r="S87" t="s">
        <v>2074</v>
      </c>
      <c r="T87" t="e">
        <f>VLOOKUP(A87,EntidadesOpWeb!$A$4:$A$126,1,FALSE)</f>
        <v>#N/A</v>
      </c>
    </row>
    <row r="88" spans="1:20" hidden="1" x14ac:dyDescent="0.35">
      <c r="A88">
        <v>3600</v>
      </c>
      <c r="B88" t="s">
        <v>223</v>
      </c>
      <c r="C88" t="s">
        <v>1773</v>
      </c>
      <c r="D88" t="s">
        <v>278</v>
      </c>
      <c r="E88" t="s">
        <v>278</v>
      </c>
      <c r="F88">
        <v>3600</v>
      </c>
      <c r="H88">
        <v>45208</v>
      </c>
      <c r="I88" s="26">
        <v>45257</v>
      </c>
      <c r="J88" t="s">
        <v>1</v>
      </c>
      <c r="K88" t="s">
        <v>278</v>
      </c>
      <c r="L88" t="s">
        <v>1</v>
      </c>
      <c r="M88" t="s">
        <v>1</v>
      </c>
      <c r="N88" t="s">
        <v>1</v>
      </c>
      <c r="O88" t="s">
        <v>278</v>
      </c>
      <c r="Q88" t="s">
        <v>2073</v>
      </c>
      <c r="S88" t="s">
        <v>2072</v>
      </c>
      <c r="T88" t="e">
        <f>VLOOKUP(A88,EntidadesOpWeb!$A$4:$A$126,1,FALSE)</f>
        <v>#N/A</v>
      </c>
    </row>
    <row r="89" spans="1:20" hidden="1" x14ac:dyDescent="0.35">
      <c r="A89">
        <v>3604</v>
      </c>
      <c r="B89" t="s">
        <v>223</v>
      </c>
      <c r="C89" t="s">
        <v>1773</v>
      </c>
      <c r="D89" t="s">
        <v>278</v>
      </c>
      <c r="E89" t="s">
        <v>278</v>
      </c>
      <c r="F89">
        <v>3604</v>
      </c>
      <c r="H89">
        <v>45332</v>
      </c>
      <c r="I89" s="26">
        <v>45275</v>
      </c>
      <c r="J89" t="s">
        <v>1</v>
      </c>
      <c r="K89" t="s">
        <v>278</v>
      </c>
      <c r="L89" t="s">
        <v>1</v>
      </c>
      <c r="M89" t="s">
        <v>1</v>
      </c>
      <c r="N89" t="s">
        <v>1</v>
      </c>
      <c r="O89" t="s">
        <v>278</v>
      </c>
      <c r="Q89" t="s">
        <v>2071</v>
      </c>
      <c r="S89" t="s">
        <v>2070</v>
      </c>
      <c r="T89" t="e">
        <f>VLOOKUP(A89,EntidadesOpWeb!$A$4:$A$126,1,FALSE)</f>
        <v>#N/A</v>
      </c>
    </row>
    <row r="90" spans="1:20" hidden="1" x14ac:dyDescent="0.35">
      <c r="A90">
        <v>3613</v>
      </c>
      <c r="B90" t="s">
        <v>223</v>
      </c>
      <c r="C90" t="s">
        <v>1773</v>
      </c>
      <c r="D90" t="s">
        <v>278</v>
      </c>
      <c r="E90" t="s">
        <v>278</v>
      </c>
      <c r="F90">
        <v>3613</v>
      </c>
      <c r="H90">
        <v>45639</v>
      </c>
      <c r="I90" s="26">
        <v>45330</v>
      </c>
      <c r="J90" t="s">
        <v>1</v>
      </c>
      <c r="K90" t="s">
        <v>278</v>
      </c>
      <c r="L90" t="s">
        <v>1</v>
      </c>
      <c r="M90" t="s">
        <v>1</v>
      </c>
      <c r="N90" t="s">
        <v>1</v>
      </c>
      <c r="O90" t="s">
        <v>278</v>
      </c>
      <c r="Q90" t="s">
        <v>2069</v>
      </c>
      <c r="S90" t="s">
        <v>2068</v>
      </c>
      <c r="T90" t="e">
        <f>VLOOKUP(A90,EntidadesOpWeb!$A$4:$A$126,1,FALSE)</f>
        <v>#N/A</v>
      </c>
    </row>
    <row r="91" spans="1:20" hidden="1" x14ac:dyDescent="0.35">
      <c r="A91">
        <v>3616</v>
      </c>
      <c r="B91" t="s">
        <v>223</v>
      </c>
      <c r="C91" t="s">
        <v>1773</v>
      </c>
      <c r="D91" t="s">
        <v>278</v>
      </c>
      <c r="E91" t="s">
        <v>278</v>
      </c>
      <c r="F91">
        <v>3616</v>
      </c>
      <c r="H91">
        <v>45643</v>
      </c>
      <c r="I91" s="26">
        <v>45330</v>
      </c>
      <c r="J91" t="s">
        <v>1</v>
      </c>
      <c r="K91" t="s">
        <v>278</v>
      </c>
      <c r="L91" t="s">
        <v>1</v>
      </c>
      <c r="M91" t="s">
        <v>1</v>
      </c>
      <c r="N91" t="s">
        <v>1</v>
      </c>
      <c r="O91" t="s">
        <v>278</v>
      </c>
      <c r="Q91" t="s">
        <v>2067</v>
      </c>
      <c r="S91" t="s">
        <v>2066</v>
      </c>
      <c r="T91" t="e">
        <f>VLOOKUP(A91,EntidadesOpWeb!$A$4:$A$126,1,FALSE)</f>
        <v>#N/A</v>
      </c>
    </row>
    <row r="92" spans="1:20" hidden="1" x14ac:dyDescent="0.35">
      <c r="A92">
        <v>3620</v>
      </c>
      <c r="B92" t="s">
        <v>223</v>
      </c>
      <c r="C92" t="s">
        <v>1773</v>
      </c>
      <c r="D92" t="s">
        <v>278</v>
      </c>
      <c r="E92" t="s">
        <v>278</v>
      </c>
      <c r="F92">
        <v>3620</v>
      </c>
      <c r="H92">
        <v>45646</v>
      </c>
      <c r="I92" s="26">
        <v>45330</v>
      </c>
      <c r="J92" t="s">
        <v>1</v>
      </c>
      <c r="K92" t="s">
        <v>278</v>
      </c>
      <c r="L92" t="s">
        <v>1</v>
      </c>
      <c r="M92" t="s">
        <v>1</v>
      </c>
      <c r="N92" t="s">
        <v>1</v>
      </c>
      <c r="O92" t="s">
        <v>278</v>
      </c>
      <c r="Q92" t="s">
        <v>2065</v>
      </c>
      <c r="S92" t="s">
        <v>2064</v>
      </c>
      <c r="T92" t="e">
        <f>VLOOKUP(A92,EntidadesOpWeb!$A$4:$A$126,1,FALSE)</f>
        <v>#N/A</v>
      </c>
    </row>
    <row r="93" spans="1:20" hidden="1" x14ac:dyDescent="0.35">
      <c r="A93">
        <v>3630</v>
      </c>
      <c r="B93" t="s">
        <v>223</v>
      </c>
      <c r="C93" t="s">
        <v>1773</v>
      </c>
      <c r="D93" t="s">
        <v>278</v>
      </c>
      <c r="E93" t="s">
        <v>278</v>
      </c>
      <c r="F93">
        <v>3630</v>
      </c>
      <c r="H93">
        <v>47515</v>
      </c>
      <c r="I93" s="26">
        <v>45614</v>
      </c>
      <c r="J93" t="s">
        <v>278</v>
      </c>
      <c r="K93" t="s">
        <v>278</v>
      </c>
      <c r="L93" t="s">
        <v>1</v>
      </c>
      <c r="M93" t="s">
        <v>1</v>
      </c>
      <c r="N93" t="s">
        <v>1</v>
      </c>
      <c r="O93" t="s">
        <v>278</v>
      </c>
      <c r="Q93" t="s">
        <v>2063</v>
      </c>
      <c r="S93" t="s">
        <v>2062</v>
      </c>
      <c r="T93" t="e">
        <f>VLOOKUP(A93,EntidadesOpWeb!$A$4:$A$126,1,FALSE)</f>
        <v>#N/A</v>
      </c>
    </row>
    <row r="94" spans="1:20" hidden="1" x14ac:dyDescent="0.35">
      <c r="A94">
        <v>9010</v>
      </c>
      <c r="B94" t="s">
        <v>223</v>
      </c>
      <c r="C94" t="s">
        <v>1773</v>
      </c>
      <c r="D94" t="s">
        <v>278</v>
      </c>
      <c r="E94" t="s">
        <v>278</v>
      </c>
      <c r="F94">
        <v>9010</v>
      </c>
      <c r="H94">
        <v>41279</v>
      </c>
      <c r="I94" s="26">
        <v>44322</v>
      </c>
      <c r="J94" t="s">
        <v>278</v>
      </c>
      <c r="K94" t="s">
        <v>278</v>
      </c>
      <c r="L94" t="s">
        <v>1</v>
      </c>
      <c r="M94" t="s">
        <v>1</v>
      </c>
      <c r="N94" t="s">
        <v>1</v>
      </c>
      <c r="O94" t="s">
        <v>278</v>
      </c>
      <c r="Q94" t="s">
        <v>2061</v>
      </c>
      <c r="S94" t="s">
        <v>2060</v>
      </c>
      <c r="T94" t="e">
        <f>VLOOKUP(A94,EntidadesOpWeb!$A$4:$A$126,1,FALSE)</f>
        <v>#N/A</v>
      </c>
    </row>
    <row r="95" spans="1:20" hidden="1" x14ac:dyDescent="0.35">
      <c r="A95">
        <v>9012</v>
      </c>
      <c r="B95" t="s">
        <v>223</v>
      </c>
      <c r="C95" t="s">
        <v>1773</v>
      </c>
      <c r="D95" t="s">
        <v>278</v>
      </c>
      <c r="E95" t="s">
        <v>278</v>
      </c>
      <c r="F95">
        <v>9012</v>
      </c>
      <c r="H95">
        <v>41295</v>
      </c>
      <c r="I95" s="26">
        <v>44372</v>
      </c>
      <c r="J95" t="s">
        <v>278</v>
      </c>
      <c r="K95" t="s">
        <v>278</v>
      </c>
      <c r="L95" t="s">
        <v>1</v>
      </c>
      <c r="M95" t="s">
        <v>1</v>
      </c>
      <c r="N95" t="s">
        <v>1</v>
      </c>
      <c r="O95" t="s">
        <v>278</v>
      </c>
      <c r="Q95" t="s">
        <v>2011</v>
      </c>
      <c r="S95" t="s">
        <v>2059</v>
      </c>
      <c r="T95" t="e">
        <f>VLOOKUP(A95,EntidadesOpWeb!$A$4:$A$126,1,FALSE)</f>
        <v>#N/A</v>
      </c>
    </row>
    <row r="96" spans="1:20" hidden="1" x14ac:dyDescent="0.35">
      <c r="A96">
        <v>9014</v>
      </c>
      <c r="B96" t="s">
        <v>223</v>
      </c>
      <c r="C96" t="s">
        <v>1773</v>
      </c>
      <c r="D96" t="s">
        <v>278</v>
      </c>
      <c r="E96" t="s">
        <v>278</v>
      </c>
      <c r="F96">
        <v>9014</v>
      </c>
      <c r="H96">
        <v>41297</v>
      </c>
      <c r="I96" s="26">
        <v>44432</v>
      </c>
      <c r="J96" t="s">
        <v>278</v>
      </c>
      <c r="K96" t="s">
        <v>278</v>
      </c>
      <c r="L96" t="s">
        <v>1</v>
      </c>
      <c r="M96" t="s">
        <v>1</v>
      </c>
      <c r="N96" t="s">
        <v>1</v>
      </c>
      <c r="O96" t="s">
        <v>278</v>
      </c>
      <c r="Q96" t="s">
        <v>2058</v>
      </c>
      <c r="S96" t="s">
        <v>2057</v>
      </c>
      <c r="T96" t="e">
        <f>VLOOKUP(A96,EntidadesOpWeb!$A$4:$A$126,1,FALSE)</f>
        <v>#N/A</v>
      </c>
    </row>
    <row r="97" spans="1:20" hidden="1" x14ac:dyDescent="0.35">
      <c r="A97">
        <v>9016</v>
      </c>
      <c r="B97" t="s">
        <v>223</v>
      </c>
      <c r="C97" t="s">
        <v>1773</v>
      </c>
      <c r="D97" t="s">
        <v>278</v>
      </c>
      <c r="E97" t="s">
        <v>278</v>
      </c>
      <c r="F97">
        <v>9016</v>
      </c>
      <c r="H97">
        <v>41281</v>
      </c>
      <c r="I97" s="26">
        <v>44438</v>
      </c>
      <c r="J97" t="s">
        <v>278</v>
      </c>
      <c r="K97" t="s">
        <v>278</v>
      </c>
      <c r="L97" t="s">
        <v>1</v>
      </c>
      <c r="M97" t="s">
        <v>1</v>
      </c>
      <c r="N97" t="s">
        <v>1</v>
      </c>
      <c r="O97" t="s">
        <v>278</v>
      </c>
      <c r="Q97" t="s">
        <v>2056</v>
      </c>
      <c r="S97" t="s">
        <v>2055</v>
      </c>
      <c r="T97" t="e">
        <f>VLOOKUP(A97,EntidadesOpWeb!$A$4:$A$126,1,FALSE)</f>
        <v>#N/A</v>
      </c>
    </row>
    <row r="98" spans="1:20" hidden="1" x14ac:dyDescent="0.35">
      <c r="A98">
        <v>9018</v>
      </c>
      <c r="B98" t="s">
        <v>223</v>
      </c>
      <c r="C98" t="s">
        <v>1773</v>
      </c>
      <c r="D98" t="s">
        <v>278</v>
      </c>
      <c r="E98" t="s">
        <v>278</v>
      </c>
      <c r="F98">
        <v>9018</v>
      </c>
      <c r="H98">
        <v>41485</v>
      </c>
      <c r="I98" s="26">
        <v>44518</v>
      </c>
      <c r="J98" t="s">
        <v>278</v>
      </c>
      <c r="K98" t="s">
        <v>278</v>
      </c>
      <c r="L98" t="s">
        <v>1</v>
      </c>
      <c r="M98" t="s">
        <v>1</v>
      </c>
      <c r="N98" t="s">
        <v>1</v>
      </c>
      <c r="O98" t="s">
        <v>278</v>
      </c>
      <c r="Q98" t="s">
        <v>2054</v>
      </c>
      <c r="S98" t="s">
        <v>2053</v>
      </c>
      <c r="T98" t="e">
        <f>VLOOKUP(A98,EntidadesOpWeb!$A$4:$A$126,1,FALSE)</f>
        <v>#N/A</v>
      </c>
    </row>
    <row r="99" spans="1:20" hidden="1" x14ac:dyDescent="0.35">
      <c r="A99">
        <v>9020</v>
      </c>
      <c r="B99" t="s">
        <v>223</v>
      </c>
      <c r="C99" t="s">
        <v>1773</v>
      </c>
      <c r="D99" t="s">
        <v>278</v>
      </c>
      <c r="E99" t="s">
        <v>278</v>
      </c>
      <c r="F99">
        <v>9020</v>
      </c>
      <c r="H99">
        <v>41571</v>
      </c>
      <c r="I99" s="26">
        <v>44537</v>
      </c>
      <c r="J99" t="s">
        <v>278</v>
      </c>
      <c r="K99" t="s">
        <v>278</v>
      </c>
      <c r="L99" t="s">
        <v>1</v>
      </c>
      <c r="M99" t="s">
        <v>1</v>
      </c>
      <c r="N99" t="s">
        <v>1</v>
      </c>
      <c r="O99" t="s">
        <v>278</v>
      </c>
      <c r="Q99" t="s">
        <v>2052</v>
      </c>
      <c r="S99" t="s">
        <v>2051</v>
      </c>
      <c r="T99" t="e">
        <f>VLOOKUP(A99,EntidadesOpWeb!$A$4:$A$126,1,FALSE)</f>
        <v>#N/A</v>
      </c>
    </row>
    <row r="100" spans="1:20" hidden="1" x14ac:dyDescent="0.35">
      <c r="A100">
        <v>9022</v>
      </c>
      <c r="B100" t="s">
        <v>223</v>
      </c>
      <c r="C100" t="s">
        <v>1773</v>
      </c>
      <c r="D100" t="s">
        <v>278</v>
      </c>
      <c r="E100" t="s">
        <v>278</v>
      </c>
      <c r="F100">
        <v>9022</v>
      </c>
      <c r="H100">
        <v>41574</v>
      </c>
      <c r="I100" s="26">
        <v>44537</v>
      </c>
      <c r="J100" t="s">
        <v>278</v>
      </c>
      <c r="K100" t="s">
        <v>278</v>
      </c>
      <c r="L100" t="s">
        <v>1</v>
      </c>
      <c r="M100" t="s">
        <v>1</v>
      </c>
      <c r="N100" t="s">
        <v>1</v>
      </c>
      <c r="O100" t="s">
        <v>278</v>
      </c>
      <c r="Q100" t="s">
        <v>2005</v>
      </c>
      <c r="S100" t="s">
        <v>2050</v>
      </c>
      <c r="T100" t="e">
        <f>VLOOKUP(A100,EntidadesOpWeb!$A$4:$A$126,1,FALSE)</f>
        <v>#N/A</v>
      </c>
    </row>
    <row r="101" spans="1:20" hidden="1" x14ac:dyDescent="0.35">
      <c r="A101">
        <v>9024</v>
      </c>
      <c r="B101" t="s">
        <v>223</v>
      </c>
      <c r="C101" t="s">
        <v>1773</v>
      </c>
      <c r="D101" t="s">
        <v>278</v>
      </c>
      <c r="E101" t="s">
        <v>278</v>
      </c>
      <c r="F101">
        <v>9024</v>
      </c>
      <c r="H101">
        <v>41917</v>
      </c>
      <c r="I101" s="26">
        <v>44602</v>
      </c>
      <c r="J101" t="s">
        <v>278</v>
      </c>
      <c r="K101" t="s">
        <v>278</v>
      </c>
      <c r="L101" t="s">
        <v>1</v>
      </c>
      <c r="M101" t="s">
        <v>1</v>
      </c>
      <c r="N101" t="s">
        <v>1</v>
      </c>
      <c r="O101" t="s">
        <v>278</v>
      </c>
      <c r="Q101" t="s">
        <v>2049</v>
      </c>
      <c r="S101" t="s">
        <v>2048</v>
      </c>
      <c r="T101" t="e">
        <f>VLOOKUP(A101,EntidadesOpWeb!$A$4:$A$126,1,FALSE)</f>
        <v>#N/A</v>
      </c>
    </row>
    <row r="102" spans="1:20" hidden="1" x14ac:dyDescent="0.35">
      <c r="A102">
        <v>9026</v>
      </c>
      <c r="B102" t="s">
        <v>223</v>
      </c>
      <c r="C102" t="s">
        <v>1773</v>
      </c>
      <c r="D102" t="s">
        <v>278</v>
      </c>
      <c r="E102" t="s">
        <v>278</v>
      </c>
      <c r="F102">
        <v>9026</v>
      </c>
      <c r="H102">
        <v>41919</v>
      </c>
      <c r="I102" s="26">
        <v>44602</v>
      </c>
      <c r="J102" t="s">
        <v>278</v>
      </c>
      <c r="K102" t="s">
        <v>278</v>
      </c>
      <c r="L102" t="s">
        <v>1</v>
      </c>
      <c r="M102" t="s">
        <v>1</v>
      </c>
      <c r="N102" t="s">
        <v>1</v>
      </c>
      <c r="O102" t="s">
        <v>278</v>
      </c>
      <c r="Q102" t="s">
        <v>2047</v>
      </c>
      <c r="S102" t="s">
        <v>2046</v>
      </c>
      <c r="T102" t="e">
        <f>VLOOKUP(A102,EntidadesOpWeb!$A$4:$A$126,1,FALSE)</f>
        <v>#N/A</v>
      </c>
    </row>
    <row r="103" spans="1:20" hidden="1" x14ac:dyDescent="0.35">
      <c r="A103">
        <v>9028</v>
      </c>
      <c r="B103" t="s">
        <v>223</v>
      </c>
      <c r="C103" t="s">
        <v>1773</v>
      </c>
      <c r="D103" t="s">
        <v>278</v>
      </c>
      <c r="E103" t="s">
        <v>278</v>
      </c>
      <c r="F103">
        <v>9028</v>
      </c>
      <c r="H103">
        <v>41925</v>
      </c>
      <c r="I103" s="26">
        <v>44602</v>
      </c>
      <c r="J103" t="s">
        <v>278</v>
      </c>
      <c r="K103" t="s">
        <v>278</v>
      </c>
      <c r="L103" t="s">
        <v>1</v>
      </c>
      <c r="M103" t="s">
        <v>1</v>
      </c>
      <c r="N103" t="s">
        <v>1</v>
      </c>
      <c r="O103" t="s">
        <v>278</v>
      </c>
      <c r="Q103" t="s">
        <v>2045</v>
      </c>
      <c r="S103" t="s">
        <v>2044</v>
      </c>
      <c r="T103" t="e">
        <f>VLOOKUP(A103,EntidadesOpWeb!$A$4:$A$126,1,FALSE)</f>
        <v>#N/A</v>
      </c>
    </row>
    <row r="104" spans="1:20" hidden="1" x14ac:dyDescent="0.35">
      <c r="A104">
        <v>9030</v>
      </c>
      <c r="B104" t="s">
        <v>223</v>
      </c>
      <c r="C104" t="s">
        <v>1773</v>
      </c>
      <c r="D104" t="s">
        <v>278</v>
      </c>
      <c r="E104" t="s">
        <v>278</v>
      </c>
      <c r="F104">
        <v>9030</v>
      </c>
      <c r="H104">
        <v>41927</v>
      </c>
      <c r="I104" s="26">
        <v>44602</v>
      </c>
      <c r="J104" t="s">
        <v>278</v>
      </c>
      <c r="K104" t="s">
        <v>278</v>
      </c>
      <c r="L104" t="s">
        <v>1</v>
      </c>
      <c r="M104" t="s">
        <v>1</v>
      </c>
      <c r="N104" t="s">
        <v>1</v>
      </c>
      <c r="O104" t="s">
        <v>278</v>
      </c>
      <c r="Q104" t="s">
        <v>2043</v>
      </c>
      <c r="S104" t="s">
        <v>2042</v>
      </c>
      <c r="T104" t="e">
        <f>VLOOKUP(A104,EntidadesOpWeb!$A$4:$A$126,1,FALSE)</f>
        <v>#N/A</v>
      </c>
    </row>
    <row r="105" spans="1:20" hidden="1" x14ac:dyDescent="0.35">
      <c r="A105">
        <v>9032</v>
      </c>
      <c r="B105" t="s">
        <v>223</v>
      </c>
      <c r="C105" t="s">
        <v>1773</v>
      </c>
      <c r="D105" t="s">
        <v>278</v>
      </c>
      <c r="E105" t="s">
        <v>278</v>
      </c>
      <c r="F105">
        <v>9032</v>
      </c>
      <c r="H105">
        <v>42027</v>
      </c>
      <c r="I105" s="26">
        <v>44630</v>
      </c>
      <c r="J105" t="s">
        <v>278</v>
      </c>
      <c r="K105" t="s">
        <v>278</v>
      </c>
      <c r="L105" t="s">
        <v>1</v>
      </c>
      <c r="M105" t="s">
        <v>1</v>
      </c>
      <c r="N105" t="s">
        <v>1</v>
      </c>
      <c r="O105" t="s">
        <v>278</v>
      </c>
      <c r="Q105" t="s">
        <v>2041</v>
      </c>
      <c r="S105" t="s">
        <v>2040</v>
      </c>
      <c r="T105" t="e">
        <f>VLOOKUP(A105,EntidadesOpWeb!$A$4:$A$126,1,FALSE)</f>
        <v>#N/A</v>
      </c>
    </row>
    <row r="106" spans="1:20" hidden="1" x14ac:dyDescent="0.35">
      <c r="A106">
        <v>9034</v>
      </c>
      <c r="B106" t="s">
        <v>223</v>
      </c>
      <c r="C106" t="s">
        <v>1773</v>
      </c>
      <c r="D106" t="s">
        <v>278</v>
      </c>
      <c r="E106" t="s">
        <v>278</v>
      </c>
      <c r="F106">
        <v>9034</v>
      </c>
      <c r="H106">
        <v>42064</v>
      </c>
      <c r="I106" s="26">
        <v>44636</v>
      </c>
      <c r="J106" t="s">
        <v>278</v>
      </c>
      <c r="K106" t="s">
        <v>278</v>
      </c>
      <c r="L106" t="s">
        <v>1</v>
      </c>
      <c r="M106" t="s">
        <v>1</v>
      </c>
      <c r="N106" t="s">
        <v>1</v>
      </c>
      <c r="O106" t="s">
        <v>278</v>
      </c>
      <c r="Q106" t="s">
        <v>2039</v>
      </c>
      <c r="S106" t="s">
        <v>2038</v>
      </c>
      <c r="T106" t="e">
        <f>VLOOKUP(A106,EntidadesOpWeb!$A$4:$A$126,1,FALSE)</f>
        <v>#N/A</v>
      </c>
    </row>
    <row r="107" spans="1:20" hidden="1" x14ac:dyDescent="0.35">
      <c r="A107">
        <v>9036</v>
      </c>
      <c r="B107" t="s">
        <v>223</v>
      </c>
      <c r="C107" t="s">
        <v>1773</v>
      </c>
      <c r="D107" t="s">
        <v>278</v>
      </c>
      <c r="E107" t="s">
        <v>278</v>
      </c>
      <c r="F107">
        <v>9036</v>
      </c>
      <c r="H107">
        <v>42559</v>
      </c>
      <c r="I107" s="26">
        <v>44733</v>
      </c>
      <c r="J107" t="s">
        <v>1</v>
      </c>
      <c r="K107" t="s">
        <v>278</v>
      </c>
      <c r="L107" t="s">
        <v>1</v>
      </c>
      <c r="M107" t="s">
        <v>1</v>
      </c>
      <c r="N107" t="s">
        <v>1</v>
      </c>
      <c r="O107" t="s">
        <v>278</v>
      </c>
      <c r="Q107" t="s">
        <v>2037</v>
      </c>
      <c r="S107" t="s">
        <v>2036</v>
      </c>
      <c r="T107" t="e">
        <f>VLOOKUP(A107,EntidadesOpWeb!$A$4:$A$126,1,FALSE)</f>
        <v>#N/A</v>
      </c>
    </row>
    <row r="108" spans="1:20" hidden="1" x14ac:dyDescent="0.35">
      <c r="A108">
        <v>9038</v>
      </c>
      <c r="B108" t="s">
        <v>223</v>
      </c>
      <c r="C108" t="s">
        <v>1773</v>
      </c>
      <c r="D108" t="s">
        <v>278</v>
      </c>
      <c r="E108" t="s">
        <v>278</v>
      </c>
      <c r="F108">
        <v>9038</v>
      </c>
      <c r="H108">
        <v>42628</v>
      </c>
      <c r="I108" s="26">
        <v>44602</v>
      </c>
      <c r="J108" t="s">
        <v>278</v>
      </c>
      <c r="K108" t="s">
        <v>278</v>
      </c>
      <c r="L108" t="s">
        <v>1</v>
      </c>
      <c r="M108" t="s">
        <v>1</v>
      </c>
      <c r="N108" t="s">
        <v>1</v>
      </c>
      <c r="O108" t="s">
        <v>278</v>
      </c>
      <c r="Q108" t="s">
        <v>2035</v>
      </c>
      <c r="S108" t="s">
        <v>2034</v>
      </c>
      <c r="T108" t="e">
        <f>VLOOKUP(A108,EntidadesOpWeb!$A$4:$A$126,1,FALSE)</f>
        <v>#N/A</v>
      </c>
    </row>
    <row r="109" spans="1:20" hidden="1" x14ac:dyDescent="0.35">
      <c r="A109">
        <v>9040</v>
      </c>
      <c r="B109" t="s">
        <v>223</v>
      </c>
      <c r="C109" t="s">
        <v>1773</v>
      </c>
      <c r="D109" t="s">
        <v>278</v>
      </c>
      <c r="E109" t="s">
        <v>278</v>
      </c>
      <c r="F109">
        <v>9040</v>
      </c>
      <c r="H109">
        <v>42675</v>
      </c>
      <c r="I109" s="26">
        <v>44754</v>
      </c>
      <c r="J109" t="s">
        <v>278</v>
      </c>
      <c r="K109" t="s">
        <v>278</v>
      </c>
      <c r="L109" t="s">
        <v>1</v>
      </c>
      <c r="M109" t="s">
        <v>1</v>
      </c>
      <c r="N109" t="s">
        <v>1</v>
      </c>
      <c r="O109" t="s">
        <v>278</v>
      </c>
      <c r="Q109" t="s">
        <v>2033</v>
      </c>
      <c r="S109" t="s">
        <v>2032</v>
      </c>
      <c r="T109" t="e">
        <f>VLOOKUP(A109,EntidadesOpWeb!$A$4:$A$126,1,FALSE)</f>
        <v>#N/A</v>
      </c>
    </row>
    <row r="110" spans="1:20" hidden="1" x14ac:dyDescent="0.35">
      <c r="A110">
        <v>9042</v>
      </c>
      <c r="B110" t="s">
        <v>223</v>
      </c>
      <c r="C110" t="s">
        <v>1773</v>
      </c>
      <c r="D110" t="s">
        <v>278</v>
      </c>
      <c r="E110" t="s">
        <v>278</v>
      </c>
      <c r="F110">
        <v>9042</v>
      </c>
      <c r="H110">
        <v>43353</v>
      </c>
      <c r="I110" s="26">
        <v>44887</v>
      </c>
      <c r="J110" t="s">
        <v>1</v>
      </c>
      <c r="K110" t="s">
        <v>278</v>
      </c>
      <c r="L110" t="s">
        <v>1</v>
      </c>
      <c r="M110" t="s">
        <v>1</v>
      </c>
      <c r="N110" t="s">
        <v>1</v>
      </c>
      <c r="O110" t="s">
        <v>278</v>
      </c>
      <c r="Q110" t="s">
        <v>2031</v>
      </c>
      <c r="S110" t="s">
        <v>2030</v>
      </c>
      <c r="T110" t="e">
        <f>VLOOKUP(A110,EntidadesOpWeb!$A$4:$A$126,1,FALSE)</f>
        <v>#N/A</v>
      </c>
    </row>
    <row r="111" spans="1:20" hidden="1" x14ac:dyDescent="0.35">
      <c r="A111">
        <v>9044</v>
      </c>
      <c r="B111" t="s">
        <v>223</v>
      </c>
      <c r="C111" t="s">
        <v>1773</v>
      </c>
      <c r="D111" t="s">
        <v>278</v>
      </c>
      <c r="E111" t="s">
        <v>278</v>
      </c>
      <c r="F111">
        <v>9044</v>
      </c>
      <c r="H111">
        <v>43356</v>
      </c>
      <c r="I111" s="26">
        <v>44887</v>
      </c>
      <c r="J111" t="s">
        <v>1</v>
      </c>
      <c r="K111" t="s">
        <v>278</v>
      </c>
      <c r="L111" t="s">
        <v>1</v>
      </c>
      <c r="M111" t="s">
        <v>1</v>
      </c>
      <c r="N111" t="s">
        <v>1</v>
      </c>
      <c r="O111" t="s">
        <v>278</v>
      </c>
      <c r="Q111" t="s">
        <v>2029</v>
      </c>
      <c r="S111" t="s">
        <v>2028</v>
      </c>
      <c r="T111" t="e">
        <f>VLOOKUP(A111,EntidadesOpWeb!$A$4:$A$126,1,FALSE)</f>
        <v>#N/A</v>
      </c>
    </row>
    <row r="112" spans="1:20" hidden="1" x14ac:dyDescent="0.35">
      <c r="A112">
        <v>9046</v>
      </c>
      <c r="B112" t="s">
        <v>223</v>
      </c>
      <c r="C112" t="s">
        <v>1773</v>
      </c>
      <c r="D112" t="s">
        <v>278</v>
      </c>
      <c r="E112" t="s">
        <v>278</v>
      </c>
      <c r="F112">
        <v>9046</v>
      </c>
      <c r="H112">
        <v>43445</v>
      </c>
      <c r="I112" s="26">
        <v>44902</v>
      </c>
      <c r="J112" t="s">
        <v>278</v>
      </c>
      <c r="K112" t="s">
        <v>278</v>
      </c>
      <c r="L112" t="s">
        <v>1</v>
      </c>
      <c r="M112" t="s">
        <v>1</v>
      </c>
      <c r="N112" t="s">
        <v>1</v>
      </c>
      <c r="O112" t="s">
        <v>278</v>
      </c>
      <c r="Q112" t="s">
        <v>2027</v>
      </c>
      <c r="S112" t="s">
        <v>2026</v>
      </c>
      <c r="T112" t="e">
        <f>VLOOKUP(A112,EntidadesOpWeb!$A$4:$A$126,1,FALSE)</f>
        <v>#N/A</v>
      </c>
    </row>
    <row r="113" spans="1:20" hidden="1" x14ac:dyDescent="0.35">
      <c r="A113">
        <v>9048</v>
      </c>
      <c r="B113" t="s">
        <v>223</v>
      </c>
      <c r="C113" t="s">
        <v>1773</v>
      </c>
      <c r="D113" t="s">
        <v>278</v>
      </c>
      <c r="E113" t="s">
        <v>278</v>
      </c>
      <c r="F113">
        <v>9048</v>
      </c>
      <c r="H113">
        <v>43550</v>
      </c>
      <c r="I113" s="26">
        <v>44922</v>
      </c>
      <c r="J113" t="s">
        <v>1</v>
      </c>
      <c r="K113" t="s">
        <v>278</v>
      </c>
      <c r="L113" t="s">
        <v>1</v>
      </c>
      <c r="M113" t="s">
        <v>1</v>
      </c>
      <c r="N113" t="s">
        <v>1</v>
      </c>
      <c r="O113" t="s">
        <v>278</v>
      </c>
      <c r="Q113" t="s">
        <v>2025</v>
      </c>
      <c r="S113" t="s">
        <v>2024</v>
      </c>
      <c r="T113" t="e">
        <f>VLOOKUP(A113,EntidadesOpWeb!$A$4:$A$126,1,FALSE)</f>
        <v>#N/A</v>
      </c>
    </row>
    <row r="114" spans="1:20" hidden="1" x14ac:dyDescent="0.35">
      <c r="A114">
        <v>9050</v>
      </c>
      <c r="B114" t="s">
        <v>223</v>
      </c>
      <c r="C114" t="s">
        <v>1773</v>
      </c>
      <c r="D114" t="s">
        <v>278</v>
      </c>
      <c r="E114" t="s">
        <v>278</v>
      </c>
      <c r="F114">
        <v>9050</v>
      </c>
      <c r="H114">
        <v>43741</v>
      </c>
      <c r="I114" s="26">
        <v>44956</v>
      </c>
      <c r="J114" t="s">
        <v>278</v>
      </c>
      <c r="K114" t="s">
        <v>278</v>
      </c>
      <c r="L114" t="s">
        <v>1</v>
      </c>
      <c r="M114" t="s">
        <v>1</v>
      </c>
      <c r="N114" t="s">
        <v>1</v>
      </c>
      <c r="O114" t="s">
        <v>278</v>
      </c>
      <c r="Q114" t="s">
        <v>2023</v>
      </c>
      <c r="S114" t="s">
        <v>2022</v>
      </c>
      <c r="T114" t="e">
        <f>VLOOKUP(A114,EntidadesOpWeb!$A$4:$A$126,1,FALSE)</f>
        <v>#N/A</v>
      </c>
    </row>
    <row r="115" spans="1:20" hidden="1" x14ac:dyDescent="0.35">
      <c r="A115">
        <v>9052</v>
      </c>
      <c r="B115" t="s">
        <v>223</v>
      </c>
      <c r="C115" t="s">
        <v>1773</v>
      </c>
      <c r="D115" t="s">
        <v>278</v>
      </c>
      <c r="E115" t="s">
        <v>278</v>
      </c>
      <c r="F115">
        <v>9052</v>
      </c>
      <c r="H115">
        <v>43752</v>
      </c>
      <c r="I115" s="26">
        <v>44993</v>
      </c>
      <c r="J115" t="s">
        <v>1</v>
      </c>
      <c r="K115" t="s">
        <v>278</v>
      </c>
      <c r="L115" t="s">
        <v>1</v>
      </c>
      <c r="M115" t="s">
        <v>1</v>
      </c>
      <c r="N115" t="s">
        <v>1</v>
      </c>
      <c r="O115" t="s">
        <v>278</v>
      </c>
      <c r="Q115" t="s">
        <v>2021</v>
      </c>
      <c r="S115" t="s">
        <v>2020</v>
      </c>
      <c r="T115" t="e">
        <f>VLOOKUP(A115,EntidadesOpWeb!$A$4:$A$126,1,FALSE)</f>
        <v>#N/A</v>
      </c>
    </row>
    <row r="116" spans="1:20" hidden="1" x14ac:dyDescent="0.35">
      <c r="A116">
        <v>9054</v>
      </c>
      <c r="B116" t="s">
        <v>223</v>
      </c>
      <c r="C116" t="s">
        <v>1773</v>
      </c>
      <c r="D116" t="s">
        <v>278</v>
      </c>
      <c r="E116" t="s">
        <v>278</v>
      </c>
      <c r="F116">
        <v>9054</v>
      </c>
      <c r="H116">
        <v>43866</v>
      </c>
      <c r="I116" s="26">
        <v>44981</v>
      </c>
      <c r="J116" t="s">
        <v>278</v>
      </c>
      <c r="K116" t="s">
        <v>278</v>
      </c>
      <c r="L116" t="s">
        <v>1</v>
      </c>
      <c r="M116" t="s">
        <v>1</v>
      </c>
      <c r="N116" t="s">
        <v>1</v>
      </c>
      <c r="O116" t="s">
        <v>278</v>
      </c>
      <c r="Q116" t="s">
        <v>2019</v>
      </c>
      <c r="S116" t="s">
        <v>2018</v>
      </c>
      <c r="T116" t="e">
        <f>VLOOKUP(A116,EntidadesOpWeb!$A$4:$A$126,1,FALSE)</f>
        <v>#N/A</v>
      </c>
    </row>
    <row r="117" spans="1:20" hidden="1" x14ac:dyDescent="0.35">
      <c r="A117">
        <v>9056</v>
      </c>
      <c r="B117" t="s">
        <v>223</v>
      </c>
      <c r="C117" t="s">
        <v>1773</v>
      </c>
      <c r="D117" t="s">
        <v>278</v>
      </c>
      <c r="E117" t="s">
        <v>278</v>
      </c>
      <c r="F117">
        <v>9056</v>
      </c>
      <c r="H117">
        <v>43993</v>
      </c>
      <c r="I117" s="26">
        <v>45012</v>
      </c>
      <c r="J117" t="s">
        <v>278</v>
      </c>
      <c r="K117" t="s">
        <v>278</v>
      </c>
      <c r="L117" t="s">
        <v>1</v>
      </c>
      <c r="M117" t="s">
        <v>1</v>
      </c>
      <c r="N117" t="s">
        <v>1</v>
      </c>
      <c r="O117" t="s">
        <v>278</v>
      </c>
      <c r="Q117" t="s">
        <v>2017</v>
      </c>
      <c r="S117" t="s">
        <v>2016</v>
      </c>
      <c r="T117" t="e">
        <f>VLOOKUP(A117,EntidadesOpWeb!$A$4:$A$126,1,FALSE)</f>
        <v>#N/A</v>
      </c>
    </row>
    <row r="118" spans="1:20" hidden="1" x14ac:dyDescent="0.35">
      <c r="A118">
        <v>9058</v>
      </c>
      <c r="B118" t="s">
        <v>223</v>
      </c>
      <c r="C118" t="s">
        <v>1773</v>
      </c>
      <c r="D118" t="s">
        <v>278</v>
      </c>
      <c r="E118" t="s">
        <v>278</v>
      </c>
      <c r="F118">
        <v>9058</v>
      </c>
      <c r="H118">
        <v>44307</v>
      </c>
      <c r="I118" s="26">
        <v>45093</v>
      </c>
      <c r="J118" t="s">
        <v>1</v>
      </c>
      <c r="K118" t="s">
        <v>278</v>
      </c>
      <c r="L118" t="s">
        <v>1</v>
      </c>
      <c r="M118" t="s">
        <v>1</v>
      </c>
      <c r="N118" t="s">
        <v>1</v>
      </c>
      <c r="O118" t="s">
        <v>278</v>
      </c>
      <c r="Q118" t="s">
        <v>2015</v>
      </c>
      <c r="S118" t="s">
        <v>2014</v>
      </c>
      <c r="T118" t="e">
        <f>VLOOKUP(A118,EntidadesOpWeb!$A$4:$A$126,1,FALSE)</f>
        <v>#N/A</v>
      </c>
    </row>
    <row r="119" spans="1:20" hidden="1" x14ac:dyDescent="0.35">
      <c r="A119">
        <v>9060</v>
      </c>
      <c r="B119" t="s">
        <v>223</v>
      </c>
      <c r="C119" t="s">
        <v>1773</v>
      </c>
      <c r="D119" t="s">
        <v>278</v>
      </c>
      <c r="E119" t="s">
        <v>278</v>
      </c>
      <c r="F119">
        <v>9060</v>
      </c>
      <c r="H119">
        <v>44480</v>
      </c>
      <c r="I119" s="26">
        <v>44956</v>
      </c>
      <c r="J119" t="s">
        <v>278</v>
      </c>
      <c r="K119" t="s">
        <v>278</v>
      </c>
      <c r="L119" t="s">
        <v>1</v>
      </c>
      <c r="M119" t="s">
        <v>1</v>
      </c>
      <c r="N119" t="s">
        <v>1</v>
      </c>
      <c r="O119" t="s">
        <v>278</v>
      </c>
      <c r="Q119" t="s">
        <v>2013</v>
      </c>
      <c r="S119" t="s">
        <v>2012</v>
      </c>
      <c r="T119" t="e">
        <f>VLOOKUP(A119,EntidadesOpWeb!$A$4:$A$126,1,FALSE)</f>
        <v>#N/A</v>
      </c>
    </row>
    <row r="120" spans="1:20" hidden="1" x14ac:dyDescent="0.35">
      <c r="A120">
        <v>9062</v>
      </c>
      <c r="B120" t="s">
        <v>223</v>
      </c>
      <c r="C120" t="s">
        <v>1773</v>
      </c>
      <c r="D120" t="s">
        <v>278</v>
      </c>
      <c r="E120" t="s">
        <v>278</v>
      </c>
      <c r="F120">
        <v>9062</v>
      </c>
      <c r="H120">
        <v>44670</v>
      </c>
      <c r="I120" s="26">
        <v>44956</v>
      </c>
      <c r="J120" t="s">
        <v>278</v>
      </c>
      <c r="K120" t="s">
        <v>278</v>
      </c>
      <c r="L120" t="s">
        <v>1</v>
      </c>
      <c r="M120" t="s">
        <v>1</v>
      </c>
      <c r="N120" t="s">
        <v>1</v>
      </c>
      <c r="O120" t="s">
        <v>278</v>
      </c>
      <c r="Q120" t="s">
        <v>2011</v>
      </c>
      <c r="S120" t="s">
        <v>2010</v>
      </c>
      <c r="T120" t="e">
        <f>VLOOKUP(A120,EntidadesOpWeb!$A$4:$A$126,1,FALSE)</f>
        <v>#N/A</v>
      </c>
    </row>
    <row r="121" spans="1:20" hidden="1" x14ac:dyDescent="0.35">
      <c r="A121">
        <v>9064</v>
      </c>
      <c r="B121" t="s">
        <v>223</v>
      </c>
      <c r="C121" t="s">
        <v>1773</v>
      </c>
      <c r="D121" t="s">
        <v>278</v>
      </c>
      <c r="E121" t="s">
        <v>278</v>
      </c>
      <c r="F121">
        <v>9064</v>
      </c>
      <c r="H121">
        <v>44764</v>
      </c>
      <c r="I121" s="26">
        <v>45181</v>
      </c>
      <c r="J121" t="s">
        <v>1</v>
      </c>
      <c r="K121" t="s">
        <v>278</v>
      </c>
      <c r="L121" t="s">
        <v>1</v>
      </c>
      <c r="M121" t="s">
        <v>1</v>
      </c>
      <c r="N121" t="s">
        <v>1</v>
      </c>
      <c r="O121" t="s">
        <v>278</v>
      </c>
      <c r="Q121" t="s">
        <v>2009</v>
      </c>
      <c r="S121" t="s">
        <v>2008</v>
      </c>
      <c r="T121" t="e">
        <f>VLOOKUP(A121,EntidadesOpWeb!$A$4:$A$126,1,FALSE)</f>
        <v>#N/A</v>
      </c>
    </row>
    <row r="122" spans="1:20" hidden="1" x14ac:dyDescent="0.35">
      <c r="A122">
        <v>9066</v>
      </c>
      <c r="B122" t="s">
        <v>223</v>
      </c>
      <c r="C122" t="s">
        <v>1773</v>
      </c>
      <c r="D122" t="s">
        <v>278</v>
      </c>
      <c r="E122" t="s">
        <v>278</v>
      </c>
      <c r="F122">
        <v>9066</v>
      </c>
      <c r="H122">
        <v>45038</v>
      </c>
      <c r="I122" s="26">
        <v>45224</v>
      </c>
      <c r="J122" t="s">
        <v>1</v>
      </c>
      <c r="K122" t="s">
        <v>278</v>
      </c>
      <c r="L122" t="s">
        <v>1</v>
      </c>
      <c r="M122" t="s">
        <v>1</v>
      </c>
      <c r="N122" t="s">
        <v>1</v>
      </c>
      <c r="O122" t="s">
        <v>278</v>
      </c>
      <c r="Q122" t="s">
        <v>2007</v>
      </c>
      <c r="S122" t="s">
        <v>2006</v>
      </c>
      <c r="T122" t="e">
        <f>VLOOKUP(A122,EntidadesOpWeb!$A$4:$A$126,1,FALSE)</f>
        <v>#N/A</v>
      </c>
    </row>
    <row r="123" spans="1:20" hidden="1" x14ac:dyDescent="0.35">
      <c r="A123">
        <v>9068</v>
      </c>
      <c r="B123" t="s">
        <v>223</v>
      </c>
      <c r="C123" t="s">
        <v>1773</v>
      </c>
      <c r="D123" t="s">
        <v>278</v>
      </c>
      <c r="E123" t="s">
        <v>278</v>
      </c>
      <c r="F123">
        <v>9068</v>
      </c>
      <c r="H123">
        <v>45084</v>
      </c>
      <c r="I123" s="26">
        <v>45233</v>
      </c>
      <c r="J123" t="s">
        <v>1</v>
      </c>
      <c r="K123" t="s">
        <v>278</v>
      </c>
      <c r="L123" t="s">
        <v>1</v>
      </c>
      <c r="M123" t="s">
        <v>1</v>
      </c>
      <c r="N123" t="s">
        <v>1</v>
      </c>
      <c r="O123" t="s">
        <v>278</v>
      </c>
      <c r="Q123" t="s">
        <v>2005</v>
      </c>
      <c r="S123" t="s">
        <v>2004</v>
      </c>
      <c r="T123" t="e">
        <f>VLOOKUP(A123,EntidadesOpWeb!$A$4:$A$126,1,FALSE)</f>
        <v>#N/A</v>
      </c>
    </row>
    <row r="124" spans="1:20" hidden="1" x14ac:dyDescent="0.35">
      <c r="A124">
        <v>9070</v>
      </c>
      <c r="B124" t="s">
        <v>223</v>
      </c>
      <c r="C124" t="s">
        <v>1773</v>
      </c>
      <c r="D124" t="s">
        <v>278</v>
      </c>
      <c r="E124" t="s">
        <v>278</v>
      </c>
      <c r="F124">
        <v>9070</v>
      </c>
      <c r="H124">
        <v>45127</v>
      </c>
      <c r="I124" s="26">
        <v>45251</v>
      </c>
      <c r="J124" t="s">
        <v>1</v>
      </c>
      <c r="K124" t="s">
        <v>278</v>
      </c>
      <c r="L124" t="s">
        <v>1</v>
      </c>
      <c r="M124" t="s">
        <v>1</v>
      </c>
      <c r="N124" t="s">
        <v>1</v>
      </c>
      <c r="O124" t="s">
        <v>278</v>
      </c>
      <c r="Q124" t="s">
        <v>2003</v>
      </c>
      <c r="S124" t="s">
        <v>2002</v>
      </c>
      <c r="T124" t="e">
        <f>VLOOKUP(A124,EntidadesOpWeb!$A$4:$A$126,1,FALSE)</f>
        <v>#N/A</v>
      </c>
    </row>
    <row r="125" spans="1:20" hidden="1" x14ac:dyDescent="0.35">
      <c r="A125">
        <v>9072</v>
      </c>
      <c r="B125" t="s">
        <v>223</v>
      </c>
      <c r="C125" t="s">
        <v>1773</v>
      </c>
      <c r="D125" t="s">
        <v>278</v>
      </c>
      <c r="E125" t="s">
        <v>278</v>
      </c>
      <c r="F125">
        <v>9072</v>
      </c>
      <c r="H125">
        <v>45250</v>
      </c>
      <c r="I125" s="26">
        <v>45264</v>
      </c>
      <c r="J125" t="s">
        <v>1</v>
      </c>
      <c r="K125" t="s">
        <v>278</v>
      </c>
      <c r="L125" t="s">
        <v>1</v>
      </c>
      <c r="M125" t="s">
        <v>1</v>
      </c>
      <c r="N125" t="s">
        <v>1</v>
      </c>
      <c r="O125" t="s">
        <v>278</v>
      </c>
      <c r="Q125" t="s">
        <v>2001</v>
      </c>
      <c r="S125" t="s">
        <v>2000</v>
      </c>
      <c r="T125" t="e">
        <f>VLOOKUP(A125,EntidadesOpWeb!$A$4:$A$126,1,FALSE)</f>
        <v>#N/A</v>
      </c>
    </row>
    <row r="126" spans="1:20" hidden="1" x14ac:dyDescent="0.35">
      <c r="A126">
        <v>9074</v>
      </c>
      <c r="B126" t="s">
        <v>223</v>
      </c>
      <c r="C126" t="s">
        <v>1773</v>
      </c>
      <c r="D126" t="s">
        <v>278</v>
      </c>
      <c r="E126" t="s">
        <v>278</v>
      </c>
      <c r="F126">
        <v>9074</v>
      </c>
      <c r="H126">
        <v>45414</v>
      </c>
      <c r="I126" s="26">
        <v>45286</v>
      </c>
      <c r="J126" t="s">
        <v>1</v>
      </c>
      <c r="K126" t="s">
        <v>278</v>
      </c>
      <c r="L126" t="s">
        <v>1</v>
      </c>
      <c r="M126" t="s">
        <v>1</v>
      </c>
      <c r="N126" t="s">
        <v>1</v>
      </c>
      <c r="O126" t="s">
        <v>278</v>
      </c>
      <c r="Q126" t="s">
        <v>1999</v>
      </c>
      <c r="S126" t="s">
        <v>1998</v>
      </c>
      <c r="T126" t="e">
        <f>VLOOKUP(A126,EntidadesOpWeb!$A$4:$A$126,1,FALSE)</f>
        <v>#N/A</v>
      </c>
    </row>
    <row r="127" spans="1:20" hidden="1" x14ac:dyDescent="0.35">
      <c r="A127">
        <v>9076</v>
      </c>
      <c r="B127" t="s">
        <v>223</v>
      </c>
      <c r="C127" t="s">
        <v>1773</v>
      </c>
      <c r="D127" t="s">
        <v>278</v>
      </c>
      <c r="E127" t="s">
        <v>278</v>
      </c>
      <c r="F127">
        <v>9076</v>
      </c>
      <c r="H127">
        <v>45530</v>
      </c>
      <c r="I127" s="26">
        <v>45356</v>
      </c>
      <c r="J127" t="s">
        <v>1</v>
      </c>
      <c r="K127" t="s">
        <v>278</v>
      </c>
      <c r="L127" t="s">
        <v>1</v>
      </c>
      <c r="M127" t="s">
        <v>1</v>
      </c>
      <c r="N127" t="s">
        <v>1</v>
      </c>
      <c r="O127" t="s">
        <v>278</v>
      </c>
      <c r="Q127" t="s">
        <v>1997</v>
      </c>
      <c r="S127" t="s">
        <v>1996</v>
      </c>
      <c r="T127" t="e">
        <f>VLOOKUP(A127,EntidadesOpWeb!$A$4:$A$126,1,FALSE)</f>
        <v>#N/A</v>
      </c>
    </row>
    <row r="128" spans="1:20" hidden="1" x14ac:dyDescent="0.35">
      <c r="A128">
        <v>9078</v>
      </c>
      <c r="B128" t="s">
        <v>223</v>
      </c>
      <c r="C128" t="s">
        <v>1773</v>
      </c>
      <c r="D128" t="s">
        <v>278</v>
      </c>
      <c r="E128" t="s">
        <v>278</v>
      </c>
      <c r="F128">
        <v>9078</v>
      </c>
      <c r="H128">
        <v>45610</v>
      </c>
      <c r="I128" s="26">
        <v>45314</v>
      </c>
      <c r="J128" t="s">
        <v>1</v>
      </c>
      <c r="K128" t="s">
        <v>278</v>
      </c>
      <c r="L128" t="s">
        <v>1</v>
      </c>
      <c r="M128" t="s">
        <v>1</v>
      </c>
      <c r="N128" t="s">
        <v>1</v>
      </c>
      <c r="O128" t="s">
        <v>278</v>
      </c>
      <c r="Q128" t="s">
        <v>1995</v>
      </c>
      <c r="S128" t="s">
        <v>1994</v>
      </c>
      <c r="T128" t="e">
        <f>VLOOKUP(A128,EntidadesOpWeb!$A$4:$A$126,1,FALSE)</f>
        <v>#N/A</v>
      </c>
    </row>
    <row r="129" spans="1:20" hidden="1" x14ac:dyDescent="0.35">
      <c r="A129">
        <v>9080</v>
      </c>
      <c r="B129" t="s">
        <v>223</v>
      </c>
      <c r="C129" t="s">
        <v>1773</v>
      </c>
      <c r="D129" t="s">
        <v>278</v>
      </c>
      <c r="E129" t="s">
        <v>278</v>
      </c>
      <c r="F129">
        <v>9080</v>
      </c>
      <c r="H129">
        <v>45695</v>
      </c>
      <c r="I129" s="26">
        <v>45336</v>
      </c>
      <c r="J129" t="s">
        <v>1</v>
      </c>
      <c r="K129" t="s">
        <v>278</v>
      </c>
      <c r="L129" t="s">
        <v>1</v>
      </c>
      <c r="M129" t="s">
        <v>1</v>
      </c>
      <c r="N129" t="s">
        <v>1</v>
      </c>
      <c r="O129" t="s">
        <v>278</v>
      </c>
      <c r="Q129" t="s">
        <v>1993</v>
      </c>
      <c r="S129" t="s">
        <v>1992</v>
      </c>
      <c r="T129" t="e">
        <f>VLOOKUP(A129,EntidadesOpWeb!$A$4:$A$126,1,FALSE)</f>
        <v>#N/A</v>
      </c>
    </row>
    <row r="130" spans="1:20" hidden="1" x14ac:dyDescent="0.35">
      <c r="A130">
        <v>9082</v>
      </c>
      <c r="B130" t="s">
        <v>223</v>
      </c>
      <c r="C130" t="s">
        <v>1773</v>
      </c>
      <c r="D130" t="s">
        <v>278</v>
      </c>
      <c r="E130" t="s">
        <v>278</v>
      </c>
      <c r="F130">
        <v>9082</v>
      </c>
      <c r="H130">
        <v>45848</v>
      </c>
      <c r="I130" s="26">
        <v>45366</v>
      </c>
      <c r="J130" t="s">
        <v>1</v>
      </c>
      <c r="K130" t="s">
        <v>278</v>
      </c>
      <c r="L130" t="s">
        <v>1</v>
      </c>
      <c r="M130" t="s">
        <v>1</v>
      </c>
      <c r="N130" t="s">
        <v>1</v>
      </c>
      <c r="O130" t="s">
        <v>278</v>
      </c>
      <c r="Q130" t="s">
        <v>1991</v>
      </c>
      <c r="S130" t="s">
        <v>1990</v>
      </c>
      <c r="T130" t="e">
        <f>VLOOKUP(A130,EntidadesOpWeb!$A$4:$A$126,1,FALSE)</f>
        <v>#N/A</v>
      </c>
    </row>
    <row r="131" spans="1:20" hidden="1" x14ac:dyDescent="0.35">
      <c r="A131">
        <v>9084</v>
      </c>
      <c r="B131" t="s">
        <v>223</v>
      </c>
      <c r="C131" t="s">
        <v>1773</v>
      </c>
      <c r="D131" t="s">
        <v>278</v>
      </c>
      <c r="E131" t="s">
        <v>278</v>
      </c>
      <c r="F131">
        <v>9084</v>
      </c>
      <c r="H131">
        <v>45894</v>
      </c>
      <c r="I131" s="26">
        <v>45364</v>
      </c>
      <c r="J131" t="s">
        <v>1</v>
      </c>
      <c r="K131" t="s">
        <v>278</v>
      </c>
      <c r="L131" t="s">
        <v>1</v>
      </c>
      <c r="M131" t="s">
        <v>1</v>
      </c>
      <c r="N131" t="s">
        <v>1</v>
      </c>
      <c r="O131" t="s">
        <v>278</v>
      </c>
      <c r="Q131" t="s">
        <v>1989</v>
      </c>
      <c r="S131" t="s">
        <v>1988</v>
      </c>
      <c r="T131" t="e">
        <f>VLOOKUP(A131,EntidadesOpWeb!$A$4:$A$126,1,FALSE)</f>
        <v>#N/A</v>
      </c>
    </row>
    <row r="132" spans="1:20" hidden="1" x14ac:dyDescent="0.35">
      <c r="A132">
        <v>9086</v>
      </c>
      <c r="B132" t="s">
        <v>223</v>
      </c>
      <c r="C132" t="s">
        <v>1773</v>
      </c>
      <c r="D132" t="s">
        <v>278</v>
      </c>
      <c r="E132" t="s">
        <v>278</v>
      </c>
      <c r="F132">
        <v>9086</v>
      </c>
      <c r="H132">
        <v>46149</v>
      </c>
      <c r="I132" s="26">
        <v>45364</v>
      </c>
      <c r="J132" t="s">
        <v>1</v>
      </c>
      <c r="K132" t="s">
        <v>278</v>
      </c>
      <c r="L132" t="s">
        <v>1</v>
      </c>
      <c r="M132" t="s">
        <v>1</v>
      </c>
      <c r="N132" t="s">
        <v>1</v>
      </c>
      <c r="O132" t="s">
        <v>278</v>
      </c>
      <c r="Q132" t="s">
        <v>1987</v>
      </c>
      <c r="S132" t="s">
        <v>1986</v>
      </c>
      <c r="T132" t="e">
        <f>VLOOKUP(A132,EntidadesOpWeb!$A$4:$A$126,1,FALSE)</f>
        <v>#N/A</v>
      </c>
    </row>
    <row r="133" spans="1:20" hidden="1" x14ac:dyDescent="0.35">
      <c r="A133">
        <v>9088</v>
      </c>
      <c r="B133" t="s">
        <v>223</v>
      </c>
      <c r="C133" t="s">
        <v>1773</v>
      </c>
      <c r="D133" t="s">
        <v>278</v>
      </c>
      <c r="E133" t="s">
        <v>278</v>
      </c>
      <c r="F133">
        <v>9088</v>
      </c>
      <c r="H133">
        <v>46162</v>
      </c>
      <c r="I133" s="26">
        <v>45364</v>
      </c>
      <c r="J133" t="s">
        <v>1</v>
      </c>
      <c r="K133" t="s">
        <v>278</v>
      </c>
      <c r="L133" t="s">
        <v>1</v>
      </c>
      <c r="M133" t="s">
        <v>1</v>
      </c>
      <c r="N133" t="s">
        <v>1</v>
      </c>
      <c r="O133" t="s">
        <v>278</v>
      </c>
      <c r="Q133" t="s">
        <v>1985</v>
      </c>
      <c r="S133" t="s">
        <v>1984</v>
      </c>
      <c r="T133" t="e">
        <f>VLOOKUP(A133,EntidadesOpWeb!$A$4:$A$126,1,FALSE)</f>
        <v>#N/A</v>
      </c>
    </row>
    <row r="134" spans="1:20" hidden="1" x14ac:dyDescent="0.35">
      <c r="A134">
        <v>9090</v>
      </c>
      <c r="B134" t="s">
        <v>223</v>
      </c>
      <c r="C134" t="s">
        <v>1773</v>
      </c>
      <c r="D134" t="s">
        <v>278</v>
      </c>
      <c r="E134" t="s">
        <v>278</v>
      </c>
      <c r="F134">
        <v>9090</v>
      </c>
      <c r="H134">
        <v>46241</v>
      </c>
      <c r="I134" s="26">
        <v>45426</v>
      </c>
      <c r="J134" t="s">
        <v>1</v>
      </c>
      <c r="K134" t="s">
        <v>278</v>
      </c>
      <c r="L134" t="s">
        <v>1</v>
      </c>
      <c r="M134" t="s">
        <v>1</v>
      </c>
      <c r="N134" t="s">
        <v>1</v>
      </c>
      <c r="O134" t="s">
        <v>278</v>
      </c>
      <c r="Q134" t="s">
        <v>1983</v>
      </c>
      <c r="S134" t="s">
        <v>1982</v>
      </c>
      <c r="T134" t="e">
        <f>VLOOKUP(A134,EntidadesOpWeb!$A$4:$A$126,1,FALSE)</f>
        <v>#N/A</v>
      </c>
    </row>
    <row r="135" spans="1:20" hidden="1" x14ac:dyDescent="0.35">
      <c r="A135">
        <v>9092</v>
      </c>
      <c r="B135" t="s">
        <v>223</v>
      </c>
      <c r="C135" t="s">
        <v>1773</v>
      </c>
      <c r="D135" t="s">
        <v>278</v>
      </c>
      <c r="E135" t="s">
        <v>278</v>
      </c>
      <c r="F135">
        <v>9092</v>
      </c>
      <c r="H135">
        <v>46289</v>
      </c>
      <c r="I135" s="26">
        <v>45440</v>
      </c>
      <c r="J135" t="s">
        <v>1</v>
      </c>
      <c r="K135" t="s">
        <v>278</v>
      </c>
      <c r="L135" t="s">
        <v>1</v>
      </c>
      <c r="M135" t="s">
        <v>1</v>
      </c>
      <c r="N135" t="s">
        <v>1</v>
      </c>
      <c r="O135" t="s">
        <v>278</v>
      </c>
      <c r="Q135" t="s">
        <v>1981</v>
      </c>
      <c r="S135" t="s">
        <v>1980</v>
      </c>
      <c r="T135" t="e">
        <f>VLOOKUP(A135,EntidadesOpWeb!$A$4:$A$126,1,FALSE)</f>
        <v>#N/A</v>
      </c>
    </row>
    <row r="136" spans="1:20" hidden="1" x14ac:dyDescent="0.35">
      <c r="A136">
        <v>9094</v>
      </c>
      <c r="B136" t="s">
        <v>223</v>
      </c>
      <c r="C136" t="s">
        <v>1773</v>
      </c>
      <c r="D136" t="s">
        <v>278</v>
      </c>
      <c r="E136" t="s">
        <v>278</v>
      </c>
      <c r="F136">
        <v>9094</v>
      </c>
      <c r="H136">
        <v>46402</v>
      </c>
      <c r="I136" s="26">
        <v>45440</v>
      </c>
      <c r="J136" t="s">
        <v>1</v>
      </c>
      <c r="K136" t="s">
        <v>278</v>
      </c>
      <c r="L136" t="s">
        <v>1</v>
      </c>
      <c r="M136" t="s">
        <v>1</v>
      </c>
      <c r="N136" t="s">
        <v>1</v>
      </c>
      <c r="O136" t="s">
        <v>278</v>
      </c>
      <c r="Q136" t="s">
        <v>1979</v>
      </c>
      <c r="S136" t="s">
        <v>1978</v>
      </c>
      <c r="T136" t="e">
        <f>VLOOKUP(A136,EntidadesOpWeb!$A$4:$A$126,1,FALSE)</f>
        <v>#N/A</v>
      </c>
    </row>
    <row r="137" spans="1:20" hidden="1" x14ac:dyDescent="0.35">
      <c r="A137">
        <v>9096</v>
      </c>
      <c r="B137" t="s">
        <v>223</v>
      </c>
      <c r="C137" t="s">
        <v>1773</v>
      </c>
      <c r="D137" t="s">
        <v>278</v>
      </c>
      <c r="E137" t="s">
        <v>278</v>
      </c>
      <c r="F137">
        <v>9096</v>
      </c>
      <c r="H137">
        <v>46472</v>
      </c>
      <c r="I137" s="26">
        <v>45454</v>
      </c>
      <c r="J137" t="s">
        <v>278</v>
      </c>
      <c r="K137" t="s">
        <v>278</v>
      </c>
      <c r="L137" t="s">
        <v>1</v>
      </c>
      <c r="M137" t="s">
        <v>1</v>
      </c>
      <c r="N137" t="s">
        <v>1</v>
      </c>
      <c r="O137" t="s">
        <v>278</v>
      </c>
      <c r="Q137" t="s">
        <v>1977</v>
      </c>
      <c r="S137" t="s">
        <v>1976</v>
      </c>
      <c r="T137" t="e">
        <f>VLOOKUP(A137,EntidadesOpWeb!$A$4:$A$126,1,FALSE)</f>
        <v>#N/A</v>
      </c>
    </row>
    <row r="138" spans="1:20" hidden="1" x14ac:dyDescent="0.35">
      <c r="A138">
        <v>9098</v>
      </c>
      <c r="B138" t="s">
        <v>223</v>
      </c>
      <c r="C138" t="s">
        <v>1773</v>
      </c>
      <c r="D138" t="s">
        <v>278</v>
      </c>
      <c r="E138" t="s">
        <v>278</v>
      </c>
      <c r="F138">
        <v>9098</v>
      </c>
      <c r="H138">
        <v>46516</v>
      </c>
      <c r="I138" s="26">
        <v>45454</v>
      </c>
      <c r="J138" t="s">
        <v>278</v>
      </c>
      <c r="K138" t="s">
        <v>278</v>
      </c>
      <c r="L138" t="s">
        <v>1</v>
      </c>
      <c r="M138" t="s">
        <v>1</v>
      </c>
      <c r="N138" t="s">
        <v>1</v>
      </c>
      <c r="O138" t="s">
        <v>278</v>
      </c>
      <c r="Q138" t="s">
        <v>1975</v>
      </c>
      <c r="S138" t="s">
        <v>1974</v>
      </c>
      <c r="T138" t="e">
        <f>VLOOKUP(A138,EntidadesOpWeb!$A$4:$A$126,1,FALSE)</f>
        <v>#N/A</v>
      </c>
    </row>
    <row r="139" spans="1:20" hidden="1" x14ac:dyDescent="0.35">
      <c r="A139">
        <v>9100</v>
      </c>
      <c r="B139" t="s">
        <v>223</v>
      </c>
      <c r="C139" t="s">
        <v>1773</v>
      </c>
      <c r="D139" t="s">
        <v>278</v>
      </c>
      <c r="E139" t="s">
        <v>278</v>
      </c>
      <c r="F139">
        <v>9100</v>
      </c>
      <c r="H139">
        <v>46540</v>
      </c>
      <c r="I139" s="26">
        <v>45467</v>
      </c>
      <c r="J139" t="s">
        <v>278</v>
      </c>
      <c r="K139" t="s">
        <v>278</v>
      </c>
      <c r="L139" t="s">
        <v>1</v>
      </c>
      <c r="M139" t="s">
        <v>1</v>
      </c>
      <c r="N139" t="s">
        <v>1</v>
      </c>
      <c r="O139" t="s">
        <v>278</v>
      </c>
      <c r="Q139" t="s">
        <v>1973</v>
      </c>
      <c r="S139" t="s">
        <v>1972</v>
      </c>
      <c r="T139" t="e">
        <f>VLOOKUP(A139,EntidadesOpWeb!$A$4:$A$126,1,FALSE)</f>
        <v>#N/A</v>
      </c>
    </row>
    <row r="140" spans="1:20" hidden="1" x14ac:dyDescent="0.35">
      <c r="A140">
        <v>9102</v>
      </c>
      <c r="B140" t="s">
        <v>223</v>
      </c>
      <c r="C140" t="s">
        <v>1773</v>
      </c>
      <c r="D140" t="s">
        <v>278</v>
      </c>
      <c r="E140" t="s">
        <v>278</v>
      </c>
      <c r="F140">
        <v>9102</v>
      </c>
      <c r="H140">
        <v>46618</v>
      </c>
      <c r="I140" s="26">
        <v>45477</v>
      </c>
      <c r="J140" t="s">
        <v>278</v>
      </c>
      <c r="K140" t="s">
        <v>278</v>
      </c>
      <c r="L140" t="s">
        <v>1</v>
      </c>
      <c r="M140" t="s">
        <v>1</v>
      </c>
      <c r="N140" t="s">
        <v>1</v>
      </c>
      <c r="O140" t="s">
        <v>278</v>
      </c>
      <c r="Q140" t="s">
        <v>1971</v>
      </c>
      <c r="S140" t="s">
        <v>1970</v>
      </c>
      <c r="T140" t="e">
        <f>VLOOKUP(A140,EntidadesOpWeb!$A$4:$A$126,1,FALSE)</f>
        <v>#N/A</v>
      </c>
    </row>
    <row r="141" spans="1:20" hidden="1" x14ac:dyDescent="0.35">
      <c r="A141">
        <v>9104</v>
      </c>
      <c r="B141" t="s">
        <v>223</v>
      </c>
      <c r="C141" t="s">
        <v>1773</v>
      </c>
      <c r="D141" t="s">
        <v>278</v>
      </c>
      <c r="E141" t="s">
        <v>278</v>
      </c>
      <c r="F141">
        <v>9104</v>
      </c>
      <c r="H141">
        <v>46743</v>
      </c>
      <c r="I141" s="26">
        <v>45477</v>
      </c>
      <c r="J141" t="s">
        <v>278</v>
      </c>
      <c r="K141" t="s">
        <v>278</v>
      </c>
      <c r="L141" t="s">
        <v>1</v>
      </c>
      <c r="M141" t="s">
        <v>1</v>
      </c>
      <c r="N141" t="s">
        <v>1</v>
      </c>
      <c r="O141" t="s">
        <v>278</v>
      </c>
      <c r="Q141" t="s">
        <v>1969</v>
      </c>
      <c r="S141" t="s">
        <v>1968</v>
      </c>
      <c r="T141" t="e">
        <f>VLOOKUP(A141,EntidadesOpWeb!$A$4:$A$126,1,FALSE)</f>
        <v>#N/A</v>
      </c>
    </row>
    <row r="142" spans="1:20" hidden="1" x14ac:dyDescent="0.35">
      <c r="A142">
        <v>9106</v>
      </c>
      <c r="B142" t="s">
        <v>223</v>
      </c>
      <c r="C142" t="s">
        <v>1773</v>
      </c>
      <c r="D142" t="s">
        <v>278</v>
      </c>
      <c r="E142" t="s">
        <v>278</v>
      </c>
      <c r="F142">
        <v>9106</v>
      </c>
      <c r="H142">
        <v>46767</v>
      </c>
      <c r="I142" s="26">
        <v>45477</v>
      </c>
      <c r="J142" t="s">
        <v>278</v>
      </c>
      <c r="K142" t="s">
        <v>278</v>
      </c>
      <c r="L142" t="s">
        <v>1</v>
      </c>
      <c r="M142" t="s">
        <v>1</v>
      </c>
      <c r="N142" t="s">
        <v>1</v>
      </c>
      <c r="O142" t="s">
        <v>278</v>
      </c>
      <c r="Q142" t="s">
        <v>1967</v>
      </c>
      <c r="S142" t="s">
        <v>1966</v>
      </c>
      <c r="T142" t="e">
        <f>VLOOKUP(A142,EntidadesOpWeb!$A$4:$A$126,1,FALSE)</f>
        <v>#N/A</v>
      </c>
    </row>
    <row r="143" spans="1:20" hidden="1" x14ac:dyDescent="0.35">
      <c r="A143">
        <v>9108</v>
      </c>
      <c r="B143" t="s">
        <v>223</v>
      </c>
      <c r="C143" t="s">
        <v>1773</v>
      </c>
      <c r="D143" t="s">
        <v>278</v>
      </c>
      <c r="E143" t="s">
        <v>278</v>
      </c>
      <c r="F143">
        <v>9108</v>
      </c>
      <c r="H143">
        <v>46774</v>
      </c>
      <c r="I143" s="26">
        <v>45477</v>
      </c>
      <c r="J143" t="s">
        <v>278</v>
      </c>
      <c r="K143" t="s">
        <v>278</v>
      </c>
      <c r="L143" t="s">
        <v>1</v>
      </c>
      <c r="M143" t="s">
        <v>1</v>
      </c>
      <c r="N143" t="s">
        <v>1</v>
      </c>
      <c r="O143" t="s">
        <v>278</v>
      </c>
      <c r="Q143" t="s">
        <v>1965</v>
      </c>
      <c r="S143" t="s">
        <v>1964</v>
      </c>
      <c r="T143" t="e">
        <f>VLOOKUP(A143,EntidadesOpWeb!$A$4:$A$126,1,FALSE)</f>
        <v>#N/A</v>
      </c>
    </row>
    <row r="144" spans="1:20" hidden="1" x14ac:dyDescent="0.35">
      <c r="A144">
        <v>9110</v>
      </c>
      <c r="B144" t="s">
        <v>223</v>
      </c>
      <c r="C144" t="s">
        <v>1773</v>
      </c>
      <c r="D144" t="s">
        <v>278</v>
      </c>
      <c r="E144" t="s">
        <v>278</v>
      </c>
      <c r="F144">
        <v>9110</v>
      </c>
      <c r="H144">
        <v>46905</v>
      </c>
      <c r="I144" s="26">
        <v>45477</v>
      </c>
      <c r="J144" t="s">
        <v>278</v>
      </c>
      <c r="K144" t="s">
        <v>278</v>
      </c>
      <c r="L144" t="s">
        <v>1</v>
      </c>
      <c r="M144" t="s">
        <v>1</v>
      </c>
      <c r="N144" t="s">
        <v>1</v>
      </c>
      <c r="O144" t="s">
        <v>278</v>
      </c>
      <c r="Q144" t="s">
        <v>1963</v>
      </c>
      <c r="S144" t="s">
        <v>1962</v>
      </c>
      <c r="T144" t="e">
        <f>VLOOKUP(A144,EntidadesOpWeb!$A$4:$A$126,1,FALSE)</f>
        <v>#N/A</v>
      </c>
    </row>
    <row r="145" spans="1:20" hidden="1" x14ac:dyDescent="0.35">
      <c r="A145">
        <v>9112</v>
      </c>
      <c r="B145" t="s">
        <v>223</v>
      </c>
      <c r="C145" t="s">
        <v>1773</v>
      </c>
      <c r="D145" t="s">
        <v>278</v>
      </c>
      <c r="E145" t="s">
        <v>278</v>
      </c>
      <c r="F145">
        <v>9112</v>
      </c>
      <c r="H145">
        <v>47063</v>
      </c>
      <c r="I145" s="26">
        <v>45538</v>
      </c>
      <c r="J145" t="s">
        <v>278</v>
      </c>
      <c r="K145" t="s">
        <v>278</v>
      </c>
      <c r="L145" t="s">
        <v>1</v>
      </c>
      <c r="M145" t="s">
        <v>1</v>
      </c>
      <c r="N145" t="s">
        <v>1</v>
      </c>
      <c r="O145" t="s">
        <v>278</v>
      </c>
      <c r="Q145" t="s">
        <v>1961</v>
      </c>
      <c r="S145" t="s">
        <v>1960</v>
      </c>
      <c r="T145" t="e">
        <f>VLOOKUP(A145,EntidadesOpWeb!$A$4:$A$126,1,FALSE)</f>
        <v>#N/A</v>
      </c>
    </row>
    <row r="146" spans="1:20" hidden="1" x14ac:dyDescent="0.35">
      <c r="A146">
        <v>9114</v>
      </c>
      <c r="B146" t="s">
        <v>223</v>
      </c>
      <c r="C146" t="s">
        <v>1773</v>
      </c>
      <c r="D146" t="s">
        <v>278</v>
      </c>
      <c r="E146" t="s">
        <v>278</v>
      </c>
      <c r="F146">
        <v>9114</v>
      </c>
      <c r="H146">
        <v>47149</v>
      </c>
      <c r="I146" s="26">
        <v>45538</v>
      </c>
      <c r="J146" t="s">
        <v>278</v>
      </c>
      <c r="K146" t="s">
        <v>278</v>
      </c>
      <c r="L146" t="s">
        <v>1</v>
      </c>
      <c r="M146" t="s">
        <v>1</v>
      </c>
      <c r="N146" t="s">
        <v>1</v>
      </c>
      <c r="O146" t="s">
        <v>278</v>
      </c>
      <c r="Q146" t="s">
        <v>1959</v>
      </c>
      <c r="S146" t="s">
        <v>1958</v>
      </c>
      <c r="T146" t="e">
        <f>VLOOKUP(A146,EntidadesOpWeb!$A$4:$A$126,1,FALSE)</f>
        <v>#N/A</v>
      </c>
    </row>
    <row r="147" spans="1:20" hidden="1" x14ac:dyDescent="0.35">
      <c r="A147">
        <v>9116</v>
      </c>
      <c r="B147" t="s">
        <v>223</v>
      </c>
      <c r="C147" t="s">
        <v>1773</v>
      </c>
      <c r="D147" t="s">
        <v>278</v>
      </c>
      <c r="E147" t="s">
        <v>278</v>
      </c>
      <c r="F147">
        <v>9116</v>
      </c>
      <c r="H147">
        <v>47542</v>
      </c>
      <c r="I147" s="26">
        <v>45618</v>
      </c>
      <c r="J147" t="s">
        <v>278</v>
      </c>
      <c r="K147" t="s">
        <v>278</v>
      </c>
      <c r="L147" t="s">
        <v>1</v>
      </c>
      <c r="M147" t="s">
        <v>1</v>
      </c>
      <c r="N147" t="s">
        <v>1</v>
      </c>
      <c r="O147" t="s">
        <v>278</v>
      </c>
      <c r="Q147" t="s">
        <v>1957</v>
      </c>
      <c r="S147" t="s">
        <v>1956</v>
      </c>
      <c r="T147" t="e">
        <f>VLOOKUP(A147,EntidadesOpWeb!$A$4:$A$126,1,FALSE)</f>
        <v>#N/A</v>
      </c>
    </row>
    <row r="148" spans="1:20" hidden="1" x14ac:dyDescent="0.35">
      <c r="A148">
        <v>9996</v>
      </c>
      <c r="B148" t="s">
        <v>223</v>
      </c>
      <c r="C148" t="s">
        <v>1773</v>
      </c>
      <c r="D148" t="s">
        <v>278</v>
      </c>
      <c r="E148" t="s">
        <v>278</v>
      </c>
      <c r="F148">
        <v>9996</v>
      </c>
      <c r="H148">
        <v>41091</v>
      </c>
      <c r="I148" s="26">
        <v>44428</v>
      </c>
      <c r="J148" t="s">
        <v>1</v>
      </c>
      <c r="K148" t="s">
        <v>278</v>
      </c>
      <c r="L148" t="s">
        <v>1</v>
      </c>
      <c r="M148" t="s">
        <v>1</v>
      </c>
      <c r="N148" t="s">
        <v>1</v>
      </c>
      <c r="O148" t="s">
        <v>278</v>
      </c>
      <c r="Q148" t="s">
        <v>1955</v>
      </c>
      <c r="S148" t="s">
        <v>1954</v>
      </c>
      <c r="T148" t="e">
        <f>VLOOKUP(A148,EntidadesOpWeb!$A$4:$A$126,1,FALSE)</f>
        <v>#N/A</v>
      </c>
    </row>
    <row r="149" spans="1:20" hidden="1" x14ac:dyDescent="0.35">
      <c r="A149">
        <v>9998</v>
      </c>
      <c r="B149" t="s">
        <v>223</v>
      </c>
      <c r="C149" t="s">
        <v>1773</v>
      </c>
      <c r="D149" t="s">
        <v>278</v>
      </c>
      <c r="E149" t="s">
        <v>278</v>
      </c>
      <c r="F149">
        <v>9998</v>
      </c>
      <c r="H149">
        <v>41079</v>
      </c>
      <c r="I149" s="26">
        <v>44428</v>
      </c>
      <c r="J149" t="s">
        <v>1</v>
      </c>
      <c r="K149" t="s">
        <v>278</v>
      </c>
      <c r="L149" t="s">
        <v>1</v>
      </c>
      <c r="M149" t="s">
        <v>1</v>
      </c>
      <c r="N149" t="s">
        <v>1</v>
      </c>
      <c r="O149" t="s">
        <v>278</v>
      </c>
      <c r="Q149" t="s">
        <v>1953</v>
      </c>
      <c r="S149" t="s">
        <v>1953</v>
      </c>
      <c r="T149" t="e">
        <f>VLOOKUP(A149,EntidadesOpWeb!$A$4:$A$126,1,FALSE)</f>
        <v>#N/A</v>
      </c>
    </row>
    <row r="150" spans="1:20" hidden="1" x14ac:dyDescent="0.35">
      <c r="A150">
        <v>10501</v>
      </c>
      <c r="B150" t="s">
        <v>223</v>
      </c>
      <c r="C150" t="s">
        <v>1773</v>
      </c>
      <c r="D150" t="s">
        <v>278</v>
      </c>
      <c r="E150" t="s">
        <v>278</v>
      </c>
      <c r="F150">
        <v>10501</v>
      </c>
      <c r="H150">
        <v>17519</v>
      </c>
      <c r="I150" s="26">
        <v>43641</v>
      </c>
      <c r="J150" t="s">
        <v>278</v>
      </c>
      <c r="K150" t="s">
        <v>278</v>
      </c>
      <c r="L150" t="s">
        <v>1</v>
      </c>
      <c r="M150" t="s">
        <v>1</v>
      </c>
      <c r="N150" t="s">
        <v>1</v>
      </c>
      <c r="O150" t="s">
        <v>278</v>
      </c>
      <c r="Q150" t="s">
        <v>1952</v>
      </c>
      <c r="S150" t="s">
        <v>1951</v>
      </c>
      <c r="T150" t="e">
        <f>VLOOKUP(A150,EntidadesOpWeb!$A$4:$A$126,1,FALSE)</f>
        <v>#N/A</v>
      </c>
    </row>
    <row r="151" spans="1:20" hidden="1" x14ac:dyDescent="0.35">
      <c r="A151">
        <v>10518</v>
      </c>
      <c r="B151" t="s">
        <v>223</v>
      </c>
      <c r="C151" t="s">
        <v>1773</v>
      </c>
      <c r="D151" t="s">
        <v>278</v>
      </c>
      <c r="E151" t="s">
        <v>278</v>
      </c>
      <c r="F151">
        <v>10518</v>
      </c>
      <c r="H151">
        <v>33361</v>
      </c>
      <c r="I151" s="26">
        <v>43430</v>
      </c>
      <c r="J151" t="s">
        <v>278</v>
      </c>
      <c r="K151" t="s">
        <v>278</v>
      </c>
      <c r="L151" t="s">
        <v>1</v>
      </c>
      <c r="M151" t="s">
        <v>1</v>
      </c>
      <c r="N151" t="s">
        <v>1</v>
      </c>
      <c r="O151" t="s">
        <v>278</v>
      </c>
      <c r="Q151" t="s">
        <v>1950</v>
      </c>
      <c r="S151" t="s">
        <v>1949</v>
      </c>
      <c r="T151" t="e">
        <f>VLOOKUP(A151,EntidadesOpWeb!$A$4:$A$126,1,FALSE)</f>
        <v>#N/A</v>
      </c>
    </row>
    <row r="152" spans="1:20" hidden="1" x14ac:dyDescent="0.35">
      <c r="A152">
        <v>10523</v>
      </c>
      <c r="B152" t="s">
        <v>223</v>
      </c>
      <c r="C152" t="s">
        <v>1773</v>
      </c>
      <c r="D152" t="s">
        <v>278</v>
      </c>
      <c r="E152" t="s">
        <v>278</v>
      </c>
      <c r="F152">
        <v>10523</v>
      </c>
      <c r="H152">
        <v>33394</v>
      </c>
      <c r="I152" s="26">
        <v>43430</v>
      </c>
      <c r="J152" t="s">
        <v>278</v>
      </c>
      <c r="K152" t="s">
        <v>278</v>
      </c>
      <c r="L152" t="s">
        <v>1</v>
      </c>
      <c r="M152" t="s">
        <v>1</v>
      </c>
      <c r="N152" t="s">
        <v>1</v>
      </c>
      <c r="O152" t="s">
        <v>278</v>
      </c>
      <c r="Q152" t="s">
        <v>1948</v>
      </c>
      <c r="S152" t="s">
        <v>1947</v>
      </c>
      <c r="T152" t="e">
        <f>VLOOKUP(A152,EntidadesOpWeb!$A$4:$A$126,1,FALSE)</f>
        <v>#N/A</v>
      </c>
    </row>
    <row r="153" spans="1:20" hidden="1" x14ac:dyDescent="0.35">
      <c r="A153">
        <v>10528</v>
      </c>
      <c r="B153" t="s">
        <v>223</v>
      </c>
      <c r="C153" t="s">
        <v>1773</v>
      </c>
      <c r="D153" t="s">
        <v>278</v>
      </c>
      <c r="E153" t="s">
        <v>278</v>
      </c>
      <c r="F153">
        <v>10528</v>
      </c>
      <c r="H153">
        <v>33408</v>
      </c>
      <c r="I153" s="26">
        <v>43430</v>
      </c>
      <c r="J153" t="s">
        <v>278</v>
      </c>
      <c r="K153" t="s">
        <v>278</v>
      </c>
      <c r="L153" t="s">
        <v>1</v>
      </c>
      <c r="M153" t="s">
        <v>1</v>
      </c>
      <c r="N153" t="s">
        <v>1</v>
      </c>
      <c r="O153" t="s">
        <v>278</v>
      </c>
      <c r="Q153" t="s">
        <v>1946</v>
      </c>
      <c r="S153" t="s">
        <v>1945</v>
      </c>
      <c r="T153" t="e">
        <f>VLOOKUP(A153,EntidadesOpWeb!$A$4:$A$126,1,FALSE)</f>
        <v>#N/A</v>
      </c>
    </row>
    <row r="154" spans="1:20" hidden="1" x14ac:dyDescent="0.35">
      <c r="A154">
        <v>10530</v>
      </c>
      <c r="B154" t="s">
        <v>223</v>
      </c>
      <c r="C154" t="s">
        <v>1773</v>
      </c>
      <c r="D154" t="s">
        <v>278</v>
      </c>
      <c r="E154" t="s">
        <v>278</v>
      </c>
      <c r="F154">
        <v>10530</v>
      </c>
      <c r="H154">
        <v>35801</v>
      </c>
      <c r="I154" s="26">
        <v>43105</v>
      </c>
      <c r="J154" t="s">
        <v>278</v>
      </c>
      <c r="K154" t="s">
        <v>278</v>
      </c>
      <c r="L154" t="s">
        <v>1</v>
      </c>
      <c r="M154" t="s">
        <v>1</v>
      </c>
      <c r="N154" t="s">
        <v>1</v>
      </c>
      <c r="O154" t="s">
        <v>278</v>
      </c>
      <c r="Q154" t="s">
        <v>1944</v>
      </c>
      <c r="S154" t="s">
        <v>1943</v>
      </c>
      <c r="T154" t="e">
        <f>VLOOKUP(A154,EntidadesOpWeb!$A$4:$A$126,1,FALSE)</f>
        <v>#N/A</v>
      </c>
    </row>
    <row r="155" spans="1:20" hidden="1" x14ac:dyDescent="0.35">
      <c r="A155">
        <v>10533</v>
      </c>
      <c r="B155" t="s">
        <v>223</v>
      </c>
      <c r="C155" t="s">
        <v>1773</v>
      </c>
      <c r="D155" t="s">
        <v>278</v>
      </c>
      <c r="E155" t="s">
        <v>278</v>
      </c>
      <c r="F155">
        <v>10533</v>
      </c>
      <c r="H155">
        <v>36521</v>
      </c>
      <c r="I155" s="26">
        <v>43732</v>
      </c>
      <c r="J155" t="s">
        <v>1</v>
      </c>
      <c r="K155" t="s">
        <v>278</v>
      </c>
      <c r="L155" t="s">
        <v>1</v>
      </c>
      <c r="M155" t="s">
        <v>1</v>
      </c>
      <c r="N155" t="s">
        <v>1</v>
      </c>
      <c r="O155" t="s">
        <v>278</v>
      </c>
      <c r="Q155" t="s">
        <v>1942</v>
      </c>
      <c r="S155" t="s">
        <v>1941</v>
      </c>
      <c r="T155" t="e">
        <f>VLOOKUP(A155,EntidadesOpWeb!$A$4:$A$126,1,FALSE)</f>
        <v>#N/A</v>
      </c>
    </row>
    <row r="156" spans="1:20" hidden="1" x14ac:dyDescent="0.35">
      <c r="A156">
        <v>10537</v>
      </c>
      <c r="B156" t="s">
        <v>223</v>
      </c>
      <c r="C156" t="s">
        <v>1773</v>
      </c>
      <c r="D156" t="s">
        <v>278</v>
      </c>
      <c r="E156" t="s">
        <v>278</v>
      </c>
      <c r="F156">
        <v>10537</v>
      </c>
      <c r="H156">
        <v>36526</v>
      </c>
      <c r="I156" s="26">
        <v>43430</v>
      </c>
      <c r="J156" t="s">
        <v>278</v>
      </c>
      <c r="K156" t="s">
        <v>278</v>
      </c>
      <c r="L156" t="s">
        <v>1</v>
      </c>
      <c r="M156" t="s">
        <v>1</v>
      </c>
      <c r="N156" t="s">
        <v>1</v>
      </c>
      <c r="O156" t="s">
        <v>278</v>
      </c>
      <c r="Q156" t="s">
        <v>1940</v>
      </c>
      <c r="S156" t="s">
        <v>1939</v>
      </c>
      <c r="T156" t="e">
        <f>VLOOKUP(A156,EntidadesOpWeb!$A$4:$A$126,1,FALSE)</f>
        <v>#N/A</v>
      </c>
    </row>
    <row r="157" spans="1:20" hidden="1" x14ac:dyDescent="0.35">
      <c r="A157">
        <v>10545</v>
      </c>
      <c r="B157" t="s">
        <v>223</v>
      </c>
      <c r="C157" t="s">
        <v>1773</v>
      </c>
      <c r="D157" t="s">
        <v>278</v>
      </c>
      <c r="E157" t="s">
        <v>278</v>
      </c>
      <c r="F157">
        <v>10545</v>
      </c>
      <c r="H157">
        <v>39517</v>
      </c>
      <c r="I157" s="26">
        <v>43105</v>
      </c>
      <c r="J157" t="s">
        <v>278</v>
      </c>
      <c r="K157" t="s">
        <v>278</v>
      </c>
      <c r="L157" t="s">
        <v>1</v>
      </c>
      <c r="M157" t="s">
        <v>1</v>
      </c>
      <c r="N157" t="s">
        <v>1</v>
      </c>
      <c r="O157" t="s">
        <v>278</v>
      </c>
      <c r="Q157" t="s">
        <v>1938</v>
      </c>
      <c r="S157" t="s">
        <v>1937</v>
      </c>
      <c r="T157" t="e">
        <f>VLOOKUP(A157,EntidadesOpWeb!$A$4:$A$126,1,FALSE)</f>
        <v>#N/A</v>
      </c>
    </row>
    <row r="158" spans="1:20" hidden="1" x14ac:dyDescent="0.35">
      <c r="A158">
        <v>10551</v>
      </c>
      <c r="B158" t="s">
        <v>223</v>
      </c>
      <c r="C158" t="s">
        <v>1773</v>
      </c>
      <c r="D158" t="s">
        <v>278</v>
      </c>
      <c r="E158" t="s">
        <v>278</v>
      </c>
      <c r="F158">
        <v>10551</v>
      </c>
      <c r="H158">
        <v>40723</v>
      </c>
      <c r="I158" s="26">
        <v>44355</v>
      </c>
      <c r="J158" t="s">
        <v>278</v>
      </c>
      <c r="K158" t="s">
        <v>278</v>
      </c>
      <c r="L158" t="s">
        <v>1</v>
      </c>
      <c r="M158" t="s">
        <v>1</v>
      </c>
      <c r="N158" t="s">
        <v>1</v>
      </c>
      <c r="O158" t="s">
        <v>278</v>
      </c>
      <c r="Q158" t="s">
        <v>1936</v>
      </c>
      <c r="S158" t="s">
        <v>1935</v>
      </c>
      <c r="T158" t="e">
        <f>VLOOKUP(A158,EntidadesOpWeb!$A$4:$A$126,1,FALSE)</f>
        <v>#N/A</v>
      </c>
    </row>
    <row r="159" spans="1:20" hidden="1" x14ac:dyDescent="0.35">
      <c r="A159">
        <v>10556</v>
      </c>
      <c r="B159" t="s">
        <v>223</v>
      </c>
      <c r="C159" t="s">
        <v>1773</v>
      </c>
      <c r="D159" t="s">
        <v>278</v>
      </c>
      <c r="E159" t="s">
        <v>278</v>
      </c>
      <c r="F159">
        <v>10556</v>
      </c>
      <c r="H159">
        <v>40728</v>
      </c>
      <c r="I159" s="26">
        <v>44355</v>
      </c>
      <c r="J159" t="s">
        <v>278</v>
      </c>
      <c r="K159" t="s">
        <v>278</v>
      </c>
      <c r="L159" t="s">
        <v>1</v>
      </c>
      <c r="M159" t="s">
        <v>1</v>
      </c>
      <c r="N159" t="s">
        <v>1</v>
      </c>
      <c r="O159" t="s">
        <v>278</v>
      </c>
      <c r="Q159" t="s">
        <v>1934</v>
      </c>
      <c r="S159" t="s">
        <v>1933</v>
      </c>
      <c r="T159" t="e">
        <f>VLOOKUP(A159,EntidadesOpWeb!$A$4:$A$126,1,FALSE)</f>
        <v>#N/A</v>
      </c>
    </row>
    <row r="160" spans="1:20" hidden="1" x14ac:dyDescent="0.35">
      <c r="A160">
        <v>10560</v>
      </c>
      <c r="B160" t="s">
        <v>223</v>
      </c>
      <c r="C160" t="s">
        <v>1773</v>
      </c>
      <c r="D160" t="s">
        <v>278</v>
      </c>
      <c r="E160" t="s">
        <v>278</v>
      </c>
      <c r="F160">
        <v>10560</v>
      </c>
      <c r="H160">
        <v>40732</v>
      </c>
      <c r="I160" s="26">
        <v>44392</v>
      </c>
      <c r="J160" t="s">
        <v>1</v>
      </c>
      <c r="K160" t="s">
        <v>278</v>
      </c>
      <c r="L160" t="s">
        <v>1</v>
      </c>
      <c r="M160" t="s">
        <v>1</v>
      </c>
      <c r="N160" t="s">
        <v>1</v>
      </c>
      <c r="O160" t="s">
        <v>278</v>
      </c>
      <c r="Q160" t="s">
        <v>1932</v>
      </c>
      <c r="S160" t="s">
        <v>1931</v>
      </c>
      <c r="T160" t="e">
        <f>VLOOKUP(A160,EntidadesOpWeb!$A$4:$A$126,1,FALSE)</f>
        <v>#N/A</v>
      </c>
    </row>
    <row r="161" spans="1:20" hidden="1" x14ac:dyDescent="0.35">
      <c r="A161">
        <v>10564</v>
      </c>
      <c r="B161" t="s">
        <v>223</v>
      </c>
      <c r="C161" t="s">
        <v>1773</v>
      </c>
      <c r="D161" t="s">
        <v>278</v>
      </c>
      <c r="E161" t="s">
        <v>278</v>
      </c>
      <c r="F161">
        <v>10564</v>
      </c>
      <c r="H161">
        <v>40910</v>
      </c>
      <c r="I161" s="26">
        <v>44433</v>
      </c>
      <c r="J161" t="s">
        <v>1</v>
      </c>
      <c r="K161" t="s">
        <v>278</v>
      </c>
      <c r="L161" t="s">
        <v>1</v>
      </c>
      <c r="M161" t="s">
        <v>1</v>
      </c>
      <c r="N161" t="s">
        <v>1</v>
      </c>
      <c r="O161" t="s">
        <v>278</v>
      </c>
      <c r="Q161" t="s">
        <v>1930</v>
      </c>
      <c r="S161" t="s">
        <v>1929</v>
      </c>
      <c r="T161" t="e">
        <f>VLOOKUP(A161,EntidadesOpWeb!$A$4:$A$126,1,FALSE)</f>
        <v>#N/A</v>
      </c>
    </row>
    <row r="162" spans="1:20" hidden="1" x14ac:dyDescent="0.35">
      <c r="A162">
        <v>10573</v>
      </c>
      <c r="B162" t="s">
        <v>223</v>
      </c>
      <c r="C162" t="s">
        <v>1773</v>
      </c>
      <c r="D162" t="s">
        <v>278</v>
      </c>
      <c r="E162" t="s">
        <v>278</v>
      </c>
      <c r="F162">
        <v>10573</v>
      </c>
      <c r="H162">
        <v>42200</v>
      </c>
      <c r="I162" s="26">
        <v>44669</v>
      </c>
      <c r="J162" t="s">
        <v>1</v>
      </c>
      <c r="K162" t="s">
        <v>278</v>
      </c>
      <c r="L162" t="s">
        <v>1</v>
      </c>
      <c r="M162" t="s">
        <v>1</v>
      </c>
      <c r="N162" t="s">
        <v>1</v>
      </c>
      <c r="O162" t="s">
        <v>278</v>
      </c>
      <c r="Q162" t="s">
        <v>1928</v>
      </c>
      <c r="S162" t="s">
        <v>1927</v>
      </c>
      <c r="T162" t="e">
        <f>VLOOKUP(A162,EntidadesOpWeb!$A$4:$A$126,1,FALSE)</f>
        <v>#N/A</v>
      </c>
    </row>
    <row r="163" spans="1:20" hidden="1" x14ac:dyDescent="0.35">
      <c r="A163">
        <v>10580</v>
      </c>
      <c r="B163" t="s">
        <v>223</v>
      </c>
      <c r="C163" t="s">
        <v>1773</v>
      </c>
      <c r="D163" t="s">
        <v>278</v>
      </c>
      <c r="E163" t="s">
        <v>278</v>
      </c>
      <c r="F163">
        <v>10580</v>
      </c>
      <c r="H163">
        <v>42804</v>
      </c>
      <c r="I163" s="26">
        <v>43430</v>
      </c>
      <c r="J163" t="s">
        <v>278</v>
      </c>
      <c r="K163" t="s">
        <v>278</v>
      </c>
      <c r="L163" t="s">
        <v>1</v>
      </c>
      <c r="M163" t="s">
        <v>1</v>
      </c>
      <c r="N163" t="s">
        <v>1</v>
      </c>
      <c r="O163" t="s">
        <v>278</v>
      </c>
      <c r="Q163" t="s">
        <v>1926</v>
      </c>
      <c r="S163" t="s">
        <v>1925</v>
      </c>
      <c r="T163" t="e">
        <f>VLOOKUP(A163,EntidadesOpWeb!$A$4:$A$126,1,FALSE)</f>
        <v>#N/A</v>
      </c>
    </row>
    <row r="164" spans="1:20" hidden="1" x14ac:dyDescent="0.35">
      <c r="A164">
        <v>10586</v>
      </c>
      <c r="B164" t="s">
        <v>223</v>
      </c>
      <c r="C164" t="s">
        <v>1773</v>
      </c>
      <c r="D164" t="s">
        <v>278</v>
      </c>
      <c r="E164" t="s">
        <v>278</v>
      </c>
      <c r="F164">
        <v>10586</v>
      </c>
      <c r="H164">
        <v>42978</v>
      </c>
      <c r="I164" s="26">
        <v>44803</v>
      </c>
      <c r="J164" t="s">
        <v>278</v>
      </c>
      <c r="K164" t="s">
        <v>278</v>
      </c>
      <c r="L164" t="s">
        <v>1</v>
      </c>
      <c r="M164" t="s">
        <v>1</v>
      </c>
      <c r="N164" t="s">
        <v>1</v>
      </c>
      <c r="O164" t="s">
        <v>278</v>
      </c>
      <c r="Q164" t="s">
        <v>1924</v>
      </c>
      <c r="S164" t="s">
        <v>1923</v>
      </c>
      <c r="T164" t="e">
        <f>VLOOKUP(A164,EntidadesOpWeb!$A$4:$A$126,1,FALSE)</f>
        <v>#N/A</v>
      </c>
    </row>
    <row r="165" spans="1:20" hidden="1" x14ac:dyDescent="0.35">
      <c r="A165">
        <v>10592</v>
      </c>
      <c r="B165" t="s">
        <v>223</v>
      </c>
      <c r="C165" t="s">
        <v>1773</v>
      </c>
      <c r="D165" t="s">
        <v>278</v>
      </c>
      <c r="E165" t="s">
        <v>278</v>
      </c>
      <c r="F165">
        <v>10592</v>
      </c>
      <c r="H165">
        <v>45978</v>
      </c>
      <c r="I165" s="26">
        <v>45373</v>
      </c>
      <c r="J165" t="s">
        <v>1</v>
      </c>
      <c r="K165" t="s">
        <v>278</v>
      </c>
      <c r="L165" t="s">
        <v>1</v>
      </c>
      <c r="M165" t="s">
        <v>1</v>
      </c>
      <c r="N165" t="s">
        <v>1</v>
      </c>
      <c r="O165" t="s">
        <v>278</v>
      </c>
      <c r="Q165" t="s">
        <v>1922</v>
      </c>
      <c r="S165" t="s">
        <v>1921</v>
      </c>
      <c r="T165" t="e">
        <f>VLOOKUP(A165,EntidadesOpWeb!$A$4:$A$126,1,FALSE)</f>
        <v>#N/A</v>
      </c>
    </row>
    <row r="166" spans="1:20" hidden="1" x14ac:dyDescent="0.35">
      <c r="A166">
        <v>10603</v>
      </c>
      <c r="B166" t="s">
        <v>223</v>
      </c>
      <c r="C166" t="s">
        <v>1773</v>
      </c>
      <c r="D166" t="s">
        <v>278</v>
      </c>
      <c r="E166" t="s">
        <v>278</v>
      </c>
      <c r="F166">
        <v>10603</v>
      </c>
      <c r="H166">
        <v>47467</v>
      </c>
      <c r="I166" s="26">
        <v>45608</v>
      </c>
      <c r="J166" t="s">
        <v>278</v>
      </c>
      <c r="K166" t="s">
        <v>278</v>
      </c>
      <c r="L166" t="s">
        <v>1</v>
      </c>
      <c r="M166" t="s">
        <v>1</v>
      </c>
      <c r="N166" t="s">
        <v>1</v>
      </c>
      <c r="O166" t="s">
        <v>278</v>
      </c>
      <c r="Q166" t="s">
        <v>1920</v>
      </c>
      <c r="S166" t="s">
        <v>1919</v>
      </c>
      <c r="T166" t="e">
        <f>VLOOKUP(A166,EntidadesOpWeb!$A$4:$A$126,1,FALSE)</f>
        <v>#N/A</v>
      </c>
    </row>
    <row r="167" spans="1:20" hidden="1" x14ac:dyDescent="0.35">
      <c r="A167">
        <v>50500</v>
      </c>
      <c r="B167" t="s">
        <v>223</v>
      </c>
      <c r="C167" t="s">
        <v>1773</v>
      </c>
      <c r="D167" t="s">
        <v>278</v>
      </c>
      <c r="E167" t="s">
        <v>278</v>
      </c>
      <c r="F167">
        <v>50500</v>
      </c>
      <c r="H167">
        <v>24298</v>
      </c>
      <c r="I167" s="26">
        <v>39618</v>
      </c>
      <c r="J167" t="s">
        <v>278</v>
      </c>
      <c r="K167" t="s">
        <v>278</v>
      </c>
      <c r="L167" t="s">
        <v>1</v>
      </c>
      <c r="M167" t="s">
        <v>1</v>
      </c>
      <c r="N167" t="s">
        <v>1</v>
      </c>
      <c r="O167" t="s">
        <v>278</v>
      </c>
      <c r="Q167" t="s">
        <v>1918</v>
      </c>
      <c r="S167" t="s">
        <v>1917</v>
      </c>
      <c r="T167" t="e">
        <f>VLOOKUP(A167,EntidadesOpWeb!$A$4:$A$126,1,FALSE)</f>
        <v>#N/A</v>
      </c>
    </row>
    <row r="168" spans="1:20" hidden="1" x14ac:dyDescent="0.35">
      <c r="A168">
        <v>50512</v>
      </c>
      <c r="B168" t="s">
        <v>223</v>
      </c>
      <c r="C168" t="s">
        <v>1773</v>
      </c>
      <c r="D168" t="s">
        <v>278</v>
      </c>
      <c r="E168" t="s">
        <v>278</v>
      </c>
      <c r="F168">
        <v>50512</v>
      </c>
      <c r="H168">
        <v>24318</v>
      </c>
      <c r="I168" s="26">
        <v>32874</v>
      </c>
      <c r="J168" t="s">
        <v>278</v>
      </c>
      <c r="K168" t="s">
        <v>278</v>
      </c>
      <c r="L168" t="s">
        <v>1</v>
      </c>
      <c r="M168" t="s">
        <v>1</v>
      </c>
      <c r="N168" t="s">
        <v>1</v>
      </c>
      <c r="O168" t="s">
        <v>278</v>
      </c>
      <c r="Q168" t="s">
        <v>1916</v>
      </c>
      <c r="S168" t="s">
        <v>1915</v>
      </c>
      <c r="T168" t="e">
        <f>VLOOKUP(A168,EntidadesOpWeb!$A$4:$A$126,1,FALSE)</f>
        <v>#N/A</v>
      </c>
    </row>
    <row r="169" spans="1:20" hidden="1" x14ac:dyDescent="0.35">
      <c r="A169">
        <v>50518</v>
      </c>
      <c r="B169" t="s">
        <v>223</v>
      </c>
      <c r="C169" t="s">
        <v>1773</v>
      </c>
      <c r="D169" t="s">
        <v>278</v>
      </c>
      <c r="E169" t="s">
        <v>278</v>
      </c>
      <c r="F169">
        <v>50518</v>
      </c>
      <c r="H169">
        <v>24328</v>
      </c>
      <c r="I169" s="26">
        <v>32874</v>
      </c>
      <c r="J169" t="s">
        <v>278</v>
      </c>
      <c r="K169" t="s">
        <v>278</v>
      </c>
      <c r="L169" t="s">
        <v>1</v>
      </c>
      <c r="M169" t="s">
        <v>1</v>
      </c>
      <c r="N169" t="s">
        <v>1</v>
      </c>
      <c r="O169" t="s">
        <v>278</v>
      </c>
      <c r="Q169" t="s">
        <v>1914</v>
      </c>
      <c r="S169" t="s">
        <v>1913</v>
      </c>
      <c r="T169" t="e">
        <f>VLOOKUP(A169,EntidadesOpWeb!$A$4:$A$126,1,FALSE)</f>
        <v>#N/A</v>
      </c>
    </row>
    <row r="170" spans="1:20" hidden="1" x14ac:dyDescent="0.35">
      <c r="A170">
        <v>50524</v>
      </c>
      <c r="B170" t="s">
        <v>223</v>
      </c>
      <c r="C170" t="s">
        <v>1773</v>
      </c>
      <c r="D170" t="s">
        <v>278</v>
      </c>
      <c r="E170" t="s">
        <v>278</v>
      </c>
      <c r="F170">
        <v>50524</v>
      </c>
      <c r="H170">
        <v>24336</v>
      </c>
      <c r="I170" s="26">
        <v>39618</v>
      </c>
      <c r="J170" t="s">
        <v>278</v>
      </c>
      <c r="K170" t="s">
        <v>278</v>
      </c>
      <c r="L170" t="s">
        <v>1</v>
      </c>
      <c r="M170" t="s">
        <v>1</v>
      </c>
      <c r="N170" t="s">
        <v>1</v>
      </c>
      <c r="O170" t="s">
        <v>278</v>
      </c>
      <c r="Q170" t="s">
        <v>1912</v>
      </c>
      <c r="S170" t="s">
        <v>1911</v>
      </c>
      <c r="T170" t="e">
        <f>VLOOKUP(A170,EntidadesOpWeb!$A$4:$A$126,1,FALSE)</f>
        <v>#N/A</v>
      </c>
    </row>
    <row r="171" spans="1:20" hidden="1" x14ac:dyDescent="0.35">
      <c r="A171">
        <v>50531</v>
      </c>
      <c r="B171" t="s">
        <v>223</v>
      </c>
      <c r="C171" t="s">
        <v>1773</v>
      </c>
      <c r="D171" t="s">
        <v>278</v>
      </c>
      <c r="E171" t="s">
        <v>278</v>
      </c>
      <c r="F171">
        <v>50531</v>
      </c>
      <c r="H171">
        <v>24344</v>
      </c>
      <c r="I171" s="26">
        <v>32874</v>
      </c>
      <c r="J171" t="s">
        <v>278</v>
      </c>
      <c r="K171" t="s">
        <v>278</v>
      </c>
      <c r="L171" t="s">
        <v>1</v>
      </c>
      <c r="M171" t="s">
        <v>1</v>
      </c>
      <c r="N171" t="s">
        <v>1</v>
      </c>
      <c r="O171" t="s">
        <v>278</v>
      </c>
      <c r="Q171" t="s">
        <v>1910</v>
      </c>
      <c r="S171" t="s">
        <v>1910</v>
      </c>
      <c r="T171" t="e">
        <f>VLOOKUP(A171,EntidadesOpWeb!$A$4:$A$126,1,FALSE)</f>
        <v>#N/A</v>
      </c>
    </row>
    <row r="172" spans="1:20" hidden="1" x14ac:dyDescent="0.35">
      <c r="A172">
        <v>50532</v>
      </c>
      <c r="B172" t="s">
        <v>223</v>
      </c>
      <c r="C172" t="s">
        <v>1773</v>
      </c>
      <c r="D172" t="s">
        <v>278</v>
      </c>
      <c r="E172" t="s">
        <v>278</v>
      </c>
      <c r="F172">
        <v>50532</v>
      </c>
      <c r="H172">
        <v>24345</v>
      </c>
      <c r="I172" s="26">
        <v>32874</v>
      </c>
      <c r="J172" t="s">
        <v>278</v>
      </c>
      <c r="K172" t="s">
        <v>278</v>
      </c>
      <c r="L172" t="s">
        <v>1</v>
      </c>
      <c r="M172" t="s">
        <v>1</v>
      </c>
      <c r="N172" t="s">
        <v>1</v>
      </c>
      <c r="O172" t="s">
        <v>278</v>
      </c>
      <c r="Q172" t="s">
        <v>1909</v>
      </c>
      <c r="S172" t="s">
        <v>1909</v>
      </c>
      <c r="T172" t="e">
        <f>VLOOKUP(A172,EntidadesOpWeb!$A$4:$A$126,1,FALSE)</f>
        <v>#N/A</v>
      </c>
    </row>
    <row r="173" spans="1:20" hidden="1" x14ac:dyDescent="0.35">
      <c r="A173">
        <v>50533</v>
      </c>
      <c r="B173" t="s">
        <v>223</v>
      </c>
      <c r="C173" t="s">
        <v>1773</v>
      </c>
      <c r="D173" t="s">
        <v>278</v>
      </c>
      <c r="E173" t="s">
        <v>278</v>
      </c>
      <c r="F173">
        <v>50533</v>
      </c>
      <c r="H173">
        <v>24346</v>
      </c>
      <c r="I173" s="26">
        <v>32874</v>
      </c>
      <c r="J173" t="s">
        <v>278</v>
      </c>
      <c r="K173" t="s">
        <v>278</v>
      </c>
      <c r="L173" t="s">
        <v>1</v>
      </c>
      <c r="M173" t="s">
        <v>1</v>
      </c>
      <c r="N173" t="s">
        <v>1</v>
      </c>
      <c r="O173" t="s">
        <v>278</v>
      </c>
      <c r="Q173" t="s">
        <v>1908</v>
      </c>
      <c r="S173" t="s">
        <v>1907</v>
      </c>
      <c r="T173" t="e">
        <f>VLOOKUP(A173,EntidadesOpWeb!$A$4:$A$126,1,FALSE)</f>
        <v>#N/A</v>
      </c>
    </row>
    <row r="174" spans="1:20" hidden="1" x14ac:dyDescent="0.35">
      <c r="A174">
        <v>50546</v>
      </c>
      <c r="B174" t="s">
        <v>223</v>
      </c>
      <c r="C174" t="s">
        <v>1773</v>
      </c>
      <c r="D174" t="s">
        <v>278</v>
      </c>
      <c r="E174" t="s">
        <v>278</v>
      </c>
      <c r="F174">
        <v>50546</v>
      </c>
      <c r="H174">
        <v>24377</v>
      </c>
      <c r="I174" s="26">
        <v>32874</v>
      </c>
      <c r="J174" t="s">
        <v>278</v>
      </c>
      <c r="K174" t="s">
        <v>278</v>
      </c>
      <c r="L174" t="s">
        <v>1</v>
      </c>
      <c r="M174" t="s">
        <v>1</v>
      </c>
      <c r="N174" t="s">
        <v>1</v>
      </c>
      <c r="O174" t="s">
        <v>278</v>
      </c>
      <c r="Q174" t="s">
        <v>1906</v>
      </c>
      <c r="S174" t="s">
        <v>1905</v>
      </c>
      <c r="T174" t="e">
        <f>VLOOKUP(A174,EntidadesOpWeb!$A$4:$A$126,1,FALSE)</f>
        <v>#N/A</v>
      </c>
    </row>
    <row r="175" spans="1:20" hidden="1" x14ac:dyDescent="0.35">
      <c r="A175">
        <v>50551</v>
      </c>
      <c r="B175" t="s">
        <v>223</v>
      </c>
      <c r="C175" t="s">
        <v>1773</v>
      </c>
      <c r="D175" t="s">
        <v>278</v>
      </c>
      <c r="E175" t="s">
        <v>278</v>
      </c>
      <c r="F175">
        <v>50551</v>
      </c>
      <c r="H175">
        <v>24382</v>
      </c>
      <c r="I175" s="26">
        <v>32874</v>
      </c>
      <c r="J175" t="s">
        <v>278</v>
      </c>
      <c r="K175" t="s">
        <v>278</v>
      </c>
      <c r="L175" t="s">
        <v>1</v>
      </c>
      <c r="M175" t="s">
        <v>1</v>
      </c>
      <c r="N175" t="s">
        <v>1</v>
      </c>
      <c r="O175" t="s">
        <v>278</v>
      </c>
      <c r="Q175" t="s">
        <v>1904</v>
      </c>
      <c r="S175" t="s">
        <v>1903</v>
      </c>
      <c r="T175" t="e">
        <f>VLOOKUP(A175,EntidadesOpWeb!$A$4:$A$126,1,FALSE)</f>
        <v>#N/A</v>
      </c>
    </row>
    <row r="176" spans="1:20" hidden="1" x14ac:dyDescent="0.35">
      <c r="A176">
        <v>50556</v>
      </c>
      <c r="B176" t="s">
        <v>223</v>
      </c>
      <c r="C176" t="s">
        <v>1773</v>
      </c>
      <c r="D176" t="s">
        <v>278</v>
      </c>
      <c r="E176" t="s">
        <v>278</v>
      </c>
      <c r="F176">
        <v>50556</v>
      </c>
      <c r="H176">
        <v>24387</v>
      </c>
      <c r="I176" s="26">
        <v>32874</v>
      </c>
      <c r="J176" t="s">
        <v>278</v>
      </c>
      <c r="K176" t="s">
        <v>278</v>
      </c>
      <c r="L176" t="s">
        <v>1</v>
      </c>
      <c r="M176" t="s">
        <v>1</v>
      </c>
      <c r="N176" t="s">
        <v>1</v>
      </c>
      <c r="O176" t="s">
        <v>278</v>
      </c>
      <c r="Q176" t="s">
        <v>1902</v>
      </c>
      <c r="S176" t="s">
        <v>1901</v>
      </c>
      <c r="T176" t="e">
        <f>VLOOKUP(A176,EntidadesOpWeb!$A$4:$A$126,1,FALSE)</f>
        <v>#N/A</v>
      </c>
    </row>
    <row r="177" spans="1:20" hidden="1" x14ac:dyDescent="0.35">
      <c r="A177">
        <v>50561</v>
      </c>
      <c r="B177" t="s">
        <v>223</v>
      </c>
      <c r="C177" t="s">
        <v>1773</v>
      </c>
      <c r="D177" t="s">
        <v>278</v>
      </c>
      <c r="E177" t="s">
        <v>278</v>
      </c>
      <c r="F177">
        <v>50561</v>
      </c>
      <c r="H177">
        <v>24392</v>
      </c>
      <c r="I177" s="26">
        <v>32874</v>
      </c>
      <c r="J177" t="s">
        <v>278</v>
      </c>
      <c r="K177" t="s">
        <v>278</v>
      </c>
      <c r="L177" t="s">
        <v>1</v>
      </c>
      <c r="M177" t="s">
        <v>1</v>
      </c>
      <c r="N177" t="s">
        <v>1</v>
      </c>
      <c r="O177" t="s">
        <v>278</v>
      </c>
      <c r="Q177" t="s">
        <v>1900</v>
      </c>
      <c r="S177" t="s">
        <v>1899</v>
      </c>
      <c r="T177" t="e">
        <f>VLOOKUP(A177,EntidadesOpWeb!$A$4:$A$126,1,FALSE)</f>
        <v>#N/A</v>
      </c>
    </row>
    <row r="178" spans="1:20" hidden="1" x14ac:dyDescent="0.35">
      <c r="A178">
        <v>2160635</v>
      </c>
      <c r="B178" t="s">
        <v>223</v>
      </c>
      <c r="C178" t="s">
        <v>1773</v>
      </c>
      <c r="D178" t="s">
        <v>278</v>
      </c>
      <c r="E178" t="s">
        <v>278</v>
      </c>
      <c r="F178">
        <v>2160635</v>
      </c>
      <c r="H178">
        <v>29843</v>
      </c>
      <c r="I178" s="26">
        <v>43105</v>
      </c>
      <c r="J178" t="s">
        <v>278</v>
      </c>
      <c r="K178" t="s">
        <v>278</v>
      </c>
      <c r="L178" t="s">
        <v>1</v>
      </c>
      <c r="M178" t="s">
        <v>1</v>
      </c>
      <c r="N178" t="s">
        <v>1</v>
      </c>
      <c r="O178" t="s">
        <v>278</v>
      </c>
      <c r="Q178" t="s">
        <v>1898</v>
      </c>
      <c r="S178" t="s">
        <v>1897</v>
      </c>
      <c r="T178" t="e">
        <f>VLOOKUP(A178,EntidadesOpWeb!$A$4:$A$126,1,FALSE)</f>
        <v>#N/A</v>
      </c>
    </row>
    <row r="179" spans="1:20" hidden="1" x14ac:dyDescent="0.35">
      <c r="A179">
        <v>2962425</v>
      </c>
      <c r="B179" t="s">
        <v>223</v>
      </c>
      <c r="C179" t="s">
        <v>1773</v>
      </c>
      <c r="D179" t="s">
        <v>278</v>
      </c>
      <c r="E179" t="s">
        <v>278</v>
      </c>
      <c r="F179">
        <v>2962425</v>
      </c>
      <c r="H179">
        <v>47584</v>
      </c>
      <c r="I179" s="26">
        <v>41597</v>
      </c>
      <c r="J179" t="s">
        <v>278</v>
      </c>
      <c r="K179" t="s">
        <v>278</v>
      </c>
      <c r="L179" t="s">
        <v>1</v>
      </c>
      <c r="M179" t="s">
        <v>1</v>
      </c>
      <c r="N179" t="s">
        <v>1</v>
      </c>
      <c r="O179" t="s">
        <v>278</v>
      </c>
      <c r="Q179" t="s">
        <v>1896</v>
      </c>
      <c r="S179" t="s">
        <v>1895</v>
      </c>
      <c r="T179" t="e">
        <f>VLOOKUP(A179,EntidadesOpWeb!$A$4:$A$126,1,FALSE)</f>
        <v>#N/A</v>
      </c>
    </row>
    <row r="180" spans="1:20" hidden="1" x14ac:dyDescent="0.35">
      <c r="A180">
        <v>2962426</v>
      </c>
      <c r="B180" t="s">
        <v>223</v>
      </c>
      <c r="C180" t="s">
        <v>1773</v>
      </c>
      <c r="D180" t="s">
        <v>278</v>
      </c>
      <c r="E180" t="s">
        <v>278</v>
      </c>
      <c r="F180">
        <v>2962426</v>
      </c>
      <c r="H180">
        <v>47585</v>
      </c>
      <c r="I180" s="26">
        <v>41597</v>
      </c>
      <c r="J180" t="s">
        <v>278</v>
      </c>
      <c r="K180" t="s">
        <v>278</v>
      </c>
      <c r="L180" t="s">
        <v>1</v>
      </c>
      <c r="M180" t="s">
        <v>1</v>
      </c>
      <c r="N180" t="s">
        <v>1</v>
      </c>
      <c r="O180" t="s">
        <v>278</v>
      </c>
      <c r="Q180" t="s">
        <v>1894</v>
      </c>
      <c r="S180" t="s">
        <v>1893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 x14ac:dyDescent="0.3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3509</v>
      </c>
    </row>
    <row r="2" spans="1:20" hidden="1" x14ac:dyDescent="0.35">
      <c r="A2">
        <v>361</v>
      </c>
      <c r="B2" t="s">
        <v>1788</v>
      </c>
      <c r="C2" t="s">
        <v>1773</v>
      </c>
      <c r="D2" t="s">
        <v>1707</v>
      </c>
      <c r="E2" t="s">
        <v>1773</v>
      </c>
      <c r="F2">
        <v>3069</v>
      </c>
      <c r="G2">
        <v>3069</v>
      </c>
      <c r="H2">
        <v>24588</v>
      </c>
      <c r="I2" s="26">
        <v>42569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3508</v>
      </c>
      <c r="S2" t="s">
        <v>3507</v>
      </c>
      <c r="T2" t="e">
        <f>VLOOKUP(Series!A2,EntidadesOpWeb!$A$4:$A$126,1,FALSE)</f>
        <v>#N/A</v>
      </c>
    </row>
    <row r="3" spans="1:20" hidden="1" x14ac:dyDescent="0.35">
      <c r="A3">
        <v>3001</v>
      </c>
      <c r="B3" t="s">
        <v>1788</v>
      </c>
      <c r="C3" t="s">
        <v>1773</v>
      </c>
      <c r="D3" t="s">
        <v>1707</v>
      </c>
      <c r="E3" t="s">
        <v>1773</v>
      </c>
      <c r="F3">
        <v>3016</v>
      </c>
      <c r="G3">
        <v>3016</v>
      </c>
      <c r="H3">
        <v>2372</v>
      </c>
      <c r="I3" s="26">
        <v>41851</v>
      </c>
      <c r="J3" t="s">
        <v>278</v>
      </c>
      <c r="K3" t="s">
        <v>278</v>
      </c>
      <c r="L3" t="s">
        <v>278</v>
      </c>
      <c r="M3" t="s">
        <v>278</v>
      </c>
      <c r="N3" t="s">
        <v>278</v>
      </c>
      <c r="O3" t="s">
        <v>1</v>
      </c>
      <c r="Q3" t="s">
        <v>1865</v>
      </c>
      <c r="S3" t="s">
        <v>1866</v>
      </c>
      <c r="T3">
        <f>VLOOKUP(Series!A3,EntidadesOpWeb!$A$4:$A$126,1,FALSE)</f>
        <v>3001</v>
      </c>
    </row>
    <row r="4" spans="1:20" hidden="1" x14ac:dyDescent="0.35">
      <c r="A4">
        <v>3002</v>
      </c>
      <c r="B4" t="s">
        <v>1788</v>
      </c>
      <c r="C4" t="s">
        <v>1773</v>
      </c>
      <c r="D4" t="s">
        <v>1707</v>
      </c>
      <c r="E4" t="s">
        <v>1773</v>
      </c>
      <c r="F4">
        <v>3017</v>
      </c>
      <c r="G4">
        <v>3017</v>
      </c>
      <c r="H4">
        <v>2463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3506</v>
      </c>
      <c r="S4" t="s">
        <v>3505</v>
      </c>
      <c r="T4">
        <f>VLOOKUP(Series!A4,EntidadesOpWeb!$A$4:$A$126,1,FALSE)</f>
        <v>3002</v>
      </c>
    </row>
    <row r="5" spans="1:20" hidden="1" x14ac:dyDescent="0.35">
      <c r="A5">
        <v>3003</v>
      </c>
      <c r="B5" t="s">
        <v>1788</v>
      </c>
      <c r="C5" t="s">
        <v>1773</v>
      </c>
      <c r="D5" t="s">
        <v>1707</v>
      </c>
      <c r="E5" t="s">
        <v>1773</v>
      </c>
      <c r="F5">
        <v>3021</v>
      </c>
      <c r="G5">
        <v>3021</v>
      </c>
      <c r="H5">
        <v>2334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3504</v>
      </c>
      <c r="S5" t="s">
        <v>3503</v>
      </c>
      <c r="T5" t="e">
        <f>VLOOKUP(Series!A5,EntidadesOpWeb!$A$4:$A$126,1,FALSE)</f>
        <v>#N/A</v>
      </c>
    </row>
    <row r="6" spans="1:20" hidden="1" x14ac:dyDescent="0.35">
      <c r="A6">
        <v>3005</v>
      </c>
      <c r="B6" t="s">
        <v>1788</v>
      </c>
      <c r="C6" t="s">
        <v>1773</v>
      </c>
      <c r="D6" t="s">
        <v>1707</v>
      </c>
      <c r="E6" t="s">
        <v>1773</v>
      </c>
      <c r="F6">
        <v>3029</v>
      </c>
      <c r="G6">
        <v>3029</v>
      </c>
      <c r="H6">
        <v>2458</v>
      </c>
      <c r="I6" s="26">
        <v>41851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3502</v>
      </c>
      <c r="S6" t="s">
        <v>3501</v>
      </c>
      <c r="T6">
        <f>VLOOKUP(Series!A6,EntidadesOpWeb!$A$4:$A$126,1,FALSE)</f>
        <v>3005</v>
      </c>
    </row>
    <row r="7" spans="1:20" hidden="1" x14ac:dyDescent="0.35">
      <c r="A7">
        <v>3006</v>
      </c>
      <c r="B7" t="s">
        <v>1788</v>
      </c>
      <c r="C7" t="s">
        <v>1773</v>
      </c>
      <c r="D7" t="s">
        <v>1707</v>
      </c>
      <c r="E7" t="s">
        <v>1773</v>
      </c>
      <c r="F7">
        <v>3033</v>
      </c>
      <c r="G7">
        <v>3033</v>
      </c>
      <c r="H7">
        <v>2342</v>
      </c>
      <c r="I7" s="26">
        <v>41851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3500</v>
      </c>
      <c r="S7" t="s">
        <v>3499</v>
      </c>
      <c r="T7">
        <f>VLOOKUP(Series!A7,EntidadesOpWeb!$A$4:$A$126,1,FALSE)</f>
        <v>3006</v>
      </c>
    </row>
    <row r="8" spans="1:20" hidden="1" x14ac:dyDescent="0.35">
      <c r="A8">
        <v>3007</v>
      </c>
      <c r="B8" t="s">
        <v>1788</v>
      </c>
      <c r="C8" t="s">
        <v>1773</v>
      </c>
      <c r="D8" t="s">
        <v>1707</v>
      </c>
      <c r="E8" t="s">
        <v>1773</v>
      </c>
      <c r="F8">
        <v>3037</v>
      </c>
      <c r="G8">
        <v>3037</v>
      </c>
      <c r="H8">
        <v>2443</v>
      </c>
      <c r="I8" s="26">
        <v>41851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3498</v>
      </c>
      <c r="S8" t="s">
        <v>3497</v>
      </c>
      <c r="T8">
        <f>VLOOKUP(Series!A8,EntidadesOpWeb!$A$4:$A$126,1,FALSE)</f>
        <v>3007</v>
      </c>
    </row>
    <row r="9" spans="1:20" hidden="1" x14ac:dyDescent="0.35">
      <c r="A9">
        <v>3009</v>
      </c>
      <c r="B9" t="s">
        <v>1788</v>
      </c>
      <c r="C9" t="s">
        <v>1773</v>
      </c>
      <c r="D9" t="s">
        <v>1707</v>
      </c>
      <c r="E9" t="s">
        <v>1773</v>
      </c>
      <c r="F9">
        <v>3045</v>
      </c>
      <c r="G9">
        <v>3045</v>
      </c>
      <c r="H9">
        <v>2406</v>
      </c>
      <c r="I9" s="26">
        <v>41851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3496</v>
      </c>
      <c r="S9" t="s">
        <v>3495</v>
      </c>
      <c r="T9" t="e">
        <f>VLOOKUP(Series!A9,EntidadesOpWeb!$A$4:$A$126,1,FALSE)</f>
        <v>#N/A</v>
      </c>
    </row>
    <row r="10" spans="1:20" hidden="1" x14ac:dyDescent="0.35">
      <c r="A10">
        <v>3013</v>
      </c>
      <c r="B10" t="s">
        <v>1788</v>
      </c>
      <c r="C10" t="s">
        <v>1773</v>
      </c>
      <c r="D10" t="s">
        <v>1707</v>
      </c>
      <c r="E10" t="s">
        <v>1773</v>
      </c>
      <c r="F10">
        <v>3061</v>
      </c>
      <c r="G10">
        <v>3061</v>
      </c>
      <c r="H10">
        <v>2362</v>
      </c>
      <c r="I10" s="26">
        <v>41851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3494</v>
      </c>
      <c r="S10" t="s">
        <v>3493</v>
      </c>
      <c r="T10">
        <f>VLOOKUP(Series!A10,EntidadesOpWeb!$A$4:$A$126,1,FALSE)</f>
        <v>3013</v>
      </c>
    </row>
    <row r="11" spans="1:20" hidden="1" x14ac:dyDescent="0.35">
      <c r="A11">
        <v>3015</v>
      </c>
      <c r="B11" t="s">
        <v>1788</v>
      </c>
      <c r="C11" t="s">
        <v>1773</v>
      </c>
      <c r="D11" t="s">
        <v>1707</v>
      </c>
      <c r="E11" t="s">
        <v>1773</v>
      </c>
      <c r="F11">
        <v>3069</v>
      </c>
      <c r="G11">
        <v>3069</v>
      </c>
      <c r="H11">
        <v>13569</v>
      </c>
      <c r="I11" s="26">
        <v>41851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3492</v>
      </c>
      <c r="S11" t="s">
        <v>3491</v>
      </c>
      <c r="T11" t="e">
        <f>VLOOKUP(Series!A11,EntidadesOpWeb!$A$4:$A$126,1,FALSE)</f>
        <v>#N/A</v>
      </c>
    </row>
    <row r="12" spans="1:20" hidden="1" x14ac:dyDescent="0.35">
      <c r="A12">
        <v>3018</v>
      </c>
      <c r="B12" t="s">
        <v>1788</v>
      </c>
      <c r="C12" t="s">
        <v>1773</v>
      </c>
      <c r="D12" t="s">
        <v>1707</v>
      </c>
      <c r="E12" t="s">
        <v>1773</v>
      </c>
      <c r="F12">
        <v>3017</v>
      </c>
      <c r="G12">
        <v>3017</v>
      </c>
      <c r="H12">
        <v>2462</v>
      </c>
      <c r="I12" s="26">
        <v>41851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3490</v>
      </c>
      <c r="S12" t="s">
        <v>3489</v>
      </c>
      <c r="T12" t="e">
        <f>VLOOKUP(Series!A12,EntidadesOpWeb!$A$4:$A$126,1,FALSE)</f>
        <v>#N/A</v>
      </c>
    </row>
    <row r="13" spans="1:20" hidden="1" x14ac:dyDescent="0.35">
      <c r="A13">
        <v>3022</v>
      </c>
      <c r="B13" t="s">
        <v>1788</v>
      </c>
      <c r="C13" t="s">
        <v>1773</v>
      </c>
      <c r="D13" t="s">
        <v>1707</v>
      </c>
      <c r="E13" t="s">
        <v>1773</v>
      </c>
      <c r="F13">
        <v>3021</v>
      </c>
      <c r="G13">
        <v>3021</v>
      </c>
      <c r="H13">
        <v>2333</v>
      </c>
      <c r="I13" s="26">
        <v>41851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3488</v>
      </c>
      <c r="S13" t="s">
        <v>3487</v>
      </c>
      <c r="T13" t="e">
        <f>VLOOKUP(Series!A13,EntidadesOpWeb!$A$4:$A$126,1,FALSE)</f>
        <v>#N/A</v>
      </c>
    </row>
    <row r="14" spans="1:20" hidden="1" x14ac:dyDescent="0.35">
      <c r="A14">
        <v>3030</v>
      </c>
      <c r="B14" t="s">
        <v>1788</v>
      </c>
      <c r="C14" t="s">
        <v>1773</v>
      </c>
      <c r="D14" t="s">
        <v>1707</v>
      </c>
      <c r="E14" t="s">
        <v>1773</v>
      </c>
      <c r="F14">
        <v>3029</v>
      </c>
      <c r="G14">
        <v>3029</v>
      </c>
      <c r="H14">
        <v>2456</v>
      </c>
      <c r="I14" s="26">
        <v>41851</v>
      </c>
      <c r="J14" t="s">
        <v>278</v>
      </c>
      <c r="K14" t="s">
        <v>278</v>
      </c>
      <c r="L14" t="s">
        <v>278</v>
      </c>
      <c r="M14" t="s">
        <v>278</v>
      </c>
      <c r="N14" t="s">
        <v>278</v>
      </c>
      <c r="O14" t="s">
        <v>1</v>
      </c>
      <c r="Q14" t="s">
        <v>3486</v>
      </c>
      <c r="S14" t="s">
        <v>3485</v>
      </c>
      <c r="T14" t="e">
        <f>VLOOKUP(Series!A14,EntidadesOpWeb!$A$4:$A$126,1,FALSE)</f>
        <v>#N/A</v>
      </c>
    </row>
    <row r="15" spans="1:20" hidden="1" x14ac:dyDescent="0.35">
      <c r="A15">
        <v>3034</v>
      </c>
      <c r="B15" t="s">
        <v>1788</v>
      </c>
      <c r="C15" t="s">
        <v>1773</v>
      </c>
      <c r="D15" t="s">
        <v>1707</v>
      </c>
      <c r="E15" t="s">
        <v>1773</v>
      </c>
      <c r="F15">
        <v>3033</v>
      </c>
      <c r="G15">
        <v>3033</v>
      </c>
      <c r="H15">
        <v>2341</v>
      </c>
      <c r="I15" s="26">
        <v>41851</v>
      </c>
      <c r="J15" t="s">
        <v>278</v>
      </c>
      <c r="K15" t="s">
        <v>278</v>
      </c>
      <c r="L15" t="s">
        <v>278</v>
      </c>
      <c r="M15" t="s">
        <v>278</v>
      </c>
      <c r="N15" t="s">
        <v>278</v>
      </c>
      <c r="O15" t="s">
        <v>1</v>
      </c>
      <c r="Q15" t="s">
        <v>3484</v>
      </c>
      <c r="S15" t="s">
        <v>3483</v>
      </c>
      <c r="T15" t="e">
        <f>VLOOKUP(Series!A15,EntidadesOpWeb!$A$4:$A$126,1,FALSE)</f>
        <v>#N/A</v>
      </c>
    </row>
    <row r="16" spans="1:20" hidden="1" x14ac:dyDescent="0.35">
      <c r="A16">
        <v>3035</v>
      </c>
      <c r="B16" t="s">
        <v>1788</v>
      </c>
      <c r="C16" t="s">
        <v>1773</v>
      </c>
      <c r="D16" t="s">
        <v>1707</v>
      </c>
      <c r="E16" t="s">
        <v>1773</v>
      </c>
      <c r="F16">
        <v>3033</v>
      </c>
      <c r="G16">
        <v>3033</v>
      </c>
      <c r="H16">
        <v>2337</v>
      </c>
      <c r="I16" s="26">
        <v>41851</v>
      </c>
      <c r="J16" t="s">
        <v>278</v>
      </c>
      <c r="K16" t="s">
        <v>278</v>
      </c>
      <c r="L16" t="s">
        <v>278</v>
      </c>
      <c r="M16" t="s">
        <v>278</v>
      </c>
      <c r="N16" t="s">
        <v>278</v>
      </c>
      <c r="O16" t="s">
        <v>1</v>
      </c>
      <c r="Q16" t="s">
        <v>3482</v>
      </c>
      <c r="S16" t="s">
        <v>3481</v>
      </c>
      <c r="T16" t="e">
        <f>VLOOKUP(Series!A16,EntidadesOpWeb!$A$4:$A$126,1,FALSE)</f>
        <v>#N/A</v>
      </c>
    </row>
    <row r="17" spans="1:20" hidden="1" x14ac:dyDescent="0.35">
      <c r="A17">
        <v>3038</v>
      </c>
      <c r="B17" t="s">
        <v>1788</v>
      </c>
      <c r="C17" t="s">
        <v>1773</v>
      </c>
      <c r="D17" t="s">
        <v>1707</v>
      </c>
      <c r="E17" t="s">
        <v>1773</v>
      </c>
      <c r="F17">
        <v>3037</v>
      </c>
      <c r="G17">
        <v>3037</v>
      </c>
      <c r="H17">
        <v>2441</v>
      </c>
      <c r="I17" s="26">
        <v>41851</v>
      </c>
      <c r="J17" t="s">
        <v>278</v>
      </c>
      <c r="K17" t="s">
        <v>278</v>
      </c>
      <c r="L17" t="s">
        <v>278</v>
      </c>
      <c r="M17" t="s">
        <v>278</v>
      </c>
      <c r="N17" t="s">
        <v>278</v>
      </c>
      <c r="O17" t="s">
        <v>1</v>
      </c>
      <c r="Q17" t="s">
        <v>3480</v>
      </c>
      <c r="S17" t="s">
        <v>3479</v>
      </c>
      <c r="T17" t="e">
        <f>VLOOKUP(Series!A17,EntidadesOpWeb!$A$4:$A$126,1,FALSE)</f>
        <v>#N/A</v>
      </c>
    </row>
    <row r="18" spans="1:20" hidden="1" x14ac:dyDescent="0.35">
      <c r="A18">
        <v>3046</v>
      </c>
      <c r="B18" t="s">
        <v>1788</v>
      </c>
      <c r="C18" t="s">
        <v>1773</v>
      </c>
      <c r="D18" t="s">
        <v>1707</v>
      </c>
      <c r="E18" t="s">
        <v>1773</v>
      </c>
      <c r="F18">
        <v>3045</v>
      </c>
      <c r="G18">
        <v>3045</v>
      </c>
      <c r="H18">
        <v>2405</v>
      </c>
      <c r="I18" s="26">
        <v>41851</v>
      </c>
      <c r="J18" t="s">
        <v>278</v>
      </c>
      <c r="K18" t="s">
        <v>278</v>
      </c>
      <c r="L18" t="s">
        <v>278</v>
      </c>
      <c r="M18" t="s">
        <v>278</v>
      </c>
      <c r="N18" t="s">
        <v>278</v>
      </c>
      <c r="O18" t="s">
        <v>1</v>
      </c>
      <c r="Q18" t="s">
        <v>3478</v>
      </c>
      <c r="S18" t="s">
        <v>3477</v>
      </c>
      <c r="T18" t="e">
        <f>VLOOKUP(Series!A18,EntidadesOpWeb!$A$4:$A$126,1,FALSE)</f>
        <v>#N/A</v>
      </c>
    </row>
    <row r="19" spans="1:20" hidden="1" x14ac:dyDescent="0.35">
      <c r="A19">
        <v>3062</v>
      </c>
      <c r="B19" t="s">
        <v>1788</v>
      </c>
      <c r="C19" t="s">
        <v>1773</v>
      </c>
      <c r="D19" t="s">
        <v>1707</v>
      </c>
      <c r="E19" t="s">
        <v>1773</v>
      </c>
      <c r="F19">
        <v>3061</v>
      </c>
      <c r="G19">
        <v>3061</v>
      </c>
      <c r="H19">
        <v>2361</v>
      </c>
      <c r="I19" s="26">
        <v>41851</v>
      </c>
      <c r="J19" t="s">
        <v>278</v>
      </c>
      <c r="K19" t="s">
        <v>278</v>
      </c>
      <c r="L19" t="s">
        <v>278</v>
      </c>
      <c r="M19" t="s">
        <v>278</v>
      </c>
      <c r="N19" t="s">
        <v>278</v>
      </c>
      <c r="O19" t="s">
        <v>1</v>
      </c>
      <c r="Q19" t="s">
        <v>3476</v>
      </c>
      <c r="S19" t="s">
        <v>3475</v>
      </c>
      <c r="T19" t="e">
        <f>VLOOKUP(Series!A19,EntidadesOpWeb!$A$4:$A$126,1,FALSE)</f>
        <v>#N/A</v>
      </c>
    </row>
    <row r="20" spans="1:20" hidden="1" x14ac:dyDescent="0.35">
      <c r="A20">
        <v>3070</v>
      </c>
      <c r="B20" t="s">
        <v>1788</v>
      </c>
      <c r="C20" t="s">
        <v>1773</v>
      </c>
      <c r="D20" t="s">
        <v>1707</v>
      </c>
      <c r="E20" t="s">
        <v>1773</v>
      </c>
      <c r="F20">
        <v>3069</v>
      </c>
      <c r="G20">
        <v>3069</v>
      </c>
      <c r="H20">
        <v>13570</v>
      </c>
      <c r="I20" s="26">
        <v>41851</v>
      </c>
      <c r="J20" t="s">
        <v>278</v>
      </c>
      <c r="K20" t="s">
        <v>278</v>
      </c>
      <c r="L20" t="s">
        <v>278</v>
      </c>
      <c r="M20" t="s">
        <v>278</v>
      </c>
      <c r="N20" t="s">
        <v>278</v>
      </c>
      <c r="O20" t="s">
        <v>1</v>
      </c>
      <c r="Q20" t="s">
        <v>3474</v>
      </c>
      <c r="S20" t="s">
        <v>3473</v>
      </c>
      <c r="T20" t="e">
        <f>VLOOKUP(Series!A20,EntidadesOpWeb!$A$4:$A$126,1,FALSE)</f>
        <v>#N/A</v>
      </c>
    </row>
    <row r="21" spans="1:20" hidden="1" x14ac:dyDescent="0.35">
      <c r="A21">
        <v>3072</v>
      </c>
      <c r="B21" t="s">
        <v>1788</v>
      </c>
      <c r="C21" t="s">
        <v>1773</v>
      </c>
      <c r="D21" t="s">
        <v>1707</v>
      </c>
      <c r="E21" t="s">
        <v>1773</v>
      </c>
      <c r="F21">
        <v>3016</v>
      </c>
      <c r="G21">
        <v>3016</v>
      </c>
      <c r="H21">
        <v>14064</v>
      </c>
      <c r="I21" s="26">
        <v>41851</v>
      </c>
      <c r="J21" t="s">
        <v>278</v>
      </c>
      <c r="K21" t="s">
        <v>278</v>
      </c>
      <c r="L21" t="s">
        <v>278</v>
      </c>
      <c r="M21" t="s">
        <v>278</v>
      </c>
      <c r="N21" t="s">
        <v>278</v>
      </c>
      <c r="O21" t="s">
        <v>1</v>
      </c>
      <c r="Q21" t="s">
        <v>1869</v>
      </c>
      <c r="S21" t="s">
        <v>1870</v>
      </c>
      <c r="T21" t="e">
        <f>VLOOKUP(Series!A21,EntidadesOpWeb!$A$4:$A$126,1,FALSE)</f>
        <v>#N/A</v>
      </c>
    </row>
    <row r="22" spans="1:20" hidden="1" x14ac:dyDescent="0.35">
      <c r="A22">
        <v>3073</v>
      </c>
      <c r="B22" t="s">
        <v>1788</v>
      </c>
      <c r="C22" t="s">
        <v>1773</v>
      </c>
      <c r="D22" t="s">
        <v>1707</v>
      </c>
      <c r="E22" t="s">
        <v>1773</v>
      </c>
      <c r="F22">
        <v>3016</v>
      </c>
      <c r="G22">
        <v>3016</v>
      </c>
      <c r="H22">
        <v>14067</v>
      </c>
      <c r="I22" s="26">
        <v>41851</v>
      </c>
      <c r="J22" t="s">
        <v>278</v>
      </c>
      <c r="K22" t="s">
        <v>278</v>
      </c>
      <c r="L22" t="s">
        <v>278</v>
      </c>
      <c r="M22" t="s">
        <v>278</v>
      </c>
      <c r="N22" t="s">
        <v>278</v>
      </c>
      <c r="O22" t="s">
        <v>1</v>
      </c>
      <c r="Q22" t="s">
        <v>1871</v>
      </c>
      <c r="S22" t="s">
        <v>1872</v>
      </c>
      <c r="T22" t="e">
        <f>VLOOKUP(Series!A22,EntidadesOpWeb!$A$4:$A$126,1,FALSE)</f>
        <v>#N/A</v>
      </c>
    </row>
    <row r="23" spans="1:20" hidden="1" x14ac:dyDescent="0.35">
      <c r="A23">
        <v>3077</v>
      </c>
      <c r="B23" t="s">
        <v>1788</v>
      </c>
      <c r="C23" t="s">
        <v>1773</v>
      </c>
      <c r="D23" t="s">
        <v>1707</v>
      </c>
      <c r="E23" t="s">
        <v>1773</v>
      </c>
      <c r="F23">
        <v>3076</v>
      </c>
      <c r="G23">
        <v>3076</v>
      </c>
      <c r="H23">
        <v>2873</v>
      </c>
      <c r="I23" s="26">
        <v>41851</v>
      </c>
      <c r="J23" t="s">
        <v>278</v>
      </c>
      <c r="K23" t="s">
        <v>278</v>
      </c>
      <c r="L23" t="s">
        <v>278</v>
      </c>
      <c r="M23" t="s">
        <v>278</v>
      </c>
      <c r="N23" t="s">
        <v>278</v>
      </c>
      <c r="O23" t="s">
        <v>1</v>
      </c>
      <c r="Q23" t="s">
        <v>3472</v>
      </c>
      <c r="S23" t="s">
        <v>3471</v>
      </c>
      <c r="T23">
        <f>VLOOKUP(Series!A23,EntidadesOpWeb!$A$4:$A$126,1,FALSE)</f>
        <v>3077</v>
      </c>
    </row>
    <row r="24" spans="1:20" hidden="1" x14ac:dyDescent="0.35">
      <c r="A24">
        <v>3078</v>
      </c>
      <c r="B24" t="s">
        <v>1788</v>
      </c>
      <c r="C24" t="s">
        <v>1773</v>
      </c>
      <c r="D24" t="s">
        <v>1707</v>
      </c>
      <c r="E24" t="s">
        <v>1773</v>
      </c>
      <c r="F24">
        <v>3076</v>
      </c>
      <c r="G24">
        <v>3076</v>
      </c>
      <c r="H24">
        <v>13951</v>
      </c>
      <c r="I24" s="26">
        <v>41851</v>
      </c>
      <c r="J24" t="s">
        <v>278</v>
      </c>
      <c r="K24" t="s">
        <v>278</v>
      </c>
      <c r="L24" t="s">
        <v>278</v>
      </c>
      <c r="M24" t="s">
        <v>278</v>
      </c>
      <c r="N24" t="s">
        <v>278</v>
      </c>
      <c r="O24" t="s">
        <v>1</v>
      </c>
      <c r="Q24" t="s">
        <v>3470</v>
      </c>
      <c r="S24" t="s">
        <v>3469</v>
      </c>
      <c r="T24" t="e">
        <f>VLOOKUP(Series!A24,EntidadesOpWeb!$A$4:$A$126,1,FALSE)</f>
        <v>#N/A</v>
      </c>
    </row>
    <row r="25" spans="1:20" hidden="1" x14ac:dyDescent="0.35">
      <c r="A25">
        <v>3084</v>
      </c>
      <c r="B25" t="s">
        <v>1788</v>
      </c>
      <c r="C25" t="s">
        <v>1773</v>
      </c>
      <c r="D25" t="s">
        <v>1707</v>
      </c>
      <c r="E25" t="s">
        <v>1773</v>
      </c>
      <c r="F25">
        <v>3083</v>
      </c>
      <c r="G25">
        <v>3083</v>
      </c>
      <c r="H25">
        <v>2451</v>
      </c>
      <c r="I25" s="26">
        <v>41851</v>
      </c>
      <c r="J25" t="s">
        <v>278</v>
      </c>
      <c r="K25" t="s">
        <v>278</v>
      </c>
      <c r="L25" t="s">
        <v>278</v>
      </c>
      <c r="M25" t="s">
        <v>278</v>
      </c>
      <c r="N25" t="s">
        <v>278</v>
      </c>
      <c r="O25" t="s">
        <v>1</v>
      </c>
      <c r="Q25" t="s">
        <v>3468</v>
      </c>
      <c r="S25" t="s">
        <v>3467</v>
      </c>
      <c r="T25">
        <f>VLOOKUP(Series!A25,EntidadesOpWeb!$A$4:$A$126,1,FALSE)</f>
        <v>3084</v>
      </c>
    </row>
    <row r="26" spans="1:20" hidden="1" x14ac:dyDescent="0.35">
      <c r="A26">
        <v>3085</v>
      </c>
      <c r="B26" t="s">
        <v>1788</v>
      </c>
      <c r="C26" t="s">
        <v>1773</v>
      </c>
      <c r="D26" t="s">
        <v>1707</v>
      </c>
      <c r="E26" t="s">
        <v>1773</v>
      </c>
      <c r="F26">
        <v>3083</v>
      </c>
      <c r="G26">
        <v>3083</v>
      </c>
      <c r="H26">
        <v>2450</v>
      </c>
      <c r="I26" s="26">
        <v>41851</v>
      </c>
      <c r="J26" t="s">
        <v>278</v>
      </c>
      <c r="K26" t="s">
        <v>278</v>
      </c>
      <c r="L26" t="s">
        <v>278</v>
      </c>
      <c r="M26" t="s">
        <v>278</v>
      </c>
      <c r="N26" t="s">
        <v>278</v>
      </c>
      <c r="O26" t="s">
        <v>1</v>
      </c>
      <c r="Q26" t="s">
        <v>3466</v>
      </c>
      <c r="S26" t="s">
        <v>3465</v>
      </c>
      <c r="T26" t="e">
        <f>VLOOKUP(Series!A26,EntidadesOpWeb!$A$4:$A$126,1,FALSE)</f>
        <v>#N/A</v>
      </c>
    </row>
    <row r="27" spans="1:20" hidden="1" x14ac:dyDescent="0.35">
      <c r="A27">
        <v>3092</v>
      </c>
      <c r="B27" t="s">
        <v>1788</v>
      </c>
      <c r="C27" t="s">
        <v>1773</v>
      </c>
      <c r="D27" t="s">
        <v>1707</v>
      </c>
      <c r="E27" t="s">
        <v>1773</v>
      </c>
      <c r="F27">
        <v>3069</v>
      </c>
      <c r="G27">
        <v>3069</v>
      </c>
      <c r="H27">
        <v>13565</v>
      </c>
      <c r="I27" s="26">
        <v>41851</v>
      </c>
      <c r="J27" t="s">
        <v>278</v>
      </c>
      <c r="K27" t="s">
        <v>278</v>
      </c>
      <c r="L27" t="s">
        <v>278</v>
      </c>
      <c r="M27" t="s">
        <v>278</v>
      </c>
      <c r="N27" t="s">
        <v>278</v>
      </c>
      <c r="O27" t="s">
        <v>1</v>
      </c>
      <c r="Q27" t="s">
        <v>3464</v>
      </c>
      <c r="S27" t="s">
        <v>3463</v>
      </c>
      <c r="T27" t="e">
        <f>VLOOKUP(Series!A27,EntidadesOpWeb!$A$4:$A$126,1,FALSE)</f>
        <v>#N/A</v>
      </c>
    </row>
    <row r="28" spans="1:20" hidden="1" x14ac:dyDescent="0.35">
      <c r="A28">
        <v>3100</v>
      </c>
      <c r="B28" t="s">
        <v>1788</v>
      </c>
      <c r="C28" t="s">
        <v>1773</v>
      </c>
      <c r="D28" t="s">
        <v>1707</v>
      </c>
      <c r="E28" t="s">
        <v>1773</v>
      </c>
      <c r="F28">
        <v>3096</v>
      </c>
      <c r="G28">
        <v>3096</v>
      </c>
      <c r="H28">
        <v>2308</v>
      </c>
      <c r="I28" s="26">
        <v>41851</v>
      </c>
      <c r="J28" t="s">
        <v>278</v>
      </c>
      <c r="K28" t="s">
        <v>278</v>
      </c>
      <c r="L28" t="s">
        <v>278</v>
      </c>
      <c r="M28" t="s">
        <v>278</v>
      </c>
      <c r="N28" t="s">
        <v>278</v>
      </c>
      <c r="O28" t="s">
        <v>1</v>
      </c>
      <c r="Q28" t="s">
        <v>3462</v>
      </c>
      <c r="S28" t="s">
        <v>3461</v>
      </c>
      <c r="T28">
        <f>VLOOKUP(Series!A28,EntidadesOpWeb!$A$4:$A$126,1,FALSE)</f>
        <v>3100</v>
      </c>
    </row>
    <row r="29" spans="1:20" hidden="1" x14ac:dyDescent="0.35">
      <c r="A29">
        <v>3101</v>
      </c>
      <c r="B29" t="s">
        <v>1788</v>
      </c>
      <c r="C29" t="s">
        <v>1773</v>
      </c>
      <c r="D29" t="s">
        <v>1707</v>
      </c>
      <c r="E29" t="s">
        <v>1773</v>
      </c>
      <c r="F29">
        <v>3096</v>
      </c>
      <c r="G29">
        <v>3096</v>
      </c>
      <c r="H29">
        <v>2306</v>
      </c>
      <c r="I29" s="26">
        <v>41851</v>
      </c>
      <c r="J29" t="s">
        <v>278</v>
      </c>
      <c r="K29" t="s">
        <v>278</v>
      </c>
      <c r="L29" t="s">
        <v>278</v>
      </c>
      <c r="M29" t="s">
        <v>278</v>
      </c>
      <c r="N29" t="s">
        <v>278</v>
      </c>
      <c r="O29" t="s">
        <v>1</v>
      </c>
      <c r="Q29" t="s">
        <v>3460</v>
      </c>
      <c r="S29" t="s">
        <v>3459</v>
      </c>
      <c r="T29" t="e">
        <f>VLOOKUP(Series!A29,EntidadesOpWeb!$A$4:$A$126,1,FALSE)</f>
        <v>#N/A</v>
      </c>
    </row>
    <row r="30" spans="1:20" hidden="1" x14ac:dyDescent="0.35">
      <c r="A30">
        <v>3102</v>
      </c>
      <c r="B30" t="s">
        <v>1788</v>
      </c>
      <c r="C30" t="s">
        <v>1773</v>
      </c>
      <c r="D30" t="s">
        <v>1707</v>
      </c>
      <c r="E30" t="s">
        <v>1773</v>
      </c>
      <c r="F30">
        <v>3099</v>
      </c>
      <c r="G30">
        <v>3099</v>
      </c>
      <c r="H30">
        <v>13592</v>
      </c>
      <c r="I30" s="26">
        <v>41852</v>
      </c>
      <c r="J30" t="s">
        <v>278</v>
      </c>
      <c r="K30" t="s">
        <v>278</v>
      </c>
      <c r="L30" t="s">
        <v>278</v>
      </c>
      <c r="M30" t="s">
        <v>278</v>
      </c>
      <c r="N30" t="s">
        <v>278</v>
      </c>
      <c r="O30" t="s">
        <v>1</v>
      </c>
      <c r="Q30" t="s">
        <v>3458</v>
      </c>
      <c r="S30" t="s">
        <v>3457</v>
      </c>
      <c r="T30">
        <f>VLOOKUP(Series!A30,EntidadesOpWeb!$A$4:$A$126,1,FALSE)</f>
        <v>3102</v>
      </c>
    </row>
    <row r="31" spans="1:20" hidden="1" x14ac:dyDescent="0.35">
      <c r="A31">
        <v>3103</v>
      </c>
      <c r="B31" t="s">
        <v>1788</v>
      </c>
      <c r="C31" t="s">
        <v>1773</v>
      </c>
      <c r="D31" t="s">
        <v>1707</v>
      </c>
      <c r="E31" t="s">
        <v>1773</v>
      </c>
      <c r="F31">
        <v>3099</v>
      </c>
      <c r="G31">
        <v>3099</v>
      </c>
      <c r="H31">
        <v>13589</v>
      </c>
      <c r="I31" s="26">
        <v>41852</v>
      </c>
      <c r="J31" t="s">
        <v>278</v>
      </c>
      <c r="K31" t="s">
        <v>278</v>
      </c>
      <c r="L31" t="s">
        <v>278</v>
      </c>
      <c r="M31" t="s">
        <v>278</v>
      </c>
      <c r="N31" t="s">
        <v>278</v>
      </c>
      <c r="O31" t="s">
        <v>1</v>
      </c>
      <c r="Q31" t="s">
        <v>3456</v>
      </c>
      <c r="S31" t="s">
        <v>3455</v>
      </c>
      <c r="T31" t="e">
        <f>VLOOKUP(Series!A31,EntidadesOpWeb!$A$4:$A$126,1,FALSE)</f>
        <v>#N/A</v>
      </c>
    </row>
    <row r="32" spans="1:20" hidden="1" x14ac:dyDescent="0.35">
      <c r="A32">
        <v>3105</v>
      </c>
      <c r="B32" t="s">
        <v>1788</v>
      </c>
      <c r="C32" t="s">
        <v>1773</v>
      </c>
      <c r="D32" t="s">
        <v>1707</v>
      </c>
      <c r="E32" t="s">
        <v>1773</v>
      </c>
      <c r="F32">
        <v>3104</v>
      </c>
      <c r="G32">
        <v>3104</v>
      </c>
      <c r="H32">
        <v>2427</v>
      </c>
      <c r="I32" s="26">
        <v>41852</v>
      </c>
      <c r="J32" t="s">
        <v>278</v>
      </c>
      <c r="K32" t="s">
        <v>278</v>
      </c>
      <c r="L32" t="s">
        <v>278</v>
      </c>
      <c r="M32" t="s">
        <v>278</v>
      </c>
      <c r="N32" t="s">
        <v>278</v>
      </c>
      <c r="O32" t="s">
        <v>1</v>
      </c>
      <c r="Q32" t="s">
        <v>3454</v>
      </c>
      <c r="S32" t="s">
        <v>3453</v>
      </c>
      <c r="T32">
        <f>VLOOKUP(Series!A32,EntidadesOpWeb!$A$4:$A$126,1,FALSE)</f>
        <v>3105</v>
      </c>
    </row>
    <row r="33" spans="1:20" hidden="1" x14ac:dyDescent="0.35">
      <c r="A33">
        <v>3106</v>
      </c>
      <c r="B33" t="s">
        <v>1788</v>
      </c>
      <c r="C33" t="s">
        <v>1773</v>
      </c>
      <c r="D33" t="s">
        <v>1707</v>
      </c>
      <c r="E33" t="s">
        <v>1773</v>
      </c>
      <c r="F33">
        <v>3104</v>
      </c>
      <c r="G33">
        <v>3104</v>
      </c>
      <c r="H33">
        <v>2425</v>
      </c>
      <c r="I33" s="26">
        <v>41852</v>
      </c>
      <c r="J33" t="s">
        <v>278</v>
      </c>
      <c r="K33" t="s">
        <v>278</v>
      </c>
      <c r="L33" t="s">
        <v>278</v>
      </c>
      <c r="M33" t="s">
        <v>278</v>
      </c>
      <c r="N33" t="s">
        <v>278</v>
      </c>
      <c r="O33" t="s">
        <v>1</v>
      </c>
      <c r="Q33" t="s">
        <v>3452</v>
      </c>
      <c r="S33" t="s">
        <v>3451</v>
      </c>
      <c r="T33" t="e">
        <f>VLOOKUP(Series!A33,EntidadesOpWeb!$A$4:$A$126,1,FALSE)</f>
        <v>#N/A</v>
      </c>
    </row>
    <row r="34" spans="1:20" hidden="1" x14ac:dyDescent="0.35">
      <c r="A34">
        <v>3110</v>
      </c>
      <c r="B34" t="s">
        <v>1788</v>
      </c>
      <c r="C34" t="s">
        <v>1773</v>
      </c>
      <c r="D34" t="s">
        <v>1707</v>
      </c>
      <c r="E34" t="s">
        <v>1773</v>
      </c>
      <c r="F34">
        <v>3286</v>
      </c>
      <c r="G34">
        <v>3286</v>
      </c>
      <c r="H34">
        <v>13714</v>
      </c>
      <c r="I34" s="26">
        <v>41852</v>
      </c>
      <c r="J34" t="s">
        <v>278</v>
      </c>
      <c r="K34" t="s">
        <v>278</v>
      </c>
      <c r="L34" t="s">
        <v>278</v>
      </c>
      <c r="M34" t="s">
        <v>278</v>
      </c>
      <c r="N34" t="s">
        <v>278</v>
      </c>
      <c r="O34" t="s">
        <v>1</v>
      </c>
      <c r="Q34" t="s">
        <v>3450</v>
      </c>
      <c r="S34" t="s">
        <v>3449</v>
      </c>
      <c r="T34">
        <f>VLOOKUP(Series!A34,EntidadesOpWeb!$A$4:$A$126,1,FALSE)</f>
        <v>3110</v>
      </c>
    </row>
    <row r="35" spans="1:20" hidden="1" x14ac:dyDescent="0.35">
      <c r="A35">
        <v>3119</v>
      </c>
      <c r="B35" t="s">
        <v>1788</v>
      </c>
      <c r="C35" t="s">
        <v>1773</v>
      </c>
      <c r="D35" t="s">
        <v>1707</v>
      </c>
      <c r="E35" t="s">
        <v>1773</v>
      </c>
      <c r="F35">
        <v>3118</v>
      </c>
      <c r="G35">
        <v>3118</v>
      </c>
      <c r="H35">
        <v>2382</v>
      </c>
      <c r="I35" s="26">
        <v>41852</v>
      </c>
      <c r="J35" t="s">
        <v>278</v>
      </c>
      <c r="K35" t="s">
        <v>278</v>
      </c>
      <c r="L35" t="s">
        <v>278</v>
      </c>
      <c r="M35" t="s">
        <v>278</v>
      </c>
      <c r="N35" t="s">
        <v>278</v>
      </c>
      <c r="O35" t="s">
        <v>1</v>
      </c>
      <c r="Q35" t="s">
        <v>3448</v>
      </c>
      <c r="S35" t="s">
        <v>3447</v>
      </c>
      <c r="T35">
        <f>VLOOKUP(Series!A35,EntidadesOpWeb!$A$4:$A$126,1,FALSE)</f>
        <v>3119</v>
      </c>
    </row>
    <row r="36" spans="1:20" hidden="1" x14ac:dyDescent="0.35">
      <c r="A36">
        <v>3120</v>
      </c>
      <c r="B36" t="s">
        <v>1788</v>
      </c>
      <c r="C36" t="s">
        <v>1773</v>
      </c>
      <c r="D36" t="s">
        <v>1707</v>
      </c>
      <c r="E36" t="s">
        <v>1773</v>
      </c>
      <c r="F36">
        <v>3118</v>
      </c>
      <c r="G36">
        <v>3118</v>
      </c>
      <c r="H36">
        <v>2379</v>
      </c>
      <c r="I36" s="26">
        <v>41852</v>
      </c>
      <c r="J36" t="s">
        <v>278</v>
      </c>
      <c r="K36" t="s">
        <v>278</v>
      </c>
      <c r="L36" t="s">
        <v>278</v>
      </c>
      <c r="M36" t="s">
        <v>278</v>
      </c>
      <c r="N36" t="s">
        <v>278</v>
      </c>
      <c r="O36" t="s">
        <v>1</v>
      </c>
      <c r="Q36" t="s">
        <v>3446</v>
      </c>
      <c r="S36" t="s">
        <v>3445</v>
      </c>
      <c r="T36" t="e">
        <f>VLOOKUP(Series!A36,EntidadesOpWeb!$A$4:$A$126,1,FALSE)</f>
        <v>#N/A</v>
      </c>
    </row>
    <row r="37" spans="1:20" hidden="1" x14ac:dyDescent="0.35">
      <c r="A37">
        <v>3121</v>
      </c>
      <c r="B37" t="s">
        <v>1788</v>
      </c>
      <c r="C37" t="s">
        <v>1773</v>
      </c>
      <c r="D37" t="s">
        <v>1707</v>
      </c>
      <c r="E37" t="s">
        <v>1773</v>
      </c>
      <c r="F37">
        <v>3118</v>
      </c>
      <c r="G37">
        <v>3118</v>
      </c>
      <c r="H37">
        <v>2383</v>
      </c>
      <c r="I37" s="26">
        <v>41852</v>
      </c>
      <c r="J37" t="s">
        <v>278</v>
      </c>
      <c r="K37" t="s">
        <v>278</v>
      </c>
      <c r="L37" t="s">
        <v>278</v>
      </c>
      <c r="M37" t="s">
        <v>278</v>
      </c>
      <c r="N37" t="s">
        <v>278</v>
      </c>
      <c r="O37" t="s">
        <v>1</v>
      </c>
      <c r="Q37" t="s">
        <v>3444</v>
      </c>
      <c r="S37" t="s">
        <v>3443</v>
      </c>
      <c r="T37">
        <f>VLOOKUP(Series!A37,EntidadesOpWeb!$A$4:$A$126,1,FALSE)</f>
        <v>3121</v>
      </c>
    </row>
    <row r="38" spans="1:20" hidden="1" x14ac:dyDescent="0.35">
      <c r="A38">
        <v>3123</v>
      </c>
      <c r="B38" t="s">
        <v>1788</v>
      </c>
      <c r="C38" t="s">
        <v>1773</v>
      </c>
      <c r="D38" t="s">
        <v>1707</v>
      </c>
      <c r="E38" t="s">
        <v>1773</v>
      </c>
      <c r="F38">
        <v>3122</v>
      </c>
      <c r="G38">
        <v>3122</v>
      </c>
      <c r="H38">
        <v>2410</v>
      </c>
      <c r="I38" s="26">
        <v>41852</v>
      </c>
      <c r="J38" t="s">
        <v>278</v>
      </c>
      <c r="K38" t="s">
        <v>278</v>
      </c>
      <c r="L38" t="s">
        <v>278</v>
      </c>
      <c r="M38" t="s">
        <v>278</v>
      </c>
      <c r="N38" t="s">
        <v>278</v>
      </c>
      <c r="O38" t="s">
        <v>1</v>
      </c>
      <c r="Q38" t="s">
        <v>3442</v>
      </c>
      <c r="S38" t="s">
        <v>3441</v>
      </c>
      <c r="T38">
        <f>VLOOKUP(Series!A38,EntidadesOpWeb!$A$4:$A$126,1,FALSE)</f>
        <v>3123</v>
      </c>
    </row>
    <row r="39" spans="1:20" hidden="1" x14ac:dyDescent="0.35">
      <c r="A39">
        <v>3124</v>
      </c>
      <c r="B39" t="s">
        <v>1788</v>
      </c>
      <c r="C39" t="s">
        <v>1773</v>
      </c>
      <c r="D39" t="s">
        <v>1707</v>
      </c>
      <c r="E39" t="s">
        <v>1773</v>
      </c>
      <c r="F39">
        <v>3122</v>
      </c>
      <c r="G39">
        <v>3122</v>
      </c>
      <c r="H39">
        <v>2430</v>
      </c>
      <c r="I39" s="26">
        <v>41852</v>
      </c>
      <c r="J39" t="s">
        <v>278</v>
      </c>
      <c r="K39" t="s">
        <v>278</v>
      </c>
      <c r="L39" t="s">
        <v>278</v>
      </c>
      <c r="M39" t="s">
        <v>278</v>
      </c>
      <c r="N39" t="s">
        <v>278</v>
      </c>
      <c r="O39" t="s">
        <v>1</v>
      </c>
      <c r="Q39" t="s">
        <v>3440</v>
      </c>
      <c r="S39" t="s">
        <v>3439</v>
      </c>
      <c r="T39" t="e">
        <f>VLOOKUP(Series!A39,EntidadesOpWeb!$A$4:$A$126,1,FALSE)</f>
        <v>#N/A</v>
      </c>
    </row>
    <row r="40" spans="1:20" hidden="1" x14ac:dyDescent="0.35">
      <c r="A40">
        <v>3125</v>
      </c>
      <c r="B40" t="s">
        <v>1788</v>
      </c>
      <c r="C40" t="s">
        <v>1773</v>
      </c>
      <c r="D40" t="s">
        <v>1707</v>
      </c>
      <c r="E40" t="s">
        <v>1773</v>
      </c>
      <c r="F40">
        <v>3122</v>
      </c>
      <c r="G40">
        <v>3122</v>
      </c>
      <c r="H40">
        <v>2412</v>
      </c>
      <c r="I40" s="26">
        <v>41852</v>
      </c>
      <c r="J40" t="s">
        <v>278</v>
      </c>
      <c r="K40" t="s">
        <v>278</v>
      </c>
      <c r="L40" t="s">
        <v>278</v>
      </c>
      <c r="M40" t="s">
        <v>278</v>
      </c>
      <c r="N40" t="s">
        <v>278</v>
      </c>
      <c r="O40" t="s">
        <v>1</v>
      </c>
      <c r="Q40" t="s">
        <v>3438</v>
      </c>
      <c r="S40" t="s">
        <v>3437</v>
      </c>
      <c r="T40">
        <f>VLOOKUP(Series!A40,EntidadesOpWeb!$A$4:$A$126,1,FALSE)</f>
        <v>3125</v>
      </c>
    </row>
    <row r="41" spans="1:20" hidden="1" x14ac:dyDescent="0.35">
      <c r="A41">
        <v>3127</v>
      </c>
      <c r="B41" t="s">
        <v>1788</v>
      </c>
      <c r="C41" t="s">
        <v>1773</v>
      </c>
      <c r="D41" t="s">
        <v>1707</v>
      </c>
      <c r="E41" t="s">
        <v>1773</v>
      </c>
      <c r="F41">
        <v>3126</v>
      </c>
      <c r="G41">
        <v>3126</v>
      </c>
      <c r="H41">
        <v>13723</v>
      </c>
      <c r="I41" s="26">
        <v>41852</v>
      </c>
      <c r="J41" t="s">
        <v>278</v>
      </c>
      <c r="K41" t="s">
        <v>278</v>
      </c>
      <c r="L41" t="s">
        <v>278</v>
      </c>
      <c r="M41" t="s">
        <v>278</v>
      </c>
      <c r="N41" t="s">
        <v>278</v>
      </c>
      <c r="O41" t="s">
        <v>1</v>
      </c>
      <c r="Q41" t="s">
        <v>3436</v>
      </c>
      <c r="S41" t="s">
        <v>3435</v>
      </c>
      <c r="T41">
        <f>VLOOKUP(Series!A41,EntidadesOpWeb!$A$4:$A$126,1,FALSE)</f>
        <v>3127</v>
      </c>
    </row>
    <row r="42" spans="1:20" hidden="1" x14ac:dyDescent="0.35">
      <c r="A42">
        <v>3128</v>
      </c>
      <c r="B42" t="s">
        <v>1788</v>
      </c>
      <c r="C42" t="s">
        <v>1773</v>
      </c>
      <c r="D42" t="s">
        <v>1707</v>
      </c>
      <c r="E42" t="s">
        <v>1773</v>
      </c>
      <c r="F42">
        <v>3126</v>
      </c>
      <c r="G42">
        <v>3126</v>
      </c>
      <c r="H42">
        <v>13724</v>
      </c>
      <c r="I42" s="26">
        <v>41852</v>
      </c>
      <c r="J42" t="s">
        <v>278</v>
      </c>
      <c r="K42" t="s">
        <v>278</v>
      </c>
      <c r="L42" t="s">
        <v>278</v>
      </c>
      <c r="M42" t="s">
        <v>278</v>
      </c>
      <c r="N42" t="s">
        <v>278</v>
      </c>
      <c r="O42" t="s">
        <v>1</v>
      </c>
      <c r="Q42" t="s">
        <v>3434</v>
      </c>
      <c r="S42" t="s">
        <v>3433</v>
      </c>
      <c r="T42" t="e">
        <f>VLOOKUP(Series!A42,EntidadesOpWeb!$A$4:$A$126,1,FALSE)</f>
        <v>#N/A</v>
      </c>
    </row>
    <row r="43" spans="1:20" hidden="1" x14ac:dyDescent="0.35">
      <c r="A43">
        <v>3129</v>
      </c>
      <c r="B43" t="s">
        <v>1788</v>
      </c>
      <c r="C43" t="s">
        <v>1773</v>
      </c>
      <c r="D43" t="s">
        <v>1707</v>
      </c>
      <c r="E43" t="s">
        <v>1773</v>
      </c>
      <c r="F43">
        <v>3126</v>
      </c>
      <c r="G43">
        <v>3126</v>
      </c>
      <c r="H43">
        <v>13725</v>
      </c>
      <c r="I43" s="26">
        <v>41852</v>
      </c>
      <c r="J43" t="s">
        <v>278</v>
      </c>
      <c r="K43" t="s">
        <v>278</v>
      </c>
      <c r="L43" t="s">
        <v>278</v>
      </c>
      <c r="M43" t="s">
        <v>278</v>
      </c>
      <c r="N43" t="s">
        <v>278</v>
      </c>
      <c r="O43" t="s">
        <v>1</v>
      </c>
      <c r="Q43" t="s">
        <v>3432</v>
      </c>
      <c r="S43" t="s">
        <v>3431</v>
      </c>
      <c r="T43">
        <f>VLOOKUP(Series!A43,EntidadesOpWeb!$A$4:$A$126,1,FALSE)</f>
        <v>3129</v>
      </c>
    </row>
    <row r="44" spans="1:20" hidden="1" x14ac:dyDescent="0.35">
      <c r="A44">
        <v>3131</v>
      </c>
      <c r="B44" t="s">
        <v>1788</v>
      </c>
      <c r="C44" t="s">
        <v>1773</v>
      </c>
      <c r="D44" t="s">
        <v>1707</v>
      </c>
      <c r="E44" t="s">
        <v>1773</v>
      </c>
      <c r="F44">
        <v>3130</v>
      </c>
      <c r="G44">
        <v>3130</v>
      </c>
      <c r="H44">
        <v>2420</v>
      </c>
      <c r="I44" s="26">
        <v>41852</v>
      </c>
      <c r="J44" t="s">
        <v>278</v>
      </c>
      <c r="K44" t="s">
        <v>278</v>
      </c>
      <c r="L44" t="s">
        <v>278</v>
      </c>
      <c r="M44" t="s">
        <v>278</v>
      </c>
      <c r="N44" t="s">
        <v>278</v>
      </c>
      <c r="O44" t="s">
        <v>1</v>
      </c>
      <c r="Q44" t="s">
        <v>3430</v>
      </c>
      <c r="S44" t="s">
        <v>3429</v>
      </c>
      <c r="T44">
        <f>VLOOKUP(Series!A44,EntidadesOpWeb!$A$4:$A$126,1,FALSE)</f>
        <v>3131</v>
      </c>
    </row>
    <row r="45" spans="1:20" hidden="1" x14ac:dyDescent="0.35">
      <c r="A45">
        <v>3132</v>
      </c>
      <c r="B45" t="s">
        <v>1788</v>
      </c>
      <c r="C45" t="s">
        <v>1773</v>
      </c>
      <c r="D45" t="s">
        <v>1707</v>
      </c>
      <c r="E45" t="s">
        <v>1773</v>
      </c>
      <c r="F45">
        <v>3130</v>
      </c>
      <c r="G45">
        <v>3130</v>
      </c>
      <c r="H45">
        <v>2432</v>
      </c>
      <c r="I45" s="26">
        <v>41852</v>
      </c>
      <c r="J45" t="s">
        <v>278</v>
      </c>
      <c r="K45" t="s">
        <v>278</v>
      </c>
      <c r="L45" t="s">
        <v>278</v>
      </c>
      <c r="M45" t="s">
        <v>278</v>
      </c>
      <c r="N45" t="s">
        <v>278</v>
      </c>
      <c r="O45" t="s">
        <v>1</v>
      </c>
      <c r="Q45" t="s">
        <v>3428</v>
      </c>
      <c r="S45" t="s">
        <v>3427</v>
      </c>
      <c r="T45" t="e">
        <f>VLOOKUP(Series!A45,EntidadesOpWeb!$A$4:$A$126,1,FALSE)</f>
        <v>#N/A</v>
      </c>
    </row>
    <row r="46" spans="1:20" hidden="1" x14ac:dyDescent="0.35">
      <c r="A46">
        <v>3133</v>
      </c>
      <c r="B46" t="s">
        <v>1788</v>
      </c>
      <c r="C46" t="s">
        <v>1773</v>
      </c>
      <c r="D46" t="s">
        <v>1707</v>
      </c>
      <c r="E46" t="s">
        <v>1773</v>
      </c>
      <c r="F46">
        <v>3130</v>
      </c>
      <c r="G46">
        <v>3130</v>
      </c>
      <c r="H46">
        <v>2422</v>
      </c>
      <c r="I46" s="26">
        <v>41852</v>
      </c>
      <c r="J46" t="s">
        <v>278</v>
      </c>
      <c r="K46" t="s">
        <v>278</v>
      </c>
      <c r="L46" t="s">
        <v>278</v>
      </c>
      <c r="M46" t="s">
        <v>278</v>
      </c>
      <c r="N46" t="s">
        <v>278</v>
      </c>
      <c r="O46" t="s">
        <v>1</v>
      </c>
      <c r="Q46" t="s">
        <v>3426</v>
      </c>
      <c r="S46" t="s">
        <v>3425</v>
      </c>
      <c r="T46">
        <f>VLOOKUP(Series!A46,EntidadesOpWeb!$A$4:$A$126,1,FALSE)</f>
        <v>3133</v>
      </c>
    </row>
    <row r="47" spans="1:20" hidden="1" x14ac:dyDescent="0.35">
      <c r="A47">
        <v>3138</v>
      </c>
      <c r="B47" t="s">
        <v>1788</v>
      </c>
      <c r="C47" t="s">
        <v>1773</v>
      </c>
      <c r="D47" t="s">
        <v>1707</v>
      </c>
      <c r="E47" t="s">
        <v>1773</v>
      </c>
      <c r="F47">
        <v>3137</v>
      </c>
      <c r="G47">
        <v>3137</v>
      </c>
      <c r="H47">
        <v>13566</v>
      </c>
      <c r="I47" s="26">
        <v>41852</v>
      </c>
      <c r="J47" t="s">
        <v>278</v>
      </c>
      <c r="K47" t="s">
        <v>278</v>
      </c>
      <c r="L47" t="s">
        <v>278</v>
      </c>
      <c r="M47" t="s">
        <v>278</v>
      </c>
      <c r="N47" t="s">
        <v>278</v>
      </c>
      <c r="O47" t="s">
        <v>1</v>
      </c>
      <c r="Q47" t="s">
        <v>3424</v>
      </c>
      <c r="S47" t="s">
        <v>3423</v>
      </c>
      <c r="T47" t="e">
        <f>VLOOKUP(Series!A47,EntidadesOpWeb!$A$4:$A$126,1,FALSE)</f>
        <v>#N/A</v>
      </c>
    </row>
    <row r="48" spans="1:20" hidden="1" x14ac:dyDescent="0.35">
      <c r="A48">
        <v>3139</v>
      </c>
      <c r="B48" t="s">
        <v>1788</v>
      </c>
      <c r="C48" t="s">
        <v>1773</v>
      </c>
      <c r="D48" t="s">
        <v>1707</v>
      </c>
      <c r="E48" t="s">
        <v>1773</v>
      </c>
      <c r="F48">
        <v>3137</v>
      </c>
      <c r="G48">
        <v>3137</v>
      </c>
      <c r="H48">
        <v>13567</v>
      </c>
      <c r="I48" s="26">
        <v>41852</v>
      </c>
      <c r="J48" t="s">
        <v>278</v>
      </c>
      <c r="K48" t="s">
        <v>278</v>
      </c>
      <c r="L48" t="s">
        <v>278</v>
      </c>
      <c r="M48" t="s">
        <v>278</v>
      </c>
      <c r="N48" t="s">
        <v>278</v>
      </c>
      <c r="O48" t="s">
        <v>1</v>
      </c>
      <c r="Q48" t="s">
        <v>3422</v>
      </c>
      <c r="S48" t="s">
        <v>3421</v>
      </c>
      <c r="T48" t="e">
        <f>VLOOKUP(Series!A48,EntidadesOpWeb!$A$4:$A$126,1,FALSE)</f>
        <v>#N/A</v>
      </c>
    </row>
    <row r="49" spans="1:20" hidden="1" x14ac:dyDescent="0.35">
      <c r="A49">
        <v>3144</v>
      </c>
      <c r="B49" t="s">
        <v>1788</v>
      </c>
      <c r="C49" t="s">
        <v>1773</v>
      </c>
      <c r="D49" t="s">
        <v>1707</v>
      </c>
      <c r="E49" t="s">
        <v>1773</v>
      </c>
      <c r="F49">
        <v>3143</v>
      </c>
      <c r="G49">
        <v>3143</v>
      </c>
      <c r="H49">
        <v>14109</v>
      </c>
      <c r="I49" s="26">
        <v>41852</v>
      </c>
      <c r="J49" t="s">
        <v>278</v>
      </c>
      <c r="K49" t="s">
        <v>278</v>
      </c>
      <c r="L49" t="s">
        <v>278</v>
      </c>
      <c r="M49" t="s">
        <v>278</v>
      </c>
      <c r="N49" t="s">
        <v>278</v>
      </c>
      <c r="O49" t="s">
        <v>1</v>
      </c>
      <c r="Q49" t="s">
        <v>3420</v>
      </c>
      <c r="S49" t="s">
        <v>3419</v>
      </c>
      <c r="T49" t="e">
        <f>VLOOKUP(Series!A49,EntidadesOpWeb!$A$4:$A$126,1,FALSE)</f>
        <v>#N/A</v>
      </c>
    </row>
    <row r="50" spans="1:20" hidden="1" x14ac:dyDescent="0.35">
      <c r="A50">
        <v>3145</v>
      </c>
      <c r="B50" t="s">
        <v>1788</v>
      </c>
      <c r="C50" t="s">
        <v>1773</v>
      </c>
      <c r="D50" t="s">
        <v>1707</v>
      </c>
      <c r="E50" t="s">
        <v>1773</v>
      </c>
      <c r="F50">
        <v>3143</v>
      </c>
      <c r="G50">
        <v>3143</v>
      </c>
      <c r="H50">
        <v>14108</v>
      </c>
      <c r="I50" s="26">
        <v>41852</v>
      </c>
      <c r="J50" t="s">
        <v>278</v>
      </c>
      <c r="K50" t="s">
        <v>278</v>
      </c>
      <c r="L50" t="s">
        <v>278</v>
      </c>
      <c r="M50" t="s">
        <v>278</v>
      </c>
      <c r="N50" t="s">
        <v>278</v>
      </c>
      <c r="O50" t="s">
        <v>1</v>
      </c>
      <c r="Q50" t="s">
        <v>3418</v>
      </c>
      <c r="S50" t="s">
        <v>3417</v>
      </c>
      <c r="T50" t="e">
        <f>VLOOKUP(Series!A50,EntidadesOpWeb!$A$4:$A$126,1,FALSE)</f>
        <v>#N/A</v>
      </c>
    </row>
    <row r="51" spans="1:20" hidden="1" x14ac:dyDescent="0.35">
      <c r="A51">
        <v>3158</v>
      </c>
      <c r="B51" t="s">
        <v>1788</v>
      </c>
      <c r="C51" t="s">
        <v>1773</v>
      </c>
      <c r="D51" t="s">
        <v>1707</v>
      </c>
      <c r="E51" t="s">
        <v>1773</v>
      </c>
      <c r="F51">
        <v>3157</v>
      </c>
      <c r="G51">
        <v>3157</v>
      </c>
      <c r="H51">
        <v>2398</v>
      </c>
      <c r="I51" s="26">
        <v>41852</v>
      </c>
      <c r="J51" t="s">
        <v>278</v>
      </c>
      <c r="K51" t="s">
        <v>278</v>
      </c>
      <c r="L51" t="s">
        <v>278</v>
      </c>
      <c r="M51" t="s">
        <v>278</v>
      </c>
      <c r="N51" t="s">
        <v>278</v>
      </c>
      <c r="O51" t="s">
        <v>1</v>
      </c>
      <c r="Q51" t="s">
        <v>3416</v>
      </c>
      <c r="S51" t="s">
        <v>3415</v>
      </c>
      <c r="T51">
        <f>VLOOKUP(Series!A51,EntidadesOpWeb!$A$4:$A$126,1,FALSE)</f>
        <v>3158</v>
      </c>
    </row>
    <row r="52" spans="1:20" hidden="1" x14ac:dyDescent="0.35">
      <c r="A52">
        <v>3159</v>
      </c>
      <c r="B52" t="s">
        <v>1788</v>
      </c>
      <c r="C52" t="s">
        <v>1773</v>
      </c>
      <c r="D52" t="s">
        <v>1707</v>
      </c>
      <c r="E52" t="s">
        <v>1773</v>
      </c>
      <c r="F52">
        <v>3157</v>
      </c>
      <c r="G52">
        <v>3157</v>
      </c>
      <c r="H52">
        <v>13641</v>
      </c>
      <c r="I52" s="26">
        <v>41852</v>
      </c>
      <c r="J52" t="s">
        <v>278</v>
      </c>
      <c r="K52" t="s">
        <v>278</v>
      </c>
      <c r="L52" t="s">
        <v>278</v>
      </c>
      <c r="M52" t="s">
        <v>278</v>
      </c>
      <c r="N52" t="s">
        <v>278</v>
      </c>
      <c r="O52" t="s">
        <v>1</v>
      </c>
      <c r="Q52" t="s">
        <v>3414</v>
      </c>
      <c r="S52" t="s">
        <v>3413</v>
      </c>
      <c r="T52" t="e">
        <f>VLOOKUP(Series!A52,EntidadesOpWeb!$A$4:$A$126,1,FALSE)</f>
        <v>#N/A</v>
      </c>
    </row>
    <row r="53" spans="1:20" hidden="1" x14ac:dyDescent="0.35">
      <c r="A53">
        <v>3160</v>
      </c>
      <c r="B53" t="s">
        <v>1788</v>
      </c>
      <c r="C53" t="s">
        <v>1773</v>
      </c>
      <c r="D53" t="s">
        <v>1707</v>
      </c>
      <c r="E53" t="s">
        <v>1773</v>
      </c>
      <c r="F53">
        <v>3157</v>
      </c>
      <c r="G53">
        <v>3157</v>
      </c>
      <c r="H53">
        <v>13642</v>
      </c>
      <c r="I53" s="26">
        <v>41852</v>
      </c>
      <c r="J53" t="s">
        <v>278</v>
      </c>
      <c r="K53" t="s">
        <v>278</v>
      </c>
      <c r="L53" t="s">
        <v>278</v>
      </c>
      <c r="M53" t="s">
        <v>278</v>
      </c>
      <c r="N53" t="s">
        <v>278</v>
      </c>
      <c r="O53" t="s">
        <v>1</v>
      </c>
      <c r="Q53" t="s">
        <v>3412</v>
      </c>
      <c r="S53" t="s">
        <v>3411</v>
      </c>
      <c r="T53">
        <f>VLOOKUP(Series!A53,EntidadesOpWeb!$A$4:$A$126,1,FALSE)</f>
        <v>3160</v>
      </c>
    </row>
    <row r="54" spans="1:20" hidden="1" x14ac:dyDescent="0.35">
      <c r="A54">
        <v>3166</v>
      </c>
      <c r="B54" t="s">
        <v>1788</v>
      </c>
      <c r="C54" t="s">
        <v>1773</v>
      </c>
      <c r="D54" t="s">
        <v>1707</v>
      </c>
      <c r="E54" t="s">
        <v>1773</v>
      </c>
      <c r="F54">
        <v>3165</v>
      </c>
      <c r="G54">
        <v>3165</v>
      </c>
      <c r="H54">
        <v>13603</v>
      </c>
      <c r="I54" s="26">
        <v>41852</v>
      </c>
      <c r="J54" t="s">
        <v>278</v>
      </c>
      <c r="K54" t="s">
        <v>278</v>
      </c>
      <c r="L54" t="s">
        <v>278</v>
      </c>
      <c r="M54" t="s">
        <v>278</v>
      </c>
      <c r="N54" t="s">
        <v>278</v>
      </c>
      <c r="O54" t="s">
        <v>1</v>
      </c>
      <c r="Q54" t="s">
        <v>3410</v>
      </c>
      <c r="S54" t="s">
        <v>3409</v>
      </c>
      <c r="T54">
        <f>VLOOKUP(Series!A54,EntidadesOpWeb!$A$4:$A$126,1,FALSE)</f>
        <v>3166</v>
      </c>
    </row>
    <row r="55" spans="1:20" hidden="1" x14ac:dyDescent="0.35">
      <c r="A55">
        <v>3167</v>
      </c>
      <c r="B55" t="s">
        <v>1788</v>
      </c>
      <c r="C55" t="s">
        <v>1773</v>
      </c>
      <c r="D55" t="s">
        <v>1707</v>
      </c>
      <c r="E55" t="s">
        <v>1773</v>
      </c>
      <c r="F55">
        <v>3165</v>
      </c>
      <c r="G55">
        <v>3165</v>
      </c>
      <c r="H55">
        <v>13604</v>
      </c>
      <c r="I55" s="26">
        <v>41852</v>
      </c>
      <c r="J55" t="s">
        <v>278</v>
      </c>
      <c r="K55" t="s">
        <v>278</v>
      </c>
      <c r="L55" t="s">
        <v>278</v>
      </c>
      <c r="M55" t="s">
        <v>278</v>
      </c>
      <c r="N55" t="s">
        <v>278</v>
      </c>
      <c r="O55" t="s">
        <v>1</v>
      </c>
      <c r="Q55" t="s">
        <v>3408</v>
      </c>
      <c r="S55" t="s">
        <v>3407</v>
      </c>
      <c r="T55" t="e">
        <f>VLOOKUP(Series!A55,EntidadesOpWeb!$A$4:$A$126,1,FALSE)</f>
        <v>#N/A</v>
      </c>
    </row>
    <row r="56" spans="1:20" hidden="1" x14ac:dyDescent="0.35">
      <c r="A56">
        <v>3168</v>
      </c>
      <c r="B56" t="s">
        <v>1788</v>
      </c>
      <c r="C56" t="s">
        <v>1773</v>
      </c>
      <c r="D56" t="s">
        <v>1707</v>
      </c>
      <c r="E56" t="s">
        <v>1773</v>
      </c>
      <c r="F56">
        <v>3165</v>
      </c>
      <c r="G56">
        <v>3165</v>
      </c>
      <c r="H56">
        <v>13605</v>
      </c>
      <c r="I56" s="26">
        <v>41852</v>
      </c>
      <c r="J56" t="s">
        <v>278</v>
      </c>
      <c r="K56" t="s">
        <v>278</v>
      </c>
      <c r="L56" t="s">
        <v>278</v>
      </c>
      <c r="M56" t="s">
        <v>278</v>
      </c>
      <c r="N56" t="s">
        <v>278</v>
      </c>
      <c r="O56" t="s">
        <v>1</v>
      </c>
      <c r="Q56" t="s">
        <v>3406</v>
      </c>
      <c r="S56" t="s">
        <v>3405</v>
      </c>
      <c r="T56">
        <f>VLOOKUP(Series!A56,EntidadesOpWeb!$A$4:$A$126,1,FALSE)</f>
        <v>3168</v>
      </c>
    </row>
    <row r="57" spans="1:20" hidden="1" x14ac:dyDescent="0.35">
      <c r="A57">
        <v>3174</v>
      </c>
      <c r="B57" t="s">
        <v>1788</v>
      </c>
      <c r="C57" t="s">
        <v>1773</v>
      </c>
      <c r="D57" t="s">
        <v>1707</v>
      </c>
      <c r="E57" t="s">
        <v>1773</v>
      </c>
      <c r="F57">
        <v>3122</v>
      </c>
      <c r="G57">
        <v>3122</v>
      </c>
      <c r="H57">
        <v>2408</v>
      </c>
      <c r="I57" s="26">
        <v>41852</v>
      </c>
      <c r="J57" t="s">
        <v>278</v>
      </c>
      <c r="K57" t="s">
        <v>278</v>
      </c>
      <c r="L57" t="s">
        <v>278</v>
      </c>
      <c r="M57" t="s">
        <v>278</v>
      </c>
      <c r="N57" t="s">
        <v>278</v>
      </c>
      <c r="O57" t="s">
        <v>1</v>
      </c>
      <c r="Q57" t="s">
        <v>3404</v>
      </c>
      <c r="S57" t="s">
        <v>3403</v>
      </c>
      <c r="T57" t="e">
        <f>VLOOKUP(Series!A57,EntidadesOpWeb!$A$4:$A$126,1,FALSE)</f>
        <v>#N/A</v>
      </c>
    </row>
    <row r="58" spans="1:20" hidden="1" x14ac:dyDescent="0.35">
      <c r="A58">
        <v>3178</v>
      </c>
      <c r="B58" t="s">
        <v>1788</v>
      </c>
      <c r="C58" t="s">
        <v>1773</v>
      </c>
      <c r="D58" t="s">
        <v>1707</v>
      </c>
      <c r="E58" t="s">
        <v>1773</v>
      </c>
      <c r="F58">
        <v>3177</v>
      </c>
      <c r="G58">
        <v>3177</v>
      </c>
      <c r="H58">
        <v>2470</v>
      </c>
      <c r="I58" s="26">
        <v>41852</v>
      </c>
      <c r="J58" t="s">
        <v>278</v>
      </c>
      <c r="K58" t="s">
        <v>278</v>
      </c>
      <c r="L58" t="s">
        <v>278</v>
      </c>
      <c r="M58" t="s">
        <v>278</v>
      </c>
      <c r="N58" t="s">
        <v>278</v>
      </c>
      <c r="O58" t="s">
        <v>1</v>
      </c>
      <c r="Q58" t="s">
        <v>3402</v>
      </c>
      <c r="S58" t="s">
        <v>3401</v>
      </c>
      <c r="T58">
        <f>VLOOKUP(Series!A58,EntidadesOpWeb!$A$4:$A$126,1,FALSE)</f>
        <v>3178</v>
      </c>
    </row>
    <row r="59" spans="1:20" hidden="1" x14ac:dyDescent="0.35">
      <c r="A59">
        <v>3179</v>
      </c>
      <c r="B59" t="s">
        <v>1788</v>
      </c>
      <c r="C59" t="s">
        <v>1773</v>
      </c>
      <c r="D59" t="s">
        <v>1707</v>
      </c>
      <c r="E59" t="s">
        <v>1773</v>
      </c>
      <c r="F59">
        <v>3177</v>
      </c>
      <c r="G59">
        <v>3177</v>
      </c>
      <c r="H59">
        <v>2467</v>
      </c>
      <c r="I59" s="26">
        <v>41852</v>
      </c>
      <c r="J59" t="s">
        <v>278</v>
      </c>
      <c r="K59" t="s">
        <v>278</v>
      </c>
      <c r="L59" t="s">
        <v>278</v>
      </c>
      <c r="M59" t="s">
        <v>278</v>
      </c>
      <c r="N59" t="s">
        <v>278</v>
      </c>
      <c r="O59" t="s">
        <v>1</v>
      </c>
      <c r="Q59" t="s">
        <v>3400</v>
      </c>
      <c r="S59" t="s">
        <v>3399</v>
      </c>
      <c r="T59" t="e">
        <f>VLOOKUP(Series!A59,EntidadesOpWeb!$A$4:$A$126,1,FALSE)</f>
        <v>#N/A</v>
      </c>
    </row>
    <row r="60" spans="1:20" hidden="1" x14ac:dyDescent="0.35">
      <c r="A60">
        <v>3180</v>
      </c>
      <c r="B60" t="s">
        <v>1788</v>
      </c>
      <c r="C60" t="s">
        <v>1773</v>
      </c>
      <c r="D60" t="s">
        <v>1707</v>
      </c>
      <c r="E60" t="s">
        <v>1773</v>
      </c>
      <c r="F60">
        <v>3177</v>
      </c>
      <c r="G60">
        <v>3177</v>
      </c>
      <c r="H60">
        <v>2471</v>
      </c>
      <c r="I60" s="26">
        <v>41852</v>
      </c>
      <c r="J60" t="s">
        <v>278</v>
      </c>
      <c r="K60" t="s">
        <v>278</v>
      </c>
      <c r="L60" t="s">
        <v>278</v>
      </c>
      <c r="M60" t="s">
        <v>278</v>
      </c>
      <c r="N60" t="s">
        <v>278</v>
      </c>
      <c r="O60" t="s">
        <v>1</v>
      </c>
      <c r="Q60" t="s">
        <v>3398</v>
      </c>
      <c r="S60" t="s">
        <v>3397</v>
      </c>
      <c r="T60">
        <f>VLOOKUP(Series!A60,EntidadesOpWeb!$A$4:$A$126,1,FALSE)</f>
        <v>3180</v>
      </c>
    </row>
    <row r="61" spans="1:20" hidden="1" x14ac:dyDescent="0.35">
      <c r="A61">
        <v>3183</v>
      </c>
      <c r="B61" t="s">
        <v>1788</v>
      </c>
      <c r="C61" t="s">
        <v>1773</v>
      </c>
      <c r="D61" t="s">
        <v>1707</v>
      </c>
      <c r="E61" t="s">
        <v>1773</v>
      </c>
      <c r="F61">
        <v>3182</v>
      </c>
      <c r="G61">
        <v>3182</v>
      </c>
      <c r="H61">
        <v>13658</v>
      </c>
      <c r="I61" s="26">
        <v>41852</v>
      </c>
      <c r="J61" t="s">
        <v>278</v>
      </c>
      <c r="K61" t="s">
        <v>278</v>
      </c>
      <c r="L61" t="s">
        <v>278</v>
      </c>
      <c r="M61" t="s">
        <v>278</v>
      </c>
      <c r="N61" t="s">
        <v>278</v>
      </c>
      <c r="O61" t="s">
        <v>1</v>
      </c>
      <c r="Q61" t="s">
        <v>3396</v>
      </c>
      <c r="S61" t="s">
        <v>3395</v>
      </c>
      <c r="T61" t="e">
        <f>VLOOKUP(Series!A61,EntidadesOpWeb!$A$4:$A$126,1,FALSE)</f>
        <v>#N/A</v>
      </c>
    </row>
    <row r="62" spans="1:20" hidden="1" x14ac:dyDescent="0.35">
      <c r="A62">
        <v>3184</v>
      </c>
      <c r="B62" t="s">
        <v>1788</v>
      </c>
      <c r="C62" t="s">
        <v>1773</v>
      </c>
      <c r="D62" t="s">
        <v>1707</v>
      </c>
      <c r="E62" t="s">
        <v>1773</v>
      </c>
      <c r="F62">
        <v>3182</v>
      </c>
      <c r="G62">
        <v>3182</v>
      </c>
      <c r="H62">
        <v>13659</v>
      </c>
      <c r="I62" s="26">
        <v>41852</v>
      </c>
      <c r="J62" t="s">
        <v>278</v>
      </c>
      <c r="K62" t="s">
        <v>278</v>
      </c>
      <c r="L62" t="s">
        <v>278</v>
      </c>
      <c r="M62" t="s">
        <v>278</v>
      </c>
      <c r="N62" t="s">
        <v>278</v>
      </c>
      <c r="O62" t="s">
        <v>1</v>
      </c>
      <c r="Q62" t="s">
        <v>3394</v>
      </c>
      <c r="S62" t="s">
        <v>3393</v>
      </c>
      <c r="T62" t="e">
        <f>VLOOKUP(Series!A62,EntidadesOpWeb!$A$4:$A$126,1,FALSE)</f>
        <v>#N/A</v>
      </c>
    </row>
    <row r="63" spans="1:20" hidden="1" x14ac:dyDescent="0.35">
      <c r="A63">
        <v>3185</v>
      </c>
      <c r="B63" t="s">
        <v>1788</v>
      </c>
      <c r="C63" t="s">
        <v>1773</v>
      </c>
      <c r="D63" t="s">
        <v>1707</v>
      </c>
      <c r="E63" t="s">
        <v>1773</v>
      </c>
      <c r="F63">
        <v>3182</v>
      </c>
      <c r="G63">
        <v>3182</v>
      </c>
      <c r="H63">
        <v>13660</v>
      </c>
      <c r="I63" s="26">
        <v>41852</v>
      </c>
      <c r="J63" t="s">
        <v>278</v>
      </c>
      <c r="K63" t="s">
        <v>278</v>
      </c>
      <c r="L63" t="s">
        <v>278</v>
      </c>
      <c r="M63" t="s">
        <v>278</v>
      </c>
      <c r="N63" t="s">
        <v>278</v>
      </c>
      <c r="O63" t="s">
        <v>1</v>
      </c>
      <c r="Q63" t="s">
        <v>3392</v>
      </c>
      <c r="S63" t="s">
        <v>3391</v>
      </c>
      <c r="T63" t="e">
        <f>VLOOKUP(Series!A63,EntidadesOpWeb!$A$4:$A$126,1,FALSE)</f>
        <v>#N/A</v>
      </c>
    </row>
    <row r="64" spans="1:20" hidden="1" x14ac:dyDescent="0.35">
      <c r="A64">
        <v>3191</v>
      </c>
      <c r="B64" t="s">
        <v>1788</v>
      </c>
      <c r="C64" t="s">
        <v>1773</v>
      </c>
      <c r="D64" t="s">
        <v>1707</v>
      </c>
      <c r="E64" t="s">
        <v>1773</v>
      </c>
      <c r="F64">
        <v>3190</v>
      </c>
      <c r="G64">
        <v>3190</v>
      </c>
      <c r="H64">
        <v>13579</v>
      </c>
      <c r="I64" s="26">
        <v>41852</v>
      </c>
      <c r="J64" t="s">
        <v>278</v>
      </c>
      <c r="K64" t="s">
        <v>278</v>
      </c>
      <c r="L64" t="s">
        <v>278</v>
      </c>
      <c r="M64" t="s">
        <v>278</v>
      </c>
      <c r="N64" t="s">
        <v>278</v>
      </c>
      <c r="O64" t="s">
        <v>1</v>
      </c>
      <c r="Q64" t="s">
        <v>3390</v>
      </c>
      <c r="S64" t="s">
        <v>3389</v>
      </c>
      <c r="T64" t="e">
        <f>VLOOKUP(Series!A64,EntidadesOpWeb!$A$4:$A$126,1,FALSE)</f>
        <v>#N/A</v>
      </c>
    </row>
    <row r="65" spans="1:20" hidden="1" x14ac:dyDescent="0.35">
      <c r="A65">
        <v>3192</v>
      </c>
      <c r="B65" t="s">
        <v>1788</v>
      </c>
      <c r="C65" t="s">
        <v>1773</v>
      </c>
      <c r="D65" t="s">
        <v>1707</v>
      </c>
      <c r="E65" t="s">
        <v>1773</v>
      </c>
      <c r="F65">
        <v>3190</v>
      </c>
      <c r="G65">
        <v>3190</v>
      </c>
      <c r="H65">
        <v>2482</v>
      </c>
      <c r="I65" s="26">
        <v>41852</v>
      </c>
      <c r="J65" t="s">
        <v>278</v>
      </c>
      <c r="K65" t="s">
        <v>278</v>
      </c>
      <c r="L65" t="s">
        <v>278</v>
      </c>
      <c r="M65" t="s">
        <v>278</v>
      </c>
      <c r="N65" t="s">
        <v>278</v>
      </c>
      <c r="O65" t="s">
        <v>1</v>
      </c>
      <c r="Q65" t="s">
        <v>3388</v>
      </c>
      <c r="S65" t="s">
        <v>3387</v>
      </c>
      <c r="T65">
        <f>VLOOKUP(Series!A65,EntidadesOpWeb!$A$4:$A$126,1,FALSE)</f>
        <v>3192</v>
      </c>
    </row>
    <row r="66" spans="1:20" hidden="1" x14ac:dyDescent="0.35">
      <c r="A66">
        <v>3194</v>
      </c>
      <c r="B66" t="s">
        <v>1788</v>
      </c>
      <c r="C66" t="s">
        <v>1773</v>
      </c>
      <c r="D66" t="s">
        <v>1707</v>
      </c>
      <c r="E66" t="s">
        <v>1773</v>
      </c>
      <c r="F66">
        <v>3193</v>
      </c>
      <c r="G66">
        <v>3193</v>
      </c>
      <c r="H66">
        <v>2387</v>
      </c>
      <c r="I66" s="26">
        <v>41852</v>
      </c>
      <c r="J66" t="s">
        <v>278</v>
      </c>
      <c r="K66" t="s">
        <v>278</v>
      </c>
      <c r="L66" t="s">
        <v>278</v>
      </c>
      <c r="M66" t="s">
        <v>278</v>
      </c>
      <c r="N66" t="s">
        <v>278</v>
      </c>
      <c r="O66" t="s">
        <v>1</v>
      </c>
      <c r="Q66" t="s">
        <v>3386</v>
      </c>
      <c r="S66" t="s">
        <v>3385</v>
      </c>
      <c r="T66">
        <f>VLOOKUP(Series!A66,EntidadesOpWeb!$A$4:$A$126,1,FALSE)</f>
        <v>3194</v>
      </c>
    </row>
    <row r="67" spans="1:20" hidden="1" x14ac:dyDescent="0.35">
      <c r="A67">
        <v>3195</v>
      </c>
      <c r="B67" t="s">
        <v>1788</v>
      </c>
      <c r="C67" t="s">
        <v>1773</v>
      </c>
      <c r="D67" t="s">
        <v>1707</v>
      </c>
      <c r="E67" t="s">
        <v>1773</v>
      </c>
      <c r="F67">
        <v>3193</v>
      </c>
      <c r="G67">
        <v>3193</v>
      </c>
      <c r="H67">
        <v>2390</v>
      </c>
      <c r="I67" s="26">
        <v>41852</v>
      </c>
      <c r="J67" t="s">
        <v>278</v>
      </c>
      <c r="K67" t="s">
        <v>278</v>
      </c>
      <c r="L67" t="s">
        <v>278</v>
      </c>
      <c r="M67" t="s">
        <v>278</v>
      </c>
      <c r="N67" t="s">
        <v>278</v>
      </c>
      <c r="O67" t="s">
        <v>1</v>
      </c>
      <c r="Q67" t="s">
        <v>3384</v>
      </c>
      <c r="S67" t="s">
        <v>3383</v>
      </c>
      <c r="T67" t="e">
        <f>VLOOKUP(Series!A67,EntidadesOpWeb!$A$4:$A$126,1,FALSE)</f>
        <v>#N/A</v>
      </c>
    </row>
    <row r="68" spans="1:20" hidden="1" x14ac:dyDescent="0.35">
      <c r="A68">
        <v>3196</v>
      </c>
      <c r="B68" t="s">
        <v>1788</v>
      </c>
      <c r="C68" t="s">
        <v>1773</v>
      </c>
      <c r="D68" t="s">
        <v>1707</v>
      </c>
      <c r="E68" t="s">
        <v>1773</v>
      </c>
      <c r="F68">
        <v>3193</v>
      </c>
      <c r="G68">
        <v>3193</v>
      </c>
      <c r="H68">
        <v>2388</v>
      </c>
      <c r="I68" s="26">
        <v>41852</v>
      </c>
      <c r="J68" t="s">
        <v>278</v>
      </c>
      <c r="K68" t="s">
        <v>278</v>
      </c>
      <c r="L68" t="s">
        <v>278</v>
      </c>
      <c r="M68" t="s">
        <v>278</v>
      </c>
      <c r="N68" t="s">
        <v>278</v>
      </c>
      <c r="O68" t="s">
        <v>1</v>
      </c>
      <c r="Q68" t="s">
        <v>3382</v>
      </c>
      <c r="S68" t="s">
        <v>3381</v>
      </c>
      <c r="T68" t="e">
        <f>VLOOKUP(Series!A68,EntidadesOpWeb!$A$4:$A$126,1,FALSE)</f>
        <v>#N/A</v>
      </c>
    </row>
    <row r="69" spans="1:20" hidden="1" x14ac:dyDescent="0.35">
      <c r="A69">
        <v>3199</v>
      </c>
      <c r="B69" t="s">
        <v>1788</v>
      </c>
      <c r="C69" t="s">
        <v>1773</v>
      </c>
      <c r="D69" t="s">
        <v>1707</v>
      </c>
      <c r="E69" t="s">
        <v>1773</v>
      </c>
      <c r="F69">
        <v>3198</v>
      </c>
      <c r="G69">
        <v>3198</v>
      </c>
      <c r="H69">
        <v>13623</v>
      </c>
      <c r="I69" s="26">
        <v>41852</v>
      </c>
      <c r="J69" t="s">
        <v>278</v>
      </c>
      <c r="K69" t="s">
        <v>278</v>
      </c>
      <c r="L69" t="s">
        <v>278</v>
      </c>
      <c r="M69" t="s">
        <v>278</v>
      </c>
      <c r="N69" t="s">
        <v>278</v>
      </c>
      <c r="O69" t="s">
        <v>1</v>
      </c>
      <c r="Q69" t="s">
        <v>3380</v>
      </c>
      <c r="S69" t="s">
        <v>3379</v>
      </c>
      <c r="T69" t="e">
        <f>VLOOKUP(Series!A69,EntidadesOpWeb!$A$4:$A$126,1,FALSE)</f>
        <v>#N/A</v>
      </c>
    </row>
    <row r="70" spans="1:20" hidden="1" x14ac:dyDescent="0.35">
      <c r="A70">
        <v>3201</v>
      </c>
      <c r="B70" t="s">
        <v>1788</v>
      </c>
      <c r="C70" t="s">
        <v>1773</v>
      </c>
      <c r="D70" t="s">
        <v>1707</v>
      </c>
      <c r="E70" t="s">
        <v>1773</v>
      </c>
      <c r="F70">
        <v>3198</v>
      </c>
      <c r="G70">
        <v>3198</v>
      </c>
      <c r="H70">
        <v>13622</v>
      </c>
      <c r="I70" s="26">
        <v>41852</v>
      </c>
      <c r="J70" t="s">
        <v>278</v>
      </c>
      <c r="K70" t="s">
        <v>278</v>
      </c>
      <c r="L70" t="s">
        <v>278</v>
      </c>
      <c r="M70" t="s">
        <v>278</v>
      </c>
      <c r="N70" t="s">
        <v>278</v>
      </c>
      <c r="O70" t="s">
        <v>1</v>
      </c>
      <c r="Q70" t="s">
        <v>3378</v>
      </c>
      <c r="S70" t="s">
        <v>3377</v>
      </c>
      <c r="T70" t="e">
        <f>VLOOKUP(Series!A70,EntidadesOpWeb!$A$4:$A$126,1,FALSE)</f>
        <v>#N/A</v>
      </c>
    </row>
    <row r="71" spans="1:20" hidden="1" x14ac:dyDescent="0.35">
      <c r="A71">
        <v>3202</v>
      </c>
      <c r="B71" t="s">
        <v>1788</v>
      </c>
      <c r="C71" t="s">
        <v>1773</v>
      </c>
      <c r="D71" t="s">
        <v>1707</v>
      </c>
      <c r="E71" t="s">
        <v>1773</v>
      </c>
      <c r="F71">
        <v>3198</v>
      </c>
      <c r="G71">
        <v>3198</v>
      </c>
      <c r="H71">
        <v>13621</v>
      </c>
      <c r="I71" s="26">
        <v>41852</v>
      </c>
      <c r="J71" t="s">
        <v>278</v>
      </c>
      <c r="K71" t="s">
        <v>278</v>
      </c>
      <c r="L71" t="s">
        <v>278</v>
      </c>
      <c r="M71" t="s">
        <v>278</v>
      </c>
      <c r="N71" t="s">
        <v>278</v>
      </c>
      <c r="O71" t="s">
        <v>1</v>
      </c>
      <c r="Q71" t="s">
        <v>3376</v>
      </c>
      <c r="S71" t="s">
        <v>3375</v>
      </c>
      <c r="T71" t="e">
        <f>VLOOKUP(Series!A71,EntidadesOpWeb!$A$4:$A$126,1,FALSE)</f>
        <v>#N/A</v>
      </c>
    </row>
    <row r="72" spans="1:20" hidden="1" x14ac:dyDescent="0.35">
      <c r="A72">
        <v>3203</v>
      </c>
      <c r="B72" t="s">
        <v>1788</v>
      </c>
      <c r="C72" t="s">
        <v>1773</v>
      </c>
      <c r="D72" t="s">
        <v>1707</v>
      </c>
      <c r="E72" t="s">
        <v>1773</v>
      </c>
      <c r="F72">
        <v>3198</v>
      </c>
      <c r="G72">
        <v>3198</v>
      </c>
      <c r="H72">
        <v>13620</v>
      </c>
      <c r="I72" s="26">
        <v>41860</v>
      </c>
      <c r="J72" t="s">
        <v>278</v>
      </c>
      <c r="K72" t="s">
        <v>278</v>
      </c>
      <c r="L72" t="s">
        <v>278</v>
      </c>
      <c r="M72" t="s">
        <v>278</v>
      </c>
      <c r="N72" t="s">
        <v>278</v>
      </c>
      <c r="O72" t="s">
        <v>1</v>
      </c>
      <c r="Q72" t="s">
        <v>3374</v>
      </c>
      <c r="S72" t="s">
        <v>3373</v>
      </c>
      <c r="T72" t="e">
        <f>VLOOKUP(Series!A72,EntidadesOpWeb!$A$4:$A$126,1,FALSE)</f>
        <v>#N/A</v>
      </c>
    </row>
    <row r="73" spans="1:20" hidden="1" x14ac:dyDescent="0.35">
      <c r="A73">
        <v>3204</v>
      </c>
      <c r="B73" t="s">
        <v>1788</v>
      </c>
      <c r="C73" t="s">
        <v>1773</v>
      </c>
      <c r="D73" t="s">
        <v>1707</v>
      </c>
      <c r="E73" t="s">
        <v>1773</v>
      </c>
      <c r="F73">
        <v>3198</v>
      </c>
      <c r="G73">
        <v>3198</v>
      </c>
      <c r="H73">
        <v>13619</v>
      </c>
      <c r="I73" s="26">
        <v>41852</v>
      </c>
      <c r="J73" t="s">
        <v>278</v>
      </c>
      <c r="K73" t="s">
        <v>278</v>
      </c>
      <c r="L73" t="s">
        <v>278</v>
      </c>
      <c r="M73" t="s">
        <v>278</v>
      </c>
      <c r="N73" t="s">
        <v>278</v>
      </c>
      <c r="O73" t="s">
        <v>1</v>
      </c>
      <c r="Q73" t="s">
        <v>3372</v>
      </c>
      <c r="S73" t="s">
        <v>3371</v>
      </c>
      <c r="T73" t="e">
        <f>VLOOKUP(Series!A73,EntidadesOpWeb!$A$4:$A$126,1,FALSE)</f>
        <v>#N/A</v>
      </c>
    </row>
    <row r="74" spans="1:20" hidden="1" x14ac:dyDescent="0.35">
      <c r="A74">
        <v>3206</v>
      </c>
      <c r="B74" t="s">
        <v>1788</v>
      </c>
      <c r="C74" t="s">
        <v>1773</v>
      </c>
      <c r="D74" t="s">
        <v>1707</v>
      </c>
      <c r="E74" t="s">
        <v>1773</v>
      </c>
      <c r="F74">
        <v>3104</v>
      </c>
      <c r="G74">
        <v>3104</v>
      </c>
      <c r="H74">
        <v>2428</v>
      </c>
      <c r="I74" s="26">
        <v>41852</v>
      </c>
      <c r="J74" t="s">
        <v>278</v>
      </c>
      <c r="K74" t="s">
        <v>278</v>
      </c>
      <c r="L74" t="s">
        <v>278</v>
      </c>
      <c r="M74" t="s">
        <v>278</v>
      </c>
      <c r="N74" t="s">
        <v>278</v>
      </c>
      <c r="O74" t="s">
        <v>1</v>
      </c>
      <c r="Q74" t="s">
        <v>3370</v>
      </c>
      <c r="S74" t="s">
        <v>3369</v>
      </c>
      <c r="T74" t="e">
        <f>VLOOKUP(Series!A74,EntidadesOpWeb!$A$4:$A$126,1,FALSE)</f>
        <v>#N/A</v>
      </c>
    </row>
    <row r="75" spans="1:20" hidden="1" x14ac:dyDescent="0.35">
      <c r="A75">
        <v>3207</v>
      </c>
      <c r="B75" t="s">
        <v>1788</v>
      </c>
      <c r="C75" t="s">
        <v>1773</v>
      </c>
      <c r="D75" t="s">
        <v>1707</v>
      </c>
      <c r="E75" t="s">
        <v>1773</v>
      </c>
      <c r="F75">
        <v>3104</v>
      </c>
      <c r="G75">
        <v>3104</v>
      </c>
      <c r="H75">
        <v>2424</v>
      </c>
      <c r="I75" s="26">
        <v>41852</v>
      </c>
      <c r="J75" t="s">
        <v>278</v>
      </c>
      <c r="K75" t="s">
        <v>278</v>
      </c>
      <c r="L75" t="s">
        <v>278</v>
      </c>
      <c r="M75" t="s">
        <v>278</v>
      </c>
      <c r="N75" t="s">
        <v>278</v>
      </c>
      <c r="O75" t="s">
        <v>1</v>
      </c>
      <c r="Q75" t="s">
        <v>3368</v>
      </c>
      <c r="S75" t="s">
        <v>3367</v>
      </c>
      <c r="T75">
        <f>VLOOKUP(Series!A75,EntidadesOpWeb!$A$4:$A$126,1,FALSE)</f>
        <v>3207</v>
      </c>
    </row>
    <row r="76" spans="1:20" hidden="1" x14ac:dyDescent="0.35">
      <c r="A76">
        <v>3208</v>
      </c>
      <c r="B76" t="s">
        <v>1788</v>
      </c>
      <c r="C76" t="s">
        <v>1773</v>
      </c>
      <c r="D76" t="s">
        <v>1707</v>
      </c>
      <c r="E76" t="s">
        <v>1773</v>
      </c>
      <c r="F76">
        <v>3104</v>
      </c>
      <c r="G76">
        <v>3104</v>
      </c>
      <c r="H76">
        <v>2426</v>
      </c>
      <c r="I76" s="26">
        <v>41852</v>
      </c>
      <c r="J76" t="s">
        <v>278</v>
      </c>
      <c r="K76" t="s">
        <v>278</v>
      </c>
      <c r="L76" t="s">
        <v>278</v>
      </c>
      <c r="M76" t="s">
        <v>278</v>
      </c>
      <c r="N76" t="s">
        <v>278</v>
      </c>
      <c r="O76" t="s">
        <v>1</v>
      </c>
      <c r="Q76" t="s">
        <v>3366</v>
      </c>
      <c r="S76" t="s">
        <v>3365</v>
      </c>
      <c r="T76">
        <f>VLOOKUP(Series!A76,EntidadesOpWeb!$A$4:$A$126,1,FALSE)</f>
        <v>3208</v>
      </c>
    </row>
    <row r="77" spans="1:20" hidden="1" x14ac:dyDescent="0.35">
      <c r="A77">
        <v>3209</v>
      </c>
      <c r="B77" t="s">
        <v>1788</v>
      </c>
      <c r="C77" t="s">
        <v>1773</v>
      </c>
      <c r="D77" t="s">
        <v>1707</v>
      </c>
      <c r="E77" t="s">
        <v>1773</v>
      </c>
      <c r="F77">
        <v>3033</v>
      </c>
      <c r="G77">
        <v>3033</v>
      </c>
      <c r="H77">
        <v>2340</v>
      </c>
      <c r="I77" s="26">
        <v>41852</v>
      </c>
      <c r="J77" t="s">
        <v>278</v>
      </c>
      <c r="K77" t="s">
        <v>278</v>
      </c>
      <c r="L77" t="s">
        <v>278</v>
      </c>
      <c r="M77" t="s">
        <v>278</v>
      </c>
      <c r="N77" t="s">
        <v>278</v>
      </c>
      <c r="O77" t="s">
        <v>1</v>
      </c>
      <c r="Q77" t="s">
        <v>3364</v>
      </c>
      <c r="S77" t="s">
        <v>3363</v>
      </c>
      <c r="T77">
        <f>VLOOKUP(Series!A77,EntidadesOpWeb!$A$4:$A$126,1,FALSE)</f>
        <v>3209</v>
      </c>
    </row>
    <row r="78" spans="1:20" hidden="1" x14ac:dyDescent="0.35">
      <c r="A78">
        <v>3210</v>
      </c>
      <c r="B78" t="s">
        <v>1788</v>
      </c>
      <c r="C78" t="s">
        <v>1773</v>
      </c>
      <c r="D78" t="s">
        <v>1707</v>
      </c>
      <c r="E78" t="s">
        <v>1773</v>
      </c>
      <c r="F78">
        <v>3017</v>
      </c>
      <c r="G78">
        <v>3017</v>
      </c>
      <c r="H78">
        <v>2466</v>
      </c>
      <c r="I78" s="26">
        <v>41852</v>
      </c>
      <c r="J78" t="s">
        <v>278</v>
      </c>
      <c r="K78" t="s">
        <v>278</v>
      </c>
      <c r="L78" t="s">
        <v>278</v>
      </c>
      <c r="M78" t="s">
        <v>278</v>
      </c>
      <c r="N78" t="s">
        <v>278</v>
      </c>
      <c r="O78" t="s">
        <v>1</v>
      </c>
      <c r="Q78" t="s">
        <v>3362</v>
      </c>
      <c r="S78" t="s">
        <v>3361</v>
      </c>
      <c r="T78" t="e">
        <f>VLOOKUP(Series!A78,EntidadesOpWeb!$A$4:$A$126,1,FALSE)</f>
        <v>#N/A</v>
      </c>
    </row>
    <row r="79" spans="1:20" hidden="1" x14ac:dyDescent="0.35">
      <c r="A79">
        <v>3211</v>
      </c>
      <c r="B79" t="s">
        <v>1788</v>
      </c>
      <c r="C79" t="s">
        <v>1773</v>
      </c>
      <c r="D79" t="s">
        <v>1707</v>
      </c>
      <c r="E79" t="s">
        <v>1773</v>
      </c>
      <c r="F79">
        <v>3076</v>
      </c>
      <c r="G79">
        <v>3076</v>
      </c>
      <c r="H79">
        <v>13952</v>
      </c>
      <c r="I79" s="26">
        <v>41852</v>
      </c>
      <c r="J79" t="s">
        <v>278</v>
      </c>
      <c r="K79" t="s">
        <v>278</v>
      </c>
      <c r="L79" t="s">
        <v>278</v>
      </c>
      <c r="M79" t="s">
        <v>278</v>
      </c>
      <c r="N79" t="s">
        <v>278</v>
      </c>
      <c r="O79" t="s">
        <v>1</v>
      </c>
      <c r="Q79" t="s">
        <v>3360</v>
      </c>
      <c r="S79" t="s">
        <v>3359</v>
      </c>
      <c r="T79" t="e">
        <f>VLOOKUP(Series!A79,EntidadesOpWeb!$A$4:$A$126,1,FALSE)</f>
        <v>#N/A</v>
      </c>
    </row>
    <row r="80" spans="1:20" hidden="1" x14ac:dyDescent="0.35">
      <c r="A80">
        <v>3213</v>
      </c>
      <c r="B80" t="s">
        <v>1788</v>
      </c>
      <c r="C80" t="s">
        <v>1773</v>
      </c>
      <c r="D80" t="s">
        <v>1707</v>
      </c>
      <c r="E80" t="s">
        <v>1773</v>
      </c>
      <c r="F80">
        <v>3021</v>
      </c>
      <c r="G80">
        <v>3021</v>
      </c>
      <c r="H80">
        <v>2335</v>
      </c>
      <c r="I80" s="26">
        <v>41852</v>
      </c>
      <c r="J80" t="s">
        <v>278</v>
      </c>
      <c r="K80" t="s">
        <v>278</v>
      </c>
      <c r="L80" t="s">
        <v>278</v>
      </c>
      <c r="M80" t="s">
        <v>278</v>
      </c>
      <c r="N80" t="s">
        <v>278</v>
      </c>
      <c r="O80" t="s">
        <v>1</v>
      </c>
      <c r="Q80" t="s">
        <v>3358</v>
      </c>
      <c r="S80" t="s">
        <v>3357</v>
      </c>
      <c r="T80" t="e">
        <f>VLOOKUP(Series!A80,EntidadesOpWeb!$A$4:$A$126,1,FALSE)</f>
        <v>#N/A</v>
      </c>
    </row>
    <row r="81" spans="1:20" hidden="1" x14ac:dyDescent="0.35">
      <c r="A81">
        <v>3214</v>
      </c>
      <c r="B81" t="s">
        <v>1788</v>
      </c>
      <c r="C81" t="s">
        <v>1773</v>
      </c>
      <c r="D81" t="s">
        <v>1707</v>
      </c>
      <c r="E81" t="s">
        <v>1773</v>
      </c>
      <c r="F81">
        <v>3083</v>
      </c>
      <c r="G81">
        <v>3083</v>
      </c>
      <c r="H81">
        <v>2452</v>
      </c>
      <c r="I81" s="26">
        <v>41852</v>
      </c>
      <c r="J81" t="s">
        <v>278</v>
      </c>
      <c r="K81" t="s">
        <v>278</v>
      </c>
      <c r="L81" t="s">
        <v>278</v>
      </c>
      <c r="M81" t="s">
        <v>278</v>
      </c>
      <c r="N81" t="s">
        <v>278</v>
      </c>
      <c r="O81" t="s">
        <v>1</v>
      </c>
      <c r="Q81" t="s">
        <v>3356</v>
      </c>
      <c r="S81" t="s">
        <v>3355</v>
      </c>
      <c r="T81" t="e">
        <f>VLOOKUP(Series!A81,EntidadesOpWeb!$A$4:$A$126,1,FALSE)</f>
        <v>#N/A</v>
      </c>
    </row>
    <row r="82" spans="1:20" hidden="1" x14ac:dyDescent="0.35">
      <c r="A82">
        <v>3217</v>
      </c>
      <c r="B82" t="s">
        <v>1788</v>
      </c>
      <c r="C82" t="s">
        <v>1773</v>
      </c>
      <c r="D82" t="s">
        <v>1707</v>
      </c>
      <c r="E82" t="s">
        <v>1773</v>
      </c>
      <c r="F82">
        <v>3177</v>
      </c>
      <c r="G82">
        <v>3177</v>
      </c>
      <c r="H82">
        <v>2469</v>
      </c>
      <c r="I82" s="26">
        <v>41852</v>
      </c>
      <c r="J82" t="s">
        <v>278</v>
      </c>
      <c r="K82" t="s">
        <v>278</v>
      </c>
      <c r="L82" t="s">
        <v>278</v>
      </c>
      <c r="M82" t="s">
        <v>278</v>
      </c>
      <c r="N82" t="s">
        <v>278</v>
      </c>
      <c r="O82" t="s">
        <v>1</v>
      </c>
      <c r="Q82" t="s">
        <v>3354</v>
      </c>
      <c r="S82" t="s">
        <v>3353</v>
      </c>
      <c r="T82" t="e">
        <f>VLOOKUP(Series!A82,EntidadesOpWeb!$A$4:$A$126,1,FALSE)</f>
        <v>#N/A</v>
      </c>
    </row>
    <row r="83" spans="1:20" hidden="1" x14ac:dyDescent="0.35">
      <c r="A83">
        <v>3218</v>
      </c>
      <c r="B83" t="s">
        <v>1788</v>
      </c>
      <c r="C83" t="s">
        <v>1773</v>
      </c>
      <c r="D83" t="s">
        <v>1707</v>
      </c>
      <c r="E83" t="s">
        <v>1773</v>
      </c>
      <c r="F83">
        <v>3029</v>
      </c>
      <c r="G83">
        <v>3029</v>
      </c>
      <c r="H83">
        <v>2459</v>
      </c>
      <c r="I83" s="26">
        <v>41852</v>
      </c>
      <c r="J83" t="s">
        <v>278</v>
      </c>
      <c r="K83" t="s">
        <v>278</v>
      </c>
      <c r="L83" t="s">
        <v>278</v>
      </c>
      <c r="M83" t="s">
        <v>278</v>
      </c>
      <c r="N83" t="s">
        <v>278</v>
      </c>
      <c r="O83" t="s">
        <v>1</v>
      </c>
      <c r="Q83" t="s">
        <v>3352</v>
      </c>
      <c r="S83" t="s">
        <v>3351</v>
      </c>
      <c r="T83" t="e">
        <f>VLOOKUP(Series!A83,EntidadesOpWeb!$A$4:$A$126,1,FALSE)</f>
        <v>#N/A</v>
      </c>
    </row>
    <row r="84" spans="1:20" hidden="1" x14ac:dyDescent="0.35">
      <c r="A84">
        <v>3219</v>
      </c>
      <c r="B84" t="s">
        <v>1788</v>
      </c>
      <c r="C84" t="s">
        <v>1773</v>
      </c>
      <c r="D84" t="s">
        <v>1707</v>
      </c>
      <c r="E84" t="s">
        <v>1773</v>
      </c>
      <c r="F84">
        <v>3029</v>
      </c>
      <c r="G84">
        <v>3029</v>
      </c>
      <c r="H84">
        <v>2455</v>
      </c>
      <c r="I84" s="26">
        <v>41852</v>
      </c>
      <c r="J84" t="s">
        <v>278</v>
      </c>
      <c r="K84" t="s">
        <v>278</v>
      </c>
      <c r="L84" t="s">
        <v>278</v>
      </c>
      <c r="M84" t="s">
        <v>278</v>
      </c>
      <c r="N84" t="s">
        <v>278</v>
      </c>
      <c r="O84" t="s">
        <v>1</v>
      </c>
      <c r="Q84" t="s">
        <v>3350</v>
      </c>
      <c r="S84" t="s">
        <v>3349</v>
      </c>
      <c r="T84">
        <f>VLOOKUP(Series!A84,EntidadesOpWeb!$A$4:$A$126,1,FALSE)</f>
        <v>3219</v>
      </c>
    </row>
    <row r="85" spans="1:20" hidden="1" x14ac:dyDescent="0.35">
      <c r="A85">
        <v>3220</v>
      </c>
      <c r="B85" t="s">
        <v>1788</v>
      </c>
      <c r="C85" t="s">
        <v>1773</v>
      </c>
      <c r="D85" t="s">
        <v>1707</v>
      </c>
      <c r="E85" t="s">
        <v>1773</v>
      </c>
      <c r="F85">
        <v>3029</v>
      </c>
      <c r="G85">
        <v>3029</v>
      </c>
      <c r="H85">
        <v>2457</v>
      </c>
      <c r="I85" s="26">
        <v>41852</v>
      </c>
      <c r="J85" t="s">
        <v>278</v>
      </c>
      <c r="K85" t="s">
        <v>278</v>
      </c>
      <c r="L85" t="s">
        <v>278</v>
      </c>
      <c r="M85" t="s">
        <v>278</v>
      </c>
      <c r="N85" t="s">
        <v>278</v>
      </c>
      <c r="O85" t="s">
        <v>1</v>
      </c>
      <c r="Q85" t="s">
        <v>3348</v>
      </c>
      <c r="S85" t="s">
        <v>3347</v>
      </c>
      <c r="T85">
        <f>VLOOKUP(Series!A85,EntidadesOpWeb!$A$4:$A$126,1,FALSE)</f>
        <v>3220</v>
      </c>
    </row>
    <row r="86" spans="1:20" hidden="1" x14ac:dyDescent="0.35">
      <c r="A86">
        <v>3221</v>
      </c>
      <c r="B86" t="s">
        <v>1788</v>
      </c>
      <c r="C86" t="s">
        <v>1773</v>
      </c>
      <c r="D86" t="s">
        <v>1707</v>
      </c>
      <c r="E86" t="s">
        <v>1773</v>
      </c>
      <c r="F86">
        <v>3037</v>
      </c>
      <c r="G86">
        <v>3037</v>
      </c>
      <c r="H86">
        <v>2444</v>
      </c>
      <c r="I86" s="26">
        <v>41852</v>
      </c>
      <c r="J86" t="s">
        <v>278</v>
      </c>
      <c r="K86" t="s">
        <v>278</v>
      </c>
      <c r="L86" t="s">
        <v>278</v>
      </c>
      <c r="M86" t="s">
        <v>278</v>
      </c>
      <c r="N86" t="s">
        <v>278</v>
      </c>
      <c r="O86" t="s">
        <v>1</v>
      </c>
      <c r="Q86" t="s">
        <v>3346</v>
      </c>
      <c r="S86" t="s">
        <v>3345</v>
      </c>
      <c r="T86" t="e">
        <f>VLOOKUP(Series!A86,EntidadesOpWeb!$A$4:$A$126,1,FALSE)</f>
        <v>#N/A</v>
      </c>
    </row>
    <row r="87" spans="1:20" hidden="1" x14ac:dyDescent="0.35">
      <c r="A87">
        <v>3222</v>
      </c>
      <c r="B87" t="s">
        <v>1788</v>
      </c>
      <c r="C87" t="s">
        <v>1773</v>
      </c>
      <c r="D87" t="s">
        <v>1707</v>
      </c>
      <c r="E87" t="s">
        <v>1773</v>
      </c>
      <c r="F87">
        <v>3037</v>
      </c>
      <c r="G87">
        <v>3037</v>
      </c>
      <c r="H87">
        <v>2440</v>
      </c>
      <c r="I87" s="26">
        <v>41852</v>
      </c>
      <c r="J87" t="s">
        <v>278</v>
      </c>
      <c r="K87" t="s">
        <v>278</v>
      </c>
      <c r="L87" t="s">
        <v>278</v>
      </c>
      <c r="M87" t="s">
        <v>278</v>
      </c>
      <c r="N87" t="s">
        <v>278</v>
      </c>
      <c r="O87" t="s">
        <v>1</v>
      </c>
      <c r="Q87" t="s">
        <v>3344</v>
      </c>
      <c r="S87" t="s">
        <v>3343</v>
      </c>
      <c r="T87">
        <f>VLOOKUP(Series!A87,EntidadesOpWeb!$A$4:$A$126,1,FALSE)</f>
        <v>3222</v>
      </c>
    </row>
    <row r="88" spans="1:20" hidden="1" x14ac:dyDescent="0.35">
      <c r="A88">
        <v>3223</v>
      </c>
      <c r="B88" t="s">
        <v>1788</v>
      </c>
      <c r="C88" t="s">
        <v>1773</v>
      </c>
      <c r="D88" t="s">
        <v>1707</v>
      </c>
      <c r="E88" t="s">
        <v>1773</v>
      </c>
      <c r="F88">
        <v>3037</v>
      </c>
      <c r="G88">
        <v>3037</v>
      </c>
      <c r="H88">
        <v>2442</v>
      </c>
      <c r="I88" s="26">
        <v>41852</v>
      </c>
      <c r="J88" t="s">
        <v>278</v>
      </c>
      <c r="K88" t="s">
        <v>278</v>
      </c>
      <c r="L88" t="s">
        <v>278</v>
      </c>
      <c r="M88" t="s">
        <v>278</v>
      </c>
      <c r="N88" t="s">
        <v>278</v>
      </c>
      <c r="O88" t="s">
        <v>1</v>
      </c>
      <c r="Q88" t="s">
        <v>3342</v>
      </c>
      <c r="S88" t="s">
        <v>3341</v>
      </c>
      <c r="T88">
        <f>VLOOKUP(Series!A88,EntidadesOpWeb!$A$4:$A$126,1,FALSE)</f>
        <v>3223</v>
      </c>
    </row>
    <row r="89" spans="1:20" hidden="1" x14ac:dyDescent="0.35">
      <c r="A89">
        <v>3224</v>
      </c>
      <c r="B89" t="s">
        <v>1788</v>
      </c>
      <c r="C89" t="s">
        <v>1773</v>
      </c>
      <c r="D89" t="s">
        <v>1707</v>
      </c>
      <c r="E89" t="s">
        <v>1773</v>
      </c>
      <c r="F89">
        <v>3045</v>
      </c>
      <c r="G89">
        <v>3045</v>
      </c>
      <c r="H89">
        <v>2404</v>
      </c>
      <c r="I89" s="26">
        <v>41860</v>
      </c>
      <c r="J89" t="s">
        <v>278</v>
      </c>
      <c r="K89" t="s">
        <v>278</v>
      </c>
      <c r="L89" t="s">
        <v>278</v>
      </c>
      <c r="M89" t="s">
        <v>278</v>
      </c>
      <c r="N89" t="s">
        <v>278</v>
      </c>
      <c r="O89" t="s">
        <v>1</v>
      </c>
      <c r="Q89" t="s">
        <v>3340</v>
      </c>
      <c r="S89" t="s">
        <v>3339</v>
      </c>
      <c r="T89" t="e">
        <f>VLOOKUP(Series!A89,EntidadesOpWeb!$A$4:$A$126,1,FALSE)</f>
        <v>#N/A</v>
      </c>
    </row>
    <row r="90" spans="1:20" hidden="1" x14ac:dyDescent="0.35">
      <c r="A90">
        <v>3225</v>
      </c>
      <c r="B90" t="s">
        <v>1788</v>
      </c>
      <c r="C90" t="s">
        <v>1773</v>
      </c>
      <c r="D90" t="s">
        <v>1707</v>
      </c>
      <c r="E90" t="s">
        <v>1773</v>
      </c>
      <c r="F90">
        <v>3045</v>
      </c>
      <c r="G90">
        <v>3045</v>
      </c>
      <c r="H90">
        <v>2407</v>
      </c>
      <c r="I90" s="26">
        <v>41852</v>
      </c>
      <c r="J90" t="s">
        <v>278</v>
      </c>
      <c r="K90" t="s">
        <v>278</v>
      </c>
      <c r="L90" t="s">
        <v>278</v>
      </c>
      <c r="M90" t="s">
        <v>278</v>
      </c>
      <c r="N90" t="s">
        <v>278</v>
      </c>
      <c r="O90" t="s">
        <v>1</v>
      </c>
      <c r="Q90" t="s">
        <v>3338</v>
      </c>
      <c r="S90" t="s">
        <v>3337</v>
      </c>
      <c r="T90" t="e">
        <f>VLOOKUP(Series!A90,EntidadesOpWeb!$A$4:$A$126,1,FALSE)</f>
        <v>#N/A</v>
      </c>
    </row>
    <row r="91" spans="1:20" hidden="1" x14ac:dyDescent="0.35">
      <c r="A91">
        <v>3228</v>
      </c>
      <c r="B91" t="s">
        <v>1788</v>
      </c>
      <c r="C91" t="s">
        <v>1773</v>
      </c>
      <c r="D91" t="s">
        <v>1707</v>
      </c>
      <c r="E91" t="s">
        <v>1773</v>
      </c>
      <c r="F91">
        <v>3061</v>
      </c>
      <c r="G91">
        <v>3061</v>
      </c>
      <c r="H91">
        <v>2360</v>
      </c>
      <c r="I91" s="26">
        <v>41860</v>
      </c>
      <c r="J91" t="s">
        <v>278</v>
      </c>
      <c r="K91" t="s">
        <v>278</v>
      </c>
      <c r="L91" t="s">
        <v>278</v>
      </c>
      <c r="M91" t="s">
        <v>278</v>
      </c>
      <c r="N91" t="s">
        <v>278</v>
      </c>
      <c r="O91" t="s">
        <v>1</v>
      </c>
      <c r="Q91" t="s">
        <v>3336</v>
      </c>
      <c r="S91" t="s">
        <v>3335</v>
      </c>
      <c r="T91" t="e">
        <f>VLOOKUP(Series!A91,EntidadesOpWeb!$A$4:$A$126,1,FALSE)</f>
        <v>#N/A</v>
      </c>
    </row>
    <row r="92" spans="1:20" hidden="1" x14ac:dyDescent="0.35">
      <c r="A92">
        <v>3229</v>
      </c>
      <c r="B92" t="s">
        <v>1788</v>
      </c>
      <c r="C92" t="s">
        <v>1773</v>
      </c>
      <c r="D92" t="s">
        <v>1707</v>
      </c>
      <c r="E92" t="s">
        <v>1773</v>
      </c>
      <c r="F92">
        <v>3061</v>
      </c>
      <c r="G92">
        <v>3061</v>
      </c>
      <c r="H92">
        <v>2365</v>
      </c>
      <c r="I92" s="26">
        <v>41852</v>
      </c>
      <c r="J92" t="s">
        <v>278</v>
      </c>
      <c r="K92" t="s">
        <v>278</v>
      </c>
      <c r="L92" t="s">
        <v>278</v>
      </c>
      <c r="M92" t="s">
        <v>278</v>
      </c>
      <c r="N92" t="s">
        <v>278</v>
      </c>
      <c r="O92" t="s">
        <v>1</v>
      </c>
      <c r="Q92" t="s">
        <v>3334</v>
      </c>
      <c r="S92" t="s">
        <v>3333</v>
      </c>
      <c r="T92" t="e">
        <f>VLOOKUP(Series!A92,EntidadesOpWeb!$A$4:$A$126,1,FALSE)</f>
        <v>#N/A</v>
      </c>
    </row>
    <row r="93" spans="1:20" hidden="1" x14ac:dyDescent="0.35">
      <c r="A93">
        <v>3230</v>
      </c>
      <c r="B93" t="s">
        <v>1788</v>
      </c>
      <c r="C93" t="s">
        <v>1773</v>
      </c>
      <c r="D93" t="s">
        <v>1707</v>
      </c>
      <c r="E93" t="s">
        <v>1773</v>
      </c>
      <c r="F93">
        <v>3177</v>
      </c>
      <c r="G93">
        <v>3177</v>
      </c>
      <c r="H93">
        <v>2468</v>
      </c>
      <c r="I93" s="26">
        <v>41852</v>
      </c>
      <c r="J93" t="s">
        <v>278</v>
      </c>
      <c r="K93" t="s">
        <v>278</v>
      </c>
      <c r="L93" t="s">
        <v>278</v>
      </c>
      <c r="M93" t="s">
        <v>278</v>
      </c>
      <c r="N93" t="s">
        <v>278</v>
      </c>
      <c r="O93" t="s">
        <v>1</v>
      </c>
      <c r="Q93" t="s">
        <v>3332</v>
      </c>
      <c r="S93" t="s">
        <v>3331</v>
      </c>
      <c r="T93">
        <f>VLOOKUP(Series!A93,EntidadesOpWeb!$A$4:$A$126,1,FALSE)</f>
        <v>3230</v>
      </c>
    </row>
    <row r="94" spans="1:20" hidden="1" x14ac:dyDescent="0.35">
      <c r="A94">
        <v>3231</v>
      </c>
      <c r="B94" t="s">
        <v>1788</v>
      </c>
      <c r="C94" t="s">
        <v>1773</v>
      </c>
      <c r="D94" t="s">
        <v>1707</v>
      </c>
      <c r="E94" t="s">
        <v>1773</v>
      </c>
      <c r="F94">
        <v>3165</v>
      </c>
      <c r="G94">
        <v>3165</v>
      </c>
      <c r="H94">
        <v>13606</v>
      </c>
      <c r="I94" s="26">
        <v>41852</v>
      </c>
      <c r="J94" t="s">
        <v>278</v>
      </c>
      <c r="K94" t="s">
        <v>278</v>
      </c>
      <c r="L94" t="s">
        <v>278</v>
      </c>
      <c r="M94" t="s">
        <v>278</v>
      </c>
      <c r="N94" t="s">
        <v>278</v>
      </c>
      <c r="O94" t="s">
        <v>1</v>
      </c>
      <c r="Q94" t="s">
        <v>3330</v>
      </c>
      <c r="S94" t="s">
        <v>3329</v>
      </c>
      <c r="T94" t="e">
        <f>VLOOKUP(Series!A94,EntidadesOpWeb!$A$4:$A$126,1,FALSE)</f>
        <v>#N/A</v>
      </c>
    </row>
    <row r="95" spans="1:20" hidden="1" x14ac:dyDescent="0.35">
      <c r="A95">
        <v>3232</v>
      </c>
      <c r="B95" t="s">
        <v>1788</v>
      </c>
      <c r="C95" t="s">
        <v>1773</v>
      </c>
      <c r="D95" t="s">
        <v>1707</v>
      </c>
      <c r="E95" t="s">
        <v>1773</v>
      </c>
      <c r="F95">
        <v>3165</v>
      </c>
      <c r="G95">
        <v>3165</v>
      </c>
      <c r="H95">
        <v>13607</v>
      </c>
      <c r="I95" s="26">
        <v>41852</v>
      </c>
      <c r="J95" t="s">
        <v>278</v>
      </c>
      <c r="K95" t="s">
        <v>278</v>
      </c>
      <c r="L95" t="s">
        <v>278</v>
      </c>
      <c r="M95" t="s">
        <v>278</v>
      </c>
      <c r="N95" t="s">
        <v>278</v>
      </c>
      <c r="O95" t="s">
        <v>1</v>
      </c>
      <c r="Q95" t="s">
        <v>3328</v>
      </c>
      <c r="S95" t="s">
        <v>3327</v>
      </c>
      <c r="T95">
        <f>VLOOKUP(Series!A95,EntidadesOpWeb!$A$4:$A$126,1,FALSE)</f>
        <v>3232</v>
      </c>
    </row>
    <row r="96" spans="1:20" hidden="1" x14ac:dyDescent="0.35">
      <c r="A96">
        <v>3233</v>
      </c>
      <c r="B96" t="s">
        <v>1788</v>
      </c>
      <c r="C96" t="s">
        <v>1773</v>
      </c>
      <c r="D96" t="s">
        <v>1707</v>
      </c>
      <c r="E96" t="s">
        <v>1773</v>
      </c>
      <c r="F96">
        <v>3118</v>
      </c>
      <c r="G96">
        <v>3118</v>
      </c>
      <c r="H96">
        <v>2381</v>
      </c>
      <c r="I96" s="26">
        <v>41852</v>
      </c>
      <c r="J96" t="s">
        <v>278</v>
      </c>
      <c r="K96" t="s">
        <v>278</v>
      </c>
      <c r="L96" t="s">
        <v>278</v>
      </c>
      <c r="M96" t="s">
        <v>278</v>
      </c>
      <c r="N96" t="s">
        <v>278</v>
      </c>
      <c r="O96" t="s">
        <v>1</v>
      </c>
      <c r="Q96" t="s">
        <v>3326</v>
      </c>
      <c r="S96" t="s">
        <v>3325</v>
      </c>
      <c r="T96" t="e">
        <f>VLOOKUP(Series!A96,EntidadesOpWeb!$A$4:$A$126,1,FALSE)</f>
        <v>#N/A</v>
      </c>
    </row>
    <row r="97" spans="1:20" hidden="1" x14ac:dyDescent="0.35">
      <c r="A97">
        <v>3235</v>
      </c>
      <c r="B97" t="s">
        <v>1788</v>
      </c>
      <c r="C97" t="s">
        <v>1773</v>
      </c>
      <c r="D97" t="s">
        <v>1707</v>
      </c>
      <c r="E97" t="s">
        <v>1773</v>
      </c>
      <c r="F97">
        <v>3262</v>
      </c>
      <c r="G97">
        <v>3262</v>
      </c>
      <c r="H97">
        <v>2318</v>
      </c>
      <c r="I97" s="26">
        <v>41852</v>
      </c>
      <c r="J97" t="s">
        <v>278</v>
      </c>
      <c r="K97" t="s">
        <v>278</v>
      </c>
      <c r="L97" t="s">
        <v>278</v>
      </c>
      <c r="M97" t="s">
        <v>278</v>
      </c>
      <c r="N97" t="s">
        <v>278</v>
      </c>
      <c r="O97" t="s">
        <v>1</v>
      </c>
      <c r="Q97" t="s">
        <v>3324</v>
      </c>
      <c r="S97" t="s">
        <v>3323</v>
      </c>
      <c r="T97">
        <f>VLOOKUP(Series!A97,EntidadesOpWeb!$A$4:$A$126,1,FALSE)</f>
        <v>3235</v>
      </c>
    </row>
    <row r="98" spans="1:20" hidden="1" x14ac:dyDescent="0.35">
      <c r="A98">
        <v>3236</v>
      </c>
      <c r="B98" t="s">
        <v>1788</v>
      </c>
      <c r="C98" t="s">
        <v>1773</v>
      </c>
      <c r="D98" t="s">
        <v>1707</v>
      </c>
      <c r="E98" t="s">
        <v>1773</v>
      </c>
      <c r="F98">
        <v>3262</v>
      </c>
      <c r="G98">
        <v>3262</v>
      </c>
      <c r="H98">
        <v>2316</v>
      </c>
      <c r="I98" s="26">
        <v>41852</v>
      </c>
      <c r="J98" t="s">
        <v>278</v>
      </c>
      <c r="K98" t="s">
        <v>278</v>
      </c>
      <c r="L98" t="s">
        <v>278</v>
      </c>
      <c r="M98" t="s">
        <v>278</v>
      </c>
      <c r="N98" t="s">
        <v>278</v>
      </c>
      <c r="O98" t="s">
        <v>1</v>
      </c>
      <c r="Q98" t="s">
        <v>3322</v>
      </c>
      <c r="S98" t="s">
        <v>3321</v>
      </c>
      <c r="T98" t="e">
        <f>VLOOKUP(Series!A98,EntidadesOpWeb!$A$4:$A$126,1,FALSE)</f>
        <v>#N/A</v>
      </c>
    </row>
    <row r="99" spans="1:20" hidden="1" x14ac:dyDescent="0.35">
      <c r="A99">
        <v>3237</v>
      </c>
      <c r="B99" t="s">
        <v>1788</v>
      </c>
      <c r="C99" t="s">
        <v>1773</v>
      </c>
      <c r="D99" t="s">
        <v>1707</v>
      </c>
      <c r="E99" t="s">
        <v>1773</v>
      </c>
      <c r="F99">
        <v>3262</v>
      </c>
      <c r="G99">
        <v>3262</v>
      </c>
      <c r="H99">
        <v>2319</v>
      </c>
      <c r="I99" s="26">
        <v>41852</v>
      </c>
      <c r="J99" t="s">
        <v>278</v>
      </c>
      <c r="K99" t="s">
        <v>278</v>
      </c>
      <c r="L99" t="s">
        <v>278</v>
      </c>
      <c r="M99" t="s">
        <v>278</v>
      </c>
      <c r="N99" t="s">
        <v>278</v>
      </c>
      <c r="O99" t="s">
        <v>1</v>
      </c>
      <c r="Q99" t="s">
        <v>3320</v>
      </c>
      <c r="S99" t="s">
        <v>3319</v>
      </c>
      <c r="T99" t="e">
        <f>VLOOKUP(Series!A99,EntidadesOpWeb!$A$4:$A$126,1,FALSE)</f>
        <v>#N/A</v>
      </c>
    </row>
    <row r="100" spans="1:20" hidden="1" x14ac:dyDescent="0.35">
      <c r="A100">
        <v>3238</v>
      </c>
      <c r="B100" t="s">
        <v>1788</v>
      </c>
      <c r="C100" t="s">
        <v>1773</v>
      </c>
      <c r="D100" t="s">
        <v>1707</v>
      </c>
      <c r="E100" t="s">
        <v>1773</v>
      </c>
      <c r="F100">
        <v>3262</v>
      </c>
      <c r="G100">
        <v>3262</v>
      </c>
      <c r="H100">
        <v>2315</v>
      </c>
      <c r="I100" s="26">
        <v>41852</v>
      </c>
      <c r="J100" t="s">
        <v>278</v>
      </c>
      <c r="K100" t="s">
        <v>278</v>
      </c>
      <c r="L100" t="s">
        <v>278</v>
      </c>
      <c r="M100" t="s">
        <v>278</v>
      </c>
      <c r="N100" t="s">
        <v>278</v>
      </c>
      <c r="O100" t="s">
        <v>1</v>
      </c>
      <c r="Q100" t="s">
        <v>3318</v>
      </c>
      <c r="S100" t="s">
        <v>3317</v>
      </c>
      <c r="T100">
        <f>VLOOKUP(Series!A100,EntidadesOpWeb!$A$4:$A$126,1,FALSE)</f>
        <v>3238</v>
      </c>
    </row>
    <row r="101" spans="1:20" hidden="1" x14ac:dyDescent="0.35">
      <c r="A101">
        <v>3246</v>
      </c>
      <c r="B101" t="s">
        <v>1788</v>
      </c>
      <c r="C101" t="s">
        <v>1773</v>
      </c>
      <c r="D101" t="s">
        <v>1707</v>
      </c>
      <c r="E101" t="s">
        <v>1773</v>
      </c>
      <c r="F101">
        <v>3182</v>
      </c>
      <c r="G101">
        <v>3182</v>
      </c>
      <c r="H101">
        <v>13661</v>
      </c>
      <c r="I101" s="26">
        <v>41852</v>
      </c>
      <c r="J101" t="s">
        <v>278</v>
      </c>
      <c r="K101" t="s">
        <v>278</v>
      </c>
      <c r="L101" t="s">
        <v>278</v>
      </c>
      <c r="M101" t="s">
        <v>278</v>
      </c>
      <c r="N101" t="s">
        <v>278</v>
      </c>
      <c r="O101" t="s">
        <v>1</v>
      </c>
      <c r="Q101" t="s">
        <v>3316</v>
      </c>
      <c r="S101" t="s">
        <v>3315</v>
      </c>
      <c r="T101" t="e">
        <f>VLOOKUP(Series!A101,EntidadesOpWeb!$A$4:$A$126,1,FALSE)</f>
        <v>#N/A</v>
      </c>
    </row>
    <row r="102" spans="1:20" hidden="1" x14ac:dyDescent="0.35">
      <c r="A102">
        <v>3248</v>
      </c>
      <c r="B102" t="s">
        <v>1788</v>
      </c>
      <c r="C102" t="s">
        <v>1773</v>
      </c>
      <c r="D102" t="s">
        <v>1707</v>
      </c>
      <c r="E102" t="s">
        <v>1773</v>
      </c>
      <c r="F102">
        <v>3157</v>
      </c>
      <c r="G102">
        <v>3157</v>
      </c>
      <c r="H102">
        <v>13644</v>
      </c>
      <c r="I102" s="26">
        <v>41852</v>
      </c>
      <c r="J102" t="s">
        <v>278</v>
      </c>
      <c r="K102" t="s">
        <v>278</v>
      </c>
      <c r="L102" t="s">
        <v>278</v>
      </c>
      <c r="M102" t="s">
        <v>278</v>
      </c>
      <c r="N102" t="s">
        <v>278</v>
      </c>
      <c r="O102" t="s">
        <v>1</v>
      </c>
      <c r="Q102" t="s">
        <v>3314</v>
      </c>
      <c r="S102" t="s">
        <v>3313</v>
      </c>
      <c r="T102" t="e">
        <f>VLOOKUP(Series!A102,EntidadesOpWeb!$A$4:$A$126,1,FALSE)</f>
        <v>#N/A</v>
      </c>
    </row>
    <row r="103" spans="1:20" hidden="1" x14ac:dyDescent="0.35">
      <c r="A103">
        <v>3249</v>
      </c>
      <c r="B103" t="s">
        <v>1788</v>
      </c>
      <c r="C103" t="s">
        <v>1773</v>
      </c>
      <c r="D103" t="s">
        <v>1707</v>
      </c>
      <c r="E103" t="s">
        <v>1773</v>
      </c>
      <c r="F103">
        <v>3157</v>
      </c>
      <c r="G103">
        <v>3157</v>
      </c>
      <c r="H103">
        <v>13643</v>
      </c>
      <c r="I103" s="26">
        <v>41852</v>
      </c>
      <c r="J103" t="s">
        <v>278</v>
      </c>
      <c r="K103" t="s">
        <v>278</v>
      </c>
      <c r="L103" t="s">
        <v>278</v>
      </c>
      <c r="M103" t="s">
        <v>278</v>
      </c>
      <c r="N103" t="s">
        <v>278</v>
      </c>
      <c r="O103" t="s">
        <v>1</v>
      </c>
      <c r="Q103" t="s">
        <v>3312</v>
      </c>
      <c r="S103" t="s">
        <v>3311</v>
      </c>
      <c r="T103">
        <f>VLOOKUP(Series!A103,EntidadesOpWeb!$A$4:$A$126,1,FALSE)</f>
        <v>3249</v>
      </c>
    </row>
    <row r="104" spans="1:20" hidden="1" x14ac:dyDescent="0.35">
      <c r="A104">
        <v>3250</v>
      </c>
      <c r="B104" t="s">
        <v>1788</v>
      </c>
      <c r="C104" t="s">
        <v>1773</v>
      </c>
      <c r="D104" t="s">
        <v>1707</v>
      </c>
      <c r="E104" t="s">
        <v>1773</v>
      </c>
      <c r="F104">
        <v>3096</v>
      </c>
      <c r="G104">
        <v>3096</v>
      </c>
      <c r="H104">
        <v>2305</v>
      </c>
      <c r="I104" s="26">
        <v>41852</v>
      </c>
      <c r="J104" t="s">
        <v>278</v>
      </c>
      <c r="K104" t="s">
        <v>278</v>
      </c>
      <c r="L104" t="s">
        <v>278</v>
      </c>
      <c r="M104" t="s">
        <v>278</v>
      </c>
      <c r="N104" t="s">
        <v>278</v>
      </c>
      <c r="O104" t="s">
        <v>1</v>
      </c>
      <c r="Q104" t="s">
        <v>3310</v>
      </c>
      <c r="S104" t="s">
        <v>3309</v>
      </c>
      <c r="T104">
        <f>VLOOKUP(Series!A104,EntidadesOpWeb!$A$4:$A$126,1,FALSE)</f>
        <v>3250</v>
      </c>
    </row>
    <row r="105" spans="1:20" hidden="1" x14ac:dyDescent="0.35">
      <c r="A105">
        <v>3252</v>
      </c>
      <c r="B105" t="s">
        <v>1788</v>
      </c>
      <c r="C105" t="s">
        <v>1773</v>
      </c>
      <c r="D105" t="s">
        <v>1707</v>
      </c>
      <c r="E105" t="s">
        <v>1773</v>
      </c>
      <c r="F105">
        <v>3096</v>
      </c>
      <c r="G105">
        <v>3096</v>
      </c>
      <c r="H105">
        <v>2309</v>
      </c>
      <c r="I105" s="26">
        <v>41852</v>
      </c>
      <c r="J105" t="s">
        <v>278</v>
      </c>
      <c r="K105" t="s">
        <v>278</v>
      </c>
      <c r="L105" t="s">
        <v>278</v>
      </c>
      <c r="M105" t="s">
        <v>278</v>
      </c>
      <c r="N105" t="s">
        <v>278</v>
      </c>
      <c r="O105" t="s">
        <v>1</v>
      </c>
      <c r="Q105" t="s">
        <v>3308</v>
      </c>
      <c r="S105" t="s">
        <v>3307</v>
      </c>
      <c r="T105" t="e">
        <f>VLOOKUP(Series!A105,EntidadesOpWeb!$A$4:$A$126,1,FALSE)</f>
        <v>#N/A</v>
      </c>
    </row>
    <row r="106" spans="1:20" hidden="1" x14ac:dyDescent="0.35">
      <c r="A106">
        <v>3253</v>
      </c>
      <c r="B106" t="s">
        <v>1788</v>
      </c>
      <c r="C106" t="s">
        <v>1773</v>
      </c>
      <c r="D106" t="s">
        <v>1707</v>
      </c>
      <c r="E106" t="s">
        <v>1773</v>
      </c>
      <c r="F106">
        <v>3261</v>
      </c>
      <c r="G106">
        <v>3261</v>
      </c>
      <c r="H106">
        <v>2395</v>
      </c>
      <c r="I106" s="26">
        <v>41852</v>
      </c>
      <c r="J106" t="s">
        <v>278</v>
      </c>
      <c r="K106" t="s">
        <v>278</v>
      </c>
      <c r="L106" t="s">
        <v>278</v>
      </c>
      <c r="M106" t="s">
        <v>278</v>
      </c>
      <c r="N106" t="s">
        <v>278</v>
      </c>
      <c r="O106" t="s">
        <v>1</v>
      </c>
      <c r="Q106" t="s">
        <v>3306</v>
      </c>
      <c r="S106" t="s">
        <v>3305</v>
      </c>
      <c r="T106">
        <f>VLOOKUP(Series!A106,EntidadesOpWeb!$A$4:$A$126,1,FALSE)</f>
        <v>3253</v>
      </c>
    </row>
    <row r="107" spans="1:20" hidden="1" x14ac:dyDescent="0.35">
      <c r="A107">
        <v>3254</v>
      </c>
      <c r="B107" t="s">
        <v>1788</v>
      </c>
      <c r="C107" t="s">
        <v>1773</v>
      </c>
      <c r="D107" t="s">
        <v>1707</v>
      </c>
      <c r="E107" t="s">
        <v>1773</v>
      </c>
      <c r="F107">
        <v>3261</v>
      </c>
      <c r="G107">
        <v>3261</v>
      </c>
      <c r="H107">
        <v>2393</v>
      </c>
      <c r="I107" s="26">
        <v>41852</v>
      </c>
      <c r="J107" t="s">
        <v>278</v>
      </c>
      <c r="K107" t="s">
        <v>278</v>
      </c>
      <c r="L107" t="s">
        <v>278</v>
      </c>
      <c r="M107" t="s">
        <v>278</v>
      </c>
      <c r="N107" t="s">
        <v>278</v>
      </c>
      <c r="O107" t="s">
        <v>1</v>
      </c>
      <c r="Q107" t="s">
        <v>3304</v>
      </c>
      <c r="S107" t="s">
        <v>3303</v>
      </c>
      <c r="T107" t="e">
        <f>VLOOKUP(Series!A107,EntidadesOpWeb!$A$4:$A$126,1,FALSE)</f>
        <v>#N/A</v>
      </c>
    </row>
    <row r="108" spans="1:20" hidden="1" x14ac:dyDescent="0.35">
      <c r="A108">
        <v>3255</v>
      </c>
      <c r="B108" t="s">
        <v>1788</v>
      </c>
      <c r="C108" t="s">
        <v>1773</v>
      </c>
      <c r="D108" t="s">
        <v>1707</v>
      </c>
      <c r="E108" t="s">
        <v>1773</v>
      </c>
      <c r="F108">
        <v>3261</v>
      </c>
      <c r="G108">
        <v>3261</v>
      </c>
      <c r="H108">
        <v>2397</v>
      </c>
      <c r="I108" s="26">
        <v>41852</v>
      </c>
      <c r="J108" t="s">
        <v>278</v>
      </c>
      <c r="K108" t="s">
        <v>278</v>
      </c>
      <c r="L108" t="s">
        <v>278</v>
      </c>
      <c r="M108" t="s">
        <v>278</v>
      </c>
      <c r="N108" t="s">
        <v>278</v>
      </c>
      <c r="O108" t="s">
        <v>1</v>
      </c>
      <c r="Q108" t="s">
        <v>3302</v>
      </c>
      <c r="S108" t="s">
        <v>3301</v>
      </c>
      <c r="T108" t="e">
        <f>VLOOKUP(Series!A108,EntidadesOpWeb!$A$4:$A$126,1,FALSE)</f>
        <v>#N/A</v>
      </c>
    </row>
    <row r="109" spans="1:20" hidden="1" x14ac:dyDescent="0.35">
      <c r="A109">
        <v>3256</v>
      </c>
      <c r="B109" t="s">
        <v>1788</v>
      </c>
      <c r="C109" t="s">
        <v>1773</v>
      </c>
      <c r="D109" t="s">
        <v>1707</v>
      </c>
      <c r="E109" t="s">
        <v>1773</v>
      </c>
      <c r="F109">
        <v>3261</v>
      </c>
      <c r="G109">
        <v>3261</v>
      </c>
      <c r="H109">
        <v>2391</v>
      </c>
      <c r="I109" s="26">
        <v>41852</v>
      </c>
      <c r="J109" t="s">
        <v>278</v>
      </c>
      <c r="K109" t="s">
        <v>278</v>
      </c>
      <c r="L109" t="s">
        <v>278</v>
      </c>
      <c r="M109" t="s">
        <v>278</v>
      </c>
      <c r="N109" t="s">
        <v>278</v>
      </c>
      <c r="O109" t="s">
        <v>1</v>
      </c>
      <c r="Q109" t="s">
        <v>3300</v>
      </c>
      <c r="S109" t="s">
        <v>3299</v>
      </c>
      <c r="T109">
        <f>VLOOKUP(Series!A109,EntidadesOpWeb!$A$4:$A$126,1,FALSE)</f>
        <v>3256</v>
      </c>
    </row>
    <row r="110" spans="1:20" hidden="1" x14ac:dyDescent="0.35">
      <c r="A110">
        <v>3257</v>
      </c>
      <c r="B110" t="s">
        <v>1788</v>
      </c>
      <c r="C110" t="s">
        <v>1773</v>
      </c>
      <c r="D110" t="s">
        <v>1707</v>
      </c>
      <c r="E110" t="s">
        <v>1773</v>
      </c>
      <c r="F110">
        <v>3261</v>
      </c>
      <c r="G110">
        <v>3261</v>
      </c>
      <c r="H110">
        <v>2400</v>
      </c>
      <c r="I110" s="26">
        <v>41852</v>
      </c>
      <c r="J110" t="s">
        <v>278</v>
      </c>
      <c r="K110" t="s">
        <v>278</v>
      </c>
      <c r="L110" t="s">
        <v>278</v>
      </c>
      <c r="M110" t="s">
        <v>278</v>
      </c>
      <c r="N110" t="s">
        <v>278</v>
      </c>
      <c r="O110" t="s">
        <v>1</v>
      </c>
      <c r="Q110" t="s">
        <v>3298</v>
      </c>
      <c r="S110" t="s">
        <v>3297</v>
      </c>
      <c r="T110">
        <f>VLOOKUP(Series!A110,EntidadesOpWeb!$A$4:$A$126,1,FALSE)</f>
        <v>3257</v>
      </c>
    </row>
    <row r="111" spans="1:20" hidden="1" x14ac:dyDescent="0.35">
      <c r="A111">
        <v>3260</v>
      </c>
      <c r="B111" t="s">
        <v>1788</v>
      </c>
      <c r="C111" t="s">
        <v>1773</v>
      </c>
      <c r="D111" t="s">
        <v>1707</v>
      </c>
      <c r="E111" t="s">
        <v>1773</v>
      </c>
      <c r="F111">
        <v>3016</v>
      </c>
      <c r="G111">
        <v>3016</v>
      </c>
      <c r="H111">
        <v>14065</v>
      </c>
      <c r="I111" s="26">
        <v>41852</v>
      </c>
      <c r="J111" t="s">
        <v>278</v>
      </c>
      <c r="K111" t="s">
        <v>278</v>
      </c>
      <c r="L111" t="s">
        <v>278</v>
      </c>
      <c r="M111" t="s">
        <v>278</v>
      </c>
      <c r="N111" t="s">
        <v>278</v>
      </c>
      <c r="O111" t="s">
        <v>1</v>
      </c>
      <c r="Q111" t="s">
        <v>1873</v>
      </c>
      <c r="S111" t="s">
        <v>1874</v>
      </c>
      <c r="T111" t="e">
        <f>VLOOKUP(Series!A111,EntidadesOpWeb!$A$4:$A$126,1,FALSE)</f>
        <v>#N/A</v>
      </c>
    </row>
    <row r="112" spans="1:20" hidden="1" x14ac:dyDescent="0.35">
      <c r="A112">
        <v>3264</v>
      </c>
      <c r="B112" t="s">
        <v>1788</v>
      </c>
      <c r="C112" t="s">
        <v>1773</v>
      </c>
      <c r="D112" t="s">
        <v>1707</v>
      </c>
      <c r="E112" t="s">
        <v>1773</v>
      </c>
      <c r="F112">
        <v>3137</v>
      </c>
      <c r="G112">
        <v>3137</v>
      </c>
      <c r="H112">
        <v>13647</v>
      </c>
      <c r="I112" s="26">
        <v>41852</v>
      </c>
      <c r="J112" t="s">
        <v>278</v>
      </c>
      <c r="K112" t="s">
        <v>278</v>
      </c>
      <c r="L112" t="s">
        <v>278</v>
      </c>
      <c r="M112" t="s">
        <v>278</v>
      </c>
      <c r="N112" t="s">
        <v>278</v>
      </c>
      <c r="O112" t="s">
        <v>1</v>
      </c>
      <c r="Q112" t="s">
        <v>3296</v>
      </c>
      <c r="S112" t="s">
        <v>3295</v>
      </c>
      <c r="T112" t="e">
        <f>VLOOKUP(Series!A112,EntidadesOpWeb!$A$4:$A$126,1,FALSE)</f>
        <v>#N/A</v>
      </c>
    </row>
    <row r="113" spans="1:20" hidden="1" x14ac:dyDescent="0.35">
      <c r="A113">
        <v>3267</v>
      </c>
      <c r="B113" t="s">
        <v>1788</v>
      </c>
      <c r="C113" t="s">
        <v>1773</v>
      </c>
      <c r="D113" t="s">
        <v>1707</v>
      </c>
      <c r="E113" t="s">
        <v>1773</v>
      </c>
      <c r="F113">
        <v>3193</v>
      </c>
      <c r="G113">
        <v>3193</v>
      </c>
      <c r="H113">
        <v>2385</v>
      </c>
      <c r="I113" s="26">
        <v>41852</v>
      </c>
      <c r="J113" t="s">
        <v>278</v>
      </c>
      <c r="K113" t="s">
        <v>278</v>
      </c>
      <c r="L113" t="s">
        <v>278</v>
      </c>
      <c r="M113" t="s">
        <v>278</v>
      </c>
      <c r="N113" t="s">
        <v>278</v>
      </c>
      <c r="O113" t="s">
        <v>1</v>
      </c>
      <c r="Q113" t="s">
        <v>3294</v>
      </c>
      <c r="S113" t="s">
        <v>3293</v>
      </c>
      <c r="T113" t="e">
        <f>VLOOKUP(Series!A113,EntidadesOpWeb!$A$4:$A$126,1,FALSE)</f>
        <v>#N/A</v>
      </c>
    </row>
    <row r="114" spans="1:20" hidden="1" x14ac:dyDescent="0.35">
      <c r="A114">
        <v>3268</v>
      </c>
      <c r="B114" t="s">
        <v>1788</v>
      </c>
      <c r="C114" t="s">
        <v>1773</v>
      </c>
      <c r="D114" t="s">
        <v>1707</v>
      </c>
      <c r="E114" t="s">
        <v>1773</v>
      </c>
      <c r="F114">
        <v>3193</v>
      </c>
      <c r="G114">
        <v>3193</v>
      </c>
      <c r="H114">
        <v>2386</v>
      </c>
      <c r="I114" s="26">
        <v>41852</v>
      </c>
      <c r="J114" t="s">
        <v>278</v>
      </c>
      <c r="K114" t="s">
        <v>278</v>
      </c>
      <c r="L114" t="s">
        <v>278</v>
      </c>
      <c r="M114" t="s">
        <v>278</v>
      </c>
      <c r="N114" t="s">
        <v>278</v>
      </c>
      <c r="O114" t="s">
        <v>1</v>
      </c>
      <c r="Q114" t="s">
        <v>3292</v>
      </c>
      <c r="S114" t="s">
        <v>3291</v>
      </c>
      <c r="T114" t="e">
        <f>VLOOKUP(Series!A114,EntidadesOpWeb!$A$4:$A$126,1,FALSE)</f>
        <v>#N/A</v>
      </c>
    </row>
    <row r="115" spans="1:20" hidden="1" x14ac:dyDescent="0.35">
      <c r="A115">
        <v>3269</v>
      </c>
      <c r="B115" t="s">
        <v>1788</v>
      </c>
      <c r="C115" t="s">
        <v>1773</v>
      </c>
      <c r="D115" t="s">
        <v>1707</v>
      </c>
      <c r="E115" t="s">
        <v>1773</v>
      </c>
      <c r="F115">
        <v>3122</v>
      </c>
      <c r="G115">
        <v>3122</v>
      </c>
      <c r="H115">
        <v>2409</v>
      </c>
      <c r="I115" s="26">
        <v>41852</v>
      </c>
      <c r="J115" t="s">
        <v>278</v>
      </c>
      <c r="K115" t="s">
        <v>278</v>
      </c>
      <c r="L115" t="s">
        <v>278</v>
      </c>
      <c r="M115" t="s">
        <v>278</v>
      </c>
      <c r="N115" t="s">
        <v>278</v>
      </c>
      <c r="O115" t="s">
        <v>1</v>
      </c>
      <c r="Q115" t="s">
        <v>3290</v>
      </c>
      <c r="S115" t="s">
        <v>3289</v>
      </c>
      <c r="T115">
        <f>VLOOKUP(Series!A115,EntidadesOpWeb!$A$4:$A$126,1,FALSE)</f>
        <v>3269</v>
      </c>
    </row>
    <row r="116" spans="1:20" hidden="1" x14ac:dyDescent="0.35">
      <c r="A116">
        <v>3270</v>
      </c>
      <c r="B116" t="s">
        <v>1788</v>
      </c>
      <c r="C116" t="s">
        <v>1773</v>
      </c>
      <c r="D116" t="s">
        <v>1707</v>
      </c>
      <c r="E116" t="s">
        <v>1773</v>
      </c>
      <c r="F116">
        <v>3122</v>
      </c>
      <c r="G116">
        <v>3122</v>
      </c>
      <c r="H116">
        <v>2411</v>
      </c>
      <c r="I116" s="26">
        <v>41852</v>
      </c>
      <c r="J116" t="s">
        <v>278</v>
      </c>
      <c r="K116" t="s">
        <v>278</v>
      </c>
      <c r="L116" t="s">
        <v>278</v>
      </c>
      <c r="M116" t="s">
        <v>278</v>
      </c>
      <c r="N116" t="s">
        <v>278</v>
      </c>
      <c r="O116" t="s">
        <v>1</v>
      </c>
      <c r="Q116" t="s">
        <v>3288</v>
      </c>
      <c r="S116" t="s">
        <v>3287</v>
      </c>
      <c r="T116" t="e">
        <f>VLOOKUP(Series!A116,EntidadesOpWeb!$A$4:$A$126,1,FALSE)</f>
        <v>#N/A</v>
      </c>
    </row>
    <row r="117" spans="1:20" hidden="1" x14ac:dyDescent="0.35">
      <c r="A117">
        <v>3271</v>
      </c>
      <c r="B117" t="s">
        <v>1788</v>
      </c>
      <c r="C117" t="s">
        <v>1773</v>
      </c>
      <c r="D117" t="s">
        <v>1707</v>
      </c>
      <c r="E117" t="s">
        <v>1773</v>
      </c>
      <c r="F117">
        <v>3126</v>
      </c>
      <c r="G117">
        <v>3126</v>
      </c>
      <c r="H117">
        <v>13729</v>
      </c>
      <c r="I117" s="26">
        <v>41852</v>
      </c>
      <c r="J117" t="s">
        <v>278</v>
      </c>
      <c r="K117" t="s">
        <v>278</v>
      </c>
      <c r="L117" t="s">
        <v>278</v>
      </c>
      <c r="M117" t="s">
        <v>278</v>
      </c>
      <c r="N117" t="s">
        <v>278</v>
      </c>
      <c r="O117" t="s">
        <v>1</v>
      </c>
      <c r="Q117" t="s">
        <v>3286</v>
      </c>
      <c r="S117" t="s">
        <v>3285</v>
      </c>
      <c r="T117">
        <f>VLOOKUP(Series!A117,EntidadesOpWeb!$A$4:$A$126,1,FALSE)</f>
        <v>3271</v>
      </c>
    </row>
    <row r="118" spans="1:20" hidden="1" x14ac:dyDescent="0.35">
      <c r="A118">
        <v>3272</v>
      </c>
      <c r="B118" t="s">
        <v>1788</v>
      </c>
      <c r="C118" t="s">
        <v>1773</v>
      </c>
      <c r="D118" t="s">
        <v>1707</v>
      </c>
      <c r="E118" t="s">
        <v>1773</v>
      </c>
      <c r="F118">
        <v>3126</v>
      </c>
      <c r="G118">
        <v>3126</v>
      </c>
      <c r="H118">
        <v>13726</v>
      </c>
      <c r="I118" s="26">
        <v>41852</v>
      </c>
      <c r="J118" t="s">
        <v>278</v>
      </c>
      <c r="K118" t="s">
        <v>278</v>
      </c>
      <c r="L118" t="s">
        <v>278</v>
      </c>
      <c r="M118" t="s">
        <v>278</v>
      </c>
      <c r="N118" t="s">
        <v>278</v>
      </c>
      <c r="O118" t="s">
        <v>1</v>
      </c>
      <c r="Q118" t="s">
        <v>3284</v>
      </c>
      <c r="S118" t="s">
        <v>3283</v>
      </c>
      <c r="T118" t="e">
        <f>VLOOKUP(Series!A118,EntidadesOpWeb!$A$4:$A$126,1,FALSE)</f>
        <v>#N/A</v>
      </c>
    </row>
    <row r="119" spans="1:20" hidden="1" x14ac:dyDescent="0.35">
      <c r="A119">
        <v>3273</v>
      </c>
      <c r="B119" t="s">
        <v>1788</v>
      </c>
      <c r="C119" t="s">
        <v>1773</v>
      </c>
      <c r="D119" t="s">
        <v>1707</v>
      </c>
      <c r="E119" t="s">
        <v>1773</v>
      </c>
      <c r="F119">
        <v>3130</v>
      </c>
      <c r="G119">
        <v>3130</v>
      </c>
      <c r="H119">
        <v>2419</v>
      </c>
      <c r="I119" s="26">
        <v>41852</v>
      </c>
      <c r="J119" t="s">
        <v>278</v>
      </c>
      <c r="K119" t="s">
        <v>278</v>
      </c>
      <c r="L119" t="s">
        <v>278</v>
      </c>
      <c r="M119" t="s">
        <v>278</v>
      </c>
      <c r="N119" t="s">
        <v>278</v>
      </c>
      <c r="O119" t="s">
        <v>1</v>
      </c>
      <c r="Q119" t="s">
        <v>3282</v>
      </c>
      <c r="S119" t="s">
        <v>3281</v>
      </c>
      <c r="T119">
        <f>VLOOKUP(Series!A119,EntidadesOpWeb!$A$4:$A$126,1,FALSE)</f>
        <v>3273</v>
      </c>
    </row>
    <row r="120" spans="1:20" hidden="1" x14ac:dyDescent="0.35">
      <c r="A120">
        <v>3274</v>
      </c>
      <c r="B120" t="s">
        <v>1788</v>
      </c>
      <c r="C120" t="s">
        <v>1773</v>
      </c>
      <c r="D120" t="s">
        <v>1707</v>
      </c>
      <c r="E120" t="s">
        <v>1773</v>
      </c>
      <c r="F120">
        <v>3130</v>
      </c>
      <c r="G120">
        <v>3130</v>
      </c>
      <c r="H120">
        <v>2421</v>
      </c>
      <c r="I120" s="26">
        <v>41852</v>
      </c>
      <c r="J120" t="s">
        <v>278</v>
      </c>
      <c r="K120" t="s">
        <v>278</v>
      </c>
      <c r="L120" t="s">
        <v>278</v>
      </c>
      <c r="M120" t="s">
        <v>278</v>
      </c>
      <c r="N120" t="s">
        <v>278</v>
      </c>
      <c r="O120" t="s">
        <v>1</v>
      </c>
      <c r="Q120" t="s">
        <v>3280</v>
      </c>
      <c r="S120" t="s">
        <v>3279</v>
      </c>
      <c r="T120" t="e">
        <f>VLOOKUP(Series!A120,EntidadesOpWeb!$A$4:$A$126,1,FALSE)</f>
        <v>#N/A</v>
      </c>
    </row>
    <row r="121" spans="1:20" hidden="1" x14ac:dyDescent="0.35">
      <c r="A121">
        <v>3275</v>
      </c>
      <c r="B121" t="s">
        <v>1788</v>
      </c>
      <c r="C121" t="s">
        <v>1773</v>
      </c>
      <c r="D121" t="s">
        <v>1707</v>
      </c>
      <c r="E121" t="s">
        <v>1773</v>
      </c>
      <c r="F121">
        <v>3069</v>
      </c>
      <c r="G121">
        <v>3069</v>
      </c>
      <c r="H121">
        <v>13573</v>
      </c>
      <c r="I121" s="26">
        <v>41852</v>
      </c>
      <c r="J121" t="s">
        <v>278</v>
      </c>
      <c r="K121" t="s">
        <v>278</v>
      </c>
      <c r="L121" t="s">
        <v>278</v>
      </c>
      <c r="M121" t="s">
        <v>278</v>
      </c>
      <c r="N121" t="s">
        <v>278</v>
      </c>
      <c r="O121" t="s">
        <v>1</v>
      </c>
      <c r="Q121" t="s">
        <v>3278</v>
      </c>
      <c r="S121" t="s">
        <v>3277</v>
      </c>
      <c r="T121" t="e">
        <f>VLOOKUP(Series!A121,EntidadesOpWeb!$A$4:$A$126,1,FALSE)</f>
        <v>#N/A</v>
      </c>
    </row>
    <row r="122" spans="1:20" hidden="1" x14ac:dyDescent="0.35">
      <c r="A122">
        <v>3276</v>
      </c>
      <c r="B122" t="s">
        <v>1788</v>
      </c>
      <c r="C122" t="s">
        <v>1773</v>
      </c>
      <c r="D122" t="s">
        <v>1707</v>
      </c>
      <c r="E122" t="s">
        <v>1773</v>
      </c>
      <c r="F122">
        <v>3069</v>
      </c>
      <c r="G122">
        <v>3069</v>
      </c>
      <c r="H122">
        <v>13572</v>
      </c>
      <c r="I122" s="26">
        <v>41852</v>
      </c>
      <c r="J122" t="s">
        <v>278</v>
      </c>
      <c r="K122" t="s">
        <v>278</v>
      </c>
      <c r="L122" t="s">
        <v>278</v>
      </c>
      <c r="M122" t="s">
        <v>278</v>
      </c>
      <c r="N122" t="s">
        <v>278</v>
      </c>
      <c r="O122" t="s">
        <v>1</v>
      </c>
      <c r="Q122" t="s">
        <v>3276</v>
      </c>
      <c r="S122" t="s">
        <v>3275</v>
      </c>
      <c r="T122" t="e">
        <f>VLOOKUP(Series!A122,EntidadesOpWeb!$A$4:$A$126,1,FALSE)</f>
        <v>#N/A</v>
      </c>
    </row>
    <row r="123" spans="1:20" hidden="1" x14ac:dyDescent="0.35">
      <c r="A123">
        <v>3277</v>
      </c>
      <c r="B123" t="s">
        <v>1788</v>
      </c>
      <c r="C123" t="s">
        <v>1773</v>
      </c>
      <c r="D123" t="s">
        <v>1707</v>
      </c>
      <c r="E123" t="s">
        <v>1773</v>
      </c>
      <c r="F123">
        <v>3069</v>
      </c>
      <c r="G123">
        <v>3069</v>
      </c>
      <c r="H123">
        <v>13568</v>
      </c>
      <c r="I123" s="26">
        <v>41860</v>
      </c>
      <c r="J123" t="s">
        <v>278</v>
      </c>
      <c r="K123" t="s">
        <v>278</v>
      </c>
      <c r="L123" t="s">
        <v>278</v>
      </c>
      <c r="M123" t="s">
        <v>278</v>
      </c>
      <c r="N123" t="s">
        <v>278</v>
      </c>
      <c r="O123" t="s">
        <v>1</v>
      </c>
      <c r="Q123" t="s">
        <v>3274</v>
      </c>
      <c r="S123" t="s">
        <v>3273</v>
      </c>
      <c r="T123" t="e">
        <f>VLOOKUP(Series!A123,EntidadesOpWeb!$A$4:$A$126,1,FALSE)</f>
        <v>#N/A</v>
      </c>
    </row>
    <row r="124" spans="1:20" hidden="1" x14ac:dyDescent="0.35">
      <c r="A124">
        <v>3278</v>
      </c>
      <c r="B124" t="s">
        <v>1788</v>
      </c>
      <c r="C124" t="s">
        <v>1773</v>
      </c>
      <c r="D124" t="s">
        <v>1707</v>
      </c>
      <c r="E124" t="s">
        <v>1773</v>
      </c>
      <c r="F124">
        <v>3099</v>
      </c>
      <c r="G124">
        <v>3099</v>
      </c>
      <c r="H124">
        <v>13593</v>
      </c>
      <c r="I124" s="26">
        <v>41852</v>
      </c>
      <c r="J124" t="s">
        <v>278</v>
      </c>
      <c r="K124" t="s">
        <v>278</v>
      </c>
      <c r="L124" t="s">
        <v>278</v>
      </c>
      <c r="M124" t="s">
        <v>278</v>
      </c>
      <c r="N124" t="s">
        <v>278</v>
      </c>
      <c r="O124" t="s">
        <v>1</v>
      </c>
      <c r="Q124" t="s">
        <v>3272</v>
      </c>
      <c r="S124" t="s">
        <v>3271</v>
      </c>
      <c r="T124" t="e">
        <f>VLOOKUP(Series!A124,EntidadesOpWeb!$A$4:$A$126,1,FALSE)</f>
        <v>#N/A</v>
      </c>
    </row>
    <row r="125" spans="1:20" hidden="1" x14ac:dyDescent="0.35">
      <c r="A125">
        <v>3279</v>
      </c>
      <c r="B125" t="s">
        <v>1788</v>
      </c>
      <c r="C125" t="s">
        <v>1773</v>
      </c>
      <c r="D125" t="s">
        <v>1707</v>
      </c>
      <c r="E125" t="s">
        <v>1773</v>
      </c>
      <c r="F125">
        <v>3099</v>
      </c>
      <c r="G125">
        <v>3099</v>
      </c>
      <c r="H125">
        <v>13591</v>
      </c>
      <c r="I125" s="26">
        <v>41852</v>
      </c>
      <c r="J125" t="s">
        <v>278</v>
      </c>
      <c r="K125" t="s">
        <v>278</v>
      </c>
      <c r="L125" t="s">
        <v>278</v>
      </c>
      <c r="M125" t="s">
        <v>278</v>
      </c>
      <c r="N125" t="s">
        <v>278</v>
      </c>
      <c r="O125" t="s">
        <v>1</v>
      </c>
      <c r="Q125" t="s">
        <v>3270</v>
      </c>
      <c r="S125" t="s">
        <v>3269</v>
      </c>
      <c r="T125">
        <f>VLOOKUP(Series!A125,EntidadesOpWeb!$A$4:$A$126,1,FALSE)</f>
        <v>3279</v>
      </c>
    </row>
    <row r="126" spans="1:20" hidden="1" x14ac:dyDescent="0.35">
      <c r="A126">
        <v>3280</v>
      </c>
      <c r="B126" t="s">
        <v>1788</v>
      </c>
      <c r="C126" t="s">
        <v>1773</v>
      </c>
      <c r="D126" t="s">
        <v>1707</v>
      </c>
      <c r="E126" t="s">
        <v>1773</v>
      </c>
      <c r="F126">
        <v>3099</v>
      </c>
      <c r="G126">
        <v>3099</v>
      </c>
      <c r="H126">
        <v>13590</v>
      </c>
      <c r="I126" s="26">
        <v>41852</v>
      </c>
      <c r="J126" t="s">
        <v>278</v>
      </c>
      <c r="K126" t="s">
        <v>278</v>
      </c>
      <c r="L126" t="s">
        <v>278</v>
      </c>
      <c r="M126" t="s">
        <v>278</v>
      </c>
      <c r="N126" t="s">
        <v>278</v>
      </c>
      <c r="O126" t="s">
        <v>1</v>
      </c>
      <c r="Q126" t="s">
        <v>3268</v>
      </c>
      <c r="S126" t="s">
        <v>3267</v>
      </c>
      <c r="T126">
        <f>VLOOKUP(Series!A126,EntidadesOpWeb!$A$4:$A$126,1,FALSE)</f>
        <v>3280</v>
      </c>
    </row>
    <row r="127" spans="1:20" hidden="1" x14ac:dyDescent="0.35">
      <c r="A127">
        <v>3283</v>
      </c>
      <c r="B127" t="s">
        <v>1788</v>
      </c>
      <c r="C127" t="s">
        <v>1773</v>
      </c>
      <c r="D127" t="s">
        <v>1707</v>
      </c>
      <c r="E127" t="s">
        <v>1773</v>
      </c>
      <c r="F127">
        <v>3282</v>
      </c>
      <c r="G127">
        <v>3282</v>
      </c>
      <c r="H127">
        <v>13938</v>
      </c>
      <c r="I127" s="26">
        <v>41852</v>
      </c>
      <c r="J127" t="s">
        <v>278</v>
      </c>
      <c r="K127" t="s">
        <v>278</v>
      </c>
      <c r="L127" t="s">
        <v>278</v>
      </c>
      <c r="M127" t="s">
        <v>278</v>
      </c>
      <c r="N127" t="s">
        <v>278</v>
      </c>
      <c r="O127" t="s">
        <v>1</v>
      </c>
      <c r="Q127" t="s">
        <v>3266</v>
      </c>
      <c r="S127" t="s">
        <v>3265</v>
      </c>
      <c r="T127">
        <f>VLOOKUP(Series!A127,EntidadesOpWeb!$A$4:$A$126,1,FALSE)</f>
        <v>3283</v>
      </c>
    </row>
    <row r="128" spans="1:20" hidden="1" x14ac:dyDescent="0.35">
      <c r="A128">
        <v>3284</v>
      </c>
      <c r="B128" t="s">
        <v>1788</v>
      </c>
      <c r="C128" t="s">
        <v>1773</v>
      </c>
      <c r="D128" t="s">
        <v>1707</v>
      </c>
      <c r="E128" t="s">
        <v>1773</v>
      </c>
      <c r="F128">
        <v>3282</v>
      </c>
      <c r="G128">
        <v>3282</v>
      </c>
      <c r="H128">
        <v>13939</v>
      </c>
      <c r="I128" s="26">
        <v>41852</v>
      </c>
      <c r="J128" t="s">
        <v>278</v>
      </c>
      <c r="K128" t="s">
        <v>278</v>
      </c>
      <c r="L128" t="s">
        <v>278</v>
      </c>
      <c r="M128" t="s">
        <v>278</v>
      </c>
      <c r="N128" t="s">
        <v>278</v>
      </c>
      <c r="O128" t="s">
        <v>1</v>
      </c>
      <c r="Q128" t="s">
        <v>3264</v>
      </c>
      <c r="S128" t="s">
        <v>3263</v>
      </c>
      <c r="T128" t="e">
        <f>VLOOKUP(Series!A128,EntidadesOpWeb!$A$4:$A$126,1,FALSE)</f>
        <v>#N/A</v>
      </c>
    </row>
    <row r="129" spans="1:20" hidden="1" x14ac:dyDescent="0.35">
      <c r="A129">
        <v>3287</v>
      </c>
      <c r="B129" t="s">
        <v>1788</v>
      </c>
      <c r="C129" t="s">
        <v>1773</v>
      </c>
      <c r="D129" t="s">
        <v>1707</v>
      </c>
      <c r="E129" t="s">
        <v>1773</v>
      </c>
      <c r="F129">
        <v>3286</v>
      </c>
      <c r="G129">
        <v>3286</v>
      </c>
      <c r="H129">
        <v>13715</v>
      </c>
      <c r="I129" s="26">
        <v>41852</v>
      </c>
      <c r="J129" t="s">
        <v>278</v>
      </c>
      <c r="K129" t="s">
        <v>278</v>
      </c>
      <c r="L129" t="s">
        <v>278</v>
      </c>
      <c r="M129" t="s">
        <v>278</v>
      </c>
      <c r="N129" t="s">
        <v>278</v>
      </c>
      <c r="O129" t="s">
        <v>1</v>
      </c>
      <c r="Q129" t="s">
        <v>3262</v>
      </c>
      <c r="S129" t="s">
        <v>3261</v>
      </c>
      <c r="T129" t="e">
        <f>VLOOKUP(Series!A129,EntidadesOpWeb!$A$4:$A$126,1,FALSE)</f>
        <v>#N/A</v>
      </c>
    </row>
    <row r="130" spans="1:20" hidden="1" x14ac:dyDescent="0.35">
      <c r="A130">
        <v>3290</v>
      </c>
      <c r="B130" t="s">
        <v>1788</v>
      </c>
      <c r="C130" t="s">
        <v>1773</v>
      </c>
      <c r="D130" t="s">
        <v>1707</v>
      </c>
      <c r="E130" t="s">
        <v>1773</v>
      </c>
      <c r="F130">
        <v>3289</v>
      </c>
      <c r="G130">
        <v>3289</v>
      </c>
      <c r="H130">
        <v>12641</v>
      </c>
      <c r="I130" s="26">
        <v>41852</v>
      </c>
      <c r="J130" t="s">
        <v>278</v>
      </c>
      <c r="K130" t="s">
        <v>278</v>
      </c>
      <c r="L130" t="s">
        <v>278</v>
      </c>
      <c r="M130" t="s">
        <v>278</v>
      </c>
      <c r="N130" t="s">
        <v>278</v>
      </c>
      <c r="O130" t="s">
        <v>1</v>
      </c>
      <c r="Q130" t="s">
        <v>3260</v>
      </c>
      <c r="S130" t="s">
        <v>3259</v>
      </c>
      <c r="T130">
        <f>VLOOKUP(Series!A130,EntidadesOpWeb!$A$4:$A$126,1,FALSE)</f>
        <v>3290</v>
      </c>
    </row>
    <row r="131" spans="1:20" hidden="1" x14ac:dyDescent="0.35">
      <c r="A131">
        <v>3291</v>
      </c>
      <c r="B131" t="s">
        <v>1788</v>
      </c>
      <c r="C131" t="s">
        <v>1773</v>
      </c>
      <c r="D131" t="s">
        <v>1707</v>
      </c>
      <c r="E131" t="s">
        <v>1773</v>
      </c>
      <c r="F131">
        <v>3289</v>
      </c>
      <c r="G131">
        <v>3289</v>
      </c>
      <c r="H131">
        <v>16393</v>
      </c>
      <c r="I131" s="26">
        <v>41852</v>
      </c>
      <c r="J131" t="s">
        <v>278</v>
      </c>
      <c r="K131" t="s">
        <v>278</v>
      </c>
      <c r="L131" t="s">
        <v>278</v>
      </c>
      <c r="M131" t="s">
        <v>278</v>
      </c>
      <c r="N131" t="s">
        <v>278</v>
      </c>
      <c r="O131" t="s">
        <v>1</v>
      </c>
      <c r="Q131" t="s">
        <v>3258</v>
      </c>
      <c r="S131" t="s">
        <v>3257</v>
      </c>
      <c r="T131" t="e">
        <f>VLOOKUP(Series!A131,EntidadesOpWeb!$A$4:$A$126,1,FALSE)</f>
        <v>#N/A</v>
      </c>
    </row>
    <row r="132" spans="1:20" hidden="1" x14ac:dyDescent="0.35">
      <c r="A132">
        <v>3292</v>
      </c>
      <c r="B132" t="s">
        <v>1788</v>
      </c>
      <c r="C132" t="s">
        <v>1773</v>
      </c>
      <c r="D132" t="s">
        <v>1707</v>
      </c>
      <c r="E132" t="s">
        <v>1773</v>
      </c>
      <c r="F132">
        <v>3289</v>
      </c>
      <c r="G132">
        <v>3289</v>
      </c>
      <c r="H132">
        <v>2874</v>
      </c>
      <c r="I132" s="26">
        <v>41852</v>
      </c>
      <c r="J132" t="s">
        <v>278</v>
      </c>
      <c r="K132" t="s">
        <v>278</v>
      </c>
      <c r="L132" t="s">
        <v>278</v>
      </c>
      <c r="M132" t="s">
        <v>278</v>
      </c>
      <c r="N132" t="s">
        <v>278</v>
      </c>
      <c r="O132" t="s">
        <v>1</v>
      </c>
      <c r="Q132" t="s">
        <v>3256</v>
      </c>
      <c r="S132" t="s">
        <v>3255</v>
      </c>
      <c r="T132" t="e">
        <f>VLOOKUP(Series!A132,EntidadesOpWeb!$A$4:$A$126,1,FALSE)</f>
        <v>#N/A</v>
      </c>
    </row>
    <row r="133" spans="1:20" hidden="1" x14ac:dyDescent="0.35">
      <c r="A133">
        <v>3293</v>
      </c>
      <c r="B133" t="s">
        <v>1788</v>
      </c>
      <c r="C133" t="s">
        <v>1773</v>
      </c>
      <c r="D133" t="s">
        <v>1707</v>
      </c>
      <c r="E133" t="s">
        <v>1773</v>
      </c>
      <c r="F133">
        <v>3289</v>
      </c>
      <c r="G133">
        <v>3289</v>
      </c>
      <c r="H133">
        <v>13878</v>
      </c>
      <c r="I133" s="26">
        <v>41852</v>
      </c>
      <c r="J133" t="s">
        <v>278</v>
      </c>
      <c r="K133" t="s">
        <v>278</v>
      </c>
      <c r="L133" t="s">
        <v>278</v>
      </c>
      <c r="M133" t="s">
        <v>278</v>
      </c>
      <c r="N133" t="s">
        <v>278</v>
      </c>
      <c r="O133" t="s">
        <v>1</v>
      </c>
      <c r="Q133" t="s">
        <v>3254</v>
      </c>
      <c r="S133" t="s">
        <v>3253</v>
      </c>
      <c r="T133" t="e">
        <f>VLOOKUP(Series!A133,EntidadesOpWeb!$A$4:$A$126,1,FALSE)</f>
        <v>#N/A</v>
      </c>
    </row>
    <row r="134" spans="1:20" hidden="1" x14ac:dyDescent="0.35">
      <c r="A134">
        <v>3295</v>
      </c>
      <c r="B134" t="s">
        <v>1788</v>
      </c>
      <c r="C134" t="s">
        <v>1773</v>
      </c>
      <c r="D134" t="s">
        <v>1707</v>
      </c>
      <c r="E134" t="s">
        <v>1773</v>
      </c>
      <c r="F134">
        <v>3294</v>
      </c>
      <c r="G134">
        <v>3294</v>
      </c>
      <c r="H134">
        <v>12470</v>
      </c>
      <c r="I134" s="26">
        <v>41852</v>
      </c>
      <c r="J134" t="s">
        <v>278</v>
      </c>
      <c r="K134" t="s">
        <v>278</v>
      </c>
      <c r="L134" t="s">
        <v>278</v>
      </c>
      <c r="M134" t="s">
        <v>278</v>
      </c>
      <c r="N134" t="s">
        <v>278</v>
      </c>
      <c r="O134" t="s">
        <v>1</v>
      </c>
      <c r="Q134" t="s">
        <v>3252</v>
      </c>
      <c r="S134" t="s">
        <v>3251</v>
      </c>
      <c r="T134" t="e">
        <f>VLOOKUP(Series!A134,EntidadesOpWeb!$A$4:$A$126,1,FALSE)</f>
        <v>#N/A</v>
      </c>
    </row>
    <row r="135" spans="1:20" hidden="1" x14ac:dyDescent="0.35">
      <c r="A135">
        <v>3298</v>
      </c>
      <c r="B135" t="s">
        <v>1788</v>
      </c>
      <c r="C135" t="s">
        <v>1773</v>
      </c>
      <c r="D135" t="s">
        <v>1707</v>
      </c>
      <c r="E135" t="s">
        <v>1773</v>
      </c>
      <c r="F135">
        <v>3294</v>
      </c>
      <c r="G135">
        <v>3294</v>
      </c>
      <c r="H135">
        <v>14057</v>
      </c>
      <c r="I135" s="26">
        <v>41852</v>
      </c>
      <c r="J135" t="s">
        <v>278</v>
      </c>
      <c r="K135" t="s">
        <v>278</v>
      </c>
      <c r="L135" t="s">
        <v>278</v>
      </c>
      <c r="M135" t="s">
        <v>278</v>
      </c>
      <c r="N135" t="s">
        <v>278</v>
      </c>
      <c r="O135" t="s">
        <v>1</v>
      </c>
      <c r="Q135" t="s">
        <v>3250</v>
      </c>
      <c r="S135" t="s">
        <v>3249</v>
      </c>
      <c r="T135" t="e">
        <f>VLOOKUP(Series!A135,EntidadesOpWeb!$A$4:$A$126,1,FALSE)</f>
        <v>#N/A</v>
      </c>
    </row>
    <row r="136" spans="1:20" hidden="1" x14ac:dyDescent="0.35">
      <c r="A136">
        <v>3312</v>
      </c>
      <c r="B136" t="s">
        <v>1788</v>
      </c>
      <c r="C136" t="s">
        <v>1773</v>
      </c>
      <c r="D136" t="s">
        <v>1707</v>
      </c>
      <c r="E136" t="s">
        <v>1773</v>
      </c>
      <c r="F136">
        <v>3311</v>
      </c>
      <c r="G136">
        <v>3311</v>
      </c>
      <c r="H136">
        <v>16252</v>
      </c>
      <c r="I136" s="26">
        <v>41852</v>
      </c>
      <c r="J136" t="s">
        <v>278</v>
      </c>
      <c r="K136" t="s">
        <v>278</v>
      </c>
      <c r="L136" t="s">
        <v>278</v>
      </c>
      <c r="M136" t="s">
        <v>278</v>
      </c>
      <c r="N136" t="s">
        <v>278</v>
      </c>
      <c r="O136" t="s">
        <v>1</v>
      </c>
      <c r="Q136" t="s">
        <v>3248</v>
      </c>
      <c r="S136" t="s">
        <v>3247</v>
      </c>
      <c r="T136" t="e">
        <f>VLOOKUP(Series!A136,EntidadesOpWeb!$A$4:$A$126,1,FALSE)</f>
        <v>#N/A</v>
      </c>
    </row>
    <row r="137" spans="1:20" hidden="1" x14ac:dyDescent="0.35">
      <c r="A137">
        <v>3313</v>
      </c>
      <c r="B137" t="s">
        <v>1788</v>
      </c>
      <c r="C137" t="s">
        <v>1773</v>
      </c>
      <c r="D137" t="s">
        <v>1707</v>
      </c>
      <c r="E137" t="s">
        <v>1773</v>
      </c>
      <c r="F137">
        <v>3311</v>
      </c>
      <c r="G137">
        <v>3311</v>
      </c>
      <c r="H137">
        <v>16251</v>
      </c>
      <c r="I137" s="26">
        <v>41852</v>
      </c>
      <c r="J137" t="s">
        <v>278</v>
      </c>
      <c r="K137" t="s">
        <v>278</v>
      </c>
      <c r="L137" t="s">
        <v>278</v>
      </c>
      <c r="M137" t="s">
        <v>278</v>
      </c>
      <c r="N137" t="s">
        <v>278</v>
      </c>
      <c r="O137" t="s">
        <v>1</v>
      </c>
      <c r="Q137" t="s">
        <v>3246</v>
      </c>
      <c r="S137" t="s">
        <v>3245</v>
      </c>
      <c r="T137">
        <f>VLOOKUP(Series!A137,EntidadesOpWeb!$A$4:$A$126,1,FALSE)</f>
        <v>3313</v>
      </c>
    </row>
    <row r="138" spans="1:20" hidden="1" x14ac:dyDescent="0.35">
      <c r="A138">
        <v>3315</v>
      </c>
      <c r="B138" t="s">
        <v>1788</v>
      </c>
      <c r="C138" t="s">
        <v>1773</v>
      </c>
      <c r="D138" t="s">
        <v>1707</v>
      </c>
      <c r="E138" t="s">
        <v>1773</v>
      </c>
      <c r="F138">
        <v>3314</v>
      </c>
      <c r="G138">
        <v>3314</v>
      </c>
      <c r="H138">
        <v>16256</v>
      </c>
      <c r="I138" s="26">
        <v>41852</v>
      </c>
      <c r="J138" t="s">
        <v>278</v>
      </c>
      <c r="K138" t="s">
        <v>278</v>
      </c>
      <c r="L138" t="s">
        <v>278</v>
      </c>
      <c r="M138" t="s">
        <v>278</v>
      </c>
      <c r="N138" t="s">
        <v>278</v>
      </c>
      <c r="O138" t="s">
        <v>1</v>
      </c>
      <c r="Q138" t="s">
        <v>3244</v>
      </c>
      <c r="S138" t="s">
        <v>3243</v>
      </c>
      <c r="T138" t="e">
        <f>VLOOKUP(Series!A138,EntidadesOpWeb!$A$4:$A$126,1,FALSE)</f>
        <v>#N/A</v>
      </c>
    </row>
    <row r="139" spans="1:20" hidden="1" x14ac:dyDescent="0.35">
      <c r="A139">
        <v>3316</v>
      </c>
      <c r="B139" t="s">
        <v>1788</v>
      </c>
      <c r="C139" t="s">
        <v>1773</v>
      </c>
      <c r="D139" t="s">
        <v>1707</v>
      </c>
      <c r="E139" t="s">
        <v>1773</v>
      </c>
      <c r="F139">
        <v>3314</v>
      </c>
      <c r="G139">
        <v>3314</v>
      </c>
      <c r="H139">
        <v>16255</v>
      </c>
      <c r="I139" s="26">
        <v>41852</v>
      </c>
      <c r="J139" t="s">
        <v>278</v>
      </c>
      <c r="K139" t="s">
        <v>278</v>
      </c>
      <c r="L139" t="s">
        <v>278</v>
      </c>
      <c r="M139" t="s">
        <v>278</v>
      </c>
      <c r="N139" t="s">
        <v>278</v>
      </c>
      <c r="O139" t="s">
        <v>1</v>
      </c>
      <c r="Q139" t="s">
        <v>3242</v>
      </c>
      <c r="S139" t="s">
        <v>3241</v>
      </c>
      <c r="T139">
        <f>VLOOKUP(Series!A139,EntidadesOpWeb!$A$4:$A$126,1,FALSE)</f>
        <v>3316</v>
      </c>
    </row>
    <row r="140" spans="1:20" hidden="1" x14ac:dyDescent="0.35">
      <c r="A140">
        <v>3318</v>
      </c>
      <c r="B140" t="s">
        <v>1788</v>
      </c>
      <c r="C140" t="s">
        <v>1773</v>
      </c>
      <c r="D140" t="s">
        <v>1707</v>
      </c>
      <c r="E140" t="s">
        <v>1773</v>
      </c>
      <c r="F140">
        <v>3317</v>
      </c>
      <c r="G140">
        <v>3317</v>
      </c>
      <c r="H140">
        <v>16259</v>
      </c>
      <c r="I140" s="26">
        <v>41852</v>
      </c>
      <c r="J140" t="s">
        <v>278</v>
      </c>
      <c r="K140" t="s">
        <v>278</v>
      </c>
      <c r="L140" t="s">
        <v>278</v>
      </c>
      <c r="M140" t="s">
        <v>278</v>
      </c>
      <c r="N140" t="s">
        <v>278</v>
      </c>
      <c r="O140" t="s">
        <v>1</v>
      </c>
      <c r="Q140" t="s">
        <v>3240</v>
      </c>
      <c r="S140" t="s">
        <v>3239</v>
      </c>
      <c r="T140" t="e">
        <f>VLOOKUP(Series!A140,EntidadesOpWeb!$A$4:$A$126,1,FALSE)</f>
        <v>#N/A</v>
      </c>
    </row>
    <row r="141" spans="1:20" hidden="1" x14ac:dyDescent="0.35">
      <c r="A141">
        <v>3319</v>
      </c>
      <c r="B141" t="s">
        <v>1788</v>
      </c>
      <c r="C141" t="s">
        <v>1773</v>
      </c>
      <c r="D141" t="s">
        <v>1707</v>
      </c>
      <c r="E141" t="s">
        <v>1773</v>
      </c>
      <c r="F141">
        <v>3317</v>
      </c>
      <c r="G141">
        <v>3317</v>
      </c>
      <c r="H141">
        <v>16258</v>
      </c>
      <c r="I141" s="26">
        <v>41852</v>
      </c>
      <c r="J141" t="s">
        <v>278</v>
      </c>
      <c r="K141" t="s">
        <v>278</v>
      </c>
      <c r="L141" t="s">
        <v>278</v>
      </c>
      <c r="M141" t="s">
        <v>278</v>
      </c>
      <c r="N141" t="s">
        <v>278</v>
      </c>
      <c r="O141" t="s">
        <v>1</v>
      </c>
      <c r="Q141" t="s">
        <v>3238</v>
      </c>
      <c r="S141" t="s">
        <v>3237</v>
      </c>
      <c r="T141">
        <f>VLOOKUP(Series!A141,EntidadesOpWeb!$A$4:$A$126,1,FALSE)</f>
        <v>3319</v>
      </c>
    </row>
    <row r="142" spans="1:20" hidden="1" x14ac:dyDescent="0.35">
      <c r="A142">
        <v>3321</v>
      </c>
      <c r="B142" t="s">
        <v>1788</v>
      </c>
      <c r="C142" t="s">
        <v>1773</v>
      </c>
      <c r="D142" t="s">
        <v>1707</v>
      </c>
      <c r="E142" t="s">
        <v>1773</v>
      </c>
      <c r="F142">
        <v>3320</v>
      </c>
      <c r="G142">
        <v>3320</v>
      </c>
      <c r="H142">
        <v>16263</v>
      </c>
      <c r="I142" s="26">
        <v>41852</v>
      </c>
      <c r="J142" t="s">
        <v>278</v>
      </c>
      <c r="K142" t="s">
        <v>278</v>
      </c>
      <c r="L142" t="s">
        <v>278</v>
      </c>
      <c r="M142" t="s">
        <v>278</v>
      </c>
      <c r="N142" t="s">
        <v>278</v>
      </c>
      <c r="O142" t="s">
        <v>1</v>
      </c>
      <c r="Q142" t="s">
        <v>3236</v>
      </c>
      <c r="S142" t="s">
        <v>3235</v>
      </c>
      <c r="T142" t="e">
        <f>VLOOKUP(Series!A142,EntidadesOpWeb!$A$4:$A$126,1,FALSE)</f>
        <v>#N/A</v>
      </c>
    </row>
    <row r="143" spans="1:20" hidden="1" x14ac:dyDescent="0.35">
      <c r="A143">
        <v>3322</v>
      </c>
      <c r="B143" t="s">
        <v>1788</v>
      </c>
      <c r="C143" t="s">
        <v>1773</v>
      </c>
      <c r="D143" t="s">
        <v>1707</v>
      </c>
      <c r="E143" t="s">
        <v>1773</v>
      </c>
      <c r="F143">
        <v>3320</v>
      </c>
      <c r="G143">
        <v>3320</v>
      </c>
      <c r="H143">
        <v>16261</v>
      </c>
      <c r="I143" s="26">
        <v>41852</v>
      </c>
      <c r="J143" t="s">
        <v>278</v>
      </c>
      <c r="K143" t="s">
        <v>278</v>
      </c>
      <c r="L143" t="s">
        <v>278</v>
      </c>
      <c r="M143" t="s">
        <v>278</v>
      </c>
      <c r="N143" t="s">
        <v>278</v>
      </c>
      <c r="O143" t="s">
        <v>1</v>
      </c>
      <c r="Q143" t="s">
        <v>3234</v>
      </c>
      <c r="S143" t="s">
        <v>3233</v>
      </c>
      <c r="T143">
        <f>VLOOKUP(Series!A143,EntidadesOpWeb!$A$4:$A$126,1,FALSE)</f>
        <v>3322</v>
      </c>
    </row>
    <row r="144" spans="1:20" hidden="1" x14ac:dyDescent="0.35">
      <c r="A144">
        <v>3325</v>
      </c>
      <c r="B144" t="s">
        <v>1788</v>
      </c>
      <c r="C144" t="s">
        <v>1773</v>
      </c>
      <c r="D144" t="s">
        <v>1707</v>
      </c>
      <c r="E144" t="s">
        <v>1773</v>
      </c>
      <c r="F144">
        <v>3289</v>
      </c>
      <c r="G144">
        <v>3289</v>
      </c>
      <c r="H144">
        <v>19237</v>
      </c>
      <c r="I144" s="26">
        <v>42069</v>
      </c>
      <c r="J144" t="s">
        <v>278</v>
      </c>
      <c r="K144" t="s">
        <v>278</v>
      </c>
      <c r="L144" t="s">
        <v>278</v>
      </c>
      <c r="M144" t="s">
        <v>278</v>
      </c>
      <c r="N144" t="s">
        <v>278</v>
      </c>
      <c r="O144" t="s">
        <v>1</v>
      </c>
      <c r="Q144" t="s">
        <v>3232</v>
      </c>
      <c r="S144" t="s">
        <v>3231</v>
      </c>
      <c r="T144" t="e">
        <f>VLOOKUP(Series!A144,EntidadesOpWeb!$A$4:$A$126,1,FALSE)</f>
        <v>#N/A</v>
      </c>
    </row>
    <row r="145" spans="1:20" hidden="1" x14ac:dyDescent="0.35">
      <c r="A145">
        <v>3331</v>
      </c>
      <c r="B145" t="s">
        <v>1788</v>
      </c>
      <c r="C145" t="s">
        <v>1773</v>
      </c>
      <c r="D145" t="s">
        <v>1707</v>
      </c>
      <c r="E145" t="s">
        <v>1773</v>
      </c>
      <c r="F145">
        <v>3282</v>
      </c>
      <c r="G145">
        <v>3282</v>
      </c>
      <c r="H145">
        <v>20114</v>
      </c>
      <c r="I145" s="26">
        <v>42163</v>
      </c>
      <c r="J145" t="s">
        <v>278</v>
      </c>
      <c r="K145" t="s">
        <v>278</v>
      </c>
      <c r="L145" t="s">
        <v>278</v>
      </c>
      <c r="M145" t="s">
        <v>278</v>
      </c>
      <c r="N145" t="s">
        <v>278</v>
      </c>
      <c r="O145" t="s">
        <v>1</v>
      </c>
      <c r="Q145" t="s">
        <v>3230</v>
      </c>
      <c r="S145" t="s">
        <v>3229</v>
      </c>
      <c r="T145" t="e">
        <f>VLOOKUP(Series!A145,EntidadesOpWeb!$A$4:$A$126,1,FALSE)</f>
        <v>#N/A</v>
      </c>
    </row>
    <row r="146" spans="1:20" hidden="1" x14ac:dyDescent="0.35">
      <c r="A146">
        <v>3332</v>
      </c>
      <c r="B146" t="s">
        <v>1788</v>
      </c>
      <c r="C146" t="s">
        <v>1773</v>
      </c>
      <c r="D146" t="s">
        <v>1707</v>
      </c>
      <c r="E146" t="s">
        <v>1773</v>
      </c>
      <c r="F146">
        <v>3029</v>
      </c>
      <c r="G146">
        <v>3029</v>
      </c>
      <c r="H146">
        <v>20132</v>
      </c>
      <c r="I146" s="26">
        <v>42164</v>
      </c>
      <c r="J146" t="s">
        <v>278</v>
      </c>
      <c r="K146" t="s">
        <v>278</v>
      </c>
      <c r="L146" t="s">
        <v>278</v>
      </c>
      <c r="M146" t="s">
        <v>278</v>
      </c>
      <c r="N146" t="s">
        <v>278</v>
      </c>
      <c r="O146" t="s">
        <v>1</v>
      </c>
      <c r="Q146" t="s">
        <v>3228</v>
      </c>
      <c r="S146" t="s">
        <v>3227</v>
      </c>
      <c r="T146" t="e">
        <f>VLOOKUP(Series!A146,EntidadesOpWeb!$A$4:$A$126,1,FALSE)</f>
        <v>#N/A</v>
      </c>
    </row>
    <row r="147" spans="1:20" hidden="1" x14ac:dyDescent="0.35">
      <c r="A147">
        <v>3334</v>
      </c>
      <c r="B147" t="s">
        <v>1788</v>
      </c>
      <c r="C147" t="s">
        <v>1773</v>
      </c>
      <c r="D147" t="s">
        <v>1707</v>
      </c>
      <c r="E147" t="s">
        <v>1773</v>
      </c>
      <c r="F147">
        <v>3333</v>
      </c>
      <c r="G147">
        <v>3333</v>
      </c>
      <c r="H147">
        <v>21402</v>
      </c>
      <c r="I147" s="26">
        <v>42237</v>
      </c>
      <c r="J147" t="s">
        <v>278</v>
      </c>
      <c r="K147" t="s">
        <v>278</v>
      </c>
      <c r="L147" t="s">
        <v>278</v>
      </c>
      <c r="M147" t="s">
        <v>278</v>
      </c>
      <c r="N147" t="s">
        <v>278</v>
      </c>
      <c r="O147" t="s">
        <v>1</v>
      </c>
      <c r="Q147" t="s">
        <v>3226</v>
      </c>
      <c r="S147" t="s">
        <v>3225</v>
      </c>
      <c r="T147">
        <f>VLOOKUP(Series!A147,EntidadesOpWeb!$A$4:$A$126,1,FALSE)</f>
        <v>3334</v>
      </c>
    </row>
    <row r="148" spans="1:20" hidden="1" x14ac:dyDescent="0.35">
      <c r="A148">
        <v>3335</v>
      </c>
      <c r="B148" t="s">
        <v>1788</v>
      </c>
      <c r="C148" t="s">
        <v>1773</v>
      </c>
      <c r="D148" t="s">
        <v>1707</v>
      </c>
      <c r="E148" t="s">
        <v>1773</v>
      </c>
      <c r="F148">
        <v>3333</v>
      </c>
      <c r="G148">
        <v>3333</v>
      </c>
      <c r="H148">
        <v>21403</v>
      </c>
      <c r="I148" s="26">
        <v>42237</v>
      </c>
      <c r="J148" t="s">
        <v>278</v>
      </c>
      <c r="K148" t="s">
        <v>278</v>
      </c>
      <c r="L148" t="s">
        <v>278</v>
      </c>
      <c r="M148" t="s">
        <v>278</v>
      </c>
      <c r="N148" t="s">
        <v>278</v>
      </c>
      <c r="O148" t="s">
        <v>1</v>
      </c>
      <c r="Q148" t="s">
        <v>3224</v>
      </c>
      <c r="S148" t="s">
        <v>3223</v>
      </c>
      <c r="T148">
        <f>VLOOKUP(Series!A148,EntidadesOpWeb!$A$4:$A$126,1,FALSE)</f>
        <v>3335</v>
      </c>
    </row>
    <row r="149" spans="1:20" hidden="1" x14ac:dyDescent="0.35">
      <c r="A149">
        <v>3336</v>
      </c>
      <c r="B149" t="s">
        <v>1788</v>
      </c>
      <c r="C149" t="s">
        <v>1773</v>
      </c>
      <c r="D149" t="s">
        <v>1707</v>
      </c>
      <c r="E149" t="s">
        <v>1773</v>
      </c>
      <c r="F149">
        <v>3333</v>
      </c>
      <c r="G149">
        <v>3333</v>
      </c>
      <c r="H149">
        <v>21404</v>
      </c>
      <c r="I149" s="26">
        <v>42237</v>
      </c>
      <c r="J149" t="s">
        <v>278</v>
      </c>
      <c r="K149" t="s">
        <v>278</v>
      </c>
      <c r="L149" t="s">
        <v>278</v>
      </c>
      <c r="M149" t="s">
        <v>278</v>
      </c>
      <c r="N149" t="s">
        <v>278</v>
      </c>
      <c r="O149" t="s">
        <v>1</v>
      </c>
      <c r="Q149" t="s">
        <v>3222</v>
      </c>
      <c r="S149" t="s">
        <v>3221</v>
      </c>
      <c r="T149" t="e">
        <f>VLOOKUP(Series!A149,EntidadesOpWeb!$A$4:$A$126,1,FALSE)</f>
        <v>#N/A</v>
      </c>
    </row>
    <row r="150" spans="1:20" hidden="1" x14ac:dyDescent="0.35">
      <c r="A150">
        <v>3337</v>
      </c>
      <c r="B150" t="s">
        <v>1788</v>
      </c>
      <c r="C150" t="s">
        <v>1773</v>
      </c>
      <c r="D150" t="s">
        <v>1707</v>
      </c>
      <c r="E150" t="s">
        <v>1773</v>
      </c>
      <c r="F150">
        <v>3333</v>
      </c>
      <c r="G150">
        <v>3333</v>
      </c>
      <c r="H150">
        <v>21405</v>
      </c>
      <c r="I150" s="26">
        <v>42237</v>
      </c>
      <c r="J150" t="s">
        <v>278</v>
      </c>
      <c r="K150" t="s">
        <v>278</v>
      </c>
      <c r="L150" t="s">
        <v>278</v>
      </c>
      <c r="M150" t="s">
        <v>278</v>
      </c>
      <c r="N150" t="s">
        <v>278</v>
      </c>
      <c r="O150" t="s">
        <v>1</v>
      </c>
      <c r="Q150" t="s">
        <v>3220</v>
      </c>
      <c r="S150" t="s">
        <v>3219</v>
      </c>
      <c r="T150" t="e">
        <f>VLOOKUP(Series!A150,EntidadesOpWeb!$A$4:$A$126,1,FALSE)</f>
        <v>#N/A</v>
      </c>
    </row>
    <row r="151" spans="1:20" hidden="1" x14ac:dyDescent="0.35">
      <c r="A151">
        <v>3338</v>
      </c>
      <c r="B151" t="s">
        <v>1788</v>
      </c>
      <c r="C151" t="s">
        <v>1773</v>
      </c>
      <c r="D151" t="s">
        <v>1707</v>
      </c>
      <c r="E151" t="s">
        <v>1773</v>
      </c>
      <c r="F151">
        <v>3333</v>
      </c>
      <c r="G151">
        <v>3333</v>
      </c>
      <c r="H151">
        <v>21401</v>
      </c>
      <c r="I151" s="26">
        <v>42237</v>
      </c>
      <c r="J151" t="s">
        <v>278</v>
      </c>
      <c r="K151" t="s">
        <v>278</v>
      </c>
      <c r="L151" t="s">
        <v>278</v>
      </c>
      <c r="M151" t="s">
        <v>278</v>
      </c>
      <c r="N151" t="s">
        <v>278</v>
      </c>
      <c r="O151" t="s">
        <v>1</v>
      </c>
      <c r="Q151" t="s">
        <v>3218</v>
      </c>
      <c r="S151" t="s">
        <v>3217</v>
      </c>
      <c r="T151" t="e">
        <f>VLOOKUP(Series!A151,EntidadesOpWeb!$A$4:$A$126,1,FALSE)</f>
        <v>#N/A</v>
      </c>
    </row>
    <row r="152" spans="1:20" hidden="1" x14ac:dyDescent="0.35">
      <c r="A152">
        <v>3340</v>
      </c>
      <c r="B152" t="s">
        <v>1788</v>
      </c>
      <c r="C152" t="s">
        <v>1773</v>
      </c>
      <c r="D152" t="s">
        <v>1707</v>
      </c>
      <c r="E152" t="s">
        <v>1773</v>
      </c>
      <c r="F152">
        <v>3339</v>
      </c>
      <c r="G152">
        <v>3339</v>
      </c>
      <c r="H152">
        <v>21473</v>
      </c>
      <c r="I152" s="26">
        <v>42244</v>
      </c>
      <c r="J152" t="s">
        <v>278</v>
      </c>
      <c r="K152" t="s">
        <v>278</v>
      </c>
      <c r="L152" t="s">
        <v>278</v>
      </c>
      <c r="M152" t="s">
        <v>278</v>
      </c>
      <c r="N152" t="s">
        <v>278</v>
      </c>
      <c r="O152" t="s">
        <v>1</v>
      </c>
      <c r="Q152" t="s">
        <v>3216</v>
      </c>
      <c r="S152" t="s">
        <v>3215</v>
      </c>
      <c r="T152">
        <f>VLOOKUP(Series!A152,EntidadesOpWeb!$A$4:$A$126,1,FALSE)</f>
        <v>3340</v>
      </c>
    </row>
    <row r="153" spans="1:20" hidden="1" x14ac:dyDescent="0.35">
      <c r="A153">
        <v>3341</v>
      </c>
      <c r="B153" t="s">
        <v>1788</v>
      </c>
      <c r="C153" t="s">
        <v>1773</v>
      </c>
      <c r="D153" t="s">
        <v>1707</v>
      </c>
      <c r="E153" t="s">
        <v>1773</v>
      </c>
      <c r="F153">
        <v>3339</v>
      </c>
      <c r="G153">
        <v>3339</v>
      </c>
      <c r="H153">
        <v>21474</v>
      </c>
      <c r="I153" s="26">
        <v>42244</v>
      </c>
      <c r="J153" t="s">
        <v>278</v>
      </c>
      <c r="K153" t="s">
        <v>278</v>
      </c>
      <c r="L153" t="s">
        <v>278</v>
      </c>
      <c r="M153" t="s">
        <v>278</v>
      </c>
      <c r="N153" t="s">
        <v>278</v>
      </c>
      <c r="O153" t="s">
        <v>1</v>
      </c>
      <c r="Q153" t="s">
        <v>3214</v>
      </c>
      <c r="S153" t="s">
        <v>3213</v>
      </c>
      <c r="T153" t="e">
        <f>VLOOKUP(Series!A153,EntidadesOpWeb!$A$4:$A$126,1,FALSE)</f>
        <v>#N/A</v>
      </c>
    </row>
    <row r="154" spans="1:20" hidden="1" x14ac:dyDescent="0.35">
      <c r="A154">
        <v>3342</v>
      </c>
      <c r="B154" t="s">
        <v>1788</v>
      </c>
      <c r="C154" t="s">
        <v>1773</v>
      </c>
      <c r="D154" t="s">
        <v>1707</v>
      </c>
      <c r="E154" t="s">
        <v>1773</v>
      </c>
      <c r="F154">
        <v>3339</v>
      </c>
      <c r="G154">
        <v>3339</v>
      </c>
      <c r="H154">
        <v>21472</v>
      </c>
      <c r="I154" s="26">
        <v>42244</v>
      </c>
      <c r="J154" t="s">
        <v>278</v>
      </c>
      <c r="K154" t="s">
        <v>278</v>
      </c>
      <c r="L154" t="s">
        <v>278</v>
      </c>
      <c r="M154" t="s">
        <v>278</v>
      </c>
      <c r="N154" t="s">
        <v>278</v>
      </c>
      <c r="O154" t="s">
        <v>1</v>
      </c>
      <c r="Q154" t="s">
        <v>3212</v>
      </c>
      <c r="S154" t="s">
        <v>3211</v>
      </c>
      <c r="T154" t="e">
        <f>VLOOKUP(Series!A154,EntidadesOpWeb!$A$4:$A$126,1,FALSE)</f>
        <v>#N/A</v>
      </c>
    </row>
    <row r="155" spans="1:20" hidden="1" x14ac:dyDescent="0.35">
      <c r="A155">
        <v>3343</v>
      </c>
      <c r="B155" t="s">
        <v>1788</v>
      </c>
      <c r="C155" t="s">
        <v>1773</v>
      </c>
      <c r="D155" t="s">
        <v>1707</v>
      </c>
      <c r="E155" t="s">
        <v>1773</v>
      </c>
      <c r="F155">
        <v>3339</v>
      </c>
      <c r="G155">
        <v>3339</v>
      </c>
      <c r="H155">
        <v>21475</v>
      </c>
      <c r="I155" s="26">
        <v>42244</v>
      </c>
      <c r="J155" t="s">
        <v>278</v>
      </c>
      <c r="K155" t="s">
        <v>278</v>
      </c>
      <c r="L155" t="s">
        <v>278</v>
      </c>
      <c r="M155" t="s">
        <v>278</v>
      </c>
      <c r="N155" t="s">
        <v>278</v>
      </c>
      <c r="O155" t="s">
        <v>1</v>
      </c>
      <c r="Q155" t="s">
        <v>3210</v>
      </c>
      <c r="S155" t="s">
        <v>3209</v>
      </c>
      <c r="T155">
        <f>VLOOKUP(Series!A155,EntidadesOpWeb!$A$4:$A$126,1,FALSE)</f>
        <v>3343</v>
      </c>
    </row>
    <row r="156" spans="1:20" hidden="1" x14ac:dyDescent="0.35">
      <c r="A156">
        <v>3344</v>
      </c>
      <c r="B156" t="s">
        <v>1788</v>
      </c>
      <c r="C156" t="s">
        <v>1773</v>
      </c>
      <c r="D156" t="s">
        <v>1707</v>
      </c>
      <c r="E156" t="s">
        <v>1773</v>
      </c>
      <c r="F156">
        <v>3339</v>
      </c>
      <c r="G156">
        <v>3339</v>
      </c>
      <c r="H156">
        <v>21476</v>
      </c>
      <c r="I156" s="26">
        <v>42244</v>
      </c>
      <c r="J156" t="s">
        <v>278</v>
      </c>
      <c r="K156" t="s">
        <v>278</v>
      </c>
      <c r="L156" t="s">
        <v>278</v>
      </c>
      <c r="M156" t="s">
        <v>278</v>
      </c>
      <c r="N156" t="s">
        <v>278</v>
      </c>
      <c r="O156" t="s">
        <v>1</v>
      </c>
      <c r="Q156" t="s">
        <v>3208</v>
      </c>
      <c r="S156" t="s">
        <v>3207</v>
      </c>
      <c r="T156">
        <f>VLOOKUP(Series!A156,EntidadesOpWeb!$A$4:$A$126,1,FALSE)</f>
        <v>3344</v>
      </c>
    </row>
    <row r="157" spans="1:20" hidden="1" x14ac:dyDescent="0.35">
      <c r="A157">
        <v>3345</v>
      </c>
      <c r="B157" t="s">
        <v>1788</v>
      </c>
      <c r="C157" t="s">
        <v>1773</v>
      </c>
      <c r="D157" t="s">
        <v>1707</v>
      </c>
      <c r="E157" t="s">
        <v>1773</v>
      </c>
      <c r="F157">
        <v>3339</v>
      </c>
      <c r="G157">
        <v>3339</v>
      </c>
      <c r="H157">
        <v>21477</v>
      </c>
      <c r="I157" s="26">
        <v>42244.615266203706</v>
      </c>
      <c r="J157" t="s">
        <v>278</v>
      </c>
      <c r="K157" t="s">
        <v>278</v>
      </c>
      <c r="L157" t="s">
        <v>278</v>
      </c>
      <c r="M157" t="s">
        <v>278</v>
      </c>
      <c r="N157" t="s">
        <v>278</v>
      </c>
      <c r="O157" t="s">
        <v>1</v>
      </c>
      <c r="Q157" t="s">
        <v>3206</v>
      </c>
      <c r="S157" t="s">
        <v>3205</v>
      </c>
      <c r="T157" t="e">
        <f>VLOOKUP(Series!A157,EntidadesOpWeb!$A$4:$A$126,1,FALSE)</f>
        <v>#N/A</v>
      </c>
    </row>
    <row r="158" spans="1:20" hidden="1" x14ac:dyDescent="0.35">
      <c r="A158">
        <v>3347</v>
      </c>
      <c r="B158" t="s">
        <v>1788</v>
      </c>
      <c r="C158" t="s">
        <v>1773</v>
      </c>
      <c r="D158" t="s">
        <v>1707</v>
      </c>
      <c r="E158" t="s">
        <v>1773</v>
      </c>
      <c r="F158">
        <v>3346</v>
      </c>
      <c r="G158">
        <v>3346</v>
      </c>
      <c r="H158">
        <v>21718</v>
      </c>
      <c r="I158" s="26">
        <v>42271</v>
      </c>
      <c r="J158" t="s">
        <v>278</v>
      </c>
      <c r="K158" t="s">
        <v>278</v>
      </c>
      <c r="L158" t="s">
        <v>278</v>
      </c>
      <c r="M158" t="s">
        <v>278</v>
      </c>
      <c r="N158" t="s">
        <v>278</v>
      </c>
      <c r="O158" t="s">
        <v>1</v>
      </c>
      <c r="Q158" t="s">
        <v>3204</v>
      </c>
      <c r="S158" t="s">
        <v>3203</v>
      </c>
      <c r="T158">
        <f>VLOOKUP(Series!A158,EntidadesOpWeb!$A$4:$A$126,1,FALSE)</f>
        <v>3347</v>
      </c>
    </row>
    <row r="159" spans="1:20" hidden="1" x14ac:dyDescent="0.35">
      <c r="A159">
        <v>3348</v>
      </c>
      <c r="B159" t="s">
        <v>1788</v>
      </c>
      <c r="C159" t="s">
        <v>1773</v>
      </c>
      <c r="D159" t="s">
        <v>1707</v>
      </c>
      <c r="E159" t="s">
        <v>1773</v>
      </c>
      <c r="F159">
        <v>3346</v>
      </c>
      <c r="G159">
        <v>3346</v>
      </c>
      <c r="H159">
        <v>21722</v>
      </c>
      <c r="I159" s="26">
        <v>42271</v>
      </c>
      <c r="J159" t="s">
        <v>278</v>
      </c>
      <c r="K159" t="s">
        <v>278</v>
      </c>
      <c r="L159" t="s">
        <v>278</v>
      </c>
      <c r="M159" t="s">
        <v>278</v>
      </c>
      <c r="N159" t="s">
        <v>278</v>
      </c>
      <c r="O159" t="s">
        <v>1</v>
      </c>
      <c r="Q159" t="s">
        <v>3202</v>
      </c>
      <c r="S159" t="s">
        <v>3201</v>
      </c>
      <c r="T159" t="e">
        <f>VLOOKUP(Series!A159,EntidadesOpWeb!$A$4:$A$126,1,FALSE)</f>
        <v>#N/A</v>
      </c>
    </row>
    <row r="160" spans="1:20" hidden="1" x14ac:dyDescent="0.35">
      <c r="A160">
        <v>3349</v>
      </c>
      <c r="B160" t="s">
        <v>1788</v>
      </c>
      <c r="C160" t="s">
        <v>1773</v>
      </c>
      <c r="D160" t="s">
        <v>1707</v>
      </c>
      <c r="E160" t="s">
        <v>1773</v>
      </c>
      <c r="F160">
        <v>3346</v>
      </c>
      <c r="G160">
        <v>3346</v>
      </c>
      <c r="H160">
        <v>21717</v>
      </c>
      <c r="I160" s="26">
        <v>42271</v>
      </c>
      <c r="J160" t="s">
        <v>278</v>
      </c>
      <c r="K160" t="s">
        <v>278</v>
      </c>
      <c r="L160" t="s">
        <v>278</v>
      </c>
      <c r="M160" t="s">
        <v>278</v>
      </c>
      <c r="N160" t="s">
        <v>278</v>
      </c>
      <c r="O160" t="s">
        <v>1</v>
      </c>
      <c r="Q160" t="s">
        <v>3200</v>
      </c>
      <c r="S160" t="s">
        <v>3199</v>
      </c>
      <c r="T160" t="e">
        <f>VLOOKUP(Series!A160,EntidadesOpWeb!$A$4:$A$126,1,FALSE)</f>
        <v>#N/A</v>
      </c>
    </row>
    <row r="161" spans="1:20" hidden="1" x14ac:dyDescent="0.35">
      <c r="A161">
        <v>3350</v>
      </c>
      <c r="B161" t="s">
        <v>1788</v>
      </c>
      <c r="C161" t="s">
        <v>1773</v>
      </c>
      <c r="D161" t="s">
        <v>1707</v>
      </c>
      <c r="E161" t="s">
        <v>1773</v>
      </c>
      <c r="F161">
        <v>3346</v>
      </c>
      <c r="G161">
        <v>3346</v>
      </c>
      <c r="H161">
        <v>21719</v>
      </c>
      <c r="I161" s="26">
        <v>42271</v>
      </c>
      <c r="J161" t="s">
        <v>278</v>
      </c>
      <c r="K161" t="s">
        <v>278</v>
      </c>
      <c r="L161" t="s">
        <v>278</v>
      </c>
      <c r="M161" t="s">
        <v>278</v>
      </c>
      <c r="N161" t="s">
        <v>278</v>
      </c>
      <c r="O161" t="s">
        <v>1</v>
      </c>
      <c r="Q161" t="s">
        <v>3198</v>
      </c>
      <c r="S161" t="s">
        <v>3197</v>
      </c>
      <c r="T161" t="e">
        <f>VLOOKUP(Series!A161,EntidadesOpWeb!$A$4:$A$126,1,FALSE)</f>
        <v>#N/A</v>
      </c>
    </row>
    <row r="162" spans="1:20" hidden="1" x14ac:dyDescent="0.35">
      <c r="A162">
        <v>3351</v>
      </c>
      <c r="B162" t="s">
        <v>1788</v>
      </c>
      <c r="C162" t="s">
        <v>1773</v>
      </c>
      <c r="D162" t="s">
        <v>1707</v>
      </c>
      <c r="E162" t="s">
        <v>1773</v>
      </c>
      <c r="F162">
        <v>3346</v>
      </c>
      <c r="G162">
        <v>3346</v>
      </c>
      <c r="H162">
        <v>21720</v>
      </c>
      <c r="I162" s="26">
        <v>42271</v>
      </c>
      <c r="J162" t="s">
        <v>278</v>
      </c>
      <c r="K162" t="s">
        <v>278</v>
      </c>
      <c r="L162" t="s">
        <v>278</v>
      </c>
      <c r="M162" t="s">
        <v>278</v>
      </c>
      <c r="N162" t="s">
        <v>278</v>
      </c>
      <c r="O162" t="s">
        <v>1</v>
      </c>
      <c r="Q162" t="s">
        <v>3196</v>
      </c>
      <c r="S162" t="s">
        <v>3195</v>
      </c>
      <c r="T162" t="e">
        <f>VLOOKUP(Series!A162,EntidadesOpWeb!$A$4:$A$126,1,FALSE)</f>
        <v>#N/A</v>
      </c>
    </row>
    <row r="163" spans="1:20" hidden="1" x14ac:dyDescent="0.35">
      <c r="A163">
        <v>3352</v>
      </c>
      <c r="B163" t="s">
        <v>1788</v>
      </c>
      <c r="C163" t="s">
        <v>1773</v>
      </c>
      <c r="D163" t="s">
        <v>1707</v>
      </c>
      <c r="E163" t="s">
        <v>1773</v>
      </c>
      <c r="F163">
        <v>3346</v>
      </c>
      <c r="G163">
        <v>3346</v>
      </c>
      <c r="H163">
        <v>21721</v>
      </c>
      <c r="I163" s="26">
        <v>42271</v>
      </c>
      <c r="J163" t="s">
        <v>278</v>
      </c>
      <c r="K163" t="s">
        <v>278</v>
      </c>
      <c r="L163" t="s">
        <v>278</v>
      </c>
      <c r="M163" t="s">
        <v>278</v>
      </c>
      <c r="N163" t="s">
        <v>278</v>
      </c>
      <c r="O163" t="s">
        <v>1</v>
      </c>
      <c r="Q163" t="s">
        <v>3194</v>
      </c>
      <c r="S163" t="s">
        <v>3193</v>
      </c>
      <c r="T163" t="e">
        <f>VLOOKUP(Series!A163,EntidadesOpWeb!$A$4:$A$126,1,FALSE)</f>
        <v>#N/A</v>
      </c>
    </row>
    <row r="164" spans="1:20" hidden="1" x14ac:dyDescent="0.35">
      <c r="A164">
        <v>3353</v>
      </c>
      <c r="B164" t="s">
        <v>1788</v>
      </c>
      <c r="C164" t="s">
        <v>1773</v>
      </c>
      <c r="D164" t="s">
        <v>1707</v>
      </c>
      <c r="E164" t="s">
        <v>1773</v>
      </c>
      <c r="F164">
        <v>3346</v>
      </c>
      <c r="G164">
        <v>3346</v>
      </c>
      <c r="H164">
        <v>21723</v>
      </c>
      <c r="I164" s="26">
        <v>42271</v>
      </c>
      <c r="J164" t="s">
        <v>278</v>
      </c>
      <c r="K164" t="s">
        <v>278</v>
      </c>
      <c r="L164" t="s">
        <v>278</v>
      </c>
      <c r="M164" t="s">
        <v>278</v>
      </c>
      <c r="N164" t="s">
        <v>278</v>
      </c>
      <c r="O164" t="s">
        <v>1</v>
      </c>
      <c r="Q164" t="s">
        <v>3192</v>
      </c>
      <c r="S164" t="s">
        <v>3191</v>
      </c>
      <c r="T164" t="e">
        <f>VLOOKUP(Series!A164,EntidadesOpWeb!$A$4:$A$126,1,FALSE)</f>
        <v>#N/A</v>
      </c>
    </row>
    <row r="165" spans="1:20" hidden="1" x14ac:dyDescent="0.35">
      <c r="A165">
        <v>3355</v>
      </c>
      <c r="B165" t="s">
        <v>1788</v>
      </c>
      <c r="C165" t="s">
        <v>1773</v>
      </c>
      <c r="D165" t="s">
        <v>1707</v>
      </c>
      <c r="E165" t="s">
        <v>1773</v>
      </c>
      <c r="F165">
        <v>3136</v>
      </c>
      <c r="G165">
        <v>3136</v>
      </c>
      <c r="H165">
        <v>2373</v>
      </c>
      <c r="I165" s="26">
        <v>42400</v>
      </c>
      <c r="J165" t="s">
        <v>278</v>
      </c>
      <c r="K165" t="s">
        <v>278</v>
      </c>
      <c r="L165" t="s">
        <v>278</v>
      </c>
      <c r="M165" t="s">
        <v>278</v>
      </c>
      <c r="N165" t="s">
        <v>278</v>
      </c>
      <c r="O165" t="s">
        <v>1</v>
      </c>
      <c r="Q165" t="s">
        <v>3190</v>
      </c>
      <c r="S165" t="s">
        <v>3189</v>
      </c>
      <c r="T165">
        <f>VLOOKUP(Series!A165,EntidadesOpWeb!$A$4:$A$126,1,FALSE)</f>
        <v>3355</v>
      </c>
    </row>
    <row r="166" spans="1:20" hidden="1" x14ac:dyDescent="0.35">
      <c r="A166">
        <v>3356</v>
      </c>
      <c r="B166" t="s">
        <v>1788</v>
      </c>
      <c r="C166" t="s">
        <v>1773</v>
      </c>
      <c r="D166" t="s">
        <v>1707</v>
      </c>
      <c r="E166" t="s">
        <v>1773</v>
      </c>
      <c r="F166">
        <v>3136</v>
      </c>
      <c r="G166">
        <v>3136</v>
      </c>
      <c r="H166">
        <v>22930</v>
      </c>
      <c r="I166" s="26">
        <v>42401</v>
      </c>
      <c r="J166" t="s">
        <v>278</v>
      </c>
      <c r="K166" t="s">
        <v>278</v>
      </c>
      <c r="L166" t="s">
        <v>278</v>
      </c>
      <c r="M166" t="s">
        <v>278</v>
      </c>
      <c r="N166" t="s">
        <v>278</v>
      </c>
      <c r="O166" t="s">
        <v>1</v>
      </c>
      <c r="Q166" t="s">
        <v>3188</v>
      </c>
      <c r="S166" t="s">
        <v>3187</v>
      </c>
      <c r="T166" t="e">
        <f>VLOOKUP(Series!A166,EntidadesOpWeb!$A$4:$A$126,1,FALSE)</f>
        <v>#N/A</v>
      </c>
    </row>
    <row r="167" spans="1:20" hidden="1" x14ac:dyDescent="0.35">
      <c r="A167">
        <v>3357</v>
      </c>
      <c r="B167" t="s">
        <v>1788</v>
      </c>
      <c r="C167" t="s">
        <v>1773</v>
      </c>
      <c r="D167" t="s">
        <v>1707</v>
      </c>
      <c r="E167" t="s">
        <v>1773</v>
      </c>
      <c r="F167">
        <v>3016</v>
      </c>
      <c r="G167">
        <v>3016</v>
      </c>
      <c r="H167">
        <v>23135</v>
      </c>
      <c r="I167" s="26">
        <v>42424</v>
      </c>
      <c r="J167" t="s">
        <v>278</v>
      </c>
      <c r="K167" t="s">
        <v>278</v>
      </c>
      <c r="L167" t="s">
        <v>278</v>
      </c>
      <c r="M167" t="s">
        <v>278</v>
      </c>
      <c r="N167" t="s">
        <v>278</v>
      </c>
      <c r="O167" t="s">
        <v>1</v>
      </c>
      <c r="Q167" t="s">
        <v>1875</v>
      </c>
      <c r="S167" t="s">
        <v>1876</v>
      </c>
      <c r="T167" t="e">
        <f>VLOOKUP(Series!A167,EntidadesOpWeb!$A$4:$A$126,1,FALSE)</f>
        <v>#N/A</v>
      </c>
    </row>
    <row r="168" spans="1:20" hidden="1" x14ac:dyDescent="0.35">
      <c r="A168">
        <v>3359</v>
      </c>
      <c r="B168" t="s">
        <v>1788</v>
      </c>
      <c r="C168" t="s">
        <v>1773</v>
      </c>
      <c r="D168" t="s">
        <v>1707</v>
      </c>
      <c r="E168" t="s">
        <v>1773</v>
      </c>
      <c r="F168">
        <v>3016</v>
      </c>
      <c r="G168">
        <v>3016</v>
      </c>
      <c r="H168">
        <v>24234</v>
      </c>
      <c r="I168" s="26">
        <v>42538</v>
      </c>
      <c r="J168" t="s">
        <v>278</v>
      </c>
      <c r="K168" t="s">
        <v>278</v>
      </c>
      <c r="L168" t="s">
        <v>278</v>
      </c>
      <c r="M168" t="s">
        <v>278</v>
      </c>
      <c r="N168" t="s">
        <v>278</v>
      </c>
      <c r="O168" t="s">
        <v>1</v>
      </c>
      <c r="Q168" t="s">
        <v>1877</v>
      </c>
      <c r="S168" t="s">
        <v>1878</v>
      </c>
      <c r="T168" t="e">
        <f>VLOOKUP(Series!A168,EntidadesOpWeb!$A$4:$A$126,1,FALSE)</f>
        <v>#N/A</v>
      </c>
    </row>
    <row r="169" spans="1:20" hidden="1" x14ac:dyDescent="0.35">
      <c r="A169">
        <v>3360</v>
      </c>
      <c r="B169" t="s">
        <v>1788</v>
      </c>
      <c r="C169" t="s">
        <v>1773</v>
      </c>
      <c r="D169" t="s">
        <v>1707</v>
      </c>
      <c r="E169" t="s">
        <v>1773</v>
      </c>
      <c r="F169">
        <v>3346</v>
      </c>
      <c r="G169">
        <v>3346</v>
      </c>
      <c r="H169">
        <v>24269</v>
      </c>
      <c r="I169" s="26">
        <v>42544</v>
      </c>
      <c r="J169" t="s">
        <v>278</v>
      </c>
      <c r="K169" t="s">
        <v>278</v>
      </c>
      <c r="L169" t="s">
        <v>278</v>
      </c>
      <c r="M169" t="s">
        <v>278</v>
      </c>
      <c r="N169" t="s">
        <v>278</v>
      </c>
      <c r="O169" t="s">
        <v>1</v>
      </c>
      <c r="Q169" t="s">
        <v>3186</v>
      </c>
      <c r="S169" t="s">
        <v>3185</v>
      </c>
      <c r="T169" t="e">
        <f>VLOOKUP(Series!A169,EntidadesOpWeb!$A$4:$A$126,1,FALSE)</f>
        <v>#N/A</v>
      </c>
    </row>
    <row r="170" spans="1:20" hidden="1" x14ac:dyDescent="0.35">
      <c r="A170">
        <v>3362</v>
      </c>
      <c r="B170" t="s">
        <v>1788</v>
      </c>
      <c r="C170" t="s">
        <v>1773</v>
      </c>
      <c r="D170" t="s">
        <v>1707</v>
      </c>
      <c r="E170" t="s">
        <v>1773</v>
      </c>
      <c r="F170">
        <v>3099</v>
      </c>
      <c r="G170">
        <v>3099</v>
      </c>
      <c r="H170">
        <v>24589</v>
      </c>
      <c r="I170" s="26">
        <v>42569</v>
      </c>
      <c r="J170" t="s">
        <v>278</v>
      </c>
      <c r="K170" t="s">
        <v>278</v>
      </c>
      <c r="L170" t="s">
        <v>278</v>
      </c>
      <c r="M170" t="s">
        <v>278</v>
      </c>
      <c r="N170" t="s">
        <v>278</v>
      </c>
      <c r="O170" t="s">
        <v>1</v>
      </c>
      <c r="Q170" t="s">
        <v>3184</v>
      </c>
      <c r="S170" t="s">
        <v>3183</v>
      </c>
      <c r="T170" t="e">
        <f>VLOOKUP(Series!A170,EntidadesOpWeb!$A$4:$A$126,1,FALSE)</f>
        <v>#N/A</v>
      </c>
    </row>
    <row r="171" spans="1:20" hidden="1" x14ac:dyDescent="0.35">
      <c r="A171">
        <v>3365</v>
      </c>
      <c r="B171" t="s">
        <v>1788</v>
      </c>
      <c r="C171" t="s">
        <v>1773</v>
      </c>
      <c r="D171" t="s">
        <v>1707</v>
      </c>
      <c r="E171" t="s">
        <v>1773</v>
      </c>
      <c r="F171">
        <v>3364</v>
      </c>
      <c r="G171">
        <v>3364</v>
      </c>
      <c r="H171">
        <v>25879</v>
      </c>
      <c r="I171" s="26">
        <v>42705</v>
      </c>
      <c r="J171" t="s">
        <v>278</v>
      </c>
      <c r="K171" t="s">
        <v>278</v>
      </c>
      <c r="L171" t="s">
        <v>278</v>
      </c>
      <c r="M171" t="s">
        <v>278</v>
      </c>
      <c r="N171" t="s">
        <v>278</v>
      </c>
      <c r="O171" t="s">
        <v>1</v>
      </c>
      <c r="Q171" t="s">
        <v>3182</v>
      </c>
      <c r="S171" t="s">
        <v>3181</v>
      </c>
      <c r="T171" t="e">
        <f>VLOOKUP(Series!A171,EntidadesOpWeb!$A$4:$A$126,1,FALSE)</f>
        <v>#N/A</v>
      </c>
    </row>
    <row r="172" spans="1:20" hidden="1" x14ac:dyDescent="0.35">
      <c r="A172">
        <v>3366</v>
      </c>
      <c r="B172" t="s">
        <v>1788</v>
      </c>
      <c r="C172" t="s">
        <v>1773</v>
      </c>
      <c r="D172" t="s">
        <v>1707</v>
      </c>
      <c r="E172" t="s">
        <v>1773</v>
      </c>
      <c r="F172">
        <v>3364</v>
      </c>
      <c r="G172">
        <v>3364</v>
      </c>
      <c r="H172">
        <v>25880</v>
      </c>
      <c r="I172" s="26">
        <v>42705</v>
      </c>
      <c r="J172" t="s">
        <v>278</v>
      </c>
      <c r="K172" t="s">
        <v>278</v>
      </c>
      <c r="L172" t="s">
        <v>278</v>
      </c>
      <c r="M172" t="s">
        <v>278</v>
      </c>
      <c r="N172" t="s">
        <v>278</v>
      </c>
      <c r="O172" t="s">
        <v>1</v>
      </c>
      <c r="Q172" t="s">
        <v>3180</v>
      </c>
      <c r="S172" t="s">
        <v>3179</v>
      </c>
      <c r="T172">
        <f>VLOOKUP(Series!A172,EntidadesOpWeb!$A$4:$A$126,1,FALSE)</f>
        <v>3366</v>
      </c>
    </row>
    <row r="173" spans="1:20" hidden="1" x14ac:dyDescent="0.35">
      <c r="A173">
        <v>3367</v>
      </c>
      <c r="B173" t="s">
        <v>1788</v>
      </c>
      <c r="C173" t="s">
        <v>1773</v>
      </c>
      <c r="D173" t="s">
        <v>1707</v>
      </c>
      <c r="E173" t="s">
        <v>1773</v>
      </c>
      <c r="F173">
        <v>3364</v>
      </c>
      <c r="G173">
        <v>3364</v>
      </c>
      <c r="H173">
        <v>25881</v>
      </c>
      <c r="I173" s="26">
        <v>42705</v>
      </c>
      <c r="J173" t="s">
        <v>278</v>
      </c>
      <c r="K173" t="s">
        <v>278</v>
      </c>
      <c r="L173" t="s">
        <v>278</v>
      </c>
      <c r="M173" t="s">
        <v>278</v>
      </c>
      <c r="N173" t="s">
        <v>278</v>
      </c>
      <c r="O173" t="s">
        <v>1</v>
      </c>
      <c r="Q173" t="s">
        <v>3178</v>
      </c>
      <c r="S173" t="s">
        <v>3177</v>
      </c>
      <c r="T173" t="e">
        <f>VLOOKUP(Series!A173,EntidadesOpWeb!$A$4:$A$126,1,FALSE)</f>
        <v>#N/A</v>
      </c>
    </row>
    <row r="174" spans="1:20" hidden="1" x14ac:dyDescent="0.35">
      <c r="A174">
        <v>3368</v>
      </c>
      <c r="B174" t="s">
        <v>1788</v>
      </c>
      <c r="C174" t="s">
        <v>1773</v>
      </c>
      <c r="D174" t="s">
        <v>1707</v>
      </c>
      <c r="E174" t="s">
        <v>1773</v>
      </c>
      <c r="F174">
        <v>3364</v>
      </c>
      <c r="G174">
        <v>3364</v>
      </c>
      <c r="H174">
        <v>25882</v>
      </c>
      <c r="I174" s="26">
        <v>42705</v>
      </c>
      <c r="J174" t="s">
        <v>278</v>
      </c>
      <c r="K174" t="s">
        <v>278</v>
      </c>
      <c r="L174" t="s">
        <v>278</v>
      </c>
      <c r="M174" t="s">
        <v>278</v>
      </c>
      <c r="N174" t="s">
        <v>278</v>
      </c>
      <c r="O174" t="s">
        <v>1</v>
      </c>
      <c r="Q174" t="s">
        <v>3176</v>
      </c>
      <c r="S174" t="s">
        <v>3175</v>
      </c>
      <c r="T174" t="e">
        <f>VLOOKUP(Series!A174,EntidadesOpWeb!$A$4:$A$126,1,FALSE)</f>
        <v>#N/A</v>
      </c>
    </row>
    <row r="175" spans="1:20" hidden="1" x14ac:dyDescent="0.35">
      <c r="A175">
        <v>3370</v>
      </c>
      <c r="B175" t="s">
        <v>1788</v>
      </c>
      <c r="C175" t="s">
        <v>1773</v>
      </c>
      <c r="D175" t="s">
        <v>1707</v>
      </c>
      <c r="E175" t="s">
        <v>1773</v>
      </c>
      <c r="F175">
        <v>3369</v>
      </c>
      <c r="G175">
        <v>3369</v>
      </c>
      <c r="H175">
        <v>25893</v>
      </c>
      <c r="I175" s="26">
        <v>42705</v>
      </c>
      <c r="J175" t="s">
        <v>278</v>
      </c>
      <c r="K175" t="s">
        <v>278</v>
      </c>
      <c r="L175" t="s">
        <v>278</v>
      </c>
      <c r="M175" t="s">
        <v>278</v>
      </c>
      <c r="N175" t="s">
        <v>278</v>
      </c>
      <c r="O175" t="s">
        <v>1</v>
      </c>
      <c r="Q175" t="s">
        <v>3174</v>
      </c>
      <c r="S175" t="s">
        <v>3173</v>
      </c>
      <c r="T175" t="e">
        <f>VLOOKUP(Series!A175,EntidadesOpWeb!$A$4:$A$126,1,FALSE)</f>
        <v>#N/A</v>
      </c>
    </row>
    <row r="176" spans="1:20" hidden="1" x14ac:dyDescent="0.35">
      <c r="A176">
        <v>3371</v>
      </c>
      <c r="B176" t="s">
        <v>1788</v>
      </c>
      <c r="C176" t="s">
        <v>1773</v>
      </c>
      <c r="D176" t="s">
        <v>1707</v>
      </c>
      <c r="E176" t="s">
        <v>1773</v>
      </c>
      <c r="F176">
        <v>3369</v>
      </c>
      <c r="G176">
        <v>3369</v>
      </c>
      <c r="H176">
        <v>25894</v>
      </c>
      <c r="I176" s="26">
        <v>42705</v>
      </c>
      <c r="J176" t="s">
        <v>278</v>
      </c>
      <c r="K176" t="s">
        <v>278</v>
      </c>
      <c r="L176" t="s">
        <v>278</v>
      </c>
      <c r="M176" t="s">
        <v>278</v>
      </c>
      <c r="N176" t="s">
        <v>278</v>
      </c>
      <c r="O176" t="s">
        <v>1</v>
      </c>
      <c r="Q176" t="s">
        <v>3172</v>
      </c>
      <c r="S176" t="s">
        <v>3171</v>
      </c>
      <c r="T176" t="e">
        <f>VLOOKUP(Series!A176,EntidadesOpWeb!$A$4:$A$126,1,FALSE)</f>
        <v>#N/A</v>
      </c>
    </row>
    <row r="177" spans="1:20" hidden="1" x14ac:dyDescent="0.35">
      <c r="A177">
        <v>3372</v>
      </c>
      <c r="B177" t="s">
        <v>1788</v>
      </c>
      <c r="C177" t="s">
        <v>1773</v>
      </c>
      <c r="D177" t="s">
        <v>1707</v>
      </c>
      <c r="E177" t="s">
        <v>1773</v>
      </c>
      <c r="F177">
        <v>3369</v>
      </c>
      <c r="G177">
        <v>3369</v>
      </c>
      <c r="H177">
        <v>25895</v>
      </c>
      <c r="I177" s="26">
        <v>42705</v>
      </c>
      <c r="J177" t="s">
        <v>278</v>
      </c>
      <c r="K177" t="s">
        <v>278</v>
      </c>
      <c r="L177" t="s">
        <v>278</v>
      </c>
      <c r="M177" t="s">
        <v>278</v>
      </c>
      <c r="N177" t="s">
        <v>278</v>
      </c>
      <c r="O177" t="s">
        <v>1</v>
      </c>
      <c r="Q177" t="s">
        <v>3170</v>
      </c>
      <c r="S177" t="s">
        <v>3169</v>
      </c>
      <c r="T177" t="e">
        <f>VLOOKUP(Series!A177,EntidadesOpWeb!$A$4:$A$126,1,FALSE)</f>
        <v>#N/A</v>
      </c>
    </row>
    <row r="178" spans="1:20" hidden="1" x14ac:dyDescent="0.35">
      <c r="A178">
        <v>3373</v>
      </c>
      <c r="B178" t="s">
        <v>1788</v>
      </c>
      <c r="C178" t="s">
        <v>1773</v>
      </c>
      <c r="D178" t="s">
        <v>1707</v>
      </c>
      <c r="E178" t="s">
        <v>1773</v>
      </c>
      <c r="F178">
        <v>3369</v>
      </c>
      <c r="G178">
        <v>3369</v>
      </c>
      <c r="H178">
        <v>25896</v>
      </c>
      <c r="I178" s="26">
        <v>42705</v>
      </c>
      <c r="J178" t="s">
        <v>278</v>
      </c>
      <c r="K178" t="s">
        <v>278</v>
      </c>
      <c r="L178" t="s">
        <v>278</v>
      </c>
      <c r="M178" t="s">
        <v>278</v>
      </c>
      <c r="N178" t="s">
        <v>278</v>
      </c>
      <c r="O178" t="s">
        <v>1</v>
      </c>
      <c r="Q178" t="s">
        <v>3168</v>
      </c>
      <c r="S178" t="s">
        <v>3167</v>
      </c>
      <c r="T178" t="e">
        <f>VLOOKUP(Series!A178,EntidadesOpWeb!$A$4:$A$126,1,FALSE)</f>
        <v>#N/A</v>
      </c>
    </row>
    <row r="179" spans="1:20" hidden="1" x14ac:dyDescent="0.35">
      <c r="A179">
        <v>3374</v>
      </c>
      <c r="B179" t="s">
        <v>1788</v>
      </c>
      <c r="C179" t="s">
        <v>1773</v>
      </c>
      <c r="D179" t="s">
        <v>1707</v>
      </c>
      <c r="E179" t="s">
        <v>1773</v>
      </c>
      <c r="F179">
        <v>3177</v>
      </c>
      <c r="G179">
        <v>3177</v>
      </c>
      <c r="H179">
        <v>26083</v>
      </c>
      <c r="I179" s="26">
        <v>42723</v>
      </c>
      <c r="J179" t="s">
        <v>278</v>
      </c>
      <c r="K179" t="s">
        <v>278</v>
      </c>
      <c r="L179" t="s">
        <v>278</v>
      </c>
      <c r="M179" t="s">
        <v>278</v>
      </c>
      <c r="N179" t="s">
        <v>278</v>
      </c>
      <c r="O179" t="s">
        <v>1</v>
      </c>
      <c r="Q179" t="s">
        <v>3166</v>
      </c>
      <c r="S179" t="s">
        <v>3165</v>
      </c>
      <c r="T179" t="e">
        <f>VLOOKUP(Series!A179,EntidadesOpWeb!$A$4:$A$126,1,FALSE)</f>
        <v>#N/A</v>
      </c>
    </row>
    <row r="180" spans="1:20" hidden="1" x14ac:dyDescent="0.35">
      <c r="A180">
        <v>3377</v>
      </c>
      <c r="B180" t="s">
        <v>1788</v>
      </c>
      <c r="C180" t="s">
        <v>1773</v>
      </c>
      <c r="D180" t="s">
        <v>1707</v>
      </c>
      <c r="E180" t="s">
        <v>1773</v>
      </c>
      <c r="F180">
        <v>3190</v>
      </c>
      <c r="G180">
        <v>3190</v>
      </c>
      <c r="H180">
        <v>26648</v>
      </c>
      <c r="I180" s="26">
        <v>42775</v>
      </c>
      <c r="J180" t="s">
        <v>278</v>
      </c>
      <c r="K180" t="s">
        <v>278</v>
      </c>
      <c r="L180" t="s">
        <v>278</v>
      </c>
      <c r="M180" t="s">
        <v>278</v>
      </c>
      <c r="N180" t="s">
        <v>278</v>
      </c>
      <c r="O180" t="s">
        <v>1</v>
      </c>
      <c r="Q180" t="s">
        <v>3164</v>
      </c>
      <c r="S180" t="s">
        <v>3163</v>
      </c>
      <c r="T180" t="e">
        <f>VLOOKUP(Series!A180,EntidadesOpWeb!$A$4:$A$126,1,FALSE)</f>
        <v>#N/A</v>
      </c>
    </row>
    <row r="181" spans="1:20" hidden="1" x14ac:dyDescent="0.35">
      <c r="A181">
        <v>3381</v>
      </c>
      <c r="B181" t="s">
        <v>1788</v>
      </c>
      <c r="C181" t="s">
        <v>1773</v>
      </c>
      <c r="D181" t="s">
        <v>1707</v>
      </c>
      <c r="E181" t="s">
        <v>1773</v>
      </c>
      <c r="F181">
        <v>3380</v>
      </c>
      <c r="G181">
        <v>3380</v>
      </c>
      <c r="H181">
        <v>27333</v>
      </c>
      <c r="I181" s="26">
        <v>42849.499131944445</v>
      </c>
      <c r="J181" t="s">
        <v>278</v>
      </c>
      <c r="K181" t="s">
        <v>278</v>
      </c>
      <c r="L181" t="s">
        <v>278</v>
      </c>
      <c r="M181" t="s">
        <v>278</v>
      </c>
      <c r="N181" t="s">
        <v>278</v>
      </c>
      <c r="O181" t="s">
        <v>1</v>
      </c>
      <c r="Q181" t="s">
        <v>3162</v>
      </c>
      <c r="S181" t="s">
        <v>3161</v>
      </c>
      <c r="T181">
        <f>VLOOKUP(Series!A181,EntidadesOpWeb!$A$4:$A$126,1,FALSE)</f>
        <v>3381</v>
      </c>
    </row>
    <row r="182" spans="1:20" hidden="1" x14ac:dyDescent="0.35">
      <c r="A182">
        <v>3382</v>
      </c>
      <c r="B182" t="s">
        <v>1788</v>
      </c>
      <c r="C182" t="s">
        <v>1773</v>
      </c>
      <c r="D182" t="s">
        <v>1707</v>
      </c>
      <c r="E182" t="s">
        <v>1773</v>
      </c>
      <c r="F182">
        <v>3380</v>
      </c>
      <c r="G182">
        <v>3380</v>
      </c>
      <c r="H182">
        <v>27337</v>
      </c>
      <c r="I182" s="26">
        <v>42849</v>
      </c>
      <c r="J182" t="s">
        <v>278</v>
      </c>
      <c r="K182" t="s">
        <v>278</v>
      </c>
      <c r="L182" t="s">
        <v>278</v>
      </c>
      <c r="M182" t="s">
        <v>278</v>
      </c>
      <c r="N182" t="s">
        <v>278</v>
      </c>
      <c r="O182" t="s">
        <v>1</v>
      </c>
      <c r="Q182" t="s">
        <v>3160</v>
      </c>
      <c r="S182" t="s">
        <v>3159</v>
      </c>
      <c r="T182" t="e">
        <f>VLOOKUP(Series!A182,EntidadesOpWeb!$A$4:$A$126,1,FALSE)</f>
        <v>#N/A</v>
      </c>
    </row>
    <row r="183" spans="1:20" hidden="1" x14ac:dyDescent="0.35">
      <c r="A183">
        <v>3383</v>
      </c>
      <c r="B183" t="s">
        <v>1788</v>
      </c>
      <c r="C183" t="s">
        <v>1773</v>
      </c>
      <c r="D183" t="s">
        <v>1707</v>
      </c>
      <c r="E183" t="s">
        <v>1773</v>
      </c>
      <c r="F183">
        <v>3380</v>
      </c>
      <c r="G183">
        <v>3380</v>
      </c>
      <c r="H183">
        <v>27332</v>
      </c>
      <c r="I183" s="26">
        <v>42849</v>
      </c>
      <c r="J183" t="s">
        <v>278</v>
      </c>
      <c r="K183" t="s">
        <v>278</v>
      </c>
      <c r="L183" t="s">
        <v>278</v>
      </c>
      <c r="M183" t="s">
        <v>278</v>
      </c>
      <c r="N183" t="s">
        <v>278</v>
      </c>
      <c r="O183" t="s">
        <v>1</v>
      </c>
      <c r="Q183" t="s">
        <v>3158</v>
      </c>
      <c r="S183" t="s">
        <v>3157</v>
      </c>
      <c r="T183" t="e">
        <f>VLOOKUP(Series!A183,EntidadesOpWeb!$A$4:$A$126,1,FALSE)</f>
        <v>#N/A</v>
      </c>
    </row>
    <row r="184" spans="1:20" hidden="1" x14ac:dyDescent="0.35">
      <c r="A184">
        <v>3384</v>
      </c>
      <c r="B184" t="s">
        <v>1788</v>
      </c>
      <c r="C184" t="s">
        <v>1773</v>
      </c>
      <c r="D184" t="s">
        <v>1707</v>
      </c>
      <c r="E184" t="s">
        <v>1773</v>
      </c>
      <c r="F184">
        <v>3380</v>
      </c>
      <c r="G184">
        <v>3380</v>
      </c>
      <c r="H184">
        <v>27334</v>
      </c>
      <c r="I184" s="26">
        <v>42849</v>
      </c>
      <c r="J184" t="s">
        <v>278</v>
      </c>
      <c r="K184" t="s">
        <v>278</v>
      </c>
      <c r="L184" t="s">
        <v>278</v>
      </c>
      <c r="M184" t="s">
        <v>278</v>
      </c>
      <c r="N184" t="s">
        <v>278</v>
      </c>
      <c r="O184" t="s">
        <v>1</v>
      </c>
      <c r="Q184" t="s">
        <v>3156</v>
      </c>
      <c r="S184" t="s">
        <v>3155</v>
      </c>
      <c r="T184">
        <f>VLOOKUP(Series!A184,EntidadesOpWeb!$A$4:$A$126,1,FALSE)</f>
        <v>3384</v>
      </c>
    </row>
    <row r="185" spans="1:20" hidden="1" x14ac:dyDescent="0.35">
      <c r="A185">
        <v>3385</v>
      </c>
      <c r="B185" t="s">
        <v>1788</v>
      </c>
      <c r="C185" t="s">
        <v>1773</v>
      </c>
      <c r="D185" t="s">
        <v>1707</v>
      </c>
      <c r="E185" t="s">
        <v>1773</v>
      </c>
      <c r="F185">
        <v>3380</v>
      </c>
      <c r="G185">
        <v>3380</v>
      </c>
      <c r="H185">
        <v>27335</v>
      </c>
      <c r="I185" s="26">
        <v>42849</v>
      </c>
      <c r="J185" t="s">
        <v>278</v>
      </c>
      <c r="K185" t="s">
        <v>278</v>
      </c>
      <c r="L185" t="s">
        <v>278</v>
      </c>
      <c r="M185" t="s">
        <v>278</v>
      </c>
      <c r="N185" t="s">
        <v>278</v>
      </c>
      <c r="O185" t="s">
        <v>1</v>
      </c>
      <c r="Q185" t="s">
        <v>3154</v>
      </c>
      <c r="S185" t="s">
        <v>3153</v>
      </c>
      <c r="T185">
        <f>VLOOKUP(Series!A185,EntidadesOpWeb!$A$4:$A$126,1,FALSE)</f>
        <v>3385</v>
      </c>
    </row>
    <row r="186" spans="1:20" hidden="1" x14ac:dyDescent="0.35">
      <c r="A186">
        <v>3386</v>
      </c>
      <c r="B186" t="s">
        <v>1788</v>
      </c>
      <c r="C186" t="s">
        <v>1773</v>
      </c>
      <c r="D186" t="s">
        <v>1707</v>
      </c>
      <c r="E186" t="s">
        <v>1773</v>
      </c>
      <c r="F186">
        <v>3380</v>
      </c>
      <c r="G186">
        <v>3380</v>
      </c>
      <c r="H186">
        <v>27336</v>
      </c>
      <c r="I186" s="26">
        <v>42849</v>
      </c>
      <c r="J186" t="s">
        <v>278</v>
      </c>
      <c r="K186" t="s">
        <v>278</v>
      </c>
      <c r="L186" t="s">
        <v>278</v>
      </c>
      <c r="M186" t="s">
        <v>278</v>
      </c>
      <c r="N186" t="s">
        <v>278</v>
      </c>
      <c r="O186" t="s">
        <v>1</v>
      </c>
      <c r="Q186" t="s">
        <v>3152</v>
      </c>
      <c r="S186" t="s">
        <v>3151</v>
      </c>
      <c r="T186" t="e">
        <f>VLOOKUP(Series!A186,EntidadesOpWeb!$A$4:$A$126,1,FALSE)</f>
        <v>#N/A</v>
      </c>
    </row>
    <row r="187" spans="1:20" hidden="1" x14ac:dyDescent="0.35">
      <c r="A187">
        <v>3387</v>
      </c>
      <c r="B187" t="s">
        <v>1788</v>
      </c>
      <c r="C187" t="s">
        <v>1773</v>
      </c>
      <c r="D187" t="s">
        <v>1707</v>
      </c>
      <c r="E187" t="s">
        <v>1773</v>
      </c>
      <c r="F187">
        <v>3380</v>
      </c>
      <c r="G187">
        <v>3380</v>
      </c>
      <c r="H187">
        <v>27338</v>
      </c>
      <c r="I187" s="26">
        <v>42849.499201388891</v>
      </c>
      <c r="J187" t="s">
        <v>278</v>
      </c>
      <c r="K187" t="s">
        <v>278</v>
      </c>
      <c r="L187" t="s">
        <v>278</v>
      </c>
      <c r="M187" t="s">
        <v>278</v>
      </c>
      <c r="N187" t="s">
        <v>278</v>
      </c>
      <c r="O187" t="s">
        <v>1</v>
      </c>
      <c r="Q187" t="s">
        <v>3150</v>
      </c>
      <c r="S187" t="s">
        <v>3149</v>
      </c>
      <c r="T187" t="e">
        <f>VLOOKUP(Series!A187,EntidadesOpWeb!$A$4:$A$126,1,FALSE)</f>
        <v>#N/A</v>
      </c>
    </row>
    <row r="188" spans="1:20" hidden="1" x14ac:dyDescent="0.35">
      <c r="A188">
        <v>3388</v>
      </c>
      <c r="B188" t="s">
        <v>1788</v>
      </c>
      <c r="C188" t="s">
        <v>1773</v>
      </c>
      <c r="D188" t="s">
        <v>1707</v>
      </c>
      <c r="E188" t="s">
        <v>1773</v>
      </c>
      <c r="F188">
        <v>3380</v>
      </c>
      <c r="G188">
        <v>3380</v>
      </c>
      <c r="H188">
        <v>27331</v>
      </c>
      <c r="I188" s="26">
        <v>42849</v>
      </c>
      <c r="J188" t="s">
        <v>278</v>
      </c>
      <c r="K188" t="s">
        <v>278</v>
      </c>
      <c r="L188" t="s">
        <v>278</v>
      </c>
      <c r="M188" t="s">
        <v>278</v>
      </c>
      <c r="N188" t="s">
        <v>278</v>
      </c>
      <c r="O188" t="s">
        <v>1</v>
      </c>
      <c r="Q188" t="s">
        <v>3148</v>
      </c>
      <c r="S188" t="s">
        <v>3147</v>
      </c>
      <c r="T188" t="e">
        <f>VLOOKUP(Series!A188,EntidadesOpWeb!$A$4:$A$126,1,FALSE)</f>
        <v>#N/A</v>
      </c>
    </row>
    <row r="189" spans="1:20" hidden="1" x14ac:dyDescent="0.35">
      <c r="A189">
        <v>3391</v>
      </c>
      <c r="B189" t="s">
        <v>1788</v>
      </c>
      <c r="C189" t="s">
        <v>1773</v>
      </c>
      <c r="D189" t="s">
        <v>1707</v>
      </c>
      <c r="E189" t="s">
        <v>1773</v>
      </c>
      <c r="F189">
        <v>3390</v>
      </c>
      <c r="G189">
        <v>3390</v>
      </c>
      <c r="H189">
        <v>27723</v>
      </c>
      <c r="I189" s="26">
        <v>42891</v>
      </c>
      <c r="J189" t="s">
        <v>278</v>
      </c>
      <c r="K189" t="s">
        <v>278</v>
      </c>
      <c r="L189" t="s">
        <v>278</v>
      </c>
      <c r="M189" t="s">
        <v>278</v>
      </c>
      <c r="N189" t="s">
        <v>278</v>
      </c>
      <c r="O189" t="s">
        <v>1</v>
      </c>
      <c r="Q189" t="s">
        <v>3146</v>
      </c>
      <c r="S189" t="s">
        <v>3145</v>
      </c>
      <c r="T189" t="e">
        <f>VLOOKUP(Series!A189,EntidadesOpWeb!$A$4:$A$126,1,FALSE)</f>
        <v>#N/A</v>
      </c>
    </row>
    <row r="190" spans="1:20" hidden="1" x14ac:dyDescent="0.35">
      <c r="A190">
        <v>3392</v>
      </c>
      <c r="B190" t="s">
        <v>1788</v>
      </c>
      <c r="C190" t="s">
        <v>1773</v>
      </c>
      <c r="D190" t="s">
        <v>1707</v>
      </c>
      <c r="E190" t="s">
        <v>1773</v>
      </c>
      <c r="F190">
        <v>3390</v>
      </c>
      <c r="G190">
        <v>3390</v>
      </c>
      <c r="H190">
        <v>27725</v>
      </c>
      <c r="I190" s="26">
        <v>42891</v>
      </c>
      <c r="J190" t="s">
        <v>278</v>
      </c>
      <c r="K190" t="s">
        <v>278</v>
      </c>
      <c r="L190" t="s">
        <v>278</v>
      </c>
      <c r="M190" t="s">
        <v>278</v>
      </c>
      <c r="N190" t="s">
        <v>278</v>
      </c>
      <c r="O190" t="s">
        <v>1</v>
      </c>
      <c r="Q190" t="s">
        <v>3144</v>
      </c>
      <c r="S190" t="s">
        <v>3143</v>
      </c>
      <c r="T190" t="e">
        <f>VLOOKUP(Series!A190,EntidadesOpWeb!$A$4:$A$126,1,FALSE)</f>
        <v>#N/A</v>
      </c>
    </row>
    <row r="191" spans="1:20" hidden="1" x14ac:dyDescent="0.35">
      <c r="A191">
        <v>3393</v>
      </c>
      <c r="B191" t="s">
        <v>1788</v>
      </c>
      <c r="C191" t="s">
        <v>1773</v>
      </c>
      <c r="D191" t="s">
        <v>1707</v>
      </c>
      <c r="E191" t="s">
        <v>1773</v>
      </c>
      <c r="F191">
        <v>3390</v>
      </c>
      <c r="G191">
        <v>3390</v>
      </c>
      <c r="H191">
        <v>27724</v>
      </c>
      <c r="I191" s="26">
        <v>42891</v>
      </c>
      <c r="J191" t="s">
        <v>278</v>
      </c>
      <c r="K191" t="s">
        <v>278</v>
      </c>
      <c r="L191" t="s">
        <v>278</v>
      </c>
      <c r="M191" t="s">
        <v>278</v>
      </c>
      <c r="N191" t="s">
        <v>278</v>
      </c>
      <c r="O191" t="s">
        <v>1</v>
      </c>
      <c r="Q191" t="s">
        <v>3142</v>
      </c>
      <c r="S191" t="s">
        <v>3141</v>
      </c>
      <c r="T191" t="e">
        <f>VLOOKUP(Series!A191,EntidadesOpWeb!$A$4:$A$126,1,FALSE)</f>
        <v>#N/A</v>
      </c>
    </row>
    <row r="192" spans="1:20" hidden="1" x14ac:dyDescent="0.35">
      <c r="A192">
        <v>3394</v>
      </c>
      <c r="B192" t="s">
        <v>1788</v>
      </c>
      <c r="C192" t="s">
        <v>1773</v>
      </c>
      <c r="D192" t="s">
        <v>1707</v>
      </c>
      <c r="E192" t="s">
        <v>1773</v>
      </c>
      <c r="F192">
        <v>3390</v>
      </c>
      <c r="G192">
        <v>3390</v>
      </c>
      <c r="H192">
        <v>27726</v>
      </c>
      <c r="I192" s="26">
        <v>42891</v>
      </c>
      <c r="J192" t="s">
        <v>278</v>
      </c>
      <c r="K192" t="s">
        <v>278</v>
      </c>
      <c r="L192" t="s">
        <v>278</v>
      </c>
      <c r="M192" t="s">
        <v>278</v>
      </c>
      <c r="N192" t="s">
        <v>278</v>
      </c>
      <c r="O192" t="s">
        <v>1</v>
      </c>
      <c r="Q192" t="s">
        <v>3140</v>
      </c>
      <c r="S192" t="s">
        <v>3139</v>
      </c>
      <c r="T192" t="e">
        <f>VLOOKUP(Series!A192,EntidadesOpWeb!$A$4:$A$126,1,FALSE)</f>
        <v>#N/A</v>
      </c>
    </row>
    <row r="193" spans="1:20" hidden="1" x14ac:dyDescent="0.35">
      <c r="A193">
        <v>3395</v>
      </c>
      <c r="B193" t="s">
        <v>1788</v>
      </c>
      <c r="C193" t="s">
        <v>1773</v>
      </c>
      <c r="D193" t="s">
        <v>1707</v>
      </c>
      <c r="E193" t="s">
        <v>1773</v>
      </c>
      <c r="F193">
        <v>3390</v>
      </c>
      <c r="G193">
        <v>3390</v>
      </c>
      <c r="H193">
        <v>27727</v>
      </c>
      <c r="I193" s="26">
        <v>42891</v>
      </c>
      <c r="J193" t="s">
        <v>278</v>
      </c>
      <c r="K193" t="s">
        <v>278</v>
      </c>
      <c r="L193" t="s">
        <v>278</v>
      </c>
      <c r="M193" t="s">
        <v>278</v>
      </c>
      <c r="N193" t="s">
        <v>278</v>
      </c>
      <c r="O193" t="s">
        <v>1</v>
      </c>
      <c r="Q193" t="s">
        <v>3138</v>
      </c>
      <c r="S193" t="s">
        <v>3137</v>
      </c>
      <c r="T193" t="e">
        <f>VLOOKUP(Series!A193,EntidadesOpWeb!$A$4:$A$126,1,FALSE)</f>
        <v>#N/A</v>
      </c>
    </row>
    <row r="194" spans="1:20" hidden="1" x14ac:dyDescent="0.35">
      <c r="A194">
        <v>3396</v>
      </c>
      <c r="B194" t="s">
        <v>1788</v>
      </c>
      <c r="C194" t="s">
        <v>1773</v>
      </c>
      <c r="D194" t="s">
        <v>1707</v>
      </c>
      <c r="E194" t="s">
        <v>1773</v>
      </c>
      <c r="F194">
        <v>3390</v>
      </c>
      <c r="G194">
        <v>3390</v>
      </c>
      <c r="H194">
        <v>27729</v>
      </c>
      <c r="I194" s="26">
        <v>42891</v>
      </c>
      <c r="J194" t="s">
        <v>278</v>
      </c>
      <c r="K194" t="s">
        <v>278</v>
      </c>
      <c r="L194" t="s">
        <v>278</v>
      </c>
      <c r="M194" t="s">
        <v>278</v>
      </c>
      <c r="N194" t="s">
        <v>278</v>
      </c>
      <c r="O194" t="s">
        <v>1</v>
      </c>
      <c r="Q194" t="s">
        <v>3136</v>
      </c>
      <c r="S194" t="s">
        <v>3135</v>
      </c>
      <c r="T194" t="e">
        <f>VLOOKUP(Series!A194,EntidadesOpWeb!$A$4:$A$126,1,FALSE)</f>
        <v>#N/A</v>
      </c>
    </row>
    <row r="195" spans="1:20" hidden="1" x14ac:dyDescent="0.35">
      <c r="A195">
        <v>3397</v>
      </c>
      <c r="B195" t="s">
        <v>1788</v>
      </c>
      <c r="C195" t="s">
        <v>1773</v>
      </c>
      <c r="D195" t="s">
        <v>1707</v>
      </c>
      <c r="E195" t="s">
        <v>1773</v>
      </c>
      <c r="F195">
        <v>3190</v>
      </c>
      <c r="G195">
        <v>3190</v>
      </c>
      <c r="H195">
        <v>27752</v>
      </c>
      <c r="I195" s="26">
        <v>42893</v>
      </c>
      <c r="J195" t="s">
        <v>278</v>
      </c>
      <c r="K195" t="s">
        <v>278</v>
      </c>
      <c r="L195" t="s">
        <v>278</v>
      </c>
      <c r="M195" t="s">
        <v>278</v>
      </c>
      <c r="N195" t="s">
        <v>278</v>
      </c>
      <c r="O195" t="s">
        <v>1</v>
      </c>
      <c r="Q195" t="s">
        <v>3134</v>
      </c>
      <c r="S195" t="s">
        <v>3133</v>
      </c>
      <c r="T195">
        <f>VLOOKUP(Series!A195,EntidadesOpWeb!$A$4:$A$126,1,FALSE)</f>
        <v>3397</v>
      </c>
    </row>
    <row r="196" spans="1:20" hidden="1" x14ac:dyDescent="0.35">
      <c r="A196">
        <v>3401</v>
      </c>
      <c r="B196" t="s">
        <v>1788</v>
      </c>
      <c r="C196" t="s">
        <v>1773</v>
      </c>
      <c r="D196" t="s">
        <v>1707</v>
      </c>
      <c r="E196" t="s">
        <v>1773</v>
      </c>
      <c r="F196">
        <v>3400</v>
      </c>
      <c r="G196">
        <v>3400</v>
      </c>
      <c r="H196">
        <v>28664</v>
      </c>
      <c r="I196" s="26">
        <v>42985</v>
      </c>
      <c r="J196" t="s">
        <v>278</v>
      </c>
      <c r="K196" t="s">
        <v>278</v>
      </c>
      <c r="L196" t="s">
        <v>278</v>
      </c>
      <c r="M196" t="s">
        <v>278</v>
      </c>
      <c r="N196" t="s">
        <v>278</v>
      </c>
      <c r="O196" t="s">
        <v>1</v>
      </c>
      <c r="Q196" t="s">
        <v>3132</v>
      </c>
      <c r="S196" t="s">
        <v>3131</v>
      </c>
      <c r="T196">
        <f>VLOOKUP(Series!A196,EntidadesOpWeb!$A$4:$A$126,1,FALSE)</f>
        <v>3401</v>
      </c>
    </row>
    <row r="197" spans="1:20" hidden="1" x14ac:dyDescent="0.35">
      <c r="A197">
        <v>3402</v>
      </c>
      <c r="B197" t="s">
        <v>1788</v>
      </c>
      <c r="C197" t="s">
        <v>1773</v>
      </c>
      <c r="D197" t="s">
        <v>1707</v>
      </c>
      <c r="E197" t="s">
        <v>1773</v>
      </c>
      <c r="F197">
        <v>3400</v>
      </c>
      <c r="G197">
        <v>3400</v>
      </c>
      <c r="H197">
        <v>28665</v>
      </c>
      <c r="I197" s="26">
        <v>42985</v>
      </c>
      <c r="J197" t="s">
        <v>278</v>
      </c>
      <c r="K197" t="s">
        <v>278</v>
      </c>
      <c r="L197" t="s">
        <v>278</v>
      </c>
      <c r="M197" t="s">
        <v>278</v>
      </c>
      <c r="N197" t="s">
        <v>278</v>
      </c>
      <c r="O197" t="s">
        <v>1</v>
      </c>
      <c r="Q197" t="s">
        <v>3130</v>
      </c>
      <c r="S197" t="s">
        <v>3129</v>
      </c>
      <c r="T197" t="e">
        <f>VLOOKUP(Series!A197,EntidadesOpWeb!$A$4:$A$126,1,FALSE)</f>
        <v>#N/A</v>
      </c>
    </row>
    <row r="198" spans="1:20" hidden="1" x14ac:dyDescent="0.35">
      <c r="A198">
        <v>3403</v>
      </c>
      <c r="B198" t="s">
        <v>1788</v>
      </c>
      <c r="C198" t="s">
        <v>1773</v>
      </c>
      <c r="D198" t="s">
        <v>1707</v>
      </c>
      <c r="E198" t="s">
        <v>1773</v>
      </c>
      <c r="F198">
        <v>3400</v>
      </c>
      <c r="G198">
        <v>3400</v>
      </c>
      <c r="H198">
        <v>28667</v>
      </c>
      <c r="I198" s="26">
        <v>42985</v>
      </c>
      <c r="J198" t="s">
        <v>278</v>
      </c>
      <c r="K198" t="s">
        <v>278</v>
      </c>
      <c r="L198" t="s">
        <v>278</v>
      </c>
      <c r="M198" t="s">
        <v>278</v>
      </c>
      <c r="N198" t="s">
        <v>278</v>
      </c>
      <c r="O198" t="s">
        <v>1</v>
      </c>
      <c r="Q198" t="s">
        <v>3128</v>
      </c>
      <c r="S198" t="s">
        <v>3127</v>
      </c>
      <c r="T198">
        <f>VLOOKUP(Series!A198,EntidadesOpWeb!$A$4:$A$126,1,FALSE)</f>
        <v>3403</v>
      </c>
    </row>
    <row r="199" spans="1:20" hidden="1" x14ac:dyDescent="0.35">
      <c r="A199">
        <v>3404</v>
      </c>
      <c r="B199" t="s">
        <v>1788</v>
      </c>
      <c r="C199" t="s">
        <v>1773</v>
      </c>
      <c r="D199" t="s">
        <v>1707</v>
      </c>
      <c r="E199" t="s">
        <v>1773</v>
      </c>
      <c r="F199">
        <v>3400</v>
      </c>
      <c r="G199">
        <v>3400</v>
      </c>
      <c r="H199">
        <v>28666</v>
      </c>
      <c r="I199" s="26">
        <v>42985</v>
      </c>
      <c r="J199" t="s">
        <v>278</v>
      </c>
      <c r="K199" t="s">
        <v>278</v>
      </c>
      <c r="L199" t="s">
        <v>278</v>
      </c>
      <c r="M199" t="s">
        <v>278</v>
      </c>
      <c r="N199" t="s">
        <v>278</v>
      </c>
      <c r="O199" t="s">
        <v>1</v>
      </c>
      <c r="Q199" t="s">
        <v>3126</v>
      </c>
      <c r="S199" t="s">
        <v>3125</v>
      </c>
      <c r="T199">
        <f>VLOOKUP(Series!A199,EntidadesOpWeb!$A$4:$A$126,1,FALSE)</f>
        <v>3404</v>
      </c>
    </row>
    <row r="200" spans="1:20" hidden="1" x14ac:dyDescent="0.35">
      <c r="A200">
        <v>3405</v>
      </c>
      <c r="B200" t="s">
        <v>1788</v>
      </c>
      <c r="C200" t="s">
        <v>1773</v>
      </c>
      <c r="D200" t="s">
        <v>1707</v>
      </c>
      <c r="E200" t="s">
        <v>1773</v>
      </c>
      <c r="F200">
        <v>3400</v>
      </c>
      <c r="G200">
        <v>3400</v>
      </c>
      <c r="H200">
        <v>28668</v>
      </c>
      <c r="I200" s="26">
        <v>42985</v>
      </c>
      <c r="J200" t="s">
        <v>278</v>
      </c>
      <c r="K200" t="s">
        <v>278</v>
      </c>
      <c r="L200" t="s">
        <v>278</v>
      </c>
      <c r="M200" t="s">
        <v>278</v>
      </c>
      <c r="N200" t="s">
        <v>278</v>
      </c>
      <c r="O200" t="s">
        <v>1</v>
      </c>
      <c r="Q200" t="s">
        <v>3124</v>
      </c>
      <c r="S200" t="s">
        <v>3123</v>
      </c>
      <c r="T200" t="e">
        <f>VLOOKUP(Series!A200,EntidadesOpWeb!$A$4:$A$126,1,FALSE)</f>
        <v>#N/A</v>
      </c>
    </row>
    <row r="201" spans="1:20" hidden="1" x14ac:dyDescent="0.35">
      <c r="A201">
        <v>3406</v>
      </c>
      <c r="B201" t="s">
        <v>1788</v>
      </c>
      <c r="C201" t="s">
        <v>1773</v>
      </c>
      <c r="D201" t="s">
        <v>1707</v>
      </c>
      <c r="E201" t="s">
        <v>1773</v>
      </c>
      <c r="F201">
        <v>3083</v>
      </c>
      <c r="G201">
        <v>3083</v>
      </c>
      <c r="H201">
        <v>29398</v>
      </c>
      <c r="I201" s="26">
        <v>43062</v>
      </c>
      <c r="J201" t="s">
        <v>278</v>
      </c>
      <c r="K201" t="s">
        <v>278</v>
      </c>
      <c r="L201" t="s">
        <v>278</v>
      </c>
      <c r="M201" t="s">
        <v>278</v>
      </c>
      <c r="N201" t="s">
        <v>278</v>
      </c>
      <c r="O201" t="s">
        <v>1</v>
      </c>
      <c r="Q201" t="s">
        <v>3122</v>
      </c>
      <c r="S201" t="s">
        <v>3121</v>
      </c>
      <c r="T201" t="e">
        <f>VLOOKUP(Series!A201,EntidadesOpWeb!$A$4:$A$126,1,FALSE)</f>
        <v>#N/A</v>
      </c>
    </row>
    <row r="202" spans="1:20" hidden="1" x14ac:dyDescent="0.35">
      <c r="A202">
        <v>3407</v>
      </c>
      <c r="B202" t="s">
        <v>1788</v>
      </c>
      <c r="C202" t="s">
        <v>1773</v>
      </c>
      <c r="D202" t="s">
        <v>1707</v>
      </c>
      <c r="E202" t="s">
        <v>1773</v>
      </c>
      <c r="F202">
        <v>3061</v>
      </c>
      <c r="G202">
        <v>3061</v>
      </c>
      <c r="H202">
        <v>29465</v>
      </c>
      <c r="I202" s="26">
        <v>43069</v>
      </c>
      <c r="J202" t="s">
        <v>278</v>
      </c>
      <c r="K202" t="s">
        <v>278</v>
      </c>
      <c r="L202" t="s">
        <v>278</v>
      </c>
      <c r="M202" t="s">
        <v>278</v>
      </c>
      <c r="N202" t="s">
        <v>278</v>
      </c>
      <c r="O202" t="s">
        <v>1</v>
      </c>
      <c r="Q202" t="s">
        <v>3120</v>
      </c>
      <c r="S202" t="s">
        <v>3119</v>
      </c>
      <c r="T202">
        <f>VLOOKUP(Series!A202,EntidadesOpWeb!$A$4:$A$126,1,FALSE)</f>
        <v>3407</v>
      </c>
    </row>
    <row r="203" spans="1:20" hidden="1" x14ac:dyDescent="0.35">
      <c r="A203">
        <v>3408</v>
      </c>
      <c r="B203" t="s">
        <v>1788</v>
      </c>
      <c r="C203" t="s">
        <v>1773</v>
      </c>
      <c r="D203" t="s">
        <v>1707</v>
      </c>
      <c r="E203" t="s">
        <v>1773</v>
      </c>
      <c r="F203">
        <v>3116</v>
      </c>
      <c r="G203">
        <v>3116</v>
      </c>
      <c r="H203">
        <v>13874</v>
      </c>
      <c r="I203" s="26">
        <v>43089</v>
      </c>
      <c r="J203" t="s">
        <v>278</v>
      </c>
      <c r="K203" t="s">
        <v>278</v>
      </c>
      <c r="L203" t="s">
        <v>278</v>
      </c>
      <c r="M203" t="s">
        <v>278</v>
      </c>
      <c r="N203" t="s">
        <v>278</v>
      </c>
      <c r="O203" t="s">
        <v>1</v>
      </c>
      <c r="Q203" t="s">
        <v>3118</v>
      </c>
      <c r="S203" t="s">
        <v>3117</v>
      </c>
      <c r="T203" t="e">
        <f>VLOOKUP(Series!A203,EntidadesOpWeb!$A$4:$A$126,1,FALSE)</f>
        <v>#N/A</v>
      </c>
    </row>
    <row r="204" spans="1:20" hidden="1" x14ac:dyDescent="0.35">
      <c r="A204">
        <v>3409</v>
      </c>
      <c r="B204" t="s">
        <v>1788</v>
      </c>
      <c r="C204" t="s">
        <v>1773</v>
      </c>
      <c r="D204" t="s">
        <v>1707</v>
      </c>
      <c r="E204" t="s">
        <v>1773</v>
      </c>
      <c r="F204">
        <v>3116</v>
      </c>
      <c r="G204">
        <v>3116</v>
      </c>
      <c r="H204">
        <v>29698</v>
      </c>
      <c r="I204" s="26">
        <v>43090</v>
      </c>
      <c r="J204" t="s">
        <v>278</v>
      </c>
      <c r="K204" t="s">
        <v>278</v>
      </c>
      <c r="L204" t="s">
        <v>278</v>
      </c>
      <c r="M204" t="s">
        <v>278</v>
      </c>
      <c r="N204" t="s">
        <v>278</v>
      </c>
      <c r="O204" t="s">
        <v>1</v>
      </c>
      <c r="Q204" t="s">
        <v>3116</v>
      </c>
      <c r="S204" t="s">
        <v>3115</v>
      </c>
      <c r="T204" t="e">
        <f>VLOOKUP(Series!A204,EntidadesOpWeb!$A$4:$A$126,1,FALSE)</f>
        <v>#N/A</v>
      </c>
    </row>
    <row r="205" spans="1:20" hidden="1" x14ac:dyDescent="0.35">
      <c r="A205">
        <v>3410</v>
      </c>
      <c r="B205" t="s">
        <v>1788</v>
      </c>
      <c r="C205" t="s">
        <v>1773</v>
      </c>
      <c r="D205" t="s">
        <v>1707</v>
      </c>
      <c r="E205" t="s">
        <v>1773</v>
      </c>
      <c r="F205">
        <v>3029</v>
      </c>
      <c r="G205">
        <v>3029</v>
      </c>
      <c r="H205">
        <v>29726</v>
      </c>
      <c r="I205" s="26">
        <v>43096</v>
      </c>
      <c r="J205" t="s">
        <v>278</v>
      </c>
      <c r="K205" t="s">
        <v>278</v>
      </c>
      <c r="L205" t="s">
        <v>278</v>
      </c>
      <c r="M205" t="s">
        <v>278</v>
      </c>
      <c r="N205" t="s">
        <v>278</v>
      </c>
      <c r="O205" t="s">
        <v>1</v>
      </c>
      <c r="Q205" t="s">
        <v>3114</v>
      </c>
      <c r="S205" t="s">
        <v>3113</v>
      </c>
      <c r="T205" t="e">
        <f>VLOOKUP(Series!A205,EntidadesOpWeb!$A$4:$A$126,1,FALSE)</f>
        <v>#N/A</v>
      </c>
    </row>
    <row r="206" spans="1:20" hidden="1" x14ac:dyDescent="0.35">
      <c r="A206">
        <v>3411</v>
      </c>
      <c r="B206" t="s">
        <v>1788</v>
      </c>
      <c r="C206" t="s">
        <v>1773</v>
      </c>
      <c r="D206" t="s">
        <v>1707</v>
      </c>
      <c r="E206" t="s">
        <v>1773</v>
      </c>
      <c r="F206">
        <v>3177</v>
      </c>
      <c r="G206">
        <v>3177</v>
      </c>
      <c r="H206">
        <v>29748</v>
      </c>
      <c r="I206" s="26">
        <v>43098</v>
      </c>
      <c r="J206" t="s">
        <v>278</v>
      </c>
      <c r="K206" t="s">
        <v>278</v>
      </c>
      <c r="L206" t="s">
        <v>278</v>
      </c>
      <c r="M206" t="s">
        <v>278</v>
      </c>
      <c r="N206" t="s">
        <v>278</v>
      </c>
      <c r="O206" t="s">
        <v>1</v>
      </c>
      <c r="Q206" t="s">
        <v>3112</v>
      </c>
      <c r="S206" t="s">
        <v>3111</v>
      </c>
      <c r="T206" t="e">
        <f>VLOOKUP(Series!A206,EntidadesOpWeb!$A$4:$A$126,1,FALSE)</f>
        <v>#N/A</v>
      </c>
    </row>
    <row r="207" spans="1:20" hidden="1" x14ac:dyDescent="0.35">
      <c r="A207">
        <v>3412</v>
      </c>
      <c r="B207" t="s">
        <v>1788</v>
      </c>
      <c r="C207" t="s">
        <v>1773</v>
      </c>
      <c r="D207" t="s">
        <v>1707</v>
      </c>
      <c r="E207" t="s">
        <v>1773</v>
      </c>
      <c r="F207">
        <v>3104</v>
      </c>
      <c r="G207">
        <v>3104</v>
      </c>
      <c r="H207">
        <v>29752</v>
      </c>
      <c r="I207" s="26">
        <v>43098</v>
      </c>
      <c r="J207" t="s">
        <v>278</v>
      </c>
      <c r="K207" t="s">
        <v>278</v>
      </c>
      <c r="L207" t="s">
        <v>278</v>
      </c>
      <c r="M207" t="s">
        <v>278</v>
      </c>
      <c r="N207" t="s">
        <v>278</v>
      </c>
      <c r="O207" t="s">
        <v>1</v>
      </c>
      <c r="Q207" t="s">
        <v>3110</v>
      </c>
      <c r="S207" t="s">
        <v>3109</v>
      </c>
      <c r="T207" t="e">
        <f>VLOOKUP(Series!A207,EntidadesOpWeb!$A$4:$A$126,1,FALSE)</f>
        <v>#N/A</v>
      </c>
    </row>
    <row r="208" spans="1:20" hidden="1" x14ac:dyDescent="0.35">
      <c r="A208">
        <v>3413</v>
      </c>
      <c r="B208" t="s">
        <v>1788</v>
      </c>
      <c r="C208" t="s">
        <v>1773</v>
      </c>
      <c r="D208" t="s">
        <v>1707</v>
      </c>
      <c r="E208" t="s">
        <v>1773</v>
      </c>
      <c r="F208">
        <v>3135</v>
      </c>
      <c r="G208">
        <v>3135</v>
      </c>
      <c r="H208">
        <v>14061</v>
      </c>
      <c r="I208" s="26">
        <v>43104</v>
      </c>
      <c r="J208" t="s">
        <v>278</v>
      </c>
      <c r="K208" t="s">
        <v>278</v>
      </c>
      <c r="L208" t="s">
        <v>278</v>
      </c>
      <c r="M208" t="s">
        <v>278</v>
      </c>
      <c r="N208" t="s">
        <v>278</v>
      </c>
      <c r="O208" t="s">
        <v>1</v>
      </c>
      <c r="Q208" t="s">
        <v>3108</v>
      </c>
      <c r="S208" t="s">
        <v>3107</v>
      </c>
      <c r="T208">
        <f>VLOOKUP(Series!A208,EntidadesOpWeb!$A$4:$A$126,1,FALSE)</f>
        <v>3413</v>
      </c>
    </row>
    <row r="209" spans="1:20" hidden="1" x14ac:dyDescent="0.35">
      <c r="A209">
        <v>3414</v>
      </c>
      <c r="B209" t="s">
        <v>1788</v>
      </c>
      <c r="C209" t="s">
        <v>1773</v>
      </c>
      <c r="D209" t="s">
        <v>1707</v>
      </c>
      <c r="E209" t="s">
        <v>1773</v>
      </c>
      <c r="F209">
        <v>3135</v>
      </c>
      <c r="G209">
        <v>3135</v>
      </c>
      <c r="H209">
        <v>29802</v>
      </c>
      <c r="I209" s="26">
        <v>43104</v>
      </c>
      <c r="J209" t="s">
        <v>278</v>
      </c>
      <c r="K209" t="s">
        <v>278</v>
      </c>
      <c r="L209" t="s">
        <v>278</v>
      </c>
      <c r="M209" t="s">
        <v>278</v>
      </c>
      <c r="N209" t="s">
        <v>278</v>
      </c>
      <c r="O209" t="s">
        <v>1</v>
      </c>
      <c r="Q209" t="s">
        <v>3106</v>
      </c>
      <c r="S209" t="s">
        <v>3105</v>
      </c>
      <c r="T209" t="e">
        <f>VLOOKUP(Series!A209,EntidadesOpWeb!$A$4:$A$126,1,FALSE)</f>
        <v>#N/A</v>
      </c>
    </row>
    <row r="210" spans="1:20" hidden="1" x14ac:dyDescent="0.35">
      <c r="A210">
        <v>3415</v>
      </c>
      <c r="B210" t="s">
        <v>1788</v>
      </c>
      <c r="C210" t="s">
        <v>1773</v>
      </c>
      <c r="D210" t="s">
        <v>1707</v>
      </c>
      <c r="E210" t="s">
        <v>1773</v>
      </c>
      <c r="F210">
        <v>3017</v>
      </c>
      <c r="G210">
        <v>3017</v>
      </c>
      <c r="H210">
        <v>30179</v>
      </c>
      <c r="I210" s="26">
        <v>43143</v>
      </c>
      <c r="J210" t="s">
        <v>278</v>
      </c>
      <c r="K210" t="s">
        <v>278</v>
      </c>
      <c r="L210" t="s">
        <v>278</v>
      </c>
      <c r="M210" t="s">
        <v>278</v>
      </c>
      <c r="N210" t="s">
        <v>278</v>
      </c>
      <c r="O210" t="s">
        <v>1</v>
      </c>
      <c r="Q210" t="s">
        <v>3104</v>
      </c>
      <c r="S210" t="s">
        <v>3103</v>
      </c>
      <c r="T210" t="e">
        <f>VLOOKUP(Series!A210,EntidadesOpWeb!$A$4:$A$126,1,FALSE)</f>
        <v>#N/A</v>
      </c>
    </row>
    <row r="211" spans="1:20" hidden="1" x14ac:dyDescent="0.35">
      <c r="A211">
        <v>3416</v>
      </c>
      <c r="B211" t="s">
        <v>1788</v>
      </c>
      <c r="C211" t="s">
        <v>1773</v>
      </c>
      <c r="D211" t="s">
        <v>1707</v>
      </c>
      <c r="E211" t="s">
        <v>1773</v>
      </c>
      <c r="F211">
        <v>3190</v>
      </c>
      <c r="G211">
        <v>3190</v>
      </c>
      <c r="H211">
        <v>30186</v>
      </c>
      <c r="I211" s="26">
        <v>43144</v>
      </c>
      <c r="J211" t="s">
        <v>278</v>
      </c>
      <c r="K211" t="s">
        <v>278</v>
      </c>
      <c r="L211" t="s">
        <v>278</v>
      </c>
      <c r="M211" t="s">
        <v>278</v>
      </c>
      <c r="N211" t="s">
        <v>278</v>
      </c>
      <c r="O211" t="s">
        <v>1</v>
      </c>
      <c r="Q211" t="s">
        <v>3102</v>
      </c>
      <c r="S211" t="s">
        <v>3101</v>
      </c>
      <c r="T211" t="e">
        <f>VLOOKUP(Series!A211,EntidadesOpWeb!$A$4:$A$126,1,FALSE)</f>
        <v>#N/A</v>
      </c>
    </row>
    <row r="212" spans="1:20" hidden="1" x14ac:dyDescent="0.35">
      <c r="A212">
        <v>3418</v>
      </c>
      <c r="B212" t="s">
        <v>1788</v>
      </c>
      <c r="C212" t="s">
        <v>1773</v>
      </c>
      <c r="D212" t="s">
        <v>1707</v>
      </c>
      <c r="E212" t="s">
        <v>1773</v>
      </c>
      <c r="F212">
        <v>3417</v>
      </c>
      <c r="G212">
        <v>3417</v>
      </c>
      <c r="H212">
        <v>30518</v>
      </c>
      <c r="I212" s="26">
        <v>43171</v>
      </c>
      <c r="J212" t="s">
        <v>278</v>
      </c>
      <c r="K212" t="s">
        <v>278</v>
      </c>
      <c r="L212" t="s">
        <v>278</v>
      </c>
      <c r="M212" t="s">
        <v>278</v>
      </c>
      <c r="N212" t="s">
        <v>278</v>
      </c>
      <c r="O212" t="s">
        <v>1</v>
      </c>
      <c r="Q212" t="s">
        <v>3100</v>
      </c>
      <c r="S212" t="s">
        <v>3099</v>
      </c>
      <c r="T212" t="e">
        <f>VLOOKUP(Series!A212,EntidadesOpWeb!$A$4:$A$126,1,FALSE)</f>
        <v>#N/A</v>
      </c>
    </row>
    <row r="213" spans="1:20" hidden="1" x14ac:dyDescent="0.35">
      <c r="A213">
        <v>3420</v>
      </c>
      <c r="B213" t="s">
        <v>1788</v>
      </c>
      <c r="C213" t="s">
        <v>1773</v>
      </c>
      <c r="D213" t="s">
        <v>1707</v>
      </c>
      <c r="E213" t="s">
        <v>1773</v>
      </c>
      <c r="F213">
        <v>3419</v>
      </c>
      <c r="G213">
        <v>3419</v>
      </c>
      <c r="H213">
        <v>30520</v>
      </c>
      <c r="I213" s="26">
        <v>43168</v>
      </c>
      <c r="J213" t="s">
        <v>278</v>
      </c>
      <c r="K213" t="s">
        <v>278</v>
      </c>
      <c r="L213" t="s">
        <v>278</v>
      </c>
      <c r="M213" t="s">
        <v>278</v>
      </c>
      <c r="N213" t="s">
        <v>278</v>
      </c>
      <c r="O213" t="s">
        <v>1</v>
      </c>
      <c r="Q213" t="s">
        <v>3098</v>
      </c>
      <c r="S213" t="s">
        <v>3097</v>
      </c>
      <c r="T213" t="e">
        <f>VLOOKUP(Series!A213,EntidadesOpWeb!$A$4:$A$126,1,FALSE)</f>
        <v>#N/A</v>
      </c>
    </row>
    <row r="214" spans="1:20" hidden="1" x14ac:dyDescent="0.35">
      <c r="A214">
        <v>3421</v>
      </c>
      <c r="B214" t="s">
        <v>1788</v>
      </c>
      <c r="C214" t="s">
        <v>1773</v>
      </c>
      <c r="D214" t="s">
        <v>1707</v>
      </c>
      <c r="E214" t="s">
        <v>1773</v>
      </c>
      <c r="F214">
        <v>3096</v>
      </c>
      <c r="G214">
        <v>3096</v>
      </c>
      <c r="H214">
        <v>31348</v>
      </c>
      <c r="I214" s="26">
        <v>43245</v>
      </c>
      <c r="J214" t="s">
        <v>278</v>
      </c>
      <c r="K214" t="s">
        <v>278</v>
      </c>
      <c r="L214" t="s">
        <v>278</v>
      </c>
      <c r="M214" t="s">
        <v>278</v>
      </c>
      <c r="N214" t="s">
        <v>278</v>
      </c>
      <c r="O214" t="s">
        <v>1</v>
      </c>
      <c r="Q214" t="s">
        <v>3096</v>
      </c>
      <c r="S214" t="s">
        <v>3095</v>
      </c>
      <c r="T214" t="e">
        <f>VLOOKUP(Series!A214,EntidadesOpWeb!$A$4:$A$126,1,FALSE)</f>
        <v>#N/A</v>
      </c>
    </row>
    <row r="215" spans="1:20" hidden="1" x14ac:dyDescent="0.35">
      <c r="A215">
        <v>3423</v>
      </c>
      <c r="B215" t="s">
        <v>1788</v>
      </c>
      <c r="C215" t="s">
        <v>1773</v>
      </c>
      <c r="D215" t="s">
        <v>1707</v>
      </c>
      <c r="E215" t="s">
        <v>1773</v>
      </c>
      <c r="F215">
        <v>3422</v>
      </c>
      <c r="G215">
        <v>3422</v>
      </c>
      <c r="H215">
        <v>31889</v>
      </c>
      <c r="I215" s="26">
        <v>43292</v>
      </c>
      <c r="J215" t="s">
        <v>278</v>
      </c>
      <c r="K215" t="s">
        <v>278</v>
      </c>
      <c r="L215" t="s">
        <v>278</v>
      </c>
      <c r="M215" t="s">
        <v>278</v>
      </c>
      <c r="N215" t="s">
        <v>278</v>
      </c>
      <c r="O215" t="s">
        <v>1</v>
      </c>
      <c r="Q215" t="s">
        <v>3094</v>
      </c>
      <c r="S215" t="s">
        <v>3093</v>
      </c>
      <c r="T215" t="e">
        <f>VLOOKUP(Series!A215,EntidadesOpWeb!$A$4:$A$126,1,FALSE)</f>
        <v>#N/A</v>
      </c>
    </row>
    <row r="216" spans="1:20" hidden="1" x14ac:dyDescent="0.35">
      <c r="A216">
        <v>3424</v>
      </c>
      <c r="B216" t="s">
        <v>1788</v>
      </c>
      <c r="C216" t="s">
        <v>1773</v>
      </c>
      <c r="D216" t="s">
        <v>1707</v>
      </c>
      <c r="E216" t="s">
        <v>1773</v>
      </c>
      <c r="F216">
        <v>3076</v>
      </c>
      <c r="G216">
        <v>3076</v>
      </c>
      <c r="H216">
        <v>31911</v>
      </c>
      <c r="I216" s="26">
        <v>43293</v>
      </c>
      <c r="J216" t="s">
        <v>278</v>
      </c>
      <c r="K216" t="s">
        <v>278</v>
      </c>
      <c r="L216" t="s">
        <v>278</v>
      </c>
      <c r="M216" t="s">
        <v>278</v>
      </c>
      <c r="N216" t="s">
        <v>278</v>
      </c>
      <c r="O216" t="s">
        <v>1</v>
      </c>
      <c r="Q216" t="s">
        <v>3092</v>
      </c>
      <c r="S216" t="s">
        <v>3091</v>
      </c>
      <c r="T216" t="e">
        <f>VLOOKUP(Series!A216,EntidadesOpWeb!$A$4:$A$126,1,FALSE)</f>
        <v>#N/A</v>
      </c>
    </row>
    <row r="217" spans="1:20" hidden="1" x14ac:dyDescent="0.35">
      <c r="A217">
        <v>3425</v>
      </c>
      <c r="B217" t="s">
        <v>1788</v>
      </c>
      <c r="C217" t="s">
        <v>1773</v>
      </c>
      <c r="D217" t="s">
        <v>1707</v>
      </c>
      <c r="E217" t="s">
        <v>1773</v>
      </c>
      <c r="F217">
        <v>3190</v>
      </c>
      <c r="G217">
        <v>3190</v>
      </c>
      <c r="H217">
        <v>32611</v>
      </c>
      <c r="I217" s="26">
        <v>43356</v>
      </c>
      <c r="J217" t="s">
        <v>278</v>
      </c>
      <c r="K217" t="s">
        <v>278</v>
      </c>
      <c r="L217" t="s">
        <v>278</v>
      </c>
      <c r="M217" t="s">
        <v>278</v>
      </c>
      <c r="N217" t="s">
        <v>278</v>
      </c>
      <c r="O217" t="s">
        <v>1</v>
      </c>
      <c r="Q217" t="s">
        <v>3090</v>
      </c>
      <c r="S217" t="s">
        <v>3089</v>
      </c>
      <c r="T217" t="e">
        <f>VLOOKUP(Series!A217,EntidadesOpWeb!$A$4:$A$126,1,FALSE)</f>
        <v>#N/A</v>
      </c>
    </row>
    <row r="218" spans="1:20" hidden="1" x14ac:dyDescent="0.35">
      <c r="A218">
        <v>3427</v>
      </c>
      <c r="B218" t="s">
        <v>1788</v>
      </c>
      <c r="C218" t="s">
        <v>1773</v>
      </c>
      <c r="D218" t="s">
        <v>1707</v>
      </c>
      <c r="E218" t="s">
        <v>1773</v>
      </c>
      <c r="F218">
        <v>3426</v>
      </c>
      <c r="G218">
        <v>3426</v>
      </c>
      <c r="H218">
        <v>33023</v>
      </c>
      <c r="I218" s="26">
        <v>43398</v>
      </c>
      <c r="J218" t="s">
        <v>278</v>
      </c>
      <c r="K218" t="s">
        <v>278</v>
      </c>
      <c r="L218" t="s">
        <v>278</v>
      </c>
      <c r="M218" t="s">
        <v>278</v>
      </c>
      <c r="N218" t="s">
        <v>278</v>
      </c>
      <c r="O218" t="s">
        <v>1</v>
      </c>
      <c r="Q218" t="s">
        <v>3088</v>
      </c>
      <c r="S218" t="s">
        <v>3087</v>
      </c>
      <c r="T218" t="e">
        <f>VLOOKUP(Series!A218,EntidadesOpWeb!$A$4:$A$126,1,FALSE)</f>
        <v>#N/A</v>
      </c>
    </row>
    <row r="219" spans="1:20" hidden="1" x14ac:dyDescent="0.35">
      <c r="A219">
        <v>3429</v>
      </c>
      <c r="B219" t="s">
        <v>1788</v>
      </c>
      <c r="C219" t="s">
        <v>1773</v>
      </c>
      <c r="D219" t="s">
        <v>1707</v>
      </c>
      <c r="E219" t="s">
        <v>1773</v>
      </c>
      <c r="F219">
        <v>3428</v>
      </c>
      <c r="G219">
        <v>3428</v>
      </c>
      <c r="H219">
        <v>33591</v>
      </c>
      <c r="I219" s="26">
        <v>43452</v>
      </c>
      <c r="J219" t="s">
        <v>278</v>
      </c>
      <c r="K219" t="s">
        <v>278</v>
      </c>
      <c r="L219" t="s">
        <v>278</v>
      </c>
      <c r="M219" t="s">
        <v>278</v>
      </c>
      <c r="N219" t="s">
        <v>278</v>
      </c>
      <c r="O219" t="s">
        <v>1</v>
      </c>
      <c r="Q219" t="s">
        <v>3086</v>
      </c>
      <c r="S219" t="s">
        <v>3085</v>
      </c>
      <c r="T219" t="e">
        <f>VLOOKUP(Series!A219,EntidadesOpWeb!$A$4:$A$126,1,FALSE)</f>
        <v>#N/A</v>
      </c>
    </row>
    <row r="220" spans="1:20" hidden="1" x14ac:dyDescent="0.35">
      <c r="A220">
        <v>3430</v>
      </c>
      <c r="B220" t="s">
        <v>1788</v>
      </c>
      <c r="C220" t="s">
        <v>1773</v>
      </c>
      <c r="D220" t="s">
        <v>1707</v>
      </c>
      <c r="E220" t="s">
        <v>1773</v>
      </c>
      <c r="F220">
        <v>3099</v>
      </c>
      <c r="G220">
        <v>3099</v>
      </c>
      <c r="H220">
        <v>33592</v>
      </c>
      <c r="I220" s="26">
        <v>43452</v>
      </c>
      <c r="J220" t="s">
        <v>278</v>
      </c>
      <c r="K220" t="s">
        <v>278</v>
      </c>
      <c r="L220" t="s">
        <v>278</v>
      </c>
      <c r="M220" t="s">
        <v>278</v>
      </c>
      <c r="N220" t="s">
        <v>278</v>
      </c>
      <c r="O220" t="s">
        <v>1</v>
      </c>
      <c r="Q220" t="s">
        <v>3084</v>
      </c>
      <c r="S220" t="s">
        <v>3083</v>
      </c>
      <c r="T220" t="e">
        <f>VLOOKUP(Series!A220,EntidadesOpWeb!$A$4:$A$126,1,FALSE)</f>
        <v>#N/A</v>
      </c>
    </row>
    <row r="221" spans="1:20" hidden="1" x14ac:dyDescent="0.35">
      <c r="A221">
        <v>3432</v>
      </c>
      <c r="B221" t="s">
        <v>1788</v>
      </c>
      <c r="C221" t="s">
        <v>1773</v>
      </c>
      <c r="D221" t="s">
        <v>1707</v>
      </c>
      <c r="E221" t="s">
        <v>1773</v>
      </c>
      <c r="F221">
        <v>3431</v>
      </c>
      <c r="G221">
        <v>3431</v>
      </c>
      <c r="H221">
        <v>34567</v>
      </c>
      <c r="I221" s="26">
        <v>43538</v>
      </c>
      <c r="J221" t="s">
        <v>278</v>
      </c>
      <c r="K221" t="s">
        <v>278</v>
      </c>
      <c r="L221" t="s">
        <v>278</v>
      </c>
      <c r="M221" t="s">
        <v>278</v>
      </c>
      <c r="N221" t="s">
        <v>278</v>
      </c>
      <c r="O221" t="s">
        <v>1</v>
      </c>
      <c r="Q221" t="s">
        <v>3082</v>
      </c>
      <c r="S221" t="s">
        <v>3081</v>
      </c>
      <c r="T221" t="e">
        <f>VLOOKUP(Series!A221,EntidadesOpWeb!$A$4:$A$126,1,FALSE)</f>
        <v>#N/A</v>
      </c>
    </row>
    <row r="222" spans="1:20" hidden="1" x14ac:dyDescent="0.35">
      <c r="A222">
        <v>3433</v>
      </c>
      <c r="B222" t="s">
        <v>1788</v>
      </c>
      <c r="C222" t="s">
        <v>1773</v>
      </c>
      <c r="D222" t="s">
        <v>1707</v>
      </c>
      <c r="E222" t="s">
        <v>1773</v>
      </c>
      <c r="F222">
        <v>3033</v>
      </c>
      <c r="G222">
        <v>3033</v>
      </c>
      <c r="H222">
        <v>34722</v>
      </c>
      <c r="I222" s="26">
        <v>43551</v>
      </c>
      <c r="J222" t="s">
        <v>278</v>
      </c>
      <c r="K222" t="s">
        <v>278</v>
      </c>
      <c r="L222" t="s">
        <v>278</v>
      </c>
      <c r="M222" t="s">
        <v>278</v>
      </c>
      <c r="N222" t="s">
        <v>278</v>
      </c>
      <c r="O222" t="s">
        <v>1</v>
      </c>
      <c r="Q222" t="s">
        <v>3080</v>
      </c>
      <c r="S222" t="s">
        <v>3079</v>
      </c>
      <c r="T222" t="e">
        <f>VLOOKUP(Series!A222,EntidadesOpWeb!$A$4:$A$126,1,FALSE)</f>
        <v>#N/A</v>
      </c>
    </row>
    <row r="223" spans="1:20" hidden="1" x14ac:dyDescent="0.35">
      <c r="A223">
        <v>3434</v>
      </c>
      <c r="B223" t="s">
        <v>1788</v>
      </c>
      <c r="C223" t="s">
        <v>1773</v>
      </c>
      <c r="D223" t="s">
        <v>1707</v>
      </c>
      <c r="E223" t="s">
        <v>1773</v>
      </c>
      <c r="F223">
        <v>3136</v>
      </c>
      <c r="G223">
        <v>3136</v>
      </c>
      <c r="H223">
        <v>34802</v>
      </c>
      <c r="I223" s="26">
        <v>43558</v>
      </c>
      <c r="J223" t="s">
        <v>278</v>
      </c>
      <c r="K223" t="s">
        <v>278</v>
      </c>
      <c r="L223" t="s">
        <v>278</v>
      </c>
      <c r="M223" t="s">
        <v>278</v>
      </c>
      <c r="N223" t="s">
        <v>278</v>
      </c>
      <c r="O223" t="s">
        <v>1</v>
      </c>
      <c r="Q223" t="s">
        <v>3078</v>
      </c>
      <c r="S223" t="s">
        <v>3077</v>
      </c>
      <c r="T223" t="e">
        <f>VLOOKUP(Series!A223,EntidadesOpWeb!$A$4:$A$126,1,FALSE)</f>
        <v>#N/A</v>
      </c>
    </row>
    <row r="224" spans="1:20" hidden="1" x14ac:dyDescent="0.35">
      <c r="A224">
        <v>3435</v>
      </c>
      <c r="B224" t="s">
        <v>1788</v>
      </c>
      <c r="C224" t="s">
        <v>1773</v>
      </c>
      <c r="D224" t="s">
        <v>1707</v>
      </c>
      <c r="E224" t="s">
        <v>1773</v>
      </c>
      <c r="F224">
        <v>3061</v>
      </c>
      <c r="G224">
        <v>3061</v>
      </c>
      <c r="H224">
        <v>36167</v>
      </c>
      <c r="I224" s="26">
        <v>43689</v>
      </c>
      <c r="J224" t="s">
        <v>278</v>
      </c>
      <c r="K224" t="s">
        <v>278</v>
      </c>
      <c r="L224" t="s">
        <v>278</v>
      </c>
      <c r="M224" t="s">
        <v>278</v>
      </c>
      <c r="N224" t="s">
        <v>278</v>
      </c>
      <c r="O224" t="s">
        <v>1</v>
      </c>
      <c r="Q224" t="s">
        <v>3076</v>
      </c>
      <c r="S224" t="s">
        <v>3075</v>
      </c>
      <c r="T224" t="e">
        <f>VLOOKUP(Series!A224,EntidadesOpWeb!$A$4:$A$126,1,FALSE)</f>
        <v>#N/A</v>
      </c>
    </row>
    <row r="225" spans="1:20" hidden="1" x14ac:dyDescent="0.35">
      <c r="A225">
        <v>3436</v>
      </c>
      <c r="B225" t="s">
        <v>1788</v>
      </c>
      <c r="C225" t="s">
        <v>1773</v>
      </c>
      <c r="D225" t="s">
        <v>1707</v>
      </c>
      <c r="E225" t="s">
        <v>1773</v>
      </c>
      <c r="F225">
        <v>3289</v>
      </c>
      <c r="G225">
        <v>3289</v>
      </c>
      <c r="H225">
        <v>37066</v>
      </c>
      <c r="I225" s="26">
        <v>43782</v>
      </c>
      <c r="J225" t="s">
        <v>278</v>
      </c>
      <c r="K225" t="s">
        <v>278</v>
      </c>
      <c r="L225" t="s">
        <v>278</v>
      </c>
      <c r="M225" t="s">
        <v>278</v>
      </c>
      <c r="N225" t="s">
        <v>278</v>
      </c>
      <c r="O225" t="s">
        <v>1</v>
      </c>
      <c r="Q225" t="s">
        <v>3074</v>
      </c>
      <c r="S225" t="s">
        <v>3073</v>
      </c>
      <c r="T225" t="e">
        <f>VLOOKUP(Series!A225,EntidadesOpWeb!$A$4:$A$126,1,FALSE)</f>
        <v>#N/A</v>
      </c>
    </row>
    <row r="226" spans="1:20" hidden="1" x14ac:dyDescent="0.35">
      <c r="A226">
        <v>3437</v>
      </c>
      <c r="B226" t="s">
        <v>1788</v>
      </c>
      <c r="C226" t="s">
        <v>1773</v>
      </c>
      <c r="D226" t="s">
        <v>1707</v>
      </c>
      <c r="E226" t="s">
        <v>1773</v>
      </c>
      <c r="F226">
        <v>3289</v>
      </c>
      <c r="G226">
        <v>3289</v>
      </c>
      <c r="H226">
        <v>37067</v>
      </c>
      <c r="I226" s="26">
        <v>43782</v>
      </c>
      <c r="J226" t="s">
        <v>278</v>
      </c>
      <c r="K226" t="s">
        <v>278</v>
      </c>
      <c r="L226" t="s">
        <v>278</v>
      </c>
      <c r="M226" t="s">
        <v>278</v>
      </c>
      <c r="N226" t="s">
        <v>278</v>
      </c>
      <c r="O226" t="s">
        <v>1</v>
      </c>
      <c r="Q226" t="s">
        <v>3072</v>
      </c>
      <c r="S226" t="s">
        <v>3071</v>
      </c>
      <c r="T226" t="e">
        <f>VLOOKUP(Series!A226,EntidadesOpWeb!$A$4:$A$126,1,FALSE)</f>
        <v>#N/A</v>
      </c>
    </row>
    <row r="227" spans="1:20" hidden="1" x14ac:dyDescent="0.35">
      <c r="A227">
        <v>3438</v>
      </c>
      <c r="B227" t="s">
        <v>1788</v>
      </c>
      <c r="C227" t="s">
        <v>1773</v>
      </c>
      <c r="D227" t="s">
        <v>1707</v>
      </c>
      <c r="E227" t="s">
        <v>1773</v>
      </c>
      <c r="F227">
        <v>3099</v>
      </c>
      <c r="G227">
        <v>3099</v>
      </c>
      <c r="H227">
        <v>37263</v>
      </c>
      <c r="I227" s="26">
        <v>43803</v>
      </c>
      <c r="J227" t="s">
        <v>278</v>
      </c>
      <c r="K227" t="s">
        <v>278</v>
      </c>
      <c r="L227" t="s">
        <v>278</v>
      </c>
      <c r="M227" t="s">
        <v>278</v>
      </c>
      <c r="N227" t="s">
        <v>278</v>
      </c>
      <c r="O227" t="s">
        <v>1</v>
      </c>
      <c r="Q227" t="s">
        <v>3070</v>
      </c>
      <c r="S227" t="s">
        <v>3069</v>
      </c>
      <c r="T227" t="e">
        <f>VLOOKUP(Series!A227,EntidadesOpWeb!$A$4:$A$126,1,FALSE)</f>
        <v>#N/A</v>
      </c>
    </row>
    <row r="228" spans="1:20" hidden="1" x14ac:dyDescent="0.35">
      <c r="A228">
        <v>3439</v>
      </c>
      <c r="B228" t="s">
        <v>1788</v>
      </c>
      <c r="C228" t="s">
        <v>1773</v>
      </c>
      <c r="D228" t="s">
        <v>1707</v>
      </c>
      <c r="E228" t="s">
        <v>1773</v>
      </c>
      <c r="F228">
        <v>3364</v>
      </c>
      <c r="G228">
        <v>3364</v>
      </c>
      <c r="H228">
        <v>37276</v>
      </c>
      <c r="I228" s="26">
        <v>43804</v>
      </c>
      <c r="J228" t="s">
        <v>278</v>
      </c>
      <c r="K228" t="s">
        <v>278</v>
      </c>
      <c r="L228" t="s">
        <v>278</v>
      </c>
      <c r="M228" t="s">
        <v>278</v>
      </c>
      <c r="N228" t="s">
        <v>278</v>
      </c>
      <c r="O228" t="s">
        <v>1</v>
      </c>
      <c r="Q228" t="s">
        <v>3068</v>
      </c>
      <c r="S228" t="s">
        <v>3067</v>
      </c>
      <c r="T228">
        <f>VLOOKUP(Series!A228,EntidadesOpWeb!$A$4:$A$126,1,FALSE)</f>
        <v>3439</v>
      </c>
    </row>
    <row r="229" spans="1:20" hidden="1" x14ac:dyDescent="0.35">
      <c r="A229">
        <v>3440</v>
      </c>
      <c r="B229" t="s">
        <v>1788</v>
      </c>
      <c r="C229" t="s">
        <v>1773</v>
      </c>
      <c r="D229" t="s">
        <v>1707</v>
      </c>
      <c r="E229" t="s">
        <v>1773</v>
      </c>
      <c r="F229">
        <v>3083</v>
      </c>
      <c r="G229">
        <v>3083</v>
      </c>
      <c r="H229">
        <v>37374</v>
      </c>
      <c r="I229" s="26">
        <v>43817</v>
      </c>
      <c r="J229" t="s">
        <v>278</v>
      </c>
      <c r="K229" t="s">
        <v>278</v>
      </c>
      <c r="L229" t="s">
        <v>278</v>
      </c>
      <c r="M229" t="s">
        <v>278</v>
      </c>
      <c r="N229" t="s">
        <v>278</v>
      </c>
      <c r="O229" t="s">
        <v>1</v>
      </c>
      <c r="Q229" t="s">
        <v>3066</v>
      </c>
      <c r="S229" t="s">
        <v>3065</v>
      </c>
      <c r="T229">
        <f>VLOOKUP(Series!A229,EntidadesOpWeb!$A$4:$A$126,1,FALSE)</f>
        <v>3440</v>
      </c>
    </row>
    <row r="230" spans="1:20" hidden="1" x14ac:dyDescent="0.35">
      <c r="A230">
        <v>3441</v>
      </c>
      <c r="B230" t="s">
        <v>1788</v>
      </c>
      <c r="C230" t="s">
        <v>1773</v>
      </c>
      <c r="D230" t="s">
        <v>1707</v>
      </c>
      <c r="E230" t="s">
        <v>1773</v>
      </c>
      <c r="F230">
        <v>3083</v>
      </c>
      <c r="G230">
        <v>3083</v>
      </c>
      <c r="H230">
        <v>37375</v>
      </c>
      <c r="I230" s="26">
        <v>43817</v>
      </c>
      <c r="J230" t="s">
        <v>278</v>
      </c>
      <c r="K230" t="s">
        <v>278</v>
      </c>
      <c r="L230" t="s">
        <v>278</v>
      </c>
      <c r="M230" t="s">
        <v>278</v>
      </c>
      <c r="N230" t="s">
        <v>278</v>
      </c>
      <c r="O230" t="s">
        <v>1</v>
      </c>
      <c r="Q230" t="s">
        <v>3064</v>
      </c>
      <c r="S230" t="s">
        <v>3063</v>
      </c>
      <c r="T230">
        <f>VLOOKUP(Series!A230,EntidadesOpWeb!$A$4:$A$126,1,FALSE)</f>
        <v>3441</v>
      </c>
    </row>
    <row r="231" spans="1:20" hidden="1" x14ac:dyDescent="0.35">
      <c r="A231">
        <v>3442</v>
      </c>
      <c r="B231" t="s">
        <v>1788</v>
      </c>
      <c r="C231" t="s">
        <v>1773</v>
      </c>
      <c r="D231" t="s">
        <v>1707</v>
      </c>
      <c r="E231" t="s">
        <v>1773</v>
      </c>
      <c r="F231">
        <v>3083</v>
      </c>
      <c r="G231">
        <v>3083</v>
      </c>
      <c r="H231">
        <v>37376</v>
      </c>
      <c r="I231" s="26">
        <v>43817</v>
      </c>
      <c r="J231" t="s">
        <v>278</v>
      </c>
      <c r="K231" t="s">
        <v>278</v>
      </c>
      <c r="L231" t="s">
        <v>278</v>
      </c>
      <c r="M231" t="s">
        <v>278</v>
      </c>
      <c r="N231" t="s">
        <v>278</v>
      </c>
      <c r="O231" t="s">
        <v>1</v>
      </c>
      <c r="Q231" t="s">
        <v>3062</v>
      </c>
      <c r="S231" t="s">
        <v>3061</v>
      </c>
      <c r="T231" t="e">
        <f>VLOOKUP(Series!A231,EntidadesOpWeb!$A$4:$A$126,1,FALSE)</f>
        <v>#N/A</v>
      </c>
    </row>
    <row r="232" spans="1:20" hidden="1" x14ac:dyDescent="0.35">
      <c r="A232">
        <v>3443</v>
      </c>
      <c r="B232" t="s">
        <v>1788</v>
      </c>
      <c r="C232" t="s">
        <v>1773</v>
      </c>
      <c r="D232" t="s">
        <v>1707</v>
      </c>
      <c r="E232" t="s">
        <v>1773</v>
      </c>
      <c r="F232">
        <v>3282</v>
      </c>
      <c r="G232">
        <v>3282</v>
      </c>
      <c r="H232">
        <v>37395</v>
      </c>
      <c r="I232" s="26">
        <v>43819</v>
      </c>
      <c r="J232" t="s">
        <v>278</v>
      </c>
      <c r="K232" t="s">
        <v>278</v>
      </c>
      <c r="L232" t="s">
        <v>278</v>
      </c>
      <c r="M232" t="s">
        <v>278</v>
      </c>
      <c r="N232" t="s">
        <v>278</v>
      </c>
      <c r="O232" t="s">
        <v>1</v>
      </c>
      <c r="Q232" t="s">
        <v>3060</v>
      </c>
      <c r="S232" t="s">
        <v>3059</v>
      </c>
      <c r="T232">
        <f>VLOOKUP(Series!A232,EntidadesOpWeb!$A$4:$A$126,1,FALSE)</f>
        <v>3443</v>
      </c>
    </row>
    <row r="233" spans="1:20" hidden="1" x14ac:dyDescent="0.35">
      <c r="A233">
        <v>3444</v>
      </c>
      <c r="B233" t="s">
        <v>1788</v>
      </c>
      <c r="C233" t="s">
        <v>1773</v>
      </c>
      <c r="D233" t="s">
        <v>1707</v>
      </c>
      <c r="E233" t="s">
        <v>1773</v>
      </c>
      <c r="F233">
        <v>3282</v>
      </c>
      <c r="G233">
        <v>3282</v>
      </c>
      <c r="H233">
        <v>37396</v>
      </c>
      <c r="I233" s="26">
        <v>43819</v>
      </c>
      <c r="J233" t="s">
        <v>278</v>
      </c>
      <c r="K233" t="s">
        <v>278</v>
      </c>
      <c r="L233" t="s">
        <v>278</v>
      </c>
      <c r="M233" t="s">
        <v>278</v>
      </c>
      <c r="N233" t="s">
        <v>278</v>
      </c>
      <c r="O233" t="s">
        <v>1</v>
      </c>
      <c r="Q233" t="s">
        <v>3058</v>
      </c>
      <c r="S233" t="s">
        <v>3057</v>
      </c>
      <c r="T233">
        <f>VLOOKUP(Series!A233,EntidadesOpWeb!$A$4:$A$126,1,FALSE)</f>
        <v>3444</v>
      </c>
    </row>
    <row r="234" spans="1:20" hidden="1" x14ac:dyDescent="0.35">
      <c r="A234">
        <v>3445</v>
      </c>
      <c r="B234" t="s">
        <v>1788</v>
      </c>
      <c r="C234" t="s">
        <v>1773</v>
      </c>
      <c r="D234" t="s">
        <v>1707</v>
      </c>
      <c r="E234" t="s">
        <v>1773</v>
      </c>
      <c r="F234">
        <v>3282</v>
      </c>
      <c r="G234">
        <v>3282</v>
      </c>
      <c r="H234">
        <v>37397</v>
      </c>
      <c r="I234" s="26">
        <v>43819</v>
      </c>
      <c r="J234" t="s">
        <v>278</v>
      </c>
      <c r="K234" t="s">
        <v>278</v>
      </c>
      <c r="L234" t="s">
        <v>278</v>
      </c>
      <c r="M234" t="s">
        <v>278</v>
      </c>
      <c r="N234" t="s">
        <v>278</v>
      </c>
      <c r="O234" t="s">
        <v>1</v>
      </c>
      <c r="Q234" t="s">
        <v>3056</v>
      </c>
      <c r="S234" t="s">
        <v>3055</v>
      </c>
      <c r="T234" t="e">
        <f>VLOOKUP(Series!A234,EntidadesOpWeb!$A$4:$A$126,1,FALSE)</f>
        <v>#N/A</v>
      </c>
    </row>
    <row r="235" spans="1:20" hidden="1" x14ac:dyDescent="0.35">
      <c r="A235">
        <v>3446</v>
      </c>
      <c r="B235" t="s">
        <v>1788</v>
      </c>
      <c r="C235" t="s">
        <v>1773</v>
      </c>
      <c r="D235" t="s">
        <v>1707</v>
      </c>
      <c r="E235" t="s">
        <v>1773</v>
      </c>
      <c r="F235">
        <v>3282</v>
      </c>
      <c r="G235">
        <v>3282</v>
      </c>
      <c r="H235">
        <v>37398</v>
      </c>
      <c r="I235" s="26">
        <v>43819</v>
      </c>
      <c r="J235" t="s">
        <v>278</v>
      </c>
      <c r="K235" t="s">
        <v>278</v>
      </c>
      <c r="L235" t="s">
        <v>278</v>
      </c>
      <c r="M235" t="s">
        <v>278</v>
      </c>
      <c r="N235" t="s">
        <v>278</v>
      </c>
      <c r="O235" t="s">
        <v>1</v>
      </c>
      <c r="Q235" t="s">
        <v>3054</v>
      </c>
      <c r="S235" t="s">
        <v>3053</v>
      </c>
      <c r="T235" t="e">
        <f>VLOOKUP(Series!A235,EntidadesOpWeb!$A$4:$A$126,1,FALSE)</f>
        <v>#N/A</v>
      </c>
    </row>
    <row r="236" spans="1:20" hidden="1" x14ac:dyDescent="0.35">
      <c r="A236">
        <v>3447</v>
      </c>
      <c r="B236" t="s">
        <v>1788</v>
      </c>
      <c r="C236" t="s">
        <v>1773</v>
      </c>
      <c r="D236" t="s">
        <v>1707</v>
      </c>
      <c r="E236" t="s">
        <v>1773</v>
      </c>
      <c r="F236">
        <v>3369</v>
      </c>
      <c r="G236">
        <v>3369</v>
      </c>
      <c r="H236">
        <v>37518</v>
      </c>
      <c r="I236" s="26">
        <v>43838</v>
      </c>
      <c r="J236" t="s">
        <v>278</v>
      </c>
      <c r="K236" t="s">
        <v>278</v>
      </c>
      <c r="L236" t="s">
        <v>278</v>
      </c>
      <c r="M236" t="s">
        <v>278</v>
      </c>
      <c r="N236" t="s">
        <v>278</v>
      </c>
      <c r="O236" t="s">
        <v>1</v>
      </c>
      <c r="Q236" t="s">
        <v>3052</v>
      </c>
      <c r="S236" t="s">
        <v>3051</v>
      </c>
      <c r="T236">
        <f>VLOOKUP(Series!A236,EntidadesOpWeb!$A$4:$A$126,1,FALSE)</f>
        <v>3447</v>
      </c>
    </row>
    <row r="237" spans="1:20" hidden="1" x14ac:dyDescent="0.35">
      <c r="A237">
        <v>3448</v>
      </c>
      <c r="B237" t="s">
        <v>1788</v>
      </c>
      <c r="C237" t="s">
        <v>1773</v>
      </c>
      <c r="D237" t="s">
        <v>1707</v>
      </c>
      <c r="E237" t="s">
        <v>1773</v>
      </c>
      <c r="F237">
        <v>3369</v>
      </c>
      <c r="G237">
        <v>3369</v>
      </c>
      <c r="H237">
        <v>37519</v>
      </c>
      <c r="I237" s="26">
        <v>43838</v>
      </c>
      <c r="J237" t="s">
        <v>278</v>
      </c>
      <c r="K237" t="s">
        <v>278</v>
      </c>
      <c r="L237" t="s">
        <v>278</v>
      </c>
      <c r="M237" t="s">
        <v>278</v>
      </c>
      <c r="N237" t="s">
        <v>278</v>
      </c>
      <c r="O237" t="s">
        <v>1</v>
      </c>
      <c r="Q237" t="s">
        <v>3050</v>
      </c>
      <c r="S237" t="s">
        <v>3049</v>
      </c>
      <c r="T237" t="e">
        <f>VLOOKUP(Series!A237,EntidadesOpWeb!$A$4:$A$126,1,FALSE)</f>
        <v>#N/A</v>
      </c>
    </row>
    <row r="238" spans="1:20" hidden="1" x14ac:dyDescent="0.35">
      <c r="A238">
        <v>3449</v>
      </c>
      <c r="B238" t="s">
        <v>1788</v>
      </c>
      <c r="C238" t="s">
        <v>1773</v>
      </c>
      <c r="D238" t="s">
        <v>1707</v>
      </c>
      <c r="E238" t="s">
        <v>1773</v>
      </c>
      <c r="F238">
        <v>3369</v>
      </c>
      <c r="G238">
        <v>3369</v>
      </c>
      <c r="H238">
        <v>37520</v>
      </c>
      <c r="I238" s="26">
        <v>43838</v>
      </c>
      <c r="J238" t="s">
        <v>278</v>
      </c>
      <c r="K238" t="s">
        <v>278</v>
      </c>
      <c r="L238" t="s">
        <v>278</v>
      </c>
      <c r="M238" t="s">
        <v>278</v>
      </c>
      <c r="N238" t="s">
        <v>278</v>
      </c>
      <c r="O238" t="s">
        <v>1</v>
      </c>
      <c r="Q238" t="s">
        <v>3048</v>
      </c>
      <c r="S238" t="s">
        <v>3047</v>
      </c>
      <c r="T238" t="e">
        <f>VLOOKUP(Series!A238,EntidadesOpWeb!$A$4:$A$126,1,FALSE)</f>
        <v>#N/A</v>
      </c>
    </row>
    <row r="239" spans="1:20" hidden="1" x14ac:dyDescent="0.35">
      <c r="A239">
        <v>3450</v>
      </c>
      <c r="B239" t="s">
        <v>1788</v>
      </c>
      <c r="C239" t="s">
        <v>1773</v>
      </c>
      <c r="D239" t="s">
        <v>1707</v>
      </c>
      <c r="E239" t="s">
        <v>1773</v>
      </c>
      <c r="F239">
        <v>3061</v>
      </c>
      <c r="G239">
        <v>3061</v>
      </c>
      <c r="H239">
        <v>37593</v>
      </c>
      <c r="I239" s="26">
        <v>43845</v>
      </c>
      <c r="J239" t="s">
        <v>278</v>
      </c>
      <c r="K239" t="s">
        <v>278</v>
      </c>
      <c r="L239" t="s">
        <v>278</v>
      </c>
      <c r="M239" t="s">
        <v>278</v>
      </c>
      <c r="N239" t="s">
        <v>278</v>
      </c>
      <c r="O239" t="s">
        <v>1</v>
      </c>
      <c r="Q239" t="s">
        <v>3046</v>
      </c>
      <c r="S239" t="s">
        <v>3045</v>
      </c>
      <c r="T239">
        <f>VLOOKUP(Series!A239,EntidadesOpWeb!$A$4:$A$126,1,FALSE)</f>
        <v>3450</v>
      </c>
    </row>
    <row r="240" spans="1:20" hidden="1" x14ac:dyDescent="0.35">
      <c r="A240">
        <v>3452</v>
      </c>
      <c r="B240" t="s">
        <v>1788</v>
      </c>
      <c r="C240" t="s">
        <v>1773</v>
      </c>
      <c r="D240" t="s">
        <v>1707</v>
      </c>
      <c r="E240" t="s">
        <v>1773</v>
      </c>
      <c r="F240">
        <v>3451</v>
      </c>
      <c r="G240">
        <v>3451</v>
      </c>
      <c r="H240">
        <v>38250</v>
      </c>
      <c r="I240" s="26">
        <v>43927</v>
      </c>
      <c r="J240" t="s">
        <v>278</v>
      </c>
      <c r="K240" t="s">
        <v>278</v>
      </c>
      <c r="L240" t="s">
        <v>278</v>
      </c>
      <c r="M240" t="s">
        <v>278</v>
      </c>
      <c r="N240" t="s">
        <v>278</v>
      </c>
      <c r="O240" t="s">
        <v>1</v>
      </c>
      <c r="Q240" t="s">
        <v>3044</v>
      </c>
      <c r="S240" t="s">
        <v>3043</v>
      </c>
      <c r="T240" t="e">
        <f>VLOOKUP(Series!A240,EntidadesOpWeb!$A$4:$A$126,1,FALSE)</f>
        <v>#N/A</v>
      </c>
    </row>
    <row r="241" spans="1:20" hidden="1" x14ac:dyDescent="0.35">
      <c r="A241">
        <v>3453</v>
      </c>
      <c r="B241" t="s">
        <v>1788</v>
      </c>
      <c r="C241" t="s">
        <v>1773</v>
      </c>
      <c r="D241" t="s">
        <v>1707</v>
      </c>
      <c r="E241" t="s">
        <v>1773</v>
      </c>
      <c r="F241">
        <v>3333</v>
      </c>
      <c r="G241">
        <v>3333</v>
      </c>
      <c r="H241">
        <v>38683</v>
      </c>
      <c r="I241" s="26">
        <v>43986</v>
      </c>
      <c r="J241" t="s">
        <v>278</v>
      </c>
      <c r="K241" t="s">
        <v>278</v>
      </c>
      <c r="L241" t="s">
        <v>278</v>
      </c>
      <c r="M241" t="s">
        <v>278</v>
      </c>
      <c r="N241" t="s">
        <v>278</v>
      </c>
      <c r="O241" t="s">
        <v>1</v>
      </c>
      <c r="Q241" t="s">
        <v>3042</v>
      </c>
      <c r="S241" t="s">
        <v>3041</v>
      </c>
      <c r="T241" t="e">
        <f>VLOOKUP(Series!A241,EntidadesOpWeb!$A$4:$A$126,1,FALSE)</f>
        <v>#N/A</v>
      </c>
    </row>
    <row r="242" spans="1:20" hidden="1" x14ac:dyDescent="0.35">
      <c r="A242">
        <v>3454</v>
      </c>
      <c r="B242" t="s">
        <v>1788</v>
      </c>
      <c r="C242" t="s">
        <v>1773</v>
      </c>
      <c r="D242" t="s">
        <v>1707</v>
      </c>
      <c r="E242" t="s">
        <v>1773</v>
      </c>
      <c r="F242">
        <v>3061</v>
      </c>
      <c r="G242">
        <v>3061</v>
      </c>
      <c r="H242">
        <v>38783</v>
      </c>
      <c r="I242" s="26">
        <v>43997</v>
      </c>
      <c r="J242" t="s">
        <v>278</v>
      </c>
      <c r="K242" t="s">
        <v>278</v>
      </c>
      <c r="L242" t="s">
        <v>278</v>
      </c>
      <c r="M242" t="s">
        <v>278</v>
      </c>
      <c r="N242" t="s">
        <v>278</v>
      </c>
      <c r="O242" t="s">
        <v>1</v>
      </c>
      <c r="Q242" t="s">
        <v>3040</v>
      </c>
      <c r="S242" t="s">
        <v>3039</v>
      </c>
      <c r="T242" t="e">
        <f>VLOOKUP(Series!A242,EntidadesOpWeb!$A$4:$A$126,1,FALSE)</f>
        <v>#N/A</v>
      </c>
    </row>
    <row r="243" spans="1:20" hidden="1" x14ac:dyDescent="0.35">
      <c r="A243">
        <v>3455</v>
      </c>
      <c r="B243" t="s">
        <v>1788</v>
      </c>
      <c r="C243" t="s">
        <v>1773</v>
      </c>
      <c r="D243" t="s">
        <v>1707</v>
      </c>
      <c r="E243" t="s">
        <v>1773</v>
      </c>
      <c r="F243">
        <v>3037</v>
      </c>
      <c r="G243">
        <v>3037</v>
      </c>
      <c r="H243">
        <v>39606</v>
      </c>
      <c r="I243" s="26">
        <v>44147</v>
      </c>
      <c r="J243" t="s">
        <v>278</v>
      </c>
      <c r="K243" t="s">
        <v>278</v>
      </c>
      <c r="L243" t="s">
        <v>278</v>
      </c>
      <c r="M243" t="s">
        <v>278</v>
      </c>
      <c r="N243" t="s">
        <v>278</v>
      </c>
      <c r="O243" t="s">
        <v>1</v>
      </c>
      <c r="Q243" t="s">
        <v>3038</v>
      </c>
      <c r="S243" t="s">
        <v>3037</v>
      </c>
      <c r="T243" t="e">
        <f>VLOOKUP(Series!A243,EntidadesOpWeb!$A$4:$A$126,1,FALSE)</f>
        <v>#N/A</v>
      </c>
    </row>
    <row r="244" spans="1:20" x14ac:dyDescent="0.35">
      <c r="A244">
        <v>3456</v>
      </c>
      <c r="B244" t="s">
        <v>1788</v>
      </c>
      <c r="C244" t="s">
        <v>1773</v>
      </c>
      <c r="D244" t="s">
        <v>1707</v>
      </c>
      <c r="E244" t="s">
        <v>1773</v>
      </c>
      <c r="F244">
        <v>3301</v>
      </c>
      <c r="G244">
        <v>3301</v>
      </c>
      <c r="H244">
        <v>14612</v>
      </c>
      <c r="I244" s="26">
        <v>44166</v>
      </c>
      <c r="J244" t="s">
        <v>278</v>
      </c>
      <c r="K244" t="s">
        <v>278</v>
      </c>
      <c r="L244" t="s">
        <v>278</v>
      </c>
      <c r="M244" t="s">
        <v>278</v>
      </c>
      <c r="N244" t="s">
        <v>278</v>
      </c>
      <c r="O244" t="s">
        <v>1</v>
      </c>
      <c r="Q244" t="s">
        <v>3036</v>
      </c>
      <c r="S244" t="s">
        <v>3035</v>
      </c>
      <c r="T244">
        <f>VLOOKUP(Series!A244,EntidadesOpWeb!$A$4:$A$126,1,FALSE)</f>
        <v>3456</v>
      </c>
    </row>
    <row r="245" spans="1:20" x14ac:dyDescent="0.35">
      <c r="A245">
        <v>3457</v>
      </c>
      <c r="B245" t="s">
        <v>1788</v>
      </c>
      <c r="C245" t="s">
        <v>1773</v>
      </c>
      <c r="D245" t="s">
        <v>1707</v>
      </c>
      <c r="E245" t="s">
        <v>1773</v>
      </c>
      <c r="F245">
        <v>3301</v>
      </c>
      <c r="G245">
        <v>3301</v>
      </c>
      <c r="H245">
        <v>39674</v>
      </c>
      <c r="I245" s="26">
        <v>44167</v>
      </c>
      <c r="J245" t="s">
        <v>278</v>
      </c>
      <c r="K245" t="s">
        <v>278</v>
      </c>
      <c r="L245" t="s">
        <v>278</v>
      </c>
      <c r="M245" t="s">
        <v>278</v>
      </c>
      <c r="N245" t="s">
        <v>278</v>
      </c>
      <c r="O245" t="s">
        <v>1</v>
      </c>
      <c r="Q245" t="s">
        <v>3034</v>
      </c>
      <c r="S245" t="s">
        <v>3033</v>
      </c>
      <c r="T245" t="e">
        <f>VLOOKUP(Series!A245,EntidadesOpWeb!$A$4:$A$126,1,FALSE)</f>
        <v>#N/A</v>
      </c>
    </row>
    <row r="246" spans="1:20" x14ac:dyDescent="0.35">
      <c r="A246">
        <v>3458</v>
      </c>
      <c r="B246" t="s">
        <v>1788</v>
      </c>
      <c r="C246" t="s">
        <v>1773</v>
      </c>
      <c r="D246" t="s">
        <v>1707</v>
      </c>
      <c r="E246" t="s">
        <v>1773</v>
      </c>
      <c r="F246">
        <v>3301</v>
      </c>
      <c r="G246">
        <v>3301</v>
      </c>
      <c r="H246">
        <v>39675</v>
      </c>
      <c r="I246" s="26">
        <v>44176</v>
      </c>
      <c r="J246" t="s">
        <v>278</v>
      </c>
      <c r="K246" t="s">
        <v>278</v>
      </c>
      <c r="L246" t="s">
        <v>278</v>
      </c>
      <c r="M246" t="s">
        <v>278</v>
      </c>
      <c r="N246" t="s">
        <v>278</v>
      </c>
      <c r="O246" t="s">
        <v>1</v>
      </c>
      <c r="Q246" t="s">
        <v>3032</v>
      </c>
      <c r="S246" t="s">
        <v>3031</v>
      </c>
      <c r="T246" t="e">
        <f>VLOOKUP(Series!A246,EntidadesOpWeb!$A$4:$A$126,1,FALSE)</f>
        <v>#N/A</v>
      </c>
    </row>
    <row r="247" spans="1:20" x14ac:dyDescent="0.35">
      <c r="A247">
        <v>3459</v>
      </c>
      <c r="B247" t="s">
        <v>1788</v>
      </c>
      <c r="C247" t="s">
        <v>1773</v>
      </c>
      <c r="D247" t="s">
        <v>1707</v>
      </c>
      <c r="E247" t="s">
        <v>1773</v>
      </c>
      <c r="F247">
        <v>3301</v>
      </c>
      <c r="G247">
        <v>3301</v>
      </c>
      <c r="H247">
        <v>39676</v>
      </c>
      <c r="I247" s="26">
        <v>44167</v>
      </c>
      <c r="J247" t="s">
        <v>278</v>
      </c>
      <c r="K247" t="s">
        <v>278</v>
      </c>
      <c r="L247" t="s">
        <v>278</v>
      </c>
      <c r="M247" t="s">
        <v>278</v>
      </c>
      <c r="N247" t="s">
        <v>278</v>
      </c>
      <c r="O247" t="s">
        <v>1</v>
      </c>
      <c r="Q247" t="s">
        <v>3030</v>
      </c>
      <c r="S247" t="s">
        <v>3029</v>
      </c>
      <c r="T247">
        <f>VLOOKUP(Series!A247,EntidadesOpWeb!$A$4:$A$126,1,FALSE)</f>
        <v>3459</v>
      </c>
    </row>
    <row r="248" spans="1:20" x14ac:dyDescent="0.35">
      <c r="A248">
        <v>3460</v>
      </c>
      <c r="B248" t="s">
        <v>1788</v>
      </c>
      <c r="C248" t="s">
        <v>1773</v>
      </c>
      <c r="D248" t="s">
        <v>1707</v>
      </c>
      <c r="E248" t="s">
        <v>1773</v>
      </c>
      <c r="F248">
        <v>3301</v>
      </c>
      <c r="G248">
        <v>3301</v>
      </c>
      <c r="H248">
        <v>39677</v>
      </c>
      <c r="I248" s="26">
        <v>44167</v>
      </c>
      <c r="J248" t="s">
        <v>278</v>
      </c>
      <c r="K248" t="s">
        <v>278</v>
      </c>
      <c r="L248" t="s">
        <v>278</v>
      </c>
      <c r="M248" t="s">
        <v>278</v>
      </c>
      <c r="N248" t="s">
        <v>278</v>
      </c>
      <c r="O248" t="s">
        <v>1</v>
      </c>
      <c r="Q248" t="s">
        <v>3028</v>
      </c>
      <c r="S248" t="s">
        <v>3027</v>
      </c>
      <c r="T248">
        <f>VLOOKUP(Series!A248,EntidadesOpWeb!$A$4:$A$126,1,FALSE)</f>
        <v>3460</v>
      </c>
    </row>
    <row r="249" spans="1:20" x14ac:dyDescent="0.35">
      <c r="A249">
        <v>3461</v>
      </c>
      <c r="B249" t="s">
        <v>1788</v>
      </c>
      <c r="C249" t="s">
        <v>1773</v>
      </c>
      <c r="D249" t="s">
        <v>1707</v>
      </c>
      <c r="E249" t="s">
        <v>1773</v>
      </c>
      <c r="F249">
        <v>3301</v>
      </c>
      <c r="G249">
        <v>3301</v>
      </c>
      <c r="H249">
        <v>39678</v>
      </c>
      <c r="I249" s="26">
        <v>44167</v>
      </c>
      <c r="J249" t="s">
        <v>278</v>
      </c>
      <c r="K249" t="s">
        <v>278</v>
      </c>
      <c r="L249" t="s">
        <v>278</v>
      </c>
      <c r="M249" t="s">
        <v>278</v>
      </c>
      <c r="N249" t="s">
        <v>278</v>
      </c>
      <c r="O249" t="s">
        <v>1</v>
      </c>
      <c r="Q249" t="s">
        <v>3026</v>
      </c>
      <c r="S249" t="s">
        <v>3025</v>
      </c>
      <c r="T249">
        <f>VLOOKUP(Series!A249,EntidadesOpWeb!$A$4:$A$126,1,FALSE)</f>
        <v>3461</v>
      </c>
    </row>
    <row r="250" spans="1:20" hidden="1" x14ac:dyDescent="0.35">
      <c r="A250">
        <v>3462</v>
      </c>
      <c r="B250" t="s">
        <v>1788</v>
      </c>
      <c r="C250" t="s">
        <v>1773</v>
      </c>
      <c r="D250" t="s">
        <v>1707</v>
      </c>
      <c r="E250" t="s">
        <v>1773</v>
      </c>
      <c r="F250">
        <v>3311</v>
      </c>
      <c r="G250">
        <v>3311</v>
      </c>
      <c r="H250">
        <v>39679</v>
      </c>
      <c r="I250" s="26">
        <v>44167</v>
      </c>
      <c r="J250" t="s">
        <v>278</v>
      </c>
      <c r="K250" t="s">
        <v>278</v>
      </c>
      <c r="L250" t="s">
        <v>278</v>
      </c>
      <c r="M250" t="s">
        <v>278</v>
      </c>
      <c r="N250" t="s">
        <v>278</v>
      </c>
      <c r="O250" t="s">
        <v>1</v>
      </c>
      <c r="Q250" t="s">
        <v>3024</v>
      </c>
      <c r="S250" t="s">
        <v>3023</v>
      </c>
      <c r="T250" t="e">
        <f>VLOOKUP(Series!A250,EntidadesOpWeb!$A$4:$A$126,1,FALSE)</f>
        <v>#N/A</v>
      </c>
    </row>
    <row r="251" spans="1:20" hidden="1" x14ac:dyDescent="0.35">
      <c r="A251">
        <v>3463</v>
      </c>
      <c r="B251" t="s">
        <v>1788</v>
      </c>
      <c r="C251" t="s">
        <v>1773</v>
      </c>
      <c r="D251" t="s">
        <v>1707</v>
      </c>
      <c r="E251" t="s">
        <v>1773</v>
      </c>
      <c r="F251">
        <v>3311</v>
      </c>
      <c r="G251">
        <v>3311</v>
      </c>
      <c r="H251">
        <v>39680</v>
      </c>
      <c r="I251" s="26">
        <v>44167</v>
      </c>
      <c r="J251" t="s">
        <v>278</v>
      </c>
      <c r="K251" t="s">
        <v>278</v>
      </c>
      <c r="L251" t="s">
        <v>278</v>
      </c>
      <c r="M251" t="s">
        <v>278</v>
      </c>
      <c r="N251" t="s">
        <v>278</v>
      </c>
      <c r="O251" t="s">
        <v>1</v>
      </c>
      <c r="Q251" t="s">
        <v>3022</v>
      </c>
      <c r="S251" t="s">
        <v>3021</v>
      </c>
      <c r="T251">
        <f>VLOOKUP(Series!A251,EntidadesOpWeb!$A$4:$A$126,1,FALSE)</f>
        <v>3463</v>
      </c>
    </row>
    <row r="252" spans="1:20" hidden="1" x14ac:dyDescent="0.35">
      <c r="A252">
        <v>3464</v>
      </c>
      <c r="B252" t="s">
        <v>1788</v>
      </c>
      <c r="C252" t="s">
        <v>1773</v>
      </c>
      <c r="D252" t="s">
        <v>1707</v>
      </c>
      <c r="E252" t="s">
        <v>1773</v>
      </c>
      <c r="F252">
        <v>3311</v>
      </c>
      <c r="G252">
        <v>3311</v>
      </c>
      <c r="H252">
        <v>39681</v>
      </c>
      <c r="I252" s="26">
        <v>44167</v>
      </c>
      <c r="J252" t="s">
        <v>278</v>
      </c>
      <c r="K252" t="s">
        <v>278</v>
      </c>
      <c r="L252" t="s">
        <v>278</v>
      </c>
      <c r="M252" t="s">
        <v>278</v>
      </c>
      <c r="N252" t="s">
        <v>278</v>
      </c>
      <c r="O252" t="s">
        <v>1</v>
      </c>
      <c r="Q252" t="s">
        <v>3020</v>
      </c>
      <c r="S252" t="s">
        <v>3019</v>
      </c>
      <c r="T252">
        <f>VLOOKUP(Series!A252,EntidadesOpWeb!$A$4:$A$126,1,FALSE)</f>
        <v>3464</v>
      </c>
    </row>
    <row r="253" spans="1:20" hidden="1" x14ac:dyDescent="0.35">
      <c r="A253">
        <v>3465</v>
      </c>
      <c r="B253" t="s">
        <v>1788</v>
      </c>
      <c r="C253" t="s">
        <v>1773</v>
      </c>
      <c r="D253" t="s">
        <v>1707</v>
      </c>
      <c r="E253" t="s">
        <v>1773</v>
      </c>
      <c r="F253">
        <v>3311</v>
      </c>
      <c r="G253">
        <v>3311</v>
      </c>
      <c r="H253">
        <v>39682</v>
      </c>
      <c r="I253" s="26">
        <v>44167</v>
      </c>
      <c r="J253" t="s">
        <v>278</v>
      </c>
      <c r="K253" t="s">
        <v>278</v>
      </c>
      <c r="L253" t="s">
        <v>278</v>
      </c>
      <c r="M253" t="s">
        <v>278</v>
      </c>
      <c r="N253" t="s">
        <v>278</v>
      </c>
      <c r="O253" t="s">
        <v>1</v>
      </c>
      <c r="Q253" t="s">
        <v>3018</v>
      </c>
      <c r="S253" t="s">
        <v>3017</v>
      </c>
      <c r="T253">
        <f>VLOOKUP(Series!A253,EntidadesOpWeb!$A$4:$A$126,1,FALSE)</f>
        <v>3465</v>
      </c>
    </row>
    <row r="254" spans="1:20" hidden="1" x14ac:dyDescent="0.35">
      <c r="A254">
        <v>3466</v>
      </c>
      <c r="B254" t="s">
        <v>1788</v>
      </c>
      <c r="C254" t="s">
        <v>1773</v>
      </c>
      <c r="D254" t="s">
        <v>1707</v>
      </c>
      <c r="E254" t="s">
        <v>1773</v>
      </c>
      <c r="F254">
        <v>3314</v>
      </c>
      <c r="G254">
        <v>3314</v>
      </c>
      <c r="H254">
        <v>39683</v>
      </c>
      <c r="I254" s="26">
        <v>44176</v>
      </c>
      <c r="J254" t="s">
        <v>278</v>
      </c>
      <c r="K254" t="s">
        <v>278</v>
      </c>
      <c r="L254" t="s">
        <v>278</v>
      </c>
      <c r="M254" t="s">
        <v>278</v>
      </c>
      <c r="N254" t="s">
        <v>278</v>
      </c>
      <c r="O254" t="s">
        <v>1</v>
      </c>
      <c r="Q254" t="s">
        <v>3016</v>
      </c>
      <c r="S254" t="s">
        <v>3015</v>
      </c>
      <c r="T254" t="e">
        <f>VLOOKUP(Series!A254,EntidadesOpWeb!$A$4:$A$126,1,FALSE)</f>
        <v>#N/A</v>
      </c>
    </row>
    <row r="255" spans="1:20" hidden="1" x14ac:dyDescent="0.35">
      <c r="A255">
        <v>3467</v>
      </c>
      <c r="B255" t="s">
        <v>1788</v>
      </c>
      <c r="C255" t="s">
        <v>1773</v>
      </c>
      <c r="D255" t="s">
        <v>1707</v>
      </c>
      <c r="E255" t="s">
        <v>1773</v>
      </c>
      <c r="F255">
        <v>3314</v>
      </c>
      <c r="G255">
        <v>3314</v>
      </c>
      <c r="H255">
        <v>39684</v>
      </c>
      <c r="I255" s="26">
        <v>44167</v>
      </c>
      <c r="J255" t="s">
        <v>278</v>
      </c>
      <c r="K255" t="s">
        <v>278</v>
      </c>
      <c r="L255" t="s">
        <v>278</v>
      </c>
      <c r="M255" t="s">
        <v>278</v>
      </c>
      <c r="N255" t="s">
        <v>278</v>
      </c>
      <c r="O255" t="s">
        <v>1</v>
      </c>
      <c r="Q255" t="s">
        <v>3014</v>
      </c>
      <c r="S255" t="s">
        <v>3013</v>
      </c>
      <c r="T255">
        <f>VLOOKUP(Series!A255,EntidadesOpWeb!$A$4:$A$126,1,FALSE)</f>
        <v>3467</v>
      </c>
    </row>
    <row r="256" spans="1:20" hidden="1" x14ac:dyDescent="0.35">
      <c r="A256">
        <v>3468</v>
      </c>
      <c r="B256" t="s">
        <v>1788</v>
      </c>
      <c r="C256" t="s">
        <v>1773</v>
      </c>
      <c r="D256" t="s">
        <v>1707</v>
      </c>
      <c r="E256" t="s">
        <v>1773</v>
      </c>
      <c r="F256">
        <v>3314</v>
      </c>
      <c r="G256">
        <v>3314</v>
      </c>
      <c r="H256">
        <v>39685</v>
      </c>
      <c r="I256" s="26">
        <v>44167</v>
      </c>
      <c r="J256" t="s">
        <v>278</v>
      </c>
      <c r="K256" t="s">
        <v>278</v>
      </c>
      <c r="L256" t="s">
        <v>278</v>
      </c>
      <c r="M256" t="s">
        <v>278</v>
      </c>
      <c r="N256" t="s">
        <v>278</v>
      </c>
      <c r="O256" t="s">
        <v>1</v>
      </c>
      <c r="Q256" t="s">
        <v>3012</v>
      </c>
      <c r="S256" t="s">
        <v>3011</v>
      </c>
      <c r="T256">
        <f>VLOOKUP(Series!A256,EntidadesOpWeb!$A$4:$A$126,1,FALSE)</f>
        <v>3468</v>
      </c>
    </row>
    <row r="257" spans="1:20" hidden="1" x14ac:dyDescent="0.35">
      <c r="A257">
        <v>3469</v>
      </c>
      <c r="B257" t="s">
        <v>1788</v>
      </c>
      <c r="C257" t="s">
        <v>1773</v>
      </c>
      <c r="D257" t="s">
        <v>1707</v>
      </c>
      <c r="E257" t="s">
        <v>1773</v>
      </c>
      <c r="F257">
        <v>3314</v>
      </c>
      <c r="G257">
        <v>3314</v>
      </c>
      <c r="H257">
        <v>39686</v>
      </c>
      <c r="I257" s="26">
        <v>44167</v>
      </c>
      <c r="J257" t="s">
        <v>278</v>
      </c>
      <c r="K257" t="s">
        <v>278</v>
      </c>
      <c r="L257" t="s">
        <v>278</v>
      </c>
      <c r="M257" t="s">
        <v>278</v>
      </c>
      <c r="N257" t="s">
        <v>278</v>
      </c>
      <c r="O257" t="s">
        <v>1</v>
      </c>
      <c r="Q257" t="s">
        <v>3010</v>
      </c>
      <c r="S257" t="s">
        <v>3009</v>
      </c>
      <c r="T257">
        <f>VLOOKUP(Series!A257,EntidadesOpWeb!$A$4:$A$126,1,FALSE)</f>
        <v>3469</v>
      </c>
    </row>
    <row r="258" spans="1:20" hidden="1" x14ac:dyDescent="0.35">
      <c r="A258">
        <v>3470</v>
      </c>
      <c r="B258" t="s">
        <v>1788</v>
      </c>
      <c r="C258" t="s">
        <v>1773</v>
      </c>
      <c r="D258" t="s">
        <v>1707</v>
      </c>
      <c r="E258" t="s">
        <v>1773</v>
      </c>
      <c r="F258">
        <v>3317</v>
      </c>
      <c r="G258">
        <v>3317</v>
      </c>
      <c r="H258">
        <v>39687</v>
      </c>
      <c r="I258" s="26">
        <v>44176</v>
      </c>
      <c r="J258" t="s">
        <v>278</v>
      </c>
      <c r="K258" t="s">
        <v>278</v>
      </c>
      <c r="L258" t="s">
        <v>278</v>
      </c>
      <c r="M258" t="s">
        <v>278</v>
      </c>
      <c r="N258" t="s">
        <v>278</v>
      </c>
      <c r="O258" t="s">
        <v>1</v>
      </c>
      <c r="Q258" t="s">
        <v>3008</v>
      </c>
      <c r="S258" t="s">
        <v>3007</v>
      </c>
      <c r="T258" t="e">
        <f>VLOOKUP(Series!A258,EntidadesOpWeb!$A$4:$A$126,1,FALSE)</f>
        <v>#N/A</v>
      </c>
    </row>
    <row r="259" spans="1:20" hidden="1" x14ac:dyDescent="0.35">
      <c r="A259">
        <v>3471</v>
      </c>
      <c r="B259" t="s">
        <v>1788</v>
      </c>
      <c r="C259" t="s">
        <v>1773</v>
      </c>
      <c r="D259" t="s">
        <v>1707</v>
      </c>
      <c r="E259" t="s">
        <v>1773</v>
      </c>
      <c r="F259">
        <v>3317</v>
      </c>
      <c r="G259">
        <v>3317</v>
      </c>
      <c r="H259">
        <v>39688</v>
      </c>
      <c r="I259" s="26">
        <v>44166</v>
      </c>
      <c r="J259" t="s">
        <v>278</v>
      </c>
      <c r="K259" t="s">
        <v>278</v>
      </c>
      <c r="L259" t="s">
        <v>278</v>
      </c>
      <c r="M259" t="s">
        <v>278</v>
      </c>
      <c r="N259" t="s">
        <v>278</v>
      </c>
      <c r="O259" t="s">
        <v>1</v>
      </c>
      <c r="Q259" t="s">
        <v>3006</v>
      </c>
      <c r="S259" t="s">
        <v>3005</v>
      </c>
      <c r="T259">
        <f>VLOOKUP(Series!A259,EntidadesOpWeb!$A$4:$A$126,1,FALSE)</f>
        <v>3471</v>
      </c>
    </row>
    <row r="260" spans="1:20" hidden="1" x14ac:dyDescent="0.35">
      <c r="A260">
        <v>3472</v>
      </c>
      <c r="B260" t="s">
        <v>1788</v>
      </c>
      <c r="C260" t="s">
        <v>1773</v>
      </c>
      <c r="D260" t="s">
        <v>1707</v>
      </c>
      <c r="E260" t="s">
        <v>1773</v>
      </c>
      <c r="F260">
        <v>3317</v>
      </c>
      <c r="G260">
        <v>3317</v>
      </c>
      <c r="H260">
        <v>39689</v>
      </c>
      <c r="I260" s="26">
        <v>44166</v>
      </c>
      <c r="J260" t="s">
        <v>278</v>
      </c>
      <c r="K260" t="s">
        <v>278</v>
      </c>
      <c r="L260" t="s">
        <v>278</v>
      </c>
      <c r="M260" t="s">
        <v>278</v>
      </c>
      <c r="N260" t="s">
        <v>278</v>
      </c>
      <c r="O260" t="s">
        <v>1</v>
      </c>
      <c r="Q260" t="s">
        <v>3004</v>
      </c>
      <c r="S260" t="s">
        <v>3003</v>
      </c>
      <c r="T260">
        <f>VLOOKUP(Series!A260,EntidadesOpWeb!$A$4:$A$126,1,FALSE)</f>
        <v>3472</v>
      </c>
    </row>
    <row r="261" spans="1:20" hidden="1" x14ac:dyDescent="0.35">
      <c r="A261">
        <v>3473</v>
      </c>
      <c r="B261" t="s">
        <v>1788</v>
      </c>
      <c r="C261" t="s">
        <v>1773</v>
      </c>
      <c r="D261" t="s">
        <v>1707</v>
      </c>
      <c r="E261" t="s">
        <v>1773</v>
      </c>
      <c r="F261">
        <v>3317</v>
      </c>
      <c r="G261">
        <v>3317</v>
      </c>
      <c r="H261">
        <v>39690</v>
      </c>
      <c r="I261" s="26">
        <v>44166</v>
      </c>
      <c r="J261" t="s">
        <v>278</v>
      </c>
      <c r="K261" t="s">
        <v>278</v>
      </c>
      <c r="L261" t="s">
        <v>278</v>
      </c>
      <c r="M261" t="s">
        <v>278</v>
      </c>
      <c r="N261" t="s">
        <v>278</v>
      </c>
      <c r="O261" t="s">
        <v>1</v>
      </c>
      <c r="Q261" t="s">
        <v>3002</v>
      </c>
      <c r="S261" t="s">
        <v>3001</v>
      </c>
      <c r="T261">
        <f>VLOOKUP(Series!A261,EntidadesOpWeb!$A$4:$A$126,1,FALSE)</f>
        <v>3473</v>
      </c>
    </row>
    <row r="262" spans="1:20" hidden="1" x14ac:dyDescent="0.35">
      <c r="A262">
        <v>3474</v>
      </c>
      <c r="B262" t="s">
        <v>1788</v>
      </c>
      <c r="C262" t="s">
        <v>1773</v>
      </c>
      <c r="D262" t="s">
        <v>1707</v>
      </c>
      <c r="E262" t="s">
        <v>1773</v>
      </c>
      <c r="F262">
        <v>3320</v>
      </c>
      <c r="G262">
        <v>3320</v>
      </c>
      <c r="H262">
        <v>39691</v>
      </c>
      <c r="I262" s="26">
        <v>44176</v>
      </c>
      <c r="J262" t="s">
        <v>278</v>
      </c>
      <c r="K262" t="s">
        <v>278</v>
      </c>
      <c r="L262" t="s">
        <v>278</v>
      </c>
      <c r="M262" t="s">
        <v>278</v>
      </c>
      <c r="N262" t="s">
        <v>278</v>
      </c>
      <c r="O262" t="s">
        <v>1</v>
      </c>
      <c r="Q262" t="s">
        <v>3000</v>
      </c>
      <c r="S262" t="s">
        <v>2999</v>
      </c>
      <c r="T262" t="e">
        <f>VLOOKUP(Series!A262,EntidadesOpWeb!$A$4:$A$126,1,FALSE)</f>
        <v>#N/A</v>
      </c>
    </row>
    <row r="263" spans="1:20" hidden="1" x14ac:dyDescent="0.35">
      <c r="A263">
        <v>3475</v>
      </c>
      <c r="B263" t="s">
        <v>1788</v>
      </c>
      <c r="C263" t="s">
        <v>1773</v>
      </c>
      <c r="D263" t="s">
        <v>1707</v>
      </c>
      <c r="E263" t="s">
        <v>1773</v>
      </c>
      <c r="F263">
        <v>3320</v>
      </c>
      <c r="G263">
        <v>3320</v>
      </c>
      <c r="H263">
        <v>39692</v>
      </c>
      <c r="I263" s="26">
        <v>44167</v>
      </c>
      <c r="J263" t="s">
        <v>278</v>
      </c>
      <c r="K263" t="s">
        <v>278</v>
      </c>
      <c r="L263" t="s">
        <v>278</v>
      </c>
      <c r="M263" t="s">
        <v>278</v>
      </c>
      <c r="N263" t="s">
        <v>278</v>
      </c>
      <c r="O263" t="s">
        <v>1</v>
      </c>
      <c r="Q263" t="s">
        <v>2998</v>
      </c>
      <c r="S263" t="s">
        <v>2997</v>
      </c>
      <c r="T263">
        <f>VLOOKUP(Series!A263,EntidadesOpWeb!$A$4:$A$126,1,FALSE)</f>
        <v>3475</v>
      </c>
    </row>
    <row r="264" spans="1:20" hidden="1" x14ac:dyDescent="0.35">
      <c r="A264">
        <v>3476</v>
      </c>
      <c r="B264" t="s">
        <v>1788</v>
      </c>
      <c r="C264" t="s">
        <v>1773</v>
      </c>
      <c r="D264" t="s">
        <v>1707</v>
      </c>
      <c r="E264" t="s">
        <v>1773</v>
      </c>
      <c r="F264">
        <v>3320</v>
      </c>
      <c r="G264">
        <v>3320</v>
      </c>
      <c r="H264">
        <v>39693</v>
      </c>
      <c r="I264" s="26">
        <v>44167</v>
      </c>
      <c r="J264" t="s">
        <v>278</v>
      </c>
      <c r="K264" t="s">
        <v>278</v>
      </c>
      <c r="L264" t="s">
        <v>278</v>
      </c>
      <c r="M264" t="s">
        <v>278</v>
      </c>
      <c r="N264" t="s">
        <v>278</v>
      </c>
      <c r="O264" t="s">
        <v>1</v>
      </c>
      <c r="Q264" t="s">
        <v>2996</v>
      </c>
      <c r="S264" t="s">
        <v>2995</v>
      </c>
      <c r="T264">
        <f>VLOOKUP(Series!A264,EntidadesOpWeb!$A$4:$A$126,1,FALSE)</f>
        <v>3476</v>
      </c>
    </row>
    <row r="265" spans="1:20" hidden="1" x14ac:dyDescent="0.35">
      <c r="A265">
        <v>3477</v>
      </c>
      <c r="B265" t="s">
        <v>1788</v>
      </c>
      <c r="C265" t="s">
        <v>1773</v>
      </c>
      <c r="D265" t="s">
        <v>1707</v>
      </c>
      <c r="E265" t="s">
        <v>1773</v>
      </c>
      <c r="F265">
        <v>3320</v>
      </c>
      <c r="G265">
        <v>3320</v>
      </c>
      <c r="H265">
        <v>39694</v>
      </c>
      <c r="I265" s="26">
        <v>44167</v>
      </c>
      <c r="J265" t="s">
        <v>278</v>
      </c>
      <c r="K265" t="s">
        <v>278</v>
      </c>
      <c r="L265" t="s">
        <v>278</v>
      </c>
      <c r="M265" t="s">
        <v>278</v>
      </c>
      <c r="N265" t="s">
        <v>278</v>
      </c>
      <c r="O265" t="s">
        <v>1</v>
      </c>
      <c r="Q265" t="s">
        <v>2994</v>
      </c>
      <c r="S265" t="s">
        <v>2993</v>
      </c>
      <c r="T265">
        <f>VLOOKUP(Series!A265,EntidadesOpWeb!$A$4:$A$126,1,FALSE)</f>
        <v>3477</v>
      </c>
    </row>
    <row r="266" spans="1:20" hidden="1" x14ac:dyDescent="0.35">
      <c r="A266">
        <v>3479</v>
      </c>
      <c r="B266" t="s">
        <v>1788</v>
      </c>
      <c r="C266" t="s">
        <v>1773</v>
      </c>
      <c r="D266" t="s">
        <v>1707</v>
      </c>
      <c r="E266" t="s">
        <v>1773</v>
      </c>
      <c r="F266">
        <v>3478</v>
      </c>
      <c r="G266">
        <v>3478</v>
      </c>
      <c r="H266">
        <v>39702</v>
      </c>
      <c r="I266" s="26">
        <v>44168</v>
      </c>
      <c r="J266" t="s">
        <v>278</v>
      </c>
      <c r="K266" t="s">
        <v>278</v>
      </c>
      <c r="L266" t="s">
        <v>278</v>
      </c>
      <c r="M266" t="s">
        <v>278</v>
      </c>
      <c r="N266" t="s">
        <v>278</v>
      </c>
      <c r="O266" t="s">
        <v>1</v>
      </c>
      <c r="Q266" t="s">
        <v>2992</v>
      </c>
      <c r="S266" t="s">
        <v>2991</v>
      </c>
      <c r="T266" t="e">
        <f>VLOOKUP(Series!A266,EntidadesOpWeb!$A$4:$A$126,1,FALSE)</f>
        <v>#N/A</v>
      </c>
    </row>
    <row r="267" spans="1:20" hidden="1" x14ac:dyDescent="0.35">
      <c r="A267">
        <v>3480</v>
      </c>
      <c r="B267" t="s">
        <v>1788</v>
      </c>
      <c r="C267" t="s">
        <v>1773</v>
      </c>
      <c r="D267" t="s">
        <v>1707</v>
      </c>
      <c r="E267" t="s">
        <v>1773</v>
      </c>
      <c r="F267">
        <v>3478</v>
      </c>
      <c r="G267">
        <v>3478</v>
      </c>
      <c r="H267">
        <v>39703</v>
      </c>
      <c r="I267" s="26">
        <v>44168</v>
      </c>
      <c r="J267" t="s">
        <v>278</v>
      </c>
      <c r="K267" t="s">
        <v>278</v>
      </c>
      <c r="L267" t="s">
        <v>278</v>
      </c>
      <c r="M267" t="s">
        <v>278</v>
      </c>
      <c r="N267" t="s">
        <v>278</v>
      </c>
      <c r="O267" t="s">
        <v>1</v>
      </c>
      <c r="Q267" t="s">
        <v>2990</v>
      </c>
      <c r="S267" t="s">
        <v>2989</v>
      </c>
      <c r="T267" t="e">
        <f>VLOOKUP(Series!A267,EntidadesOpWeb!$A$4:$A$126,1,FALSE)</f>
        <v>#N/A</v>
      </c>
    </row>
    <row r="268" spans="1:20" hidden="1" x14ac:dyDescent="0.35">
      <c r="A268">
        <v>3482</v>
      </c>
      <c r="B268" t="s">
        <v>1788</v>
      </c>
      <c r="C268" t="s">
        <v>1773</v>
      </c>
      <c r="D268" t="s">
        <v>1707</v>
      </c>
      <c r="E268" t="s">
        <v>1773</v>
      </c>
      <c r="F268">
        <v>3481</v>
      </c>
      <c r="G268">
        <v>3481</v>
      </c>
      <c r="H268">
        <v>39827</v>
      </c>
      <c r="I268" s="26">
        <v>44194</v>
      </c>
      <c r="J268" t="s">
        <v>278</v>
      </c>
      <c r="K268" t="s">
        <v>278</v>
      </c>
      <c r="L268" t="s">
        <v>278</v>
      </c>
      <c r="M268" t="s">
        <v>278</v>
      </c>
      <c r="N268" t="s">
        <v>278</v>
      </c>
      <c r="O268" t="s">
        <v>1</v>
      </c>
      <c r="Q268" t="s">
        <v>2988</v>
      </c>
      <c r="S268" t="s">
        <v>2987</v>
      </c>
      <c r="T268" t="e">
        <f>VLOOKUP(Series!A268,EntidadesOpWeb!$A$4:$A$126,1,FALSE)</f>
        <v>#N/A</v>
      </c>
    </row>
    <row r="269" spans="1:20" hidden="1" x14ac:dyDescent="0.35">
      <c r="A269">
        <v>3483</v>
      </c>
      <c r="B269" t="s">
        <v>1788</v>
      </c>
      <c r="C269" t="s">
        <v>1773</v>
      </c>
      <c r="D269" t="s">
        <v>1707</v>
      </c>
      <c r="E269" t="s">
        <v>1773</v>
      </c>
      <c r="F269">
        <v>3481</v>
      </c>
      <c r="G269">
        <v>3481</v>
      </c>
      <c r="H269">
        <v>39828</v>
      </c>
      <c r="I269" s="26">
        <v>44194</v>
      </c>
      <c r="J269" t="s">
        <v>278</v>
      </c>
      <c r="K269" t="s">
        <v>278</v>
      </c>
      <c r="L269" t="s">
        <v>278</v>
      </c>
      <c r="M269" t="s">
        <v>278</v>
      </c>
      <c r="N269" t="s">
        <v>278</v>
      </c>
      <c r="O269" t="s">
        <v>1</v>
      </c>
      <c r="Q269" t="s">
        <v>2986</v>
      </c>
      <c r="S269" t="s">
        <v>2985</v>
      </c>
      <c r="T269" t="e">
        <f>VLOOKUP(Series!A269,EntidadesOpWeb!$A$4:$A$126,1,FALSE)</f>
        <v>#N/A</v>
      </c>
    </row>
    <row r="270" spans="1:20" hidden="1" x14ac:dyDescent="0.35">
      <c r="A270">
        <v>3484</v>
      </c>
      <c r="B270" t="s">
        <v>1788</v>
      </c>
      <c r="C270" t="s">
        <v>1773</v>
      </c>
      <c r="D270" t="s">
        <v>1707</v>
      </c>
      <c r="E270" t="s">
        <v>1773</v>
      </c>
      <c r="F270">
        <v>3400</v>
      </c>
      <c r="G270">
        <v>3400</v>
      </c>
      <c r="H270">
        <v>40027</v>
      </c>
      <c r="I270" s="26">
        <v>44237</v>
      </c>
      <c r="J270" t="s">
        <v>278</v>
      </c>
      <c r="K270" t="s">
        <v>278</v>
      </c>
      <c r="L270" t="s">
        <v>278</v>
      </c>
      <c r="M270" t="s">
        <v>278</v>
      </c>
      <c r="N270" t="s">
        <v>278</v>
      </c>
      <c r="O270" t="s">
        <v>1</v>
      </c>
      <c r="Q270" t="s">
        <v>2984</v>
      </c>
      <c r="S270" t="s">
        <v>2983</v>
      </c>
      <c r="T270" t="e">
        <f>VLOOKUP(Series!A270,EntidadesOpWeb!$A$4:$A$126,1,FALSE)</f>
        <v>#N/A</v>
      </c>
    </row>
    <row r="271" spans="1:20" hidden="1" x14ac:dyDescent="0.35">
      <c r="A271">
        <v>3485</v>
      </c>
      <c r="B271" t="s">
        <v>1788</v>
      </c>
      <c r="C271" t="s">
        <v>1773</v>
      </c>
      <c r="D271" t="s">
        <v>1707</v>
      </c>
      <c r="E271" t="s">
        <v>1773</v>
      </c>
      <c r="F271">
        <v>3135</v>
      </c>
      <c r="G271">
        <v>3135</v>
      </c>
      <c r="H271">
        <v>40053</v>
      </c>
      <c r="I271" s="26">
        <v>44245</v>
      </c>
      <c r="J271" t="s">
        <v>278</v>
      </c>
      <c r="K271" t="s">
        <v>278</v>
      </c>
      <c r="L271" t="s">
        <v>278</v>
      </c>
      <c r="M271" t="s">
        <v>278</v>
      </c>
      <c r="N271" t="s">
        <v>278</v>
      </c>
      <c r="O271" t="s">
        <v>1</v>
      </c>
      <c r="Q271" t="s">
        <v>2982</v>
      </c>
      <c r="S271" t="s">
        <v>2981</v>
      </c>
      <c r="T271">
        <f>VLOOKUP(Series!A271,EntidadesOpWeb!$A$4:$A$126,1,FALSE)</f>
        <v>3485</v>
      </c>
    </row>
    <row r="272" spans="1:20" hidden="1" x14ac:dyDescent="0.35">
      <c r="A272">
        <v>3486</v>
      </c>
      <c r="B272" t="s">
        <v>1788</v>
      </c>
      <c r="C272" t="s">
        <v>1773</v>
      </c>
      <c r="D272" t="s">
        <v>1707</v>
      </c>
      <c r="E272" t="s">
        <v>1773</v>
      </c>
      <c r="F272">
        <v>3339</v>
      </c>
      <c r="G272">
        <v>3339</v>
      </c>
      <c r="H272">
        <v>40054</v>
      </c>
      <c r="I272" s="26">
        <v>44245</v>
      </c>
      <c r="J272" t="s">
        <v>278</v>
      </c>
      <c r="K272" t="s">
        <v>278</v>
      </c>
      <c r="L272" t="s">
        <v>278</v>
      </c>
      <c r="M272" t="s">
        <v>278</v>
      </c>
      <c r="N272" t="s">
        <v>278</v>
      </c>
      <c r="O272" t="s">
        <v>1</v>
      </c>
      <c r="Q272" t="s">
        <v>2980</v>
      </c>
      <c r="S272" t="s">
        <v>2979</v>
      </c>
      <c r="T272">
        <f>VLOOKUP(Series!A272,EntidadesOpWeb!$A$4:$A$126,1,FALSE)</f>
        <v>3486</v>
      </c>
    </row>
    <row r="273" spans="1:20" hidden="1" x14ac:dyDescent="0.35">
      <c r="A273">
        <v>3487</v>
      </c>
      <c r="B273" t="s">
        <v>1788</v>
      </c>
      <c r="C273" t="s">
        <v>1773</v>
      </c>
      <c r="D273" t="s">
        <v>1707</v>
      </c>
      <c r="E273" t="s">
        <v>1773</v>
      </c>
      <c r="F273">
        <v>3122</v>
      </c>
      <c r="G273">
        <v>3122</v>
      </c>
      <c r="H273">
        <v>40055</v>
      </c>
      <c r="I273" s="26">
        <v>44245</v>
      </c>
      <c r="J273" t="s">
        <v>278</v>
      </c>
      <c r="K273" t="s">
        <v>278</v>
      </c>
      <c r="L273" t="s">
        <v>278</v>
      </c>
      <c r="M273" t="s">
        <v>278</v>
      </c>
      <c r="N273" t="s">
        <v>278</v>
      </c>
      <c r="O273" t="s">
        <v>1</v>
      </c>
      <c r="Q273" t="s">
        <v>2978</v>
      </c>
      <c r="S273" t="s">
        <v>2977</v>
      </c>
      <c r="T273">
        <f>VLOOKUP(Series!A273,EntidadesOpWeb!$A$4:$A$126,1,FALSE)</f>
        <v>3487</v>
      </c>
    </row>
    <row r="274" spans="1:20" hidden="1" x14ac:dyDescent="0.35">
      <c r="A274">
        <v>3488</v>
      </c>
      <c r="B274" t="s">
        <v>1788</v>
      </c>
      <c r="C274" t="s">
        <v>1773</v>
      </c>
      <c r="D274" t="s">
        <v>1707</v>
      </c>
      <c r="E274" t="s">
        <v>1773</v>
      </c>
      <c r="F274">
        <v>3126</v>
      </c>
      <c r="G274">
        <v>3126</v>
      </c>
      <c r="H274">
        <v>40056</v>
      </c>
      <c r="I274" s="26">
        <v>44245</v>
      </c>
      <c r="J274" t="s">
        <v>278</v>
      </c>
      <c r="K274" t="s">
        <v>278</v>
      </c>
      <c r="L274" t="s">
        <v>278</v>
      </c>
      <c r="M274" t="s">
        <v>278</v>
      </c>
      <c r="N274" t="s">
        <v>278</v>
      </c>
      <c r="O274" t="s">
        <v>1</v>
      </c>
      <c r="Q274" t="s">
        <v>2976</v>
      </c>
      <c r="S274" t="s">
        <v>2975</v>
      </c>
      <c r="T274">
        <f>VLOOKUP(Series!A274,EntidadesOpWeb!$A$4:$A$126,1,FALSE)</f>
        <v>3488</v>
      </c>
    </row>
    <row r="275" spans="1:20" hidden="1" x14ac:dyDescent="0.35">
      <c r="A275">
        <v>3489</v>
      </c>
      <c r="B275" t="s">
        <v>1788</v>
      </c>
      <c r="C275" t="s">
        <v>1773</v>
      </c>
      <c r="D275" t="s">
        <v>1707</v>
      </c>
      <c r="E275" t="s">
        <v>1773</v>
      </c>
      <c r="F275">
        <v>3130</v>
      </c>
      <c r="G275">
        <v>3130</v>
      </c>
      <c r="H275">
        <v>40057</v>
      </c>
      <c r="I275" s="26">
        <v>44245</v>
      </c>
      <c r="J275" t="s">
        <v>278</v>
      </c>
      <c r="K275" t="s">
        <v>278</v>
      </c>
      <c r="L275" t="s">
        <v>278</v>
      </c>
      <c r="M275" t="s">
        <v>278</v>
      </c>
      <c r="N275" t="s">
        <v>278</v>
      </c>
      <c r="O275" t="s">
        <v>1</v>
      </c>
      <c r="Q275" t="s">
        <v>2974</v>
      </c>
      <c r="S275" t="s">
        <v>2973</v>
      </c>
      <c r="T275">
        <f>VLOOKUP(Series!A275,EntidadesOpWeb!$A$4:$A$126,1,FALSE)</f>
        <v>3489</v>
      </c>
    </row>
    <row r="276" spans="1:20" hidden="1" x14ac:dyDescent="0.35">
      <c r="A276">
        <v>3490</v>
      </c>
      <c r="B276" t="s">
        <v>1788</v>
      </c>
      <c r="C276" t="s">
        <v>1773</v>
      </c>
      <c r="D276" t="s">
        <v>1707</v>
      </c>
      <c r="E276" t="s">
        <v>1773</v>
      </c>
      <c r="F276">
        <v>3289</v>
      </c>
      <c r="G276">
        <v>3289</v>
      </c>
      <c r="H276">
        <v>40161</v>
      </c>
      <c r="I276" s="26">
        <v>44267</v>
      </c>
      <c r="J276" t="s">
        <v>278</v>
      </c>
      <c r="K276" t="s">
        <v>278</v>
      </c>
      <c r="L276" t="s">
        <v>278</v>
      </c>
      <c r="M276" t="s">
        <v>278</v>
      </c>
      <c r="N276" t="s">
        <v>278</v>
      </c>
      <c r="O276" t="s">
        <v>1</v>
      </c>
      <c r="Q276" t="s">
        <v>2972</v>
      </c>
      <c r="S276" t="s">
        <v>2971</v>
      </c>
      <c r="T276" t="e">
        <f>VLOOKUP(Series!A276,EntidadesOpWeb!$A$4:$A$126,1,FALSE)</f>
        <v>#N/A</v>
      </c>
    </row>
    <row r="277" spans="1:20" hidden="1" x14ac:dyDescent="0.35">
      <c r="A277">
        <v>3491</v>
      </c>
      <c r="B277" t="s">
        <v>1788</v>
      </c>
      <c r="C277" t="s">
        <v>1773</v>
      </c>
      <c r="D277" t="s">
        <v>1707</v>
      </c>
      <c r="E277" t="s">
        <v>1773</v>
      </c>
      <c r="F277">
        <v>3289</v>
      </c>
      <c r="G277">
        <v>3289</v>
      </c>
      <c r="H277">
        <v>40162</v>
      </c>
      <c r="I277" s="26">
        <v>44260</v>
      </c>
      <c r="J277" t="s">
        <v>278</v>
      </c>
      <c r="K277" t="s">
        <v>278</v>
      </c>
      <c r="L277" t="s">
        <v>278</v>
      </c>
      <c r="M277" t="s">
        <v>278</v>
      </c>
      <c r="N277" t="s">
        <v>278</v>
      </c>
      <c r="O277" t="s">
        <v>1</v>
      </c>
      <c r="Q277" t="s">
        <v>2970</v>
      </c>
      <c r="S277" t="s">
        <v>2969</v>
      </c>
      <c r="T277" t="e">
        <f>VLOOKUP(Series!A277,EntidadesOpWeb!$A$4:$A$126,1,FALSE)</f>
        <v>#N/A</v>
      </c>
    </row>
    <row r="278" spans="1:20" hidden="1" x14ac:dyDescent="0.35">
      <c r="A278">
        <v>3492</v>
      </c>
      <c r="B278" t="s">
        <v>1788</v>
      </c>
      <c r="C278" t="s">
        <v>1773</v>
      </c>
      <c r="D278" t="s">
        <v>1707</v>
      </c>
      <c r="E278" t="s">
        <v>1773</v>
      </c>
      <c r="F278">
        <v>3346</v>
      </c>
      <c r="G278">
        <v>3346</v>
      </c>
      <c r="H278">
        <v>40163</v>
      </c>
      <c r="I278" s="26">
        <v>44267</v>
      </c>
      <c r="J278" t="s">
        <v>278</v>
      </c>
      <c r="K278" t="s">
        <v>278</v>
      </c>
      <c r="L278" t="s">
        <v>278</v>
      </c>
      <c r="M278" t="s">
        <v>278</v>
      </c>
      <c r="N278" t="s">
        <v>278</v>
      </c>
      <c r="O278" t="s">
        <v>1</v>
      </c>
      <c r="Q278" t="s">
        <v>2968</v>
      </c>
      <c r="S278" t="s">
        <v>2967</v>
      </c>
      <c r="T278" t="e">
        <f>VLOOKUP(Series!A278,EntidadesOpWeb!$A$4:$A$126,1,FALSE)</f>
        <v>#N/A</v>
      </c>
    </row>
    <row r="279" spans="1:20" hidden="1" x14ac:dyDescent="0.35">
      <c r="A279">
        <v>3493</v>
      </c>
      <c r="B279" t="s">
        <v>1788</v>
      </c>
      <c r="C279" t="s">
        <v>1773</v>
      </c>
      <c r="D279" t="s">
        <v>1707</v>
      </c>
      <c r="E279" t="s">
        <v>1773</v>
      </c>
      <c r="F279">
        <v>3346</v>
      </c>
      <c r="G279">
        <v>3346</v>
      </c>
      <c r="H279">
        <v>40164</v>
      </c>
      <c r="I279" s="26">
        <v>44260</v>
      </c>
      <c r="J279" t="s">
        <v>278</v>
      </c>
      <c r="K279" t="s">
        <v>278</v>
      </c>
      <c r="L279" t="s">
        <v>278</v>
      </c>
      <c r="M279" t="s">
        <v>278</v>
      </c>
      <c r="N279" t="s">
        <v>278</v>
      </c>
      <c r="O279" t="s">
        <v>1</v>
      </c>
      <c r="Q279" t="s">
        <v>2966</v>
      </c>
      <c r="S279" t="s">
        <v>2965</v>
      </c>
      <c r="T279" t="e">
        <f>VLOOKUP(Series!A279,EntidadesOpWeb!$A$4:$A$126,1,FALSE)</f>
        <v>#N/A</v>
      </c>
    </row>
    <row r="280" spans="1:20" hidden="1" x14ac:dyDescent="0.35">
      <c r="A280">
        <v>3494</v>
      </c>
      <c r="B280" t="s">
        <v>1788</v>
      </c>
      <c r="C280" t="s">
        <v>1773</v>
      </c>
      <c r="D280" t="s">
        <v>1707</v>
      </c>
      <c r="E280" t="s">
        <v>1773</v>
      </c>
      <c r="F280">
        <v>3076</v>
      </c>
      <c r="G280">
        <v>3076</v>
      </c>
      <c r="H280">
        <v>40166</v>
      </c>
      <c r="I280" s="26">
        <v>44260</v>
      </c>
      <c r="J280" t="s">
        <v>278</v>
      </c>
      <c r="K280" t="s">
        <v>278</v>
      </c>
      <c r="L280" t="s">
        <v>278</v>
      </c>
      <c r="M280" t="s">
        <v>278</v>
      </c>
      <c r="N280" t="s">
        <v>278</v>
      </c>
      <c r="O280" t="s">
        <v>1</v>
      </c>
      <c r="Q280" t="s">
        <v>2964</v>
      </c>
      <c r="S280" t="s">
        <v>2963</v>
      </c>
      <c r="T280" t="e">
        <f>VLOOKUP(Series!A280,EntidadesOpWeb!$A$4:$A$126,1,FALSE)</f>
        <v>#N/A</v>
      </c>
    </row>
    <row r="281" spans="1:20" hidden="1" x14ac:dyDescent="0.35">
      <c r="A281">
        <v>3495</v>
      </c>
      <c r="B281" t="s">
        <v>1788</v>
      </c>
      <c r="C281" t="s">
        <v>1773</v>
      </c>
      <c r="D281" t="s">
        <v>1707</v>
      </c>
      <c r="E281" t="s">
        <v>1773</v>
      </c>
      <c r="F281">
        <v>3076</v>
      </c>
      <c r="G281">
        <v>3076</v>
      </c>
      <c r="H281">
        <v>40167</v>
      </c>
      <c r="I281" s="26">
        <v>44267</v>
      </c>
      <c r="J281" t="s">
        <v>278</v>
      </c>
      <c r="K281" t="s">
        <v>278</v>
      </c>
      <c r="L281" t="s">
        <v>278</v>
      </c>
      <c r="M281" t="s">
        <v>278</v>
      </c>
      <c r="N281" t="s">
        <v>278</v>
      </c>
      <c r="O281" t="s">
        <v>1</v>
      </c>
      <c r="Q281" t="s">
        <v>2962</v>
      </c>
      <c r="S281" t="s">
        <v>2961</v>
      </c>
      <c r="T281" t="e">
        <f>VLOOKUP(Series!A281,EntidadesOpWeb!$A$4:$A$126,1,FALSE)</f>
        <v>#N/A</v>
      </c>
    </row>
    <row r="282" spans="1:20" hidden="1" x14ac:dyDescent="0.35">
      <c r="A282">
        <v>3496</v>
      </c>
      <c r="B282" t="s">
        <v>1788</v>
      </c>
      <c r="C282" t="s">
        <v>1773</v>
      </c>
      <c r="D282" t="s">
        <v>1707</v>
      </c>
      <c r="E282" t="s">
        <v>1773</v>
      </c>
      <c r="F282">
        <v>3076</v>
      </c>
      <c r="G282">
        <v>3076</v>
      </c>
      <c r="H282">
        <v>40168</v>
      </c>
      <c r="I282" s="26">
        <v>44260</v>
      </c>
      <c r="J282" t="s">
        <v>278</v>
      </c>
      <c r="K282" t="s">
        <v>278</v>
      </c>
      <c r="L282" t="s">
        <v>278</v>
      </c>
      <c r="M282" t="s">
        <v>278</v>
      </c>
      <c r="N282" t="s">
        <v>278</v>
      </c>
      <c r="O282" t="s">
        <v>1</v>
      </c>
      <c r="Q282" t="s">
        <v>2960</v>
      </c>
      <c r="S282" t="s">
        <v>2959</v>
      </c>
      <c r="T282" t="e">
        <f>VLOOKUP(Series!A282,EntidadesOpWeb!$A$4:$A$126,1,FALSE)</f>
        <v>#N/A</v>
      </c>
    </row>
    <row r="283" spans="1:20" hidden="1" x14ac:dyDescent="0.35">
      <c r="A283">
        <v>3497</v>
      </c>
      <c r="B283" t="s">
        <v>1788</v>
      </c>
      <c r="C283" t="s">
        <v>1773</v>
      </c>
      <c r="D283" t="s">
        <v>1707</v>
      </c>
      <c r="E283" t="s">
        <v>1773</v>
      </c>
      <c r="F283">
        <v>3380</v>
      </c>
      <c r="G283">
        <v>3380</v>
      </c>
      <c r="H283">
        <v>40169</v>
      </c>
      <c r="I283" s="26">
        <v>44260</v>
      </c>
      <c r="J283" t="s">
        <v>278</v>
      </c>
      <c r="K283" t="s">
        <v>278</v>
      </c>
      <c r="L283" t="s">
        <v>278</v>
      </c>
      <c r="M283" t="s">
        <v>278</v>
      </c>
      <c r="N283" t="s">
        <v>278</v>
      </c>
      <c r="O283" t="s">
        <v>1</v>
      </c>
      <c r="Q283" t="s">
        <v>2958</v>
      </c>
      <c r="S283" t="s">
        <v>2957</v>
      </c>
      <c r="T283" t="e">
        <f>VLOOKUP(Series!A283,EntidadesOpWeb!$A$4:$A$126,1,FALSE)</f>
        <v>#N/A</v>
      </c>
    </row>
    <row r="284" spans="1:20" hidden="1" x14ac:dyDescent="0.35">
      <c r="A284">
        <v>3498</v>
      </c>
      <c r="B284" t="s">
        <v>1788</v>
      </c>
      <c r="C284" t="s">
        <v>1773</v>
      </c>
      <c r="D284" t="s">
        <v>1707</v>
      </c>
      <c r="E284" t="s">
        <v>1773</v>
      </c>
      <c r="F284">
        <v>3380</v>
      </c>
      <c r="G284">
        <v>3380</v>
      </c>
      <c r="H284">
        <v>40170</v>
      </c>
      <c r="I284" s="26">
        <v>44260</v>
      </c>
      <c r="J284" t="s">
        <v>278</v>
      </c>
      <c r="K284" t="s">
        <v>278</v>
      </c>
      <c r="L284" t="s">
        <v>278</v>
      </c>
      <c r="M284" t="s">
        <v>278</v>
      </c>
      <c r="N284" t="s">
        <v>278</v>
      </c>
      <c r="O284" t="s">
        <v>1</v>
      </c>
      <c r="Q284" t="s">
        <v>2956</v>
      </c>
      <c r="S284" t="s">
        <v>2955</v>
      </c>
      <c r="T284" t="e">
        <f>VLOOKUP(Series!A284,EntidadesOpWeb!$A$4:$A$126,1,FALSE)</f>
        <v>#N/A</v>
      </c>
    </row>
    <row r="285" spans="1:20" hidden="1" x14ac:dyDescent="0.35">
      <c r="A285">
        <v>3499</v>
      </c>
      <c r="B285" t="s">
        <v>1788</v>
      </c>
      <c r="C285" t="s">
        <v>1773</v>
      </c>
      <c r="D285" t="s">
        <v>1707</v>
      </c>
      <c r="E285" t="s">
        <v>1773</v>
      </c>
      <c r="F285">
        <v>3339</v>
      </c>
      <c r="G285">
        <v>3339</v>
      </c>
      <c r="H285">
        <v>40449</v>
      </c>
      <c r="I285" s="26">
        <v>44308</v>
      </c>
      <c r="J285" t="s">
        <v>278</v>
      </c>
      <c r="K285" t="s">
        <v>278</v>
      </c>
      <c r="L285" t="s">
        <v>278</v>
      </c>
      <c r="M285" t="s">
        <v>278</v>
      </c>
      <c r="N285" t="s">
        <v>278</v>
      </c>
      <c r="O285" t="s">
        <v>1</v>
      </c>
      <c r="Q285" t="s">
        <v>2954</v>
      </c>
      <c r="S285" t="s">
        <v>2953</v>
      </c>
      <c r="T285" t="e">
        <f>VLOOKUP(Series!A285,EntidadesOpWeb!$A$4:$A$126,1,FALSE)</f>
        <v>#N/A</v>
      </c>
    </row>
    <row r="286" spans="1:20" hidden="1" x14ac:dyDescent="0.35">
      <c r="A286">
        <v>3501</v>
      </c>
      <c r="B286" t="s">
        <v>1788</v>
      </c>
      <c r="C286" t="s">
        <v>1773</v>
      </c>
      <c r="D286" t="s">
        <v>1707</v>
      </c>
      <c r="E286" t="s">
        <v>1773</v>
      </c>
      <c r="F286">
        <v>3500</v>
      </c>
      <c r="G286">
        <v>3500</v>
      </c>
      <c r="H286">
        <v>40407</v>
      </c>
      <c r="I286" s="26">
        <v>44301</v>
      </c>
      <c r="J286" t="s">
        <v>278</v>
      </c>
      <c r="K286" t="s">
        <v>278</v>
      </c>
      <c r="L286" t="s">
        <v>278</v>
      </c>
      <c r="M286" t="s">
        <v>278</v>
      </c>
      <c r="N286" t="s">
        <v>278</v>
      </c>
      <c r="O286" t="s">
        <v>1</v>
      </c>
      <c r="Q286" t="s">
        <v>2952</v>
      </c>
      <c r="S286" t="s">
        <v>2951</v>
      </c>
      <c r="T286" t="e">
        <f>VLOOKUP(Series!A286,EntidadesOpWeb!$A$4:$A$126,1,FALSE)</f>
        <v>#N/A</v>
      </c>
    </row>
    <row r="287" spans="1:20" hidden="1" x14ac:dyDescent="0.35">
      <c r="A287">
        <v>3502</v>
      </c>
      <c r="B287" t="s">
        <v>1788</v>
      </c>
      <c r="C287" t="s">
        <v>1773</v>
      </c>
      <c r="D287" t="s">
        <v>1707</v>
      </c>
      <c r="E287" t="s">
        <v>1773</v>
      </c>
      <c r="F287">
        <v>3500</v>
      </c>
      <c r="G287">
        <v>3500</v>
      </c>
      <c r="H287">
        <v>40408</v>
      </c>
      <c r="I287" s="26">
        <v>44301</v>
      </c>
      <c r="J287" t="s">
        <v>278</v>
      </c>
      <c r="K287" t="s">
        <v>278</v>
      </c>
      <c r="L287" t="s">
        <v>278</v>
      </c>
      <c r="M287" t="s">
        <v>278</v>
      </c>
      <c r="N287" t="s">
        <v>278</v>
      </c>
      <c r="O287" t="s">
        <v>1</v>
      </c>
      <c r="Q287" t="s">
        <v>2950</v>
      </c>
      <c r="S287" t="s">
        <v>2949</v>
      </c>
      <c r="T287" t="e">
        <f>VLOOKUP(Series!A287,EntidadesOpWeb!$A$4:$A$126,1,FALSE)</f>
        <v>#N/A</v>
      </c>
    </row>
    <row r="288" spans="1:20" hidden="1" x14ac:dyDescent="0.35">
      <c r="A288">
        <v>3504</v>
      </c>
      <c r="B288" t="s">
        <v>1788</v>
      </c>
      <c r="C288" t="s">
        <v>1773</v>
      </c>
      <c r="D288" t="s">
        <v>1707</v>
      </c>
      <c r="E288" t="s">
        <v>1773</v>
      </c>
      <c r="F288">
        <v>3503</v>
      </c>
      <c r="G288">
        <v>3503</v>
      </c>
      <c r="H288">
        <v>40555</v>
      </c>
      <c r="I288" s="26">
        <v>44322</v>
      </c>
      <c r="J288" t="s">
        <v>278</v>
      </c>
      <c r="K288" t="s">
        <v>278</v>
      </c>
      <c r="L288" t="s">
        <v>278</v>
      </c>
      <c r="M288" t="s">
        <v>278</v>
      </c>
      <c r="N288" t="s">
        <v>278</v>
      </c>
      <c r="O288" t="s">
        <v>1</v>
      </c>
      <c r="Q288" t="s">
        <v>2948</v>
      </c>
      <c r="S288" t="s">
        <v>2947</v>
      </c>
      <c r="T288">
        <f>VLOOKUP(Series!A288,EntidadesOpWeb!$A$4:$A$126,1,FALSE)</f>
        <v>3504</v>
      </c>
    </row>
    <row r="289" spans="1:20" hidden="1" x14ac:dyDescent="0.35">
      <c r="A289">
        <v>3505</v>
      </c>
      <c r="B289" t="s">
        <v>1788</v>
      </c>
      <c r="C289" t="s">
        <v>1773</v>
      </c>
      <c r="D289" t="s">
        <v>1707</v>
      </c>
      <c r="E289" t="s">
        <v>1773</v>
      </c>
      <c r="F289">
        <v>3503</v>
      </c>
      <c r="G289">
        <v>3503</v>
      </c>
      <c r="H289">
        <v>40556</v>
      </c>
      <c r="I289" s="26">
        <v>44322</v>
      </c>
      <c r="J289" t="s">
        <v>278</v>
      </c>
      <c r="K289" t="s">
        <v>278</v>
      </c>
      <c r="L289" t="s">
        <v>278</v>
      </c>
      <c r="M289" t="s">
        <v>278</v>
      </c>
      <c r="N289" t="s">
        <v>278</v>
      </c>
      <c r="O289" t="s">
        <v>1</v>
      </c>
      <c r="Q289" t="s">
        <v>2946</v>
      </c>
      <c r="S289" t="s">
        <v>2945</v>
      </c>
      <c r="T289" t="e">
        <f>VLOOKUP(Series!A289,EntidadesOpWeb!$A$4:$A$126,1,FALSE)</f>
        <v>#N/A</v>
      </c>
    </row>
    <row r="290" spans="1:20" hidden="1" x14ac:dyDescent="0.35">
      <c r="A290">
        <v>3506</v>
      </c>
      <c r="B290" t="s">
        <v>1788</v>
      </c>
      <c r="C290" t="s">
        <v>1773</v>
      </c>
      <c r="D290" t="s">
        <v>1707</v>
      </c>
      <c r="E290" t="s">
        <v>1773</v>
      </c>
      <c r="F290">
        <v>3503</v>
      </c>
      <c r="G290">
        <v>3503</v>
      </c>
      <c r="H290">
        <v>40551</v>
      </c>
      <c r="I290" s="26">
        <v>44322</v>
      </c>
      <c r="J290" t="s">
        <v>278</v>
      </c>
      <c r="K290" t="s">
        <v>278</v>
      </c>
      <c r="L290" t="s">
        <v>278</v>
      </c>
      <c r="M290" t="s">
        <v>278</v>
      </c>
      <c r="N290" t="s">
        <v>278</v>
      </c>
      <c r="O290" t="s">
        <v>1</v>
      </c>
      <c r="Q290" t="s">
        <v>2944</v>
      </c>
      <c r="S290" t="s">
        <v>2943</v>
      </c>
      <c r="T290">
        <f>VLOOKUP(Series!A290,EntidadesOpWeb!$A$4:$A$126,1,FALSE)</f>
        <v>3506</v>
      </c>
    </row>
    <row r="291" spans="1:20" hidden="1" x14ac:dyDescent="0.35">
      <c r="A291">
        <v>3507</v>
      </c>
      <c r="B291" t="s">
        <v>1788</v>
      </c>
      <c r="C291" t="s">
        <v>1773</v>
      </c>
      <c r="D291" t="s">
        <v>1707</v>
      </c>
      <c r="E291" t="s">
        <v>1773</v>
      </c>
      <c r="F291">
        <v>3503</v>
      </c>
      <c r="G291">
        <v>3503</v>
      </c>
      <c r="H291">
        <v>40550</v>
      </c>
      <c r="I291" s="26">
        <v>44322</v>
      </c>
      <c r="J291" t="s">
        <v>278</v>
      </c>
      <c r="K291" t="s">
        <v>278</v>
      </c>
      <c r="L291" t="s">
        <v>278</v>
      </c>
      <c r="M291" t="s">
        <v>278</v>
      </c>
      <c r="N291" t="s">
        <v>278</v>
      </c>
      <c r="O291" t="s">
        <v>1</v>
      </c>
      <c r="Q291" t="s">
        <v>2942</v>
      </c>
      <c r="S291" t="s">
        <v>2941</v>
      </c>
      <c r="T291" t="e">
        <f>VLOOKUP(Series!A291,EntidadesOpWeb!$A$4:$A$126,1,FALSE)</f>
        <v>#N/A</v>
      </c>
    </row>
    <row r="292" spans="1:20" hidden="1" x14ac:dyDescent="0.35">
      <c r="A292">
        <v>3508</v>
      </c>
      <c r="B292" t="s">
        <v>1788</v>
      </c>
      <c r="C292" t="s">
        <v>1773</v>
      </c>
      <c r="D292" t="s">
        <v>1707</v>
      </c>
      <c r="E292" t="s">
        <v>1773</v>
      </c>
      <c r="F292">
        <v>3503</v>
      </c>
      <c r="G292">
        <v>3503</v>
      </c>
      <c r="H292">
        <v>40552</v>
      </c>
      <c r="I292" s="26">
        <v>44322</v>
      </c>
      <c r="J292" t="s">
        <v>278</v>
      </c>
      <c r="K292" t="s">
        <v>278</v>
      </c>
      <c r="L292" t="s">
        <v>278</v>
      </c>
      <c r="M292" t="s">
        <v>278</v>
      </c>
      <c r="N292" t="s">
        <v>278</v>
      </c>
      <c r="O292" t="s">
        <v>1</v>
      </c>
      <c r="Q292" t="s">
        <v>2940</v>
      </c>
      <c r="S292" t="s">
        <v>2939</v>
      </c>
      <c r="T292">
        <f>VLOOKUP(Series!A292,EntidadesOpWeb!$A$4:$A$126,1,FALSE)</f>
        <v>3508</v>
      </c>
    </row>
    <row r="293" spans="1:20" hidden="1" x14ac:dyDescent="0.35">
      <c r="A293">
        <v>3509</v>
      </c>
      <c r="B293" t="s">
        <v>1788</v>
      </c>
      <c r="C293" t="s">
        <v>1773</v>
      </c>
      <c r="D293" t="s">
        <v>1707</v>
      </c>
      <c r="E293" t="s">
        <v>1773</v>
      </c>
      <c r="F293">
        <v>3503</v>
      </c>
      <c r="G293">
        <v>3503</v>
      </c>
      <c r="H293">
        <v>40553</v>
      </c>
      <c r="I293" s="26">
        <v>44322</v>
      </c>
      <c r="J293" t="s">
        <v>278</v>
      </c>
      <c r="K293" t="s">
        <v>278</v>
      </c>
      <c r="L293" t="s">
        <v>278</v>
      </c>
      <c r="M293" t="s">
        <v>278</v>
      </c>
      <c r="N293" t="s">
        <v>278</v>
      </c>
      <c r="O293" t="s">
        <v>1</v>
      </c>
      <c r="Q293" t="s">
        <v>2938</v>
      </c>
      <c r="S293" t="s">
        <v>2937</v>
      </c>
      <c r="T293" t="e">
        <f>VLOOKUP(Series!A293,EntidadesOpWeb!$A$4:$A$126,1,FALSE)</f>
        <v>#N/A</v>
      </c>
    </row>
    <row r="294" spans="1:20" hidden="1" x14ac:dyDescent="0.35">
      <c r="A294">
        <v>3510</v>
      </c>
      <c r="B294" t="s">
        <v>1788</v>
      </c>
      <c r="C294" t="s">
        <v>1773</v>
      </c>
      <c r="D294" t="s">
        <v>1707</v>
      </c>
      <c r="E294" t="s">
        <v>1773</v>
      </c>
      <c r="F294">
        <v>3503</v>
      </c>
      <c r="G294">
        <v>3503</v>
      </c>
      <c r="H294">
        <v>40554</v>
      </c>
      <c r="I294" s="26">
        <v>44322</v>
      </c>
      <c r="J294" t="s">
        <v>278</v>
      </c>
      <c r="K294" t="s">
        <v>278</v>
      </c>
      <c r="L294" t="s">
        <v>278</v>
      </c>
      <c r="M294" t="s">
        <v>278</v>
      </c>
      <c r="N294" t="s">
        <v>278</v>
      </c>
      <c r="O294" t="s">
        <v>1</v>
      </c>
      <c r="Q294" t="s">
        <v>2936</v>
      </c>
      <c r="S294" t="s">
        <v>2935</v>
      </c>
      <c r="T294" t="e">
        <f>VLOOKUP(Series!A294,EntidadesOpWeb!$A$4:$A$126,1,FALSE)</f>
        <v>#N/A</v>
      </c>
    </row>
    <row r="295" spans="1:20" hidden="1" x14ac:dyDescent="0.35">
      <c r="A295">
        <v>3511</v>
      </c>
      <c r="B295" t="s">
        <v>1788</v>
      </c>
      <c r="C295" t="s">
        <v>1773</v>
      </c>
      <c r="D295" t="s">
        <v>1707</v>
      </c>
      <c r="E295" t="s">
        <v>1773</v>
      </c>
      <c r="F295">
        <v>3503</v>
      </c>
      <c r="G295">
        <v>3503</v>
      </c>
      <c r="H295">
        <v>40549</v>
      </c>
      <c r="I295" s="26">
        <v>44322</v>
      </c>
      <c r="J295" t="s">
        <v>278</v>
      </c>
      <c r="K295" t="s">
        <v>278</v>
      </c>
      <c r="L295" t="s">
        <v>278</v>
      </c>
      <c r="M295" t="s">
        <v>278</v>
      </c>
      <c r="N295" t="s">
        <v>278</v>
      </c>
      <c r="O295" t="s">
        <v>1</v>
      </c>
      <c r="Q295" t="s">
        <v>2934</v>
      </c>
      <c r="S295" t="s">
        <v>2933</v>
      </c>
      <c r="T295" t="e">
        <f>VLOOKUP(Series!A295,EntidadesOpWeb!$A$4:$A$126,1,FALSE)</f>
        <v>#N/A</v>
      </c>
    </row>
    <row r="296" spans="1:20" hidden="1" x14ac:dyDescent="0.35">
      <c r="A296">
        <v>3513</v>
      </c>
      <c r="B296" t="s">
        <v>1788</v>
      </c>
      <c r="C296" t="s">
        <v>1773</v>
      </c>
      <c r="D296" t="s">
        <v>1707</v>
      </c>
      <c r="E296" t="s">
        <v>1773</v>
      </c>
      <c r="F296">
        <v>3512</v>
      </c>
      <c r="G296">
        <v>3512</v>
      </c>
      <c r="H296">
        <v>40575</v>
      </c>
      <c r="I296" s="26">
        <v>44327</v>
      </c>
      <c r="J296" t="s">
        <v>278</v>
      </c>
      <c r="K296" t="s">
        <v>278</v>
      </c>
      <c r="L296" t="s">
        <v>278</v>
      </c>
      <c r="M296" t="s">
        <v>278</v>
      </c>
      <c r="N296" t="s">
        <v>278</v>
      </c>
      <c r="O296" t="s">
        <v>1</v>
      </c>
      <c r="Q296" t="s">
        <v>2932</v>
      </c>
      <c r="S296" t="s">
        <v>2931</v>
      </c>
      <c r="T296">
        <f>VLOOKUP(Series!A296,EntidadesOpWeb!$A$4:$A$126,1,FALSE)</f>
        <v>3513</v>
      </c>
    </row>
    <row r="297" spans="1:20" hidden="1" x14ac:dyDescent="0.35">
      <c r="A297">
        <v>3514</v>
      </c>
      <c r="B297" t="s">
        <v>1788</v>
      </c>
      <c r="C297" t="s">
        <v>1773</v>
      </c>
      <c r="D297" t="s">
        <v>1707</v>
      </c>
      <c r="E297" t="s">
        <v>1773</v>
      </c>
      <c r="F297">
        <v>3512</v>
      </c>
      <c r="G297">
        <v>3512</v>
      </c>
      <c r="H297">
        <v>40576</v>
      </c>
      <c r="I297" s="26">
        <v>44327</v>
      </c>
      <c r="J297" t="s">
        <v>278</v>
      </c>
      <c r="K297" t="s">
        <v>278</v>
      </c>
      <c r="L297" t="s">
        <v>278</v>
      </c>
      <c r="M297" t="s">
        <v>278</v>
      </c>
      <c r="N297" t="s">
        <v>278</v>
      </c>
      <c r="O297" t="s">
        <v>1</v>
      </c>
      <c r="Q297" t="s">
        <v>2930</v>
      </c>
      <c r="S297" t="s">
        <v>2929</v>
      </c>
      <c r="T297" t="e">
        <f>VLOOKUP(Series!A297,EntidadesOpWeb!$A$4:$A$126,1,FALSE)</f>
        <v>#N/A</v>
      </c>
    </row>
    <row r="298" spans="1:20" hidden="1" x14ac:dyDescent="0.35">
      <c r="A298">
        <v>3515</v>
      </c>
      <c r="B298" t="s">
        <v>1788</v>
      </c>
      <c r="C298" t="s">
        <v>1773</v>
      </c>
      <c r="D298" t="s">
        <v>1707</v>
      </c>
      <c r="E298" t="s">
        <v>1773</v>
      </c>
      <c r="F298">
        <v>3512</v>
      </c>
      <c r="G298">
        <v>3512</v>
      </c>
      <c r="H298">
        <v>40577</v>
      </c>
      <c r="I298" s="26">
        <v>44327</v>
      </c>
      <c r="J298" t="s">
        <v>278</v>
      </c>
      <c r="K298" t="s">
        <v>278</v>
      </c>
      <c r="L298" t="s">
        <v>278</v>
      </c>
      <c r="M298" t="s">
        <v>278</v>
      </c>
      <c r="N298" t="s">
        <v>278</v>
      </c>
      <c r="O298" t="s">
        <v>1</v>
      </c>
      <c r="Q298" t="s">
        <v>2928</v>
      </c>
      <c r="S298" t="s">
        <v>2927</v>
      </c>
      <c r="T298" t="e">
        <f>VLOOKUP(Series!A298,EntidadesOpWeb!$A$4:$A$126,1,FALSE)</f>
        <v>#N/A</v>
      </c>
    </row>
    <row r="299" spans="1:20" hidden="1" x14ac:dyDescent="0.35">
      <c r="A299">
        <v>3516</v>
      </c>
      <c r="B299" t="s">
        <v>1788</v>
      </c>
      <c r="C299" t="s">
        <v>1773</v>
      </c>
      <c r="D299" t="s">
        <v>1707</v>
      </c>
      <c r="E299" t="s">
        <v>1773</v>
      </c>
      <c r="F299">
        <v>3512</v>
      </c>
      <c r="G299">
        <v>3512</v>
      </c>
      <c r="H299">
        <v>40578</v>
      </c>
      <c r="I299" s="26">
        <v>44327</v>
      </c>
      <c r="J299" t="s">
        <v>278</v>
      </c>
      <c r="K299" t="s">
        <v>278</v>
      </c>
      <c r="L299" t="s">
        <v>278</v>
      </c>
      <c r="M299" t="s">
        <v>278</v>
      </c>
      <c r="N299" t="s">
        <v>278</v>
      </c>
      <c r="O299" t="s">
        <v>1</v>
      </c>
      <c r="Q299" t="s">
        <v>2926</v>
      </c>
      <c r="S299" t="s">
        <v>2925</v>
      </c>
      <c r="T299" t="e">
        <f>VLOOKUP(Series!A299,EntidadesOpWeb!$A$4:$A$126,1,FALSE)</f>
        <v>#N/A</v>
      </c>
    </row>
    <row r="300" spans="1:20" hidden="1" x14ac:dyDescent="0.35">
      <c r="A300">
        <v>3517</v>
      </c>
      <c r="B300" t="s">
        <v>1788</v>
      </c>
      <c r="C300" t="s">
        <v>1773</v>
      </c>
      <c r="D300" t="s">
        <v>1707</v>
      </c>
      <c r="E300" t="s">
        <v>1773</v>
      </c>
      <c r="F300">
        <v>3512</v>
      </c>
      <c r="G300">
        <v>3512</v>
      </c>
      <c r="H300">
        <v>40579</v>
      </c>
      <c r="I300" s="26">
        <v>44327</v>
      </c>
      <c r="J300" t="s">
        <v>278</v>
      </c>
      <c r="K300" t="s">
        <v>278</v>
      </c>
      <c r="L300" t="s">
        <v>278</v>
      </c>
      <c r="M300" t="s">
        <v>278</v>
      </c>
      <c r="N300" t="s">
        <v>278</v>
      </c>
      <c r="O300" t="s">
        <v>1</v>
      </c>
      <c r="Q300" t="s">
        <v>2924</v>
      </c>
      <c r="S300" t="s">
        <v>2923</v>
      </c>
      <c r="T300" t="e">
        <f>VLOOKUP(Series!A300,EntidadesOpWeb!$A$4:$A$126,1,FALSE)</f>
        <v>#N/A</v>
      </c>
    </row>
    <row r="301" spans="1:20" hidden="1" x14ac:dyDescent="0.35">
      <c r="A301">
        <v>3518</v>
      </c>
      <c r="B301" t="s">
        <v>1788</v>
      </c>
      <c r="C301" t="s">
        <v>1773</v>
      </c>
      <c r="D301" t="s">
        <v>1707</v>
      </c>
      <c r="E301" t="s">
        <v>1773</v>
      </c>
      <c r="F301">
        <v>3512</v>
      </c>
      <c r="G301">
        <v>3512</v>
      </c>
      <c r="H301">
        <v>40580</v>
      </c>
      <c r="I301" s="26">
        <v>44327</v>
      </c>
      <c r="J301" t="s">
        <v>278</v>
      </c>
      <c r="K301" t="s">
        <v>278</v>
      </c>
      <c r="L301" t="s">
        <v>278</v>
      </c>
      <c r="M301" t="s">
        <v>278</v>
      </c>
      <c r="N301" t="s">
        <v>278</v>
      </c>
      <c r="O301" t="s">
        <v>1</v>
      </c>
      <c r="Q301" t="s">
        <v>2922</v>
      </c>
      <c r="S301" t="s">
        <v>2921</v>
      </c>
      <c r="T301" t="e">
        <f>VLOOKUP(Series!A301,EntidadesOpWeb!$A$4:$A$126,1,FALSE)</f>
        <v>#N/A</v>
      </c>
    </row>
    <row r="302" spans="1:20" hidden="1" x14ac:dyDescent="0.35">
      <c r="A302">
        <v>3519</v>
      </c>
      <c r="B302" t="s">
        <v>1788</v>
      </c>
      <c r="C302" t="s">
        <v>1773</v>
      </c>
      <c r="D302" t="s">
        <v>1707</v>
      </c>
      <c r="E302" t="s">
        <v>1773</v>
      </c>
      <c r="F302">
        <v>3286</v>
      </c>
      <c r="G302">
        <v>3286</v>
      </c>
      <c r="H302">
        <v>40597</v>
      </c>
      <c r="I302" s="26">
        <v>44327</v>
      </c>
      <c r="J302" t="s">
        <v>278</v>
      </c>
      <c r="K302" t="s">
        <v>278</v>
      </c>
      <c r="L302" t="s">
        <v>278</v>
      </c>
      <c r="M302" t="s">
        <v>278</v>
      </c>
      <c r="N302" t="s">
        <v>278</v>
      </c>
      <c r="O302" t="s">
        <v>1</v>
      </c>
      <c r="Q302" t="s">
        <v>2920</v>
      </c>
      <c r="S302" t="s">
        <v>2919</v>
      </c>
      <c r="T302" t="e">
        <f>VLOOKUP(Series!A302,EntidadesOpWeb!$A$4:$A$126,1,FALSE)</f>
        <v>#N/A</v>
      </c>
    </row>
    <row r="303" spans="1:20" hidden="1" x14ac:dyDescent="0.35">
      <c r="A303">
        <v>3521</v>
      </c>
      <c r="B303" t="s">
        <v>1788</v>
      </c>
      <c r="C303" t="s">
        <v>1773</v>
      </c>
      <c r="D303" t="s">
        <v>1707</v>
      </c>
      <c r="E303" t="s">
        <v>1773</v>
      </c>
      <c r="F303">
        <v>3520</v>
      </c>
      <c r="G303">
        <v>3520</v>
      </c>
      <c r="H303">
        <v>40582</v>
      </c>
      <c r="I303" s="26">
        <v>44327</v>
      </c>
      <c r="J303" t="s">
        <v>278</v>
      </c>
      <c r="K303" t="s">
        <v>278</v>
      </c>
      <c r="L303" t="s">
        <v>278</v>
      </c>
      <c r="M303" t="s">
        <v>278</v>
      </c>
      <c r="N303" t="s">
        <v>278</v>
      </c>
      <c r="O303" t="s">
        <v>1</v>
      </c>
      <c r="Q303" t="s">
        <v>2918</v>
      </c>
      <c r="S303" t="s">
        <v>2917</v>
      </c>
      <c r="T303">
        <f>VLOOKUP(Series!A303,EntidadesOpWeb!$A$4:$A$126,1,FALSE)</f>
        <v>3521</v>
      </c>
    </row>
    <row r="304" spans="1:20" hidden="1" x14ac:dyDescent="0.35">
      <c r="A304">
        <v>3522</v>
      </c>
      <c r="B304" t="s">
        <v>1788</v>
      </c>
      <c r="C304" t="s">
        <v>1773</v>
      </c>
      <c r="D304" t="s">
        <v>1707</v>
      </c>
      <c r="E304" t="s">
        <v>1773</v>
      </c>
      <c r="F304">
        <v>3520</v>
      </c>
      <c r="G304">
        <v>3520</v>
      </c>
      <c r="H304">
        <v>40583</v>
      </c>
      <c r="I304" s="26">
        <v>44327</v>
      </c>
      <c r="J304" t="s">
        <v>278</v>
      </c>
      <c r="K304" t="s">
        <v>278</v>
      </c>
      <c r="L304" t="s">
        <v>278</v>
      </c>
      <c r="M304" t="s">
        <v>278</v>
      </c>
      <c r="N304" t="s">
        <v>278</v>
      </c>
      <c r="O304" t="s">
        <v>1</v>
      </c>
      <c r="Q304" t="s">
        <v>2916</v>
      </c>
      <c r="S304" t="s">
        <v>2915</v>
      </c>
      <c r="T304" t="e">
        <f>VLOOKUP(Series!A304,EntidadesOpWeb!$A$4:$A$126,1,FALSE)</f>
        <v>#N/A</v>
      </c>
    </row>
    <row r="305" spans="1:20" hidden="1" x14ac:dyDescent="0.35">
      <c r="A305">
        <v>3523</v>
      </c>
      <c r="B305" t="s">
        <v>1788</v>
      </c>
      <c r="C305" t="s">
        <v>1773</v>
      </c>
      <c r="D305" t="s">
        <v>1707</v>
      </c>
      <c r="E305" t="s">
        <v>1773</v>
      </c>
      <c r="F305">
        <v>3520</v>
      </c>
      <c r="G305">
        <v>3520</v>
      </c>
      <c r="H305">
        <v>40584</v>
      </c>
      <c r="I305" s="26">
        <v>44327</v>
      </c>
      <c r="J305" t="s">
        <v>278</v>
      </c>
      <c r="K305" t="s">
        <v>278</v>
      </c>
      <c r="L305" t="s">
        <v>278</v>
      </c>
      <c r="M305" t="s">
        <v>278</v>
      </c>
      <c r="N305" t="s">
        <v>278</v>
      </c>
      <c r="O305" t="s">
        <v>1</v>
      </c>
      <c r="Q305" t="s">
        <v>2914</v>
      </c>
      <c r="S305" t="s">
        <v>2913</v>
      </c>
      <c r="T305" t="e">
        <f>VLOOKUP(Series!A305,EntidadesOpWeb!$A$4:$A$126,1,FALSE)</f>
        <v>#N/A</v>
      </c>
    </row>
    <row r="306" spans="1:20" hidden="1" x14ac:dyDescent="0.35">
      <c r="A306">
        <v>3524</v>
      </c>
      <c r="B306" t="s">
        <v>1788</v>
      </c>
      <c r="C306" t="s">
        <v>1773</v>
      </c>
      <c r="D306" t="s">
        <v>1707</v>
      </c>
      <c r="E306" t="s">
        <v>1773</v>
      </c>
      <c r="F306">
        <v>3520</v>
      </c>
      <c r="G306">
        <v>3520</v>
      </c>
      <c r="H306">
        <v>40585</v>
      </c>
      <c r="I306" s="26">
        <v>44327</v>
      </c>
      <c r="J306" t="s">
        <v>278</v>
      </c>
      <c r="K306" t="s">
        <v>278</v>
      </c>
      <c r="L306" t="s">
        <v>278</v>
      </c>
      <c r="M306" t="s">
        <v>278</v>
      </c>
      <c r="N306" t="s">
        <v>278</v>
      </c>
      <c r="O306" t="s">
        <v>1</v>
      </c>
      <c r="Q306" t="s">
        <v>2912</v>
      </c>
      <c r="S306" t="s">
        <v>2911</v>
      </c>
      <c r="T306" t="e">
        <f>VLOOKUP(Series!A306,EntidadesOpWeb!$A$4:$A$126,1,FALSE)</f>
        <v>#N/A</v>
      </c>
    </row>
    <row r="307" spans="1:20" hidden="1" x14ac:dyDescent="0.35">
      <c r="A307">
        <v>3525</v>
      </c>
      <c r="B307" t="s">
        <v>1788</v>
      </c>
      <c r="C307" t="s">
        <v>1773</v>
      </c>
      <c r="D307" t="s">
        <v>1707</v>
      </c>
      <c r="E307" t="s">
        <v>1773</v>
      </c>
      <c r="F307">
        <v>3520</v>
      </c>
      <c r="G307">
        <v>3520</v>
      </c>
      <c r="H307">
        <v>40586</v>
      </c>
      <c r="I307" s="26">
        <v>44327</v>
      </c>
      <c r="J307" t="s">
        <v>278</v>
      </c>
      <c r="K307" t="s">
        <v>278</v>
      </c>
      <c r="L307" t="s">
        <v>278</v>
      </c>
      <c r="M307" t="s">
        <v>278</v>
      </c>
      <c r="N307" t="s">
        <v>278</v>
      </c>
      <c r="O307" t="s">
        <v>1</v>
      </c>
      <c r="Q307" t="s">
        <v>2910</v>
      </c>
      <c r="S307" t="s">
        <v>2909</v>
      </c>
      <c r="T307" t="e">
        <f>VLOOKUP(Series!A307,EntidadesOpWeb!$A$4:$A$126,1,FALSE)</f>
        <v>#N/A</v>
      </c>
    </row>
    <row r="308" spans="1:20" hidden="1" x14ac:dyDescent="0.35">
      <c r="A308">
        <v>3526</v>
      </c>
      <c r="B308" t="s">
        <v>1788</v>
      </c>
      <c r="C308" t="s">
        <v>1773</v>
      </c>
      <c r="D308" t="s">
        <v>1707</v>
      </c>
      <c r="E308" t="s">
        <v>1773</v>
      </c>
      <c r="F308">
        <v>3520</v>
      </c>
      <c r="G308">
        <v>3520</v>
      </c>
      <c r="H308">
        <v>40587</v>
      </c>
      <c r="I308" s="26">
        <v>44327</v>
      </c>
      <c r="J308" t="s">
        <v>278</v>
      </c>
      <c r="K308" t="s">
        <v>278</v>
      </c>
      <c r="L308" t="s">
        <v>278</v>
      </c>
      <c r="M308" t="s">
        <v>278</v>
      </c>
      <c r="N308" t="s">
        <v>278</v>
      </c>
      <c r="O308" t="s">
        <v>1</v>
      </c>
      <c r="Q308" t="s">
        <v>2908</v>
      </c>
      <c r="S308" t="s">
        <v>2907</v>
      </c>
      <c r="T308" t="e">
        <f>VLOOKUP(Series!A308,EntidadesOpWeb!$A$4:$A$126,1,FALSE)</f>
        <v>#N/A</v>
      </c>
    </row>
    <row r="309" spans="1:20" hidden="1" x14ac:dyDescent="0.35">
      <c r="A309">
        <v>3527</v>
      </c>
      <c r="B309" t="s">
        <v>1788</v>
      </c>
      <c r="C309" t="s">
        <v>1773</v>
      </c>
      <c r="D309" t="s">
        <v>1707</v>
      </c>
      <c r="E309" t="s">
        <v>1773</v>
      </c>
      <c r="F309">
        <v>3286</v>
      </c>
      <c r="G309">
        <v>3286</v>
      </c>
      <c r="H309">
        <v>41164</v>
      </c>
      <c r="I309" s="26">
        <v>44446</v>
      </c>
      <c r="J309" t="s">
        <v>278</v>
      </c>
      <c r="K309" t="s">
        <v>278</v>
      </c>
      <c r="L309" t="s">
        <v>278</v>
      </c>
      <c r="M309" t="s">
        <v>278</v>
      </c>
      <c r="N309" t="s">
        <v>278</v>
      </c>
      <c r="O309" t="s">
        <v>1</v>
      </c>
      <c r="Q309" t="s">
        <v>2906</v>
      </c>
      <c r="S309" t="s">
        <v>2905</v>
      </c>
      <c r="T309" t="e">
        <f>VLOOKUP(Series!A309,EntidadesOpWeb!$A$4:$A$126,1,FALSE)</f>
        <v>#N/A</v>
      </c>
    </row>
    <row r="310" spans="1:20" hidden="1" x14ac:dyDescent="0.35">
      <c r="A310">
        <v>3528</v>
      </c>
      <c r="B310" t="s">
        <v>1788</v>
      </c>
      <c r="C310" t="s">
        <v>1773</v>
      </c>
      <c r="D310" t="s">
        <v>1707</v>
      </c>
      <c r="E310" t="s">
        <v>1773</v>
      </c>
      <c r="F310">
        <v>3286</v>
      </c>
      <c r="G310">
        <v>3286</v>
      </c>
      <c r="H310">
        <v>41165</v>
      </c>
      <c r="I310" s="26">
        <v>44446</v>
      </c>
      <c r="J310" t="s">
        <v>278</v>
      </c>
      <c r="K310" t="s">
        <v>278</v>
      </c>
      <c r="L310" t="s">
        <v>278</v>
      </c>
      <c r="M310" t="s">
        <v>278</v>
      </c>
      <c r="N310" t="s">
        <v>278</v>
      </c>
      <c r="O310" t="s">
        <v>1</v>
      </c>
      <c r="Q310" t="s">
        <v>2904</v>
      </c>
      <c r="S310" t="s">
        <v>2903</v>
      </c>
      <c r="T310" t="e">
        <f>VLOOKUP(Series!A310,EntidadesOpWeb!$A$4:$A$126,1,FALSE)</f>
        <v>#N/A</v>
      </c>
    </row>
    <row r="311" spans="1:20" hidden="1" x14ac:dyDescent="0.35">
      <c r="A311">
        <v>3529</v>
      </c>
      <c r="B311" t="s">
        <v>1788</v>
      </c>
      <c r="C311" t="s">
        <v>1773</v>
      </c>
      <c r="D311" t="s">
        <v>1707</v>
      </c>
      <c r="E311" t="s">
        <v>1773</v>
      </c>
      <c r="F311">
        <v>3286</v>
      </c>
      <c r="G311">
        <v>3286</v>
      </c>
      <c r="H311">
        <v>41166</v>
      </c>
      <c r="I311" s="26">
        <v>44446</v>
      </c>
      <c r="J311" t="s">
        <v>278</v>
      </c>
      <c r="K311" t="s">
        <v>278</v>
      </c>
      <c r="L311" t="s">
        <v>278</v>
      </c>
      <c r="M311" t="s">
        <v>278</v>
      </c>
      <c r="N311" t="s">
        <v>278</v>
      </c>
      <c r="O311" t="s">
        <v>1</v>
      </c>
      <c r="Q311" t="s">
        <v>2902</v>
      </c>
      <c r="S311" t="s">
        <v>2901</v>
      </c>
      <c r="T311" t="e">
        <f>VLOOKUP(Series!A311,EntidadesOpWeb!$A$4:$A$126,1,FALSE)</f>
        <v>#N/A</v>
      </c>
    </row>
    <row r="312" spans="1:20" hidden="1" x14ac:dyDescent="0.35">
      <c r="A312">
        <v>3531</v>
      </c>
      <c r="B312" t="s">
        <v>1788</v>
      </c>
      <c r="C312" t="s">
        <v>1773</v>
      </c>
      <c r="D312" t="s">
        <v>1707</v>
      </c>
      <c r="E312" t="s">
        <v>1773</v>
      </c>
      <c r="F312">
        <v>3530</v>
      </c>
      <c r="G312">
        <v>3530</v>
      </c>
      <c r="H312">
        <v>41361</v>
      </c>
      <c r="I312" s="26">
        <v>44509</v>
      </c>
      <c r="J312" t="s">
        <v>278</v>
      </c>
      <c r="K312" t="s">
        <v>278</v>
      </c>
      <c r="L312" t="s">
        <v>278</v>
      </c>
      <c r="M312" t="s">
        <v>278</v>
      </c>
      <c r="N312" t="s">
        <v>278</v>
      </c>
      <c r="O312" t="s">
        <v>1</v>
      </c>
      <c r="Q312" t="s">
        <v>2900</v>
      </c>
      <c r="S312" t="s">
        <v>2899</v>
      </c>
      <c r="T312" t="e">
        <f>VLOOKUP(Series!A312,EntidadesOpWeb!$A$4:$A$126,1,FALSE)</f>
        <v>#N/A</v>
      </c>
    </row>
    <row r="313" spans="1:20" hidden="1" x14ac:dyDescent="0.35">
      <c r="A313">
        <v>3532</v>
      </c>
      <c r="B313" t="s">
        <v>1788</v>
      </c>
      <c r="C313" t="s">
        <v>1773</v>
      </c>
      <c r="D313" t="s">
        <v>1707</v>
      </c>
      <c r="E313" t="s">
        <v>1773</v>
      </c>
      <c r="F313">
        <v>3530</v>
      </c>
      <c r="G313">
        <v>3530</v>
      </c>
      <c r="H313">
        <v>41362</v>
      </c>
      <c r="I313" s="26">
        <v>44509</v>
      </c>
      <c r="J313" t="s">
        <v>278</v>
      </c>
      <c r="K313" t="s">
        <v>278</v>
      </c>
      <c r="L313" t="s">
        <v>278</v>
      </c>
      <c r="M313" t="s">
        <v>278</v>
      </c>
      <c r="N313" t="s">
        <v>278</v>
      </c>
      <c r="O313" t="s">
        <v>1</v>
      </c>
      <c r="Q313" t="s">
        <v>2898</v>
      </c>
      <c r="S313" t="s">
        <v>2897</v>
      </c>
      <c r="T313" t="e">
        <f>VLOOKUP(Series!A313,EntidadesOpWeb!$A$4:$A$126,1,FALSE)</f>
        <v>#N/A</v>
      </c>
    </row>
    <row r="314" spans="1:20" hidden="1" x14ac:dyDescent="0.35">
      <c r="A314">
        <v>3533</v>
      </c>
      <c r="B314" t="s">
        <v>1788</v>
      </c>
      <c r="C314" t="s">
        <v>1773</v>
      </c>
      <c r="D314" t="s">
        <v>1707</v>
      </c>
      <c r="E314" t="s">
        <v>1773</v>
      </c>
      <c r="F314">
        <v>3530</v>
      </c>
      <c r="G314">
        <v>3530</v>
      </c>
      <c r="H314">
        <v>41374</v>
      </c>
      <c r="I314" s="26">
        <v>44509</v>
      </c>
      <c r="J314" t="s">
        <v>278</v>
      </c>
      <c r="K314" t="s">
        <v>278</v>
      </c>
      <c r="L314" t="s">
        <v>278</v>
      </c>
      <c r="M314" t="s">
        <v>278</v>
      </c>
      <c r="N314" t="s">
        <v>278</v>
      </c>
      <c r="O314" t="s">
        <v>1</v>
      </c>
      <c r="Q314" t="s">
        <v>2896</v>
      </c>
      <c r="S314" t="s">
        <v>2895</v>
      </c>
      <c r="T314" t="e">
        <f>VLOOKUP(Series!A314,EntidadesOpWeb!$A$4:$A$126,1,FALSE)</f>
        <v>#N/A</v>
      </c>
    </row>
    <row r="315" spans="1:20" hidden="1" x14ac:dyDescent="0.35">
      <c r="A315">
        <v>3534</v>
      </c>
      <c r="B315" t="s">
        <v>1788</v>
      </c>
      <c r="C315" t="s">
        <v>1773</v>
      </c>
      <c r="D315" t="s">
        <v>1707</v>
      </c>
      <c r="E315" t="s">
        <v>1773</v>
      </c>
      <c r="F315">
        <v>3369</v>
      </c>
      <c r="G315">
        <v>3369</v>
      </c>
      <c r="H315">
        <v>41701</v>
      </c>
      <c r="I315" s="26">
        <v>44560</v>
      </c>
      <c r="J315" t="s">
        <v>278</v>
      </c>
      <c r="K315" t="s">
        <v>278</v>
      </c>
      <c r="L315" t="s">
        <v>278</v>
      </c>
      <c r="M315" t="s">
        <v>278</v>
      </c>
      <c r="N315" t="s">
        <v>278</v>
      </c>
      <c r="O315" t="s">
        <v>1</v>
      </c>
      <c r="Q315" t="s">
        <v>2894</v>
      </c>
      <c r="S315" t="s">
        <v>2893</v>
      </c>
      <c r="T315" t="e">
        <f>VLOOKUP(Series!A315,EntidadesOpWeb!$A$4:$A$126,1,FALSE)</f>
        <v>#N/A</v>
      </c>
    </row>
    <row r="316" spans="1:20" hidden="1" x14ac:dyDescent="0.35">
      <c r="A316">
        <v>3535</v>
      </c>
      <c r="B316" t="s">
        <v>1788</v>
      </c>
      <c r="C316" t="s">
        <v>1773</v>
      </c>
      <c r="D316" t="s">
        <v>1707</v>
      </c>
      <c r="E316" t="s">
        <v>1773</v>
      </c>
      <c r="F316">
        <v>3364</v>
      </c>
      <c r="G316">
        <v>3364</v>
      </c>
      <c r="H316">
        <v>41703</v>
      </c>
      <c r="I316" s="26">
        <v>44560</v>
      </c>
      <c r="J316" t="s">
        <v>278</v>
      </c>
      <c r="K316" t="s">
        <v>278</v>
      </c>
      <c r="L316" t="s">
        <v>278</v>
      </c>
      <c r="M316" t="s">
        <v>278</v>
      </c>
      <c r="N316" t="s">
        <v>278</v>
      </c>
      <c r="O316" t="s">
        <v>1</v>
      </c>
      <c r="Q316" t="s">
        <v>2892</v>
      </c>
      <c r="S316" t="s">
        <v>2891</v>
      </c>
      <c r="T316" t="e">
        <f>VLOOKUP(Series!A316,EntidadesOpWeb!$A$4:$A$126,1,FALSE)</f>
        <v>#N/A</v>
      </c>
    </row>
    <row r="317" spans="1:20" hidden="1" x14ac:dyDescent="0.35">
      <c r="A317">
        <v>3536</v>
      </c>
      <c r="B317" t="s">
        <v>1788</v>
      </c>
      <c r="C317" t="s">
        <v>1773</v>
      </c>
      <c r="D317" t="s">
        <v>1707</v>
      </c>
      <c r="E317" t="s">
        <v>1773</v>
      </c>
      <c r="F317">
        <v>3364</v>
      </c>
      <c r="G317">
        <v>3364</v>
      </c>
      <c r="H317">
        <v>41705</v>
      </c>
      <c r="I317" s="26">
        <v>44560</v>
      </c>
      <c r="J317" t="s">
        <v>278</v>
      </c>
      <c r="K317" t="s">
        <v>278</v>
      </c>
      <c r="L317" t="s">
        <v>278</v>
      </c>
      <c r="M317" t="s">
        <v>278</v>
      </c>
      <c r="N317" t="s">
        <v>278</v>
      </c>
      <c r="O317" t="s">
        <v>1</v>
      </c>
      <c r="Q317" t="s">
        <v>2890</v>
      </c>
      <c r="S317" t="s">
        <v>2889</v>
      </c>
      <c r="T317" t="e">
        <f>VLOOKUP(Series!A317,EntidadesOpWeb!$A$4:$A$126,1,FALSE)</f>
        <v>#N/A</v>
      </c>
    </row>
    <row r="318" spans="1:20" hidden="1" x14ac:dyDescent="0.35">
      <c r="A318">
        <v>3537</v>
      </c>
      <c r="B318" t="s">
        <v>1788</v>
      </c>
      <c r="C318" t="s">
        <v>1773</v>
      </c>
      <c r="D318" t="s">
        <v>1707</v>
      </c>
      <c r="E318" t="s">
        <v>1773</v>
      </c>
      <c r="F318">
        <v>3136</v>
      </c>
      <c r="G318">
        <v>3136</v>
      </c>
      <c r="H318">
        <v>41709</v>
      </c>
      <c r="I318" s="26">
        <v>44560</v>
      </c>
      <c r="J318" t="s">
        <v>278</v>
      </c>
      <c r="K318" t="s">
        <v>278</v>
      </c>
      <c r="L318" t="s">
        <v>278</v>
      </c>
      <c r="M318" t="s">
        <v>278</v>
      </c>
      <c r="N318" t="s">
        <v>278</v>
      </c>
      <c r="O318" t="s">
        <v>1</v>
      </c>
      <c r="Q318" t="s">
        <v>2888</v>
      </c>
      <c r="S318" t="s">
        <v>2887</v>
      </c>
      <c r="T318" t="e">
        <f>VLOOKUP(Series!A318,EntidadesOpWeb!$A$4:$A$126,1,FALSE)</f>
        <v>#N/A</v>
      </c>
    </row>
    <row r="319" spans="1:20" hidden="1" x14ac:dyDescent="0.35">
      <c r="A319">
        <v>3538</v>
      </c>
      <c r="B319" t="s">
        <v>1788</v>
      </c>
      <c r="C319" t="s">
        <v>1773</v>
      </c>
      <c r="D319" t="s">
        <v>1707</v>
      </c>
      <c r="E319" t="s">
        <v>1773</v>
      </c>
      <c r="F319">
        <v>3261</v>
      </c>
      <c r="G319">
        <v>3261</v>
      </c>
      <c r="H319">
        <v>41894</v>
      </c>
      <c r="I319" s="26">
        <v>44595</v>
      </c>
      <c r="J319" t="s">
        <v>278</v>
      </c>
      <c r="K319" t="s">
        <v>278</v>
      </c>
      <c r="L319" t="s">
        <v>278</v>
      </c>
      <c r="M319" t="s">
        <v>278</v>
      </c>
      <c r="N319" t="s">
        <v>278</v>
      </c>
      <c r="O319" t="s">
        <v>1</v>
      </c>
      <c r="Q319" t="s">
        <v>2886</v>
      </c>
      <c r="S319" t="s">
        <v>2885</v>
      </c>
      <c r="T319" t="e">
        <f>VLOOKUP(Series!A319,EntidadesOpWeb!$A$4:$A$126,1,FALSE)</f>
        <v>#N/A</v>
      </c>
    </row>
    <row r="320" spans="1:20" hidden="1" x14ac:dyDescent="0.35">
      <c r="A320">
        <v>3540</v>
      </c>
      <c r="B320" t="s">
        <v>1788</v>
      </c>
      <c r="C320" t="s">
        <v>1773</v>
      </c>
      <c r="D320" t="s">
        <v>1707</v>
      </c>
      <c r="E320" t="s">
        <v>1773</v>
      </c>
      <c r="F320">
        <v>3539</v>
      </c>
      <c r="G320">
        <v>3539</v>
      </c>
      <c r="H320">
        <v>41991</v>
      </c>
      <c r="I320" s="26">
        <v>44622</v>
      </c>
      <c r="J320" t="s">
        <v>278</v>
      </c>
      <c r="K320" t="s">
        <v>278</v>
      </c>
      <c r="L320" t="s">
        <v>278</v>
      </c>
      <c r="M320" t="s">
        <v>278</v>
      </c>
      <c r="N320" t="s">
        <v>278</v>
      </c>
      <c r="O320" t="s">
        <v>1</v>
      </c>
      <c r="Q320" t="s">
        <v>2884</v>
      </c>
      <c r="S320" t="s">
        <v>2883</v>
      </c>
      <c r="T320" t="e">
        <f>VLOOKUP(Series!A320,EntidadesOpWeb!$A$4:$A$126,1,FALSE)</f>
        <v>#N/A</v>
      </c>
    </row>
    <row r="321" spans="1:20" hidden="1" x14ac:dyDescent="0.35">
      <c r="A321">
        <v>3541</v>
      </c>
      <c r="B321" t="s">
        <v>1788</v>
      </c>
      <c r="C321" t="s">
        <v>1773</v>
      </c>
      <c r="D321" t="s">
        <v>1707</v>
      </c>
      <c r="E321" t="s">
        <v>1773</v>
      </c>
      <c r="F321">
        <v>3539</v>
      </c>
      <c r="G321">
        <v>3539</v>
      </c>
      <c r="H321">
        <v>41992</v>
      </c>
      <c r="I321" s="26">
        <v>44622</v>
      </c>
      <c r="J321" t="s">
        <v>278</v>
      </c>
      <c r="K321" t="s">
        <v>278</v>
      </c>
      <c r="L321" t="s">
        <v>278</v>
      </c>
      <c r="M321" t="s">
        <v>278</v>
      </c>
      <c r="N321" t="s">
        <v>278</v>
      </c>
      <c r="O321" t="s">
        <v>1</v>
      </c>
      <c r="Q321" t="s">
        <v>2882</v>
      </c>
      <c r="S321" t="s">
        <v>2881</v>
      </c>
      <c r="T321" t="e">
        <f>VLOOKUP(Series!A321,EntidadesOpWeb!$A$4:$A$126,1,FALSE)</f>
        <v>#N/A</v>
      </c>
    </row>
    <row r="322" spans="1:20" hidden="1" x14ac:dyDescent="0.35">
      <c r="A322">
        <v>3542</v>
      </c>
      <c r="B322" t="s">
        <v>1788</v>
      </c>
      <c r="C322" t="s">
        <v>1773</v>
      </c>
      <c r="D322" t="s">
        <v>1707</v>
      </c>
      <c r="E322" t="s">
        <v>1773</v>
      </c>
      <c r="F322">
        <v>3539</v>
      </c>
      <c r="G322">
        <v>3539</v>
      </c>
      <c r="H322">
        <v>41993</v>
      </c>
      <c r="I322" s="26">
        <v>44622</v>
      </c>
      <c r="J322" t="s">
        <v>278</v>
      </c>
      <c r="K322" t="s">
        <v>278</v>
      </c>
      <c r="L322" t="s">
        <v>278</v>
      </c>
      <c r="M322" t="s">
        <v>278</v>
      </c>
      <c r="N322" t="s">
        <v>278</v>
      </c>
      <c r="O322" t="s">
        <v>1</v>
      </c>
      <c r="Q322" t="s">
        <v>2880</v>
      </c>
      <c r="S322" t="s">
        <v>2879</v>
      </c>
      <c r="T322" t="e">
        <f>VLOOKUP(Series!A322,EntidadesOpWeb!$A$4:$A$126,1,FALSE)</f>
        <v>#N/A</v>
      </c>
    </row>
    <row r="323" spans="1:20" hidden="1" x14ac:dyDescent="0.35">
      <c r="A323">
        <v>3544</v>
      </c>
      <c r="B323" t="s">
        <v>1788</v>
      </c>
      <c r="C323" t="s">
        <v>1773</v>
      </c>
      <c r="D323" t="s">
        <v>1707</v>
      </c>
      <c r="E323" t="s">
        <v>1773</v>
      </c>
      <c r="F323">
        <v>3543</v>
      </c>
      <c r="G323">
        <v>3543</v>
      </c>
      <c r="H323">
        <v>42194</v>
      </c>
      <c r="I323" s="26">
        <v>44662</v>
      </c>
      <c r="J323" t="s">
        <v>278</v>
      </c>
      <c r="K323" t="s">
        <v>278</v>
      </c>
      <c r="L323" t="s">
        <v>278</v>
      </c>
      <c r="M323" t="s">
        <v>278</v>
      </c>
      <c r="N323" t="s">
        <v>278</v>
      </c>
      <c r="O323" t="s">
        <v>1</v>
      </c>
      <c r="Q323" t="s">
        <v>2878</v>
      </c>
      <c r="S323" t="s">
        <v>2877</v>
      </c>
      <c r="T323" t="e">
        <f>VLOOKUP(Series!A323,EntidadesOpWeb!$A$4:$A$126,1,FALSE)</f>
        <v>#N/A</v>
      </c>
    </row>
    <row r="324" spans="1:20" hidden="1" x14ac:dyDescent="0.35">
      <c r="A324">
        <v>3545</v>
      </c>
      <c r="B324" t="s">
        <v>1788</v>
      </c>
      <c r="C324" t="s">
        <v>1773</v>
      </c>
      <c r="D324" t="s">
        <v>1707</v>
      </c>
      <c r="E324" t="s">
        <v>1773</v>
      </c>
      <c r="F324">
        <v>3543</v>
      </c>
      <c r="G324">
        <v>3543</v>
      </c>
      <c r="H324">
        <v>42195</v>
      </c>
      <c r="I324" s="26">
        <v>44662</v>
      </c>
      <c r="J324" t="s">
        <v>278</v>
      </c>
      <c r="K324" t="s">
        <v>278</v>
      </c>
      <c r="L324" t="s">
        <v>278</v>
      </c>
      <c r="M324" t="s">
        <v>278</v>
      </c>
      <c r="N324" t="s">
        <v>278</v>
      </c>
      <c r="O324" t="s">
        <v>1</v>
      </c>
      <c r="Q324" t="s">
        <v>2876</v>
      </c>
      <c r="S324" t="s">
        <v>2875</v>
      </c>
      <c r="T324" t="e">
        <f>VLOOKUP(Series!A324,EntidadesOpWeb!$A$4:$A$126,1,FALSE)</f>
        <v>#N/A</v>
      </c>
    </row>
    <row r="325" spans="1:20" hidden="1" x14ac:dyDescent="0.35">
      <c r="A325">
        <v>3547</v>
      </c>
      <c r="B325" t="s">
        <v>1788</v>
      </c>
      <c r="C325" t="s">
        <v>1773</v>
      </c>
      <c r="D325" t="s">
        <v>1707</v>
      </c>
      <c r="E325" t="s">
        <v>1773</v>
      </c>
      <c r="F325">
        <v>3546</v>
      </c>
      <c r="G325">
        <v>3546</v>
      </c>
      <c r="H325">
        <v>42419</v>
      </c>
      <c r="I325" s="26">
        <v>44693</v>
      </c>
      <c r="J325" t="s">
        <v>278</v>
      </c>
      <c r="K325" t="s">
        <v>278</v>
      </c>
      <c r="L325" t="s">
        <v>278</v>
      </c>
      <c r="M325" t="s">
        <v>278</v>
      </c>
      <c r="N325" t="s">
        <v>278</v>
      </c>
      <c r="O325" t="s">
        <v>1</v>
      </c>
      <c r="Q325" t="s">
        <v>2874</v>
      </c>
      <c r="S325" t="s">
        <v>2873</v>
      </c>
      <c r="T325" t="e">
        <f>VLOOKUP(Series!A325,EntidadesOpWeb!$A$4:$A$126,1,FALSE)</f>
        <v>#N/A</v>
      </c>
    </row>
    <row r="326" spans="1:20" hidden="1" x14ac:dyDescent="0.35">
      <c r="A326">
        <v>3548</v>
      </c>
      <c r="B326" t="s">
        <v>1788</v>
      </c>
      <c r="C326" t="s">
        <v>1773</v>
      </c>
      <c r="D326" t="s">
        <v>1707</v>
      </c>
      <c r="E326" t="s">
        <v>1773</v>
      </c>
      <c r="F326">
        <v>3546</v>
      </c>
      <c r="G326">
        <v>3546</v>
      </c>
      <c r="H326">
        <v>42420</v>
      </c>
      <c r="I326" s="26">
        <v>44693</v>
      </c>
      <c r="J326" t="s">
        <v>278</v>
      </c>
      <c r="K326" t="s">
        <v>278</v>
      </c>
      <c r="L326" t="s">
        <v>278</v>
      </c>
      <c r="M326" t="s">
        <v>278</v>
      </c>
      <c r="N326" t="s">
        <v>278</v>
      </c>
      <c r="O326" t="s">
        <v>1</v>
      </c>
      <c r="Q326" t="s">
        <v>2872</v>
      </c>
      <c r="S326" t="s">
        <v>2871</v>
      </c>
      <c r="T326" t="e">
        <f>VLOOKUP(Series!A326,EntidadesOpWeb!$A$4:$A$126,1,FALSE)</f>
        <v>#N/A</v>
      </c>
    </row>
    <row r="327" spans="1:20" hidden="1" x14ac:dyDescent="0.35">
      <c r="A327">
        <v>3549</v>
      </c>
      <c r="B327" t="s">
        <v>1788</v>
      </c>
      <c r="C327" t="s">
        <v>1773</v>
      </c>
      <c r="D327" t="s">
        <v>1707</v>
      </c>
      <c r="E327" t="s">
        <v>1773</v>
      </c>
      <c r="F327">
        <v>3118</v>
      </c>
      <c r="G327">
        <v>3118</v>
      </c>
      <c r="H327">
        <v>42553</v>
      </c>
      <c r="I327" s="26">
        <v>44725</v>
      </c>
      <c r="J327" t="s">
        <v>278</v>
      </c>
      <c r="K327" t="s">
        <v>278</v>
      </c>
      <c r="L327" t="s">
        <v>278</v>
      </c>
      <c r="M327" t="s">
        <v>278</v>
      </c>
      <c r="N327" t="s">
        <v>278</v>
      </c>
      <c r="O327" t="s">
        <v>1</v>
      </c>
      <c r="Q327" t="s">
        <v>2870</v>
      </c>
      <c r="S327" t="s">
        <v>2869</v>
      </c>
      <c r="T327" t="e">
        <f>VLOOKUP(Series!A327,EntidadesOpWeb!$A$4:$A$126,1,FALSE)</f>
        <v>#N/A</v>
      </c>
    </row>
    <row r="328" spans="1:20" hidden="1" x14ac:dyDescent="0.35">
      <c r="A328">
        <v>3550</v>
      </c>
      <c r="B328" t="s">
        <v>1788</v>
      </c>
      <c r="C328" t="s">
        <v>1773</v>
      </c>
      <c r="D328" t="s">
        <v>1707</v>
      </c>
      <c r="E328" t="s">
        <v>1773</v>
      </c>
      <c r="F328">
        <v>3033</v>
      </c>
      <c r="G328">
        <v>3033</v>
      </c>
      <c r="H328">
        <v>42680</v>
      </c>
      <c r="I328" s="26">
        <v>44756</v>
      </c>
      <c r="J328" t="s">
        <v>278</v>
      </c>
      <c r="K328" t="s">
        <v>278</v>
      </c>
      <c r="L328" t="s">
        <v>278</v>
      </c>
      <c r="M328" t="s">
        <v>278</v>
      </c>
      <c r="N328" t="s">
        <v>278</v>
      </c>
      <c r="O328" t="s">
        <v>1</v>
      </c>
      <c r="Q328" t="s">
        <v>2868</v>
      </c>
      <c r="S328" t="s">
        <v>2867</v>
      </c>
      <c r="T328" t="e">
        <f>VLOOKUP(Series!A328,EntidadesOpWeb!$A$4:$A$126,1,FALSE)</f>
        <v>#N/A</v>
      </c>
    </row>
    <row r="329" spans="1:20" hidden="1" x14ac:dyDescent="0.35">
      <c r="A329">
        <v>3552</v>
      </c>
      <c r="B329" t="s">
        <v>1788</v>
      </c>
      <c r="C329" t="s">
        <v>1773</v>
      </c>
      <c r="D329" t="s">
        <v>1707</v>
      </c>
      <c r="E329" t="s">
        <v>1773</v>
      </c>
      <c r="F329">
        <v>3551</v>
      </c>
      <c r="G329">
        <v>3551</v>
      </c>
      <c r="H329">
        <v>42697</v>
      </c>
      <c r="I329" s="26">
        <v>44769</v>
      </c>
      <c r="J329" t="s">
        <v>278</v>
      </c>
      <c r="K329" t="s">
        <v>278</v>
      </c>
      <c r="L329" t="s">
        <v>278</v>
      </c>
      <c r="M329" t="s">
        <v>278</v>
      </c>
      <c r="N329" t="s">
        <v>278</v>
      </c>
      <c r="O329" t="s">
        <v>1</v>
      </c>
      <c r="Q329" t="s">
        <v>2866</v>
      </c>
      <c r="S329" t="s">
        <v>2865</v>
      </c>
      <c r="T329" t="e">
        <f>VLOOKUP(Series!A329,EntidadesOpWeb!$A$4:$A$126,1,FALSE)</f>
        <v>#N/A</v>
      </c>
    </row>
    <row r="330" spans="1:20" hidden="1" x14ac:dyDescent="0.35">
      <c r="A330">
        <v>3553</v>
      </c>
      <c r="B330" t="s">
        <v>1788</v>
      </c>
      <c r="C330" t="s">
        <v>1773</v>
      </c>
      <c r="D330" t="s">
        <v>1707</v>
      </c>
      <c r="E330" t="s">
        <v>1773</v>
      </c>
      <c r="F330">
        <v>3551</v>
      </c>
      <c r="G330">
        <v>3551</v>
      </c>
      <c r="H330">
        <v>42698</v>
      </c>
      <c r="I330" s="26">
        <v>44769</v>
      </c>
      <c r="J330" t="s">
        <v>278</v>
      </c>
      <c r="K330" t="s">
        <v>278</v>
      </c>
      <c r="L330" t="s">
        <v>278</v>
      </c>
      <c r="M330" t="s">
        <v>278</v>
      </c>
      <c r="N330" t="s">
        <v>278</v>
      </c>
      <c r="O330" t="s">
        <v>1</v>
      </c>
      <c r="Q330" t="s">
        <v>2864</v>
      </c>
      <c r="S330" t="s">
        <v>2863</v>
      </c>
      <c r="T330" t="e">
        <f>VLOOKUP(Series!A330,EntidadesOpWeb!$A$4:$A$126,1,FALSE)</f>
        <v>#N/A</v>
      </c>
    </row>
    <row r="331" spans="1:20" hidden="1" x14ac:dyDescent="0.35">
      <c r="A331">
        <v>3554</v>
      </c>
      <c r="B331" t="s">
        <v>1788</v>
      </c>
      <c r="C331" t="s">
        <v>1773</v>
      </c>
      <c r="D331" t="s">
        <v>1707</v>
      </c>
      <c r="E331" t="s">
        <v>1773</v>
      </c>
      <c r="F331">
        <v>3096</v>
      </c>
      <c r="G331">
        <v>3096</v>
      </c>
      <c r="H331">
        <v>42901</v>
      </c>
      <c r="I331" s="26">
        <v>44791</v>
      </c>
      <c r="J331" t="s">
        <v>278</v>
      </c>
      <c r="K331" t="s">
        <v>278</v>
      </c>
      <c r="L331" t="s">
        <v>278</v>
      </c>
      <c r="M331" t="s">
        <v>278</v>
      </c>
      <c r="N331" t="s">
        <v>278</v>
      </c>
      <c r="O331" t="s">
        <v>1</v>
      </c>
      <c r="Q331" t="s">
        <v>2862</v>
      </c>
      <c r="S331" t="s">
        <v>2861</v>
      </c>
      <c r="T331" t="e">
        <f>VLOOKUP(Series!A331,EntidadesOpWeb!$A$4:$A$126,1,FALSE)</f>
        <v>#N/A</v>
      </c>
    </row>
    <row r="332" spans="1:20" hidden="1" x14ac:dyDescent="0.35">
      <c r="A332">
        <v>3555</v>
      </c>
      <c r="B332" t="s">
        <v>1788</v>
      </c>
      <c r="C332" t="s">
        <v>1773</v>
      </c>
      <c r="D332" t="s">
        <v>1707</v>
      </c>
      <c r="E332" t="s">
        <v>1773</v>
      </c>
      <c r="F332">
        <v>3096</v>
      </c>
      <c r="G332">
        <v>3096</v>
      </c>
      <c r="H332">
        <v>42902</v>
      </c>
      <c r="I332" s="26">
        <v>44791</v>
      </c>
      <c r="J332" t="s">
        <v>278</v>
      </c>
      <c r="K332" t="s">
        <v>278</v>
      </c>
      <c r="L332" t="s">
        <v>278</v>
      </c>
      <c r="M332" t="s">
        <v>278</v>
      </c>
      <c r="N332" t="s">
        <v>278</v>
      </c>
      <c r="O332" t="s">
        <v>1</v>
      </c>
      <c r="Q332" t="s">
        <v>2860</v>
      </c>
      <c r="S332" t="s">
        <v>2859</v>
      </c>
      <c r="T332" t="e">
        <f>VLOOKUP(Series!A332,EntidadesOpWeb!$A$4:$A$126,1,FALSE)</f>
        <v>#N/A</v>
      </c>
    </row>
    <row r="333" spans="1:20" hidden="1" x14ac:dyDescent="0.35">
      <c r="A333">
        <v>3557</v>
      </c>
      <c r="B333" t="s">
        <v>1788</v>
      </c>
      <c r="C333" t="s">
        <v>1773</v>
      </c>
      <c r="D333" t="s">
        <v>1707</v>
      </c>
      <c r="E333" t="s">
        <v>1773</v>
      </c>
      <c r="F333">
        <v>3556</v>
      </c>
      <c r="G333">
        <v>3556</v>
      </c>
      <c r="H333">
        <v>43189</v>
      </c>
      <c r="I333" s="26">
        <v>44859</v>
      </c>
      <c r="J333" t="s">
        <v>278</v>
      </c>
      <c r="K333" t="s">
        <v>278</v>
      </c>
      <c r="L333" t="s">
        <v>278</v>
      </c>
      <c r="M333" t="s">
        <v>278</v>
      </c>
      <c r="N333" t="s">
        <v>278</v>
      </c>
      <c r="O333" t="s">
        <v>1</v>
      </c>
      <c r="Q333" t="s">
        <v>2858</v>
      </c>
      <c r="S333" t="s">
        <v>2857</v>
      </c>
      <c r="T333" t="e">
        <f>VLOOKUP(Series!A333,EntidadesOpWeb!$A$4:$A$126,1,FALSE)</f>
        <v>#N/A</v>
      </c>
    </row>
    <row r="334" spans="1:20" hidden="1" x14ac:dyDescent="0.35">
      <c r="A334">
        <v>3558</v>
      </c>
      <c r="B334" t="s">
        <v>1788</v>
      </c>
      <c r="C334" t="s">
        <v>1773</v>
      </c>
      <c r="D334" t="s">
        <v>1707</v>
      </c>
      <c r="E334" t="s">
        <v>1773</v>
      </c>
      <c r="F334">
        <v>3556</v>
      </c>
      <c r="G334">
        <v>3556</v>
      </c>
      <c r="H334">
        <v>43190</v>
      </c>
      <c r="I334" s="26">
        <v>44859</v>
      </c>
      <c r="J334" t="s">
        <v>278</v>
      </c>
      <c r="K334" t="s">
        <v>278</v>
      </c>
      <c r="L334" t="s">
        <v>278</v>
      </c>
      <c r="M334" t="s">
        <v>278</v>
      </c>
      <c r="N334" t="s">
        <v>278</v>
      </c>
      <c r="O334" t="s">
        <v>1</v>
      </c>
      <c r="Q334" t="s">
        <v>2856</v>
      </c>
      <c r="S334" t="s">
        <v>2855</v>
      </c>
      <c r="T334" t="e">
        <f>VLOOKUP(Series!A334,EntidadesOpWeb!$A$4:$A$126,1,FALSE)</f>
        <v>#N/A</v>
      </c>
    </row>
    <row r="335" spans="1:20" hidden="1" x14ac:dyDescent="0.35">
      <c r="A335">
        <v>3559</v>
      </c>
      <c r="B335" t="s">
        <v>1788</v>
      </c>
      <c r="C335" t="s">
        <v>1773</v>
      </c>
      <c r="D335" t="s">
        <v>1707</v>
      </c>
      <c r="E335" t="s">
        <v>1773</v>
      </c>
      <c r="F335">
        <v>3556</v>
      </c>
      <c r="G335">
        <v>3556</v>
      </c>
      <c r="H335">
        <v>43191</v>
      </c>
      <c r="I335" s="26">
        <v>44859</v>
      </c>
      <c r="J335" t="s">
        <v>278</v>
      </c>
      <c r="K335" t="s">
        <v>278</v>
      </c>
      <c r="L335" t="s">
        <v>278</v>
      </c>
      <c r="M335" t="s">
        <v>278</v>
      </c>
      <c r="N335" t="s">
        <v>278</v>
      </c>
      <c r="O335" t="s">
        <v>1</v>
      </c>
      <c r="Q335" t="s">
        <v>2854</v>
      </c>
      <c r="S335" t="s">
        <v>2853</v>
      </c>
      <c r="T335" t="e">
        <f>VLOOKUP(Series!A335,EntidadesOpWeb!$A$4:$A$126,1,FALSE)</f>
        <v>#N/A</v>
      </c>
    </row>
    <row r="336" spans="1:20" hidden="1" x14ac:dyDescent="0.35">
      <c r="A336">
        <v>3561</v>
      </c>
      <c r="B336" t="s">
        <v>1788</v>
      </c>
      <c r="C336" t="s">
        <v>1773</v>
      </c>
      <c r="D336" t="s">
        <v>1707</v>
      </c>
      <c r="E336" t="s">
        <v>1773</v>
      </c>
      <c r="F336">
        <v>3560</v>
      </c>
      <c r="G336">
        <v>3560</v>
      </c>
      <c r="H336">
        <v>43175</v>
      </c>
      <c r="I336" s="26">
        <v>44943</v>
      </c>
      <c r="J336" t="s">
        <v>278</v>
      </c>
      <c r="K336" t="s">
        <v>278</v>
      </c>
      <c r="L336" t="s">
        <v>278</v>
      </c>
      <c r="M336" t="s">
        <v>278</v>
      </c>
      <c r="N336" t="s">
        <v>278</v>
      </c>
      <c r="O336" t="s">
        <v>1</v>
      </c>
      <c r="Q336" t="s">
        <v>2852</v>
      </c>
      <c r="S336" t="s">
        <v>2851</v>
      </c>
      <c r="T336">
        <f>VLOOKUP(Series!A336,EntidadesOpWeb!$A$4:$A$126,1,FALSE)</f>
        <v>3561</v>
      </c>
    </row>
    <row r="337" spans="1:20" hidden="1" x14ac:dyDescent="0.35">
      <c r="A337">
        <v>3562</v>
      </c>
      <c r="B337" t="s">
        <v>1788</v>
      </c>
      <c r="C337" t="s">
        <v>1773</v>
      </c>
      <c r="D337" t="s">
        <v>1707</v>
      </c>
      <c r="E337" t="s">
        <v>1773</v>
      </c>
      <c r="F337">
        <v>3560</v>
      </c>
      <c r="G337">
        <v>3560</v>
      </c>
      <c r="H337">
        <v>43176</v>
      </c>
      <c r="I337" s="26">
        <v>44876</v>
      </c>
      <c r="J337" t="s">
        <v>278</v>
      </c>
      <c r="K337" t="s">
        <v>278</v>
      </c>
      <c r="L337" t="s">
        <v>278</v>
      </c>
      <c r="M337" t="s">
        <v>278</v>
      </c>
      <c r="N337" t="s">
        <v>278</v>
      </c>
      <c r="O337" t="s">
        <v>1</v>
      </c>
      <c r="Q337" t="s">
        <v>2850</v>
      </c>
      <c r="S337" t="s">
        <v>2849</v>
      </c>
      <c r="T337" t="e">
        <f>VLOOKUP(Series!A337,EntidadesOpWeb!$A$4:$A$126,1,FALSE)</f>
        <v>#N/A</v>
      </c>
    </row>
    <row r="338" spans="1:20" hidden="1" x14ac:dyDescent="0.35">
      <c r="A338">
        <v>3563</v>
      </c>
      <c r="B338" t="s">
        <v>1788</v>
      </c>
      <c r="C338" t="s">
        <v>1773</v>
      </c>
      <c r="D338" t="s">
        <v>1707</v>
      </c>
      <c r="E338" t="s">
        <v>1773</v>
      </c>
      <c r="F338">
        <v>3033</v>
      </c>
      <c r="G338">
        <v>3033</v>
      </c>
      <c r="H338">
        <v>43471</v>
      </c>
      <c r="I338" s="26">
        <v>44908</v>
      </c>
      <c r="J338" t="s">
        <v>278</v>
      </c>
      <c r="K338" t="s">
        <v>278</v>
      </c>
      <c r="L338" t="s">
        <v>278</v>
      </c>
      <c r="M338" t="s">
        <v>278</v>
      </c>
      <c r="N338" t="s">
        <v>278</v>
      </c>
      <c r="O338" t="s">
        <v>1</v>
      </c>
      <c r="Q338" t="s">
        <v>2848</v>
      </c>
      <c r="S338" t="s">
        <v>2847</v>
      </c>
      <c r="T338" t="e">
        <f>VLOOKUP(Series!A338,EntidadesOpWeb!$A$4:$A$126,1,FALSE)</f>
        <v>#N/A</v>
      </c>
    </row>
    <row r="339" spans="1:20" hidden="1" x14ac:dyDescent="0.35">
      <c r="A339">
        <v>3564</v>
      </c>
      <c r="B339" t="s">
        <v>1788</v>
      </c>
      <c r="C339" t="s">
        <v>1773</v>
      </c>
      <c r="D339" t="s">
        <v>1707</v>
      </c>
      <c r="E339" t="s">
        <v>1773</v>
      </c>
      <c r="F339">
        <v>3033</v>
      </c>
      <c r="G339">
        <v>3033</v>
      </c>
      <c r="H339">
        <v>43473</v>
      </c>
      <c r="I339" s="26">
        <v>44692</v>
      </c>
      <c r="J339" t="s">
        <v>278</v>
      </c>
      <c r="K339" t="s">
        <v>278</v>
      </c>
      <c r="L339" t="s">
        <v>278</v>
      </c>
      <c r="M339" t="s">
        <v>278</v>
      </c>
      <c r="N339" t="s">
        <v>278</v>
      </c>
      <c r="O339" t="s">
        <v>1</v>
      </c>
      <c r="Q339" t="s">
        <v>2846</v>
      </c>
      <c r="S339" t="s">
        <v>2845</v>
      </c>
      <c r="T339" t="e">
        <f>VLOOKUP(Series!A339,EntidadesOpWeb!$A$4:$A$126,1,FALSE)</f>
        <v>#N/A</v>
      </c>
    </row>
    <row r="340" spans="1:20" hidden="1" x14ac:dyDescent="0.35">
      <c r="A340">
        <v>3565</v>
      </c>
      <c r="B340" t="s">
        <v>1788</v>
      </c>
      <c r="C340" t="s">
        <v>1773</v>
      </c>
      <c r="D340" t="s">
        <v>1707</v>
      </c>
      <c r="E340" t="s">
        <v>1773</v>
      </c>
      <c r="F340">
        <v>3033</v>
      </c>
      <c r="G340">
        <v>3033</v>
      </c>
      <c r="H340">
        <v>43474</v>
      </c>
      <c r="I340" s="26">
        <v>44918</v>
      </c>
      <c r="J340" t="s">
        <v>278</v>
      </c>
      <c r="K340" t="s">
        <v>278</v>
      </c>
      <c r="L340" t="s">
        <v>278</v>
      </c>
      <c r="M340" t="s">
        <v>278</v>
      </c>
      <c r="N340" t="s">
        <v>278</v>
      </c>
      <c r="O340" t="s">
        <v>1</v>
      </c>
      <c r="Q340" t="s">
        <v>2844</v>
      </c>
      <c r="S340" t="s">
        <v>2843</v>
      </c>
      <c r="T340" t="e">
        <f>VLOOKUP(Series!A340,EntidadesOpWeb!$A$4:$A$126,1,FALSE)</f>
        <v>#N/A</v>
      </c>
    </row>
    <row r="341" spans="1:20" hidden="1" x14ac:dyDescent="0.35">
      <c r="A341">
        <v>3566</v>
      </c>
      <c r="B341" t="s">
        <v>1788</v>
      </c>
      <c r="C341" t="s">
        <v>1773</v>
      </c>
      <c r="D341" t="s">
        <v>1707</v>
      </c>
      <c r="E341" t="s">
        <v>1773</v>
      </c>
      <c r="F341">
        <v>3033</v>
      </c>
      <c r="G341">
        <v>3033</v>
      </c>
      <c r="H341">
        <v>43475</v>
      </c>
      <c r="I341" s="26">
        <v>44908</v>
      </c>
      <c r="J341" t="s">
        <v>278</v>
      </c>
      <c r="K341" t="s">
        <v>278</v>
      </c>
      <c r="L341" t="s">
        <v>278</v>
      </c>
      <c r="M341" t="s">
        <v>278</v>
      </c>
      <c r="N341" t="s">
        <v>278</v>
      </c>
      <c r="O341" t="s">
        <v>1</v>
      </c>
      <c r="Q341" t="s">
        <v>2842</v>
      </c>
      <c r="S341" t="s">
        <v>2841</v>
      </c>
      <c r="T341" t="e">
        <f>VLOOKUP(Series!A341,EntidadesOpWeb!$A$4:$A$126,1,FALSE)</f>
        <v>#N/A</v>
      </c>
    </row>
    <row r="342" spans="1:20" hidden="1" x14ac:dyDescent="0.35">
      <c r="A342">
        <v>3567</v>
      </c>
      <c r="B342" t="s">
        <v>1788</v>
      </c>
      <c r="C342" t="s">
        <v>1773</v>
      </c>
      <c r="D342" t="s">
        <v>1707</v>
      </c>
      <c r="E342" t="s">
        <v>1773</v>
      </c>
      <c r="F342">
        <v>3262</v>
      </c>
      <c r="G342">
        <v>3262</v>
      </c>
      <c r="H342">
        <v>43489</v>
      </c>
      <c r="I342" s="26">
        <v>44911</v>
      </c>
      <c r="J342" t="s">
        <v>278</v>
      </c>
      <c r="K342" t="s">
        <v>278</v>
      </c>
      <c r="L342" t="s">
        <v>278</v>
      </c>
      <c r="M342" t="s">
        <v>278</v>
      </c>
      <c r="N342" t="s">
        <v>278</v>
      </c>
      <c r="O342" t="s">
        <v>1</v>
      </c>
      <c r="Q342" t="s">
        <v>2840</v>
      </c>
      <c r="S342" t="s">
        <v>2839</v>
      </c>
      <c r="T342" t="e">
        <f>VLOOKUP(Series!A342,EntidadesOpWeb!$A$4:$A$126,1,FALSE)</f>
        <v>#N/A</v>
      </c>
    </row>
    <row r="343" spans="1:20" hidden="1" x14ac:dyDescent="0.35">
      <c r="A343">
        <v>3568</v>
      </c>
      <c r="B343" t="s">
        <v>1788</v>
      </c>
      <c r="C343" t="s">
        <v>1773</v>
      </c>
      <c r="D343" t="s">
        <v>1707</v>
      </c>
      <c r="E343" t="s">
        <v>1773</v>
      </c>
      <c r="F343">
        <v>3016</v>
      </c>
      <c r="G343">
        <v>3016</v>
      </c>
      <c r="H343">
        <v>43548</v>
      </c>
      <c r="I343" s="26">
        <v>44921</v>
      </c>
      <c r="J343" t="s">
        <v>278</v>
      </c>
      <c r="K343" t="s">
        <v>278</v>
      </c>
      <c r="L343" t="s">
        <v>278</v>
      </c>
      <c r="M343" t="s">
        <v>278</v>
      </c>
      <c r="N343" t="s">
        <v>278</v>
      </c>
      <c r="O343" t="s">
        <v>1</v>
      </c>
      <c r="Q343" t="s">
        <v>1879</v>
      </c>
      <c r="S343" t="s">
        <v>1880</v>
      </c>
      <c r="T343" t="e">
        <f>VLOOKUP(Series!A343,EntidadesOpWeb!$A$4:$A$126,1,FALSE)</f>
        <v>#N/A</v>
      </c>
    </row>
    <row r="344" spans="1:20" hidden="1" x14ac:dyDescent="0.35">
      <c r="A344">
        <v>3569</v>
      </c>
      <c r="B344" t="s">
        <v>1788</v>
      </c>
      <c r="C344" t="s">
        <v>1773</v>
      </c>
      <c r="D344" t="s">
        <v>1707</v>
      </c>
      <c r="E344" t="s">
        <v>1773</v>
      </c>
      <c r="F344">
        <v>3016</v>
      </c>
      <c r="G344">
        <v>3016</v>
      </c>
      <c r="H344">
        <v>44172</v>
      </c>
      <c r="I344" s="26">
        <v>45051</v>
      </c>
      <c r="J344" t="s">
        <v>278</v>
      </c>
      <c r="K344" t="s">
        <v>278</v>
      </c>
      <c r="L344" t="s">
        <v>278</v>
      </c>
      <c r="M344" t="s">
        <v>278</v>
      </c>
      <c r="N344" t="s">
        <v>278</v>
      </c>
      <c r="O344" t="s">
        <v>1</v>
      </c>
      <c r="Q344" t="s">
        <v>1881</v>
      </c>
      <c r="S344" t="s">
        <v>1882</v>
      </c>
      <c r="T344" t="e">
        <f>VLOOKUP(Series!A344,EntidadesOpWeb!$A$4:$A$126,1,FALSE)</f>
        <v>#N/A</v>
      </c>
    </row>
    <row r="345" spans="1:20" hidden="1" x14ac:dyDescent="0.35">
      <c r="A345">
        <v>3571</v>
      </c>
      <c r="B345" t="s">
        <v>1788</v>
      </c>
      <c r="C345" t="s">
        <v>1773</v>
      </c>
      <c r="D345" t="s">
        <v>1707</v>
      </c>
      <c r="E345" t="s">
        <v>1773</v>
      </c>
      <c r="F345">
        <v>3570</v>
      </c>
      <c r="G345">
        <v>3570</v>
      </c>
      <c r="H345">
        <v>44040</v>
      </c>
      <c r="I345" s="26">
        <v>45026</v>
      </c>
      <c r="J345" t="s">
        <v>278</v>
      </c>
      <c r="K345" t="s">
        <v>278</v>
      </c>
      <c r="L345" t="s">
        <v>278</v>
      </c>
      <c r="M345" t="s">
        <v>278</v>
      </c>
      <c r="N345" t="s">
        <v>278</v>
      </c>
      <c r="O345" t="s">
        <v>1</v>
      </c>
      <c r="Q345" t="s">
        <v>2838</v>
      </c>
      <c r="S345" t="s">
        <v>2837</v>
      </c>
      <c r="T345" t="e">
        <f>VLOOKUP(Series!A345,EntidadesOpWeb!$A$4:$A$126,1,FALSE)</f>
        <v>#N/A</v>
      </c>
    </row>
    <row r="346" spans="1:20" hidden="1" x14ac:dyDescent="0.35">
      <c r="A346">
        <v>3572</v>
      </c>
      <c r="B346" t="s">
        <v>1788</v>
      </c>
      <c r="C346" t="s">
        <v>1773</v>
      </c>
      <c r="D346" t="s">
        <v>1707</v>
      </c>
      <c r="E346" t="s">
        <v>1773</v>
      </c>
      <c r="F346">
        <v>3570</v>
      </c>
      <c r="G346">
        <v>3570</v>
      </c>
      <c r="H346">
        <v>44041</v>
      </c>
      <c r="I346" s="26">
        <v>45026</v>
      </c>
      <c r="J346" t="s">
        <v>278</v>
      </c>
      <c r="K346" t="s">
        <v>278</v>
      </c>
      <c r="L346" t="s">
        <v>278</v>
      </c>
      <c r="M346" t="s">
        <v>278</v>
      </c>
      <c r="N346" t="s">
        <v>278</v>
      </c>
      <c r="O346" t="s">
        <v>1</v>
      </c>
      <c r="Q346" t="s">
        <v>2836</v>
      </c>
      <c r="S346" t="s">
        <v>2835</v>
      </c>
      <c r="T346" t="e">
        <f>VLOOKUP(Series!A346,EntidadesOpWeb!$A$4:$A$126,1,FALSE)</f>
        <v>#N/A</v>
      </c>
    </row>
    <row r="347" spans="1:20" hidden="1" x14ac:dyDescent="0.35">
      <c r="A347">
        <v>3573</v>
      </c>
      <c r="B347" t="s">
        <v>1788</v>
      </c>
      <c r="C347" t="s">
        <v>1773</v>
      </c>
      <c r="D347" t="s">
        <v>1707</v>
      </c>
      <c r="E347" t="s">
        <v>1773</v>
      </c>
      <c r="F347">
        <v>3570</v>
      </c>
      <c r="G347">
        <v>3570</v>
      </c>
      <c r="H347">
        <v>44042</v>
      </c>
      <c r="I347" s="26">
        <v>45026</v>
      </c>
      <c r="J347" t="s">
        <v>278</v>
      </c>
      <c r="K347" t="s">
        <v>278</v>
      </c>
      <c r="L347" t="s">
        <v>278</v>
      </c>
      <c r="M347" t="s">
        <v>278</v>
      </c>
      <c r="N347" t="s">
        <v>278</v>
      </c>
      <c r="O347" t="s">
        <v>1</v>
      </c>
      <c r="Q347" t="s">
        <v>2834</v>
      </c>
      <c r="S347" t="s">
        <v>2833</v>
      </c>
      <c r="T347" t="e">
        <f>VLOOKUP(Series!A347,EntidadesOpWeb!$A$4:$A$126,1,FALSE)</f>
        <v>#N/A</v>
      </c>
    </row>
    <row r="348" spans="1:20" hidden="1" x14ac:dyDescent="0.35">
      <c r="A348">
        <v>3575</v>
      </c>
      <c r="B348" t="s">
        <v>1788</v>
      </c>
      <c r="C348" t="s">
        <v>1773</v>
      </c>
      <c r="D348" t="s">
        <v>1707</v>
      </c>
      <c r="E348" t="s">
        <v>1773</v>
      </c>
      <c r="F348">
        <v>3574</v>
      </c>
      <c r="G348">
        <v>3574</v>
      </c>
      <c r="H348">
        <v>44263</v>
      </c>
      <c r="I348" s="26">
        <v>45075</v>
      </c>
      <c r="J348" t="s">
        <v>278</v>
      </c>
      <c r="K348" t="s">
        <v>278</v>
      </c>
      <c r="L348" t="s">
        <v>278</v>
      </c>
      <c r="M348" t="s">
        <v>278</v>
      </c>
      <c r="N348" t="s">
        <v>278</v>
      </c>
      <c r="O348" t="s">
        <v>1</v>
      </c>
      <c r="Q348" t="s">
        <v>2832</v>
      </c>
      <c r="S348" t="s">
        <v>2831</v>
      </c>
      <c r="T348" t="e">
        <f>VLOOKUP(Series!A348,EntidadesOpWeb!$A$4:$A$126,1,FALSE)</f>
        <v>#N/A</v>
      </c>
    </row>
    <row r="349" spans="1:20" hidden="1" x14ac:dyDescent="0.35">
      <c r="A349">
        <v>3576</v>
      </c>
      <c r="B349" t="s">
        <v>1788</v>
      </c>
      <c r="C349" t="s">
        <v>1773</v>
      </c>
      <c r="D349" t="s">
        <v>1707</v>
      </c>
      <c r="E349" t="s">
        <v>1773</v>
      </c>
      <c r="F349">
        <v>3574</v>
      </c>
      <c r="G349">
        <v>3574</v>
      </c>
      <c r="H349">
        <v>44264</v>
      </c>
      <c r="I349" s="26">
        <v>45075</v>
      </c>
      <c r="J349" t="s">
        <v>278</v>
      </c>
      <c r="K349" t="s">
        <v>278</v>
      </c>
      <c r="L349" t="s">
        <v>278</v>
      </c>
      <c r="M349" t="s">
        <v>278</v>
      </c>
      <c r="N349" t="s">
        <v>278</v>
      </c>
      <c r="O349" t="s">
        <v>1</v>
      </c>
      <c r="Q349" t="s">
        <v>2830</v>
      </c>
      <c r="S349" t="s">
        <v>2829</v>
      </c>
      <c r="T349" t="e">
        <f>VLOOKUP(Series!A349,EntidadesOpWeb!$A$4:$A$126,1,FALSE)</f>
        <v>#N/A</v>
      </c>
    </row>
    <row r="350" spans="1:20" hidden="1" x14ac:dyDescent="0.35">
      <c r="A350">
        <v>3577</v>
      </c>
      <c r="B350" t="s">
        <v>1788</v>
      </c>
      <c r="C350" t="s">
        <v>1773</v>
      </c>
      <c r="D350" t="s">
        <v>1707</v>
      </c>
      <c r="E350" t="s">
        <v>1773</v>
      </c>
      <c r="F350">
        <v>3574</v>
      </c>
      <c r="G350">
        <v>3574</v>
      </c>
      <c r="H350">
        <v>44265</v>
      </c>
      <c r="I350" s="26">
        <v>45076</v>
      </c>
      <c r="J350" t="s">
        <v>278</v>
      </c>
      <c r="K350" t="s">
        <v>278</v>
      </c>
      <c r="L350" t="s">
        <v>278</v>
      </c>
      <c r="M350" t="s">
        <v>278</v>
      </c>
      <c r="N350" t="s">
        <v>278</v>
      </c>
      <c r="O350" t="s">
        <v>1</v>
      </c>
      <c r="Q350" t="s">
        <v>2828</v>
      </c>
      <c r="S350" t="s">
        <v>2827</v>
      </c>
      <c r="T350" t="e">
        <f>VLOOKUP(Series!A350,EntidadesOpWeb!$A$4:$A$126,1,FALSE)</f>
        <v>#N/A</v>
      </c>
    </row>
    <row r="351" spans="1:20" hidden="1" x14ac:dyDescent="0.35">
      <c r="A351">
        <v>3578</v>
      </c>
      <c r="B351" t="s">
        <v>1788</v>
      </c>
      <c r="C351" t="s">
        <v>1773</v>
      </c>
      <c r="D351" t="s">
        <v>1707</v>
      </c>
      <c r="E351" t="s">
        <v>1773</v>
      </c>
      <c r="F351">
        <v>3364</v>
      </c>
      <c r="G351">
        <v>3364</v>
      </c>
      <c r="H351">
        <v>44537</v>
      </c>
      <c r="I351" s="26">
        <v>45135</v>
      </c>
      <c r="J351" t="s">
        <v>278</v>
      </c>
      <c r="K351" t="s">
        <v>278</v>
      </c>
      <c r="L351" t="s">
        <v>278</v>
      </c>
      <c r="M351" t="s">
        <v>278</v>
      </c>
      <c r="N351" t="s">
        <v>278</v>
      </c>
      <c r="O351" t="s">
        <v>1</v>
      </c>
      <c r="Q351" t="s">
        <v>2826</v>
      </c>
      <c r="S351" t="s">
        <v>2825</v>
      </c>
      <c r="T351">
        <f>VLOOKUP(Series!A351,EntidadesOpWeb!$A$4:$A$126,1,FALSE)</f>
        <v>3578</v>
      </c>
    </row>
    <row r="352" spans="1:20" hidden="1" x14ac:dyDescent="0.35">
      <c r="A352">
        <v>3579</v>
      </c>
      <c r="B352" t="s">
        <v>1788</v>
      </c>
      <c r="C352" t="s">
        <v>1773</v>
      </c>
      <c r="D352" t="s">
        <v>1707</v>
      </c>
      <c r="E352" t="s">
        <v>1773</v>
      </c>
      <c r="F352">
        <v>3364</v>
      </c>
      <c r="G352">
        <v>3364</v>
      </c>
      <c r="H352">
        <v>44538</v>
      </c>
      <c r="I352" s="26">
        <v>45135</v>
      </c>
      <c r="J352" t="s">
        <v>278</v>
      </c>
      <c r="K352" t="s">
        <v>278</v>
      </c>
      <c r="L352" t="s">
        <v>278</v>
      </c>
      <c r="M352" t="s">
        <v>278</v>
      </c>
      <c r="N352" t="s">
        <v>278</v>
      </c>
      <c r="O352" t="s">
        <v>1</v>
      </c>
      <c r="Q352" t="s">
        <v>2824</v>
      </c>
      <c r="S352" t="s">
        <v>2823</v>
      </c>
      <c r="T352" t="e">
        <f>VLOOKUP(Series!A352,EntidadesOpWeb!$A$4:$A$126,1,FALSE)</f>
        <v>#N/A</v>
      </c>
    </row>
    <row r="353" spans="1:20" hidden="1" x14ac:dyDescent="0.35">
      <c r="A353">
        <v>3581</v>
      </c>
      <c r="B353" t="s">
        <v>1788</v>
      </c>
      <c r="C353" t="s">
        <v>1773</v>
      </c>
      <c r="D353" t="s">
        <v>1707</v>
      </c>
      <c r="E353" t="s">
        <v>1773</v>
      </c>
      <c r="F353">
        <v>3580</v>
      </c>
      <c r="G353">
        <v>3580</v>
      </c>
      <c r="H353">
        <v>44376</v>
      </c>
      <c r="I353" s="26">
        <v>45097</v>
      </c>
      <c r="J353" t="s">
        <v>278</v>
      </c>
      <c r="K353" t="s">
        <v>278</v>
      </c>
      <c r="L353" t="s">
        <v>278</v>
      </c>
      <c r="M353" t="s">
        <v>278</v>
      </c>
      <c r="N353" t="s">
        <v>278</v>
      </c>
      <c r="O353" t="s">
        <v>1</v>
      </c>
      <c r="Q353" t="s">
        <v>2822</v>
      </c>
      <c r="S353" t="s">
        <v>2821</v>
      </c>
      <c r="T353">
        <f>VLOOKUP(Series!A353,EntidadesOpWeb!$A$4:$A$126,1,FALSE)</f>
        <v>3581</v>
      </c>
    </row>
    <row r="354" spans="1:20" hidden="1" x14ac:dyDescent="0.35">
      <c r="A354">
        <v>3582</v>
      </c>
      <c r="B354" t="s">
        <v>1788</v>
      </c>
      <c r="C354" t="s">
        <v>1773</v>
      </c>
      <c r="D354" t="s">
        <v>1707</v>
      </c>
      <c r="E354" t="s">
        <v>1773</v>
      </c>
      <c r="F354">
        <v>3580</v>
      </c>
      <c r="G354">
        <v>3580</v>
      </c>
      <c r="H354">
        <v>44377</v>
      </c>
      <c r="I354" s="26">
        <v>45097</v>
      </c>
      <c r="J354" t="s">
        <v>278</v>
      </c>
      <c r="K354" t="s">
        <v>278</v>
      </c>
      <c r="L354" t="s">
        <v>278</v>
      </c>
      <c r="M354" t="s">
        <v>278</v>
      </c>
      <c r="N354" t="s">
        <v>278</v>
      </c>
      <c r="O354" t="s">
        <v>1</v>
      </c>
      <c r="Q354" t="s">
        <v>2820</v>
      </c>
      <c r="S354" t="s">
        <v>2819</v>
      </c>
      <c r="T354" t="e">
        <f>VLOOKUP(Series!A354,EntidadesOpWeb!$A$4:$A$126,1,FALSE)</f>
        <v>#N/A</v>
      </c>
    </row>
    <row r="355" spans="1:20" hidden="1" x14ac:dyDescent="0.35">
      <c r="A355">
        <v>3584</v>
      </c>
      <c r="B355" t="s">
        <v>1788</v>
      </c>
      <c r="C355" t="s">
        <v>1773</v>
      </c>
      <c r="D355" t="s">
        <v>1707</v>
      </c>
      <c r="E355" t="s">
        <v>1773</v>
      </c>
      <c r="F355">
        <v>3583</v>
      </c>
      <c r="G355">
        <v>3583</v>
      </c>
      <c r="H355">
        <v>44525</v>
      </c>
      <c r="I355" s="26">
        <v>45128</v>
      </c>
      <c r="J355" t="s">
        <v>278</v>
      </c>
      <c r="K355" t="s">
        <v>278</v>
      </c>
      <c r="L355" t="s">
        <v>278</v>
      </c>
      <c r="M355" t="s">
        <v>278</v>
      </c>
      <c r="N355" t="s">
        <v>278</v>
      </c>
      <c r="O355" t="s">
        <v>1</v>
      </c>
      <c r="Q355" t="s">
        <v>2818</v>
      </c>
      <c r="S355" t="s">
        <v>2817</v>
      </c>
      <c r="T355" t="e">
        <f>VLOOKUP(Series!A355,EntidadesOpWeb!$A$4:$A$126,1,FALSE)</f>
        <v>#N/A</v>
      </c>
    </row>
    <row r="356" spans="1:20" hidden="1" x14ac:dyDescent="0.35">
      <c r="A356">
        <v>3585</v>
      </c>
      <c r="B356" t="s">
        <v>1788</v>
      </c>
      <c r="C356" t="s">
        <v>1773</v>
      </c>
      <c r="D356" t="s">
        <v>1707</v>
      </c>
      <c r="E356" t="s">
        <v>1773</v>
      </c>
      <c r="F356">
        <v>3583</v>
      </c>
      <c r="G356">
        <v>3583</v>
      </c>
      <c r="H356">
        <v>44526</v>
      </c>
      <c r="I356" s="26">
        <v>45128</v>
      </c>
      <c r="J356" t="s">
        <v>278</v>
      </c>
      <c r="K356" t="s">
        <v>278</v>
      </c>
      <c r="L356" t="s">
        <v>278</v>
      </c>
      <c r="M356" t="s">
        <v>278</v>
      </c>
      <c r="N356" t="s">
        <v>278</v>
      </c>
      <c r="O356" t="s">
        <v>1</v>
      </c>
      <c r="Q356" t="s">
        <v>2816</v>
      </c>
      <c r="S356" t="s">
        <v>2815</v>
      </c>
      <c r="T356" t="e">
        <f>VLOOKUP(Series!A356,EntidadesOpWeb!$A$4:$A$126,1,FALSE)</f>
        <v>#N/A</v>
      </c>
    </row>
    <row r="357" spans="1:20" hidden="1" x14ac:dyDescent="0.35">
      <c r="A357">
        <v>3586</v>
      </c>
      <c r="B357" t="s">
        <v>1788</v>
      </c>
      <c r="C357" t="s">
        <v>1773</v>
      </c>
      <c r="D357" t="s">
        <v>1707</v>
      </c>
      <c r="E357" t="s">
        <v>1773</v>
      </c>
      <c r="F357">
        <v>3583</v>
      </c>
      <c r="G357">
        <v>3583</v>
      </c>
      <c r="H357">
        <v>44527</v>
      </c>
      <c r="I357" s="26">
        <v>45128</v>
      </c>
      <c r="J357" t="s">
        <v>278</v>
      </c>
      <c r="K357" t="s">
        <v>278</v>
      </c>
      <c r="L357" t="s">
        <v>278</v>
      </c>
      <c r="M357" t="s">
        <v>278</v>
      </c>
      <c r="N357" t="s">
        <v>278</v>
      </c>
      <c r="O357" t="s">
        <v>1</v>
      </c>
      <c r="Q357" t="s">
        <v>2814</v>
      </c>
      <c r="S357" t="s">
        <v>2813</v>
      </c>
      <c r="T357" t="e">
        <f>VLOOKUP(Series!A357,EntidadesOpWeb!$A$4:$A$126,1,FALSE)</f>
        <v>#N/A</v>
      </c>
    </row>
    <row r="358" spans="1:20" hidden="1" x14ac:dyDescent="0.35">
      <c r="A358">
        <v>3587</v>
      </c>
      <c r="B358" t="s">
        <v>1788</v>
      </c>
      <c r="C358" t="s">
        <v>1773</v>
      </c>
      <c r="D358" t="s">
        <v>1707</v>
      </c>
      <c r="E358" t="s">
        <v>1773</v>
      </c>
      <c r="F358">
        <v>3369</v>
      </c>
      <c r="G358">
        <v>3369</v>
      </c>
      <c r="H358">
        <v>44540</v>
      </c>
      <c r="I358" s="26">
        <v>45135</v>
      </c>
      <c r="J358" t="s">
        <v>278</v>
      </c>
      <c r="K358" t="s">
        <v>278</v>
      </c>
      <c r="L358" t="s">
        <v>278</v>
      </c>
      <c r="M358" t="s">
        <v>278</v>
      </c>
      <c r="N358" t="s">
        <v>278</v>
      </c>
      <c r="O358" t="s">
        <v>1</v>
      </c>
      <c r="Q358" t="s">
        <v>2812</v>
      </c>
      <c r="S358" t="s">
        <v>2811</v>
      </c>
      <c r="T358" t="e">
        <f>VLOOKUP(Series!A358,EntidadesOpWeb!$A$4:$A$126,1,FALSE)</f>
        <v>#N/A</v>
      </c>
    </row>
    <row r="359" spans="1:20" hidden="1" x14ac:dyDescent="0.35">
      <c r="A359">
        <v>3588</v>
      </c>
      <c r="B359" t="s">
        <v>1788</v>
      </c>
      <c r="C359" t="s">
        <v>1773</v>
      </c>
      <c r="D359" t="s">
        <v>1707</v>
      </c>
      <c r="E359" t="s">
        <v>1773</v>
      </c>
      <c r="F359">
        <v>3333</v>
      </c>
      <c r="G359">
        <v>3333</v>
      </c>
      <c r="H359">
        <v>44541</v>
      </c>
      <c r="I359" s="26">
        <v>45135</v>
      </c>
      <c r="J359" t="s">
        <v>278</v>
      </c>
      <c r="K359" t="s">
        <v>278</v>
      </c>
      <c r="L359" t="s">
        <v>278</v>
      </c>
      <c r="M359" t="s">
        <v>278</v>
      </c>
      <c r="N359" t="s">
        <v>278</v>
      </c>
      <c r="O359" t="s">
        <v>1</v>
      </c>
      <c r="Q359" t="s">
        <v>2810</v>
      </c>
      <c r="S359" t="s">
        <v>2809</v>
      </c>
      <c r="T359" t="e">
        <f>VLOOKUP(Series!A359,EntidadesOpWeb!$A$4:$A$126,1,FALSE)</f>
        <v>#N/A</v>
      </c>
    </row>
    <row r="360" spans="1:20" hidden="1" x14ac:dyDescent="0.35">
      <c r="A360">
        <v>3591</v>
      </c>
      <c r="B360" t="s">
        <v>1788</v>
      </c>
      <c r="C360" t="s">
        <v>1773</v>
      </c>
      <c r="D360" t="s">
        <v>1707</v>
      </c>
      <c r="E360" t="s">
        <v>1773</v>
      </c>
      <c r="F360">
        <v>3590</v>
      </c>
      <c r="G360">
        <v>3590</v>
      </c>
      <c r="H360">
        <v>44702</v>
      </c>
      <c r="I360" s="26">
        <v>45173</v>
      </c>
      <c r="J360" t="s">
        <v>278</v>
      </c>
      <c r="K360" t="s">
        <v>278</v>
      </c>
      <c r="L360" t="s">
        <v>278</v>
      </c>
      <c r="M360" t="s">
        <v>278</v>
      </c>
      <c r="N360" t="s">
        <v>278</v>
      </c>
      <c r="O360" t="s">
        <v>1</v>
      </c>
      <c r="Q360" t="s">
        <v>2808</v>
      </c>
      <c r="S360" t="s">
        <v>2807</v>
      </c>
      <c r="T360" t="e">
        <f>VLOOKUP(Series!A360,EntidadesOpWeb!$A$4:$A$126,1,FALSE)</f>
        <v>#N/A</v>
      </c>
    </row>
    <row r="361" spans="1:20" hidden="1" x14ac:dyDescent="0.35">
      <c r="A361">
        <v>3592</v>
      </c>
      <c r="B361" t="s">
        <v>1788</v>
      </c>
      <c r="C361" t="s">
        <v>1773</v>
      </c>
      <c r="D361" t="s">
        <v>1707</v>
      </c>
      <c r="E361" t="s">
        <v>1773</v>
      </c>
      <c r="F361">
        <v>3590</v>
      </c>
      <c r="G361">
        <v>3590</v>
      </c>
      <c r="H361">
        <v>44703</v>
      </c>
      <c r="I361" s="26">
        <v>45173</v>
      </c>
      <c r="J361" t="s">
        <v>278</v>
      </c>
      <c r="K361" t="s">
        <v>278</v>
      </c>
      <c r="L361" t="s">
        <v>278</v>
      </c>
      <c r="M361" t="s">
        <v>278</v>
      </c>
      <c r="N361" t="s">
        <v>278</v>
      </c>
      <c r="O361" t="s">
        <v>1</v>
      </c>
      <c r="Q361" t="s">
        <v>2806</v>
      </c>
      <c r="S361" t="s">
        <v>2805</v>
      </c>
      <c r="T361" t="e">
        <f>VLOOKUP(Series!A361,EntidadesOpWeb!$A$4:$A$126,1,FALSE)</f>
        <v>#N/A</v>
      </c>
    </row>
    <row r="362" spans="1:20" hidden="1" x14ac:dyDescent="0.35">
      <c r="A362">
        <v>3593</v>
      </c>
      <c r="B362" t="s">
        <v>1788</v>
      </c>
      <c r="C362" t="s">
        <v>1773</v>
      </c>
      <c r="D362" t="s">
        <v>1707</v>
      </c>
      <c r="E362" t="s">
        <v>1773</v>
      </c>
      <c r="F362">
        <v>3590</v>
      </c>
      <c r="G362">
        <v>3590</v>
      </c>
      <c r="H362">
        <v>44704</v>
      </c>
      <c r="I362" s="26">
        <v>45173</v>
      </c>
      <c r="J362" t="s">
        <v>278</v>
      </c>
      <c r="K362" t="s">
        <v>278</v>
      </c>
      <c r="L362" t="s">
        <v>278</v>
      </c>
      <c r="M362" t="s">
        <v>278</v>
      </c>
      <c r="N362" t="s">
        <v>278</v>
      </c>
      <c r="O362" t="s">
        <v>1</v>
      </c>
      <c r="Q362" t="s">
        <v>2804</v>
      </c>
      <c r="S362" t="s">
        <v>2803</v>
      </c>
      <c r="T362" t="e">
        <f>VLOOKUP(Series!A362,EntidadesOpWeb!$A$4:$A$126,1,FALSE)</f>
        <v>#N/A</v>
      </c>
    </row>
    <row r="363" spans="1:20" hidden="1" x14ac:dyDescent="0.35">
      <c r="A363">
        <v>3594</v>
      </c>
      <c r="B363" t="s">
        <v>1788</v>
      </c>
      <c r="C363" t="s">
        <v>1773</v>
      </c>
      <c r="D363" t="s">
        <v>1707</v>
      </c>
      <c r="E363" t="s">
        <v>1773</v>
      </c>
      <c r="F363">
        <v>3333</v>
      </c>
      <c r="G363">
        <v>3333</v>
      </c>
      <c r="H363">
        <v>44950</v>
      </c>
      <c r="I363" s="26">
        <v>45209</v>
      </c>
      <c r="J363" t="s">
        <v>278</v>
      </c>
      <c r="K363" t="s">
        <v>278</v>
      </c>
      <c r="L363" t="s">
        <v>278</v>
      </c>
      <c r="M363" t="s">
        <v>278</v>
      </c>
      <c r="N363" t="s">
        <v>278</v>
      </c>
      <c r="O363" t="s">
        <v>1</v>
      </c>
      <c r="Q363" t="s">
        <v>2802</v>
      </c>
      <c r="S363" t="s">
        <v>2801</v>
      </c>
      <c r="T363">
        <f>VLOOKUP(Series!A363,EntidadesOpWeb!$A$4:$A$126,1,FALSE)</f>
        <v>3594</v>
      </c>
    </row>
    <row r="364" spans="1:20" hidden="1" x14ac:dyDescent="0.35">
      <c r="A364">
        <v>3596</v>
      </c>
      <c r="B364" t="s">
        <v>1788</v>
      </c>
      <c r="C364" t="s">
        <v>1773</v>
      </c>
      <c r="D364" t="s">
        <v>1707</v>
      </c>
      <c r="E364" t="s">
        <v>1773</v>
      </c>
      <c r="F364">
        <v>3595</v>
      </c>
      <c r="G364">
        <v>3595</v>
      </c>
      <c r="H364">
        <v>45034</v>
      </c>
      <c r="I364" s="26">
        <v>45229</v>
      </c>
      <c r="J364" t="s">
        <v>278</v>
      </c>
      <c r="K364" t="s">
        <v>278</v>
      </c>
      <c r="L364" t="s">
        <v>278</v>
      </c>
      <c r="M364" t="s">
        <v>278</v>
      </c>
      <c r="N364" t="s">
        <v>278</v>
      </c>
      <c r="O364" t="s">
        <v>1</v>
      </c>
      <c r="Q364" t="s">
        <v>2800</v>
      </c>
      <c r="S364" t="s">
        <v>2799</v>
      </c>
      <c r="T364" t="e">
        <f>VLOOKUP(Series!A364,EntidadesOpWeb!$A$4:$A$126,1,FALSE)</f>
        <v>#N/A</v>
      </c>
    </row>
    <row r="365" spans="1:20" hidden="1" x14ac:dyDescent="0.35">
      <c r="A365">
        <v>3597</v>
      </c>
      <c r="B365" t="s">
        <v>1788</v>
      </c>
      <c r="C365" t="s">
        <v>1773</v>
      </c>
      <c r="D365" t="s">
        <v>1707</v>
      </c>
      <c r="E365" t="s">
        <v>1773</v>
      </c>
      <c r="F365">
        <v>3595</v>
      </c>
      <c r="G365">
        <v>3595</v>
      </c>
      <c r="H365">
        <v>45035</v>
      </c>
      <c r="I365" s="26">
        <v>45229</v>
      </c>
      <c r="J365" t="s">
        <v>278</v>
      </c>
      <c r="K365" t="s">
        <v>278</v>
      </c>
      <c r="L365" t="s">
        <v>278</v>
      </c>
      <c r="M365" t="s">
        <v>278</v>
      </c>
      <c r="N365" t="s">
        <v>278</v>
      </c>
      <c r="O365" t="s">
        <v>1</v>
      </c>
      <c r="Q365" t="s">
        <v>2798</v>
      </c>
      <c r="S365" t="s">
        <v>2797</v>
      </c>
      <c r="T365" t="e">
        <f>VLOOKUP(Series!A365,EntidadesOpWeb!$A$4:$A$126,1,FALSE)</f>
        <v>#N/A</v>
      </c>
    </row>
    <row r="366" spans="1:20" hidden="1" x14ac:dyDescent="0.35">
      <c r="A366">
        <v>3598</v>
      </c>
      <c r="B366" t="s">
        <v>1788</v>
      </c>
      <c r="C366" t="s">
        <v>1773</v>
      </c>
      <c r="D366" t="s">
        <v>1707</v>
      </c>
      <c r="E366" t="s">
        <v>1773</v>
      </c>
      <c r="F366">
        <v>3595</v>
      </c>
      <c r="G366">
        <v>3595</v>
      </c>
      <c r="H366">
        <v>45036</v>
      </c>
      <c r="I366" s="26">
        <v>45229</v>
      </c>
      <c r="J366" t="s">
        <v>278</v>
      </c>
      <c r="K366" t="s">
        <v>278</v>
      </c>
      <c r="L366" t="s">
        <v>278</v>
      </c>
      <c r="M366" t="s">
        <v>278</v>
      </c>
      <c r="N366" t="s">
        <v>278</v>
      </c>
      <c r="O366" t="s">
        <v>1</v>
      </c>
      <c r="Q366" t="s">
        <v>2796</v>
      </c>
      <c r="S366" t="s">
        <v>2795</v>
      </c>
      <c r="T366" t="e">
        <f>VLOOKUP(Series!A366,EntidadesOpWeb!$A$4:$A$126,1,FALSE)</f>
        <v>#N/A</v>
      </c>
    </row>
    <row r="367" spans="1:20" hidden="1" x14ac:dyDescent="0.35">
      <c r="A367">
        <v>3601</v>
      </c>
      <c r="B367" t="s">
        <v>1788</v>
      </c>
      <c r="C367" t="s">
        <v>1773</v>
      </c>
      <c r="D367" t="s">
        <v>1707</v>
      </c>
      <c r="E367" t="s">
        <v>1773</v>
      </c>
      <c r="F367">
        <v>3600</v>
      </c>
      <c r="G367">
        <v>3600</v>
      </c>
      <c r="H367">
        <v>45209</v>
      </c>
      <c r="I367" s="26">
        <v>45257</v>
      </c>
      <c r="J367" t="s">
        <v>278</v>
      </c>
      <c r="K367" t="s">
        <v>278</v>
      </c>
      <c r="L367" t="s">
        <v>278</v>
      </c>
      <c r="M367" t="s">
        <v>278</v>
      </c>
      <c r="N367" t="s">
        <v>278</v>
      </c>
      <c r="O367" t="s">
        <v>1</v>
      </c>
      <c r="Q367" t="s">
        <v>2794</v>
      </c>
      <c r="S367" t="s">
        <v>2793</v>
      </c>
      <c r="T367" t="e">
        <f>VLOOKUP(Series!A367,EntidadesOpWeb!$A$4:$A$126,1,FALSE)</f>
        <v>#N/A</v>
      </c>
    </row>
    <row r="368" spans="1:20" hidden="1" x14ac:dyDescent="0.35">
      <c r="A368">
        <v>3602</v>
      </c>
      <c r="B368" t="s">
        <v>1788</v>
      </c>
      <c r="C368" t="s">
        <v>1773</v>
      </c>
      <c r="D368" t="s">
        <v>1707</v>
      </c>
      <c r="E368" t="s">
        <v>1773</v>
      </c>
      <c r="F368">
        <v>3600</v>
      </c>
      <c r="G368">
        <v>3600</v>
      </c>
      <c r="H368">
        <v>45210</v>
      </c>
      <c r="I368" s="26">
        <v>45257</v>
      </c>
      <c r="J368" t="s">
        <v>278</v>
      </c>
      <c r="K368" t="s">
        <v>278</v>
      </c>
      <c r="L368" t="s">
        <v>278</v>
      </c>
      <c r="M368" t="s">
        <v>278</v>
      </c>
      <c r="N368" t="s">
        <v>278</v>
      </c>
      <c r="O368" t="s">
        <v>1</v>
      </c>
      <c r="Q368" t="s">
        <v>2792</v>
      </c>
      <c r="S368" t="s">
        <v>2791</v>
      </c>
      <c r="T368" t="e">
        <f>VLOOKUP(Series!A368,EntidadesOpWeb!$A$4:$A$126,1,FALSE)</f>
        <v>#N/A</v>
      </c>
    </row>
    <row r="369" spans="1:20" hidden="1" x14ac:dyDescent="0.35">
      <c r="A369">
        <v>3603</v>
      </c>
      <c r="B369" t="s">
        <v>1788</v>
      </c>
      <c r="C369" t="s">
        <v>1773</v>
      </c>
      <c r="D369" t="s">
        <v>1707</v>
      </c>
      <c r="E369" t="s">
        <v>1773</v>
      </c>
      <c r="F369">
        <v>3600</v>
      </c>
      <c r="G369">
        <v>3600</v>
      </c>
      <c r="H369">
        <v>45211</v>
      </c>
      <c r="I369" s="26">
        <v>45252</v>
      </c>
      <c r="J369" t="s">
        <v>278</v>
      </c>
      <c r="K369" t="s">
        <v>278</v>
      </c>
      <c r="L369" t="s">
        <v>278</v>
      </c>
      <c r="M369" t="s">
        <v>278</v>
      </c>
      <c r="N369" t="s">
        <v>278</v>
      </c>
      <c r="O369" t="s">
        <v>1</v>
      </c>
      <c r="Q369" t="s">
        <v>2790</v>
      </c>
      <c r="S369" t="s">
        <v>2789</v>
      </c>
      <c r="T369" t="e">
        <f>VLOOKUP(Series!A369,EntidadesOpWeb!$A$4:$A$126,1,FALSE)</f>
        <v>#N/A</v>
      </c>
    </row>
    <row r="370" spans="1:20" hidden="1" x14ac:dyDescent="0.35">
      <c r="A370">
        <v>3605</v>
      </c>
      <c r="B370" t="s">
        <v>1788</v>
      </c>
      <c r="C370" t="s">
        <v>1773</v>
      </c>
      <c r="D370" t="s">
        <v>1707</v>
      </c>
      <c r="E370" t="s">
        <v>1773</v>
      </c>
      <c r="F370">
        <v>3604</v>
      </c>
      <c r="G370">
        <v>3604</v>
      </c>
      <c r="H370">
        <v>45333</v>
      </c>
      <c r="I370" s="26">
        <v>45266</v>
      </c>
      <c r="J370" t="s">
        <v>278</v>
      </c>
      <c r="K370" t="s">
        <v>278</v>
      </c>
      <c r="L370" t="s">
        <v>278</v>
      </c>
      <c r="M370" t="s">
        <v>278</v>
      </c>
      <c r="N370" t="s">
        <v>278</v>
      </c>
      <c r="O370" t="s">
        <v>1</v>
      </c>
      <c r="Q370" t="s">
        <v>2788</v>
      </c>
      <c r="S370" t="s">
        <v>2787</v>
      </c>
      <c r="T370">
        <f>VLOOKUP(Series!A370,EntidadesOpWeb!$A$4:$A$126,1,FALSE)</f>
        <v>3605</v>
      </c>
    </row>
    <row r="371" spans="1:20" hidden="1" x14ac:dyDescent="0.35">
      <c r="A371">
        <v>3606</v>
      </c>
      <c r="B371" t="s">
        <v>1788</v>
      </c>
      <c r="C371" t="s">
        <v>1773</v>
      </c>
      <c r="D371" t="s">
        <v>1707</v>
      </c>
      <c r="E371" t="s">
        <v>1773</v>
      </c>
      <c r="F371">
        <v>3604</v>
      </c>
      <c r="G371">
        <v>3604</v>
      </c>
      <c r="H371">
        <v>45334</v>
      </c>
      <c r="I371" s="26">
        <v>45266</v>
      </c>
      <c r="J371" t="s">
        <v>278</v>
      </c>
      <c r="K371" t="s">
        <v>278</v>
      </c>
      <c r="L371" t="s">
        <v>278</v>
      </c>
      <c r="M371" t="s">
        <v>278</v>
      </c>
      <c r="N371" t="s">
        <v>278</v>
      </c>
      <c r="O371" t="s">
        <v>1</v>
      </c>
      <c r="Q371" t="s">
        <v>2786</v>
      </c>
      <c r="S371" t="s">
        <v>2785</v>
      </c>
      <c r="T371" t="e">
        <f>VLOOKUP(Series!A371,EntidadesOpWeb!$A$4:$A$126,1,FALSE)</f>
        <v>#N/A</v>
      </c>
    </row>
    <row r="372" spans="1:20" hidden="1" x14ac:dyDescent="0.35">
      <c r="A372">
        <v>3607</v>
      </c>
      <c r="B372" t="s">
        <v>1788</v>
      </c>
      <c r="C372" t="s">
        <v>1773</v>
      </c>
      <c r="D372" t="s">
        <v>1707</v>
      </c>
      <c r="E372" t="s">
        <v>1773</v>
      </c>
      <c r="F372">
        <v>3604</v>
      </c>
      <c r="G372">
        <v>3604</v>
      </c>
      <c r="H372">
        <v>45335</v>
      </c>
      <c r="I372" s="26">
        <v>45266</v>
      </c>
      <c r="J372" t="s">
        <v>278</v>
      </c>
      <c r="K372" t="s">
        <v>278</v>
      </c>
      <c r="L372" t="s">
        <v>278</v>
      </c>
      <c r="M372" t="s">
        <v>278</v>
      </c>
      <c r="N372" t="s">
        <v>278</v>
      </c>
      <c r="O372" t="s">
        <v>1</v>
      </c>
      <c r="Q372" t="s">
        <v>2784</v>
      </c>
      <c r="S372" t="s">
        <v>2783</v>
      </c>
      <c r="T372">
        <f>VLOOKUP(Series!A372,EntidadesOpWeb!$A$4:$A$126,1,FALSE)</f>
        <v>3607</v>
      </c>
    </row>
    <row r="373" spans="1:20" hidden="1" x14ac:dyDescent="0.35">
      <c r="A373">
        <v>3608</v>
      </c>
      <c r="B373" t="s">
        <v>1788</v>
      </c>
      <c r="C373" t="s">
        <v>1773</v>
      </c>
      <c r="D373" t="s">
        <v>1707</v>
      </c>
      <c r="E373" t="s">
        <v>1773</v>
      </c>
      <c r="F373">
        <v>3604</v>
      </c>
      <c r="G373">
        <v>3604</v>
      </c>
      <c r="H373">
        <v>45336</v>
      </c>
      <c r="I373" s="26">
        <v>45266</v>
      </c>
      <c r="J373" t="s">
        <v>278</v>
      </c>
      <c r="K373" t="s">
        <v>278</v>
      </c>
      <c r="L373" t="s">
        <v>278</v>
      </c>
      <c r="M373" t="s">
        <v>278</v>
      </c>
      <c r="N373" t="s">
        <v>278</v>
      </c>
      <c r="O373" t="s">
        <v>1</v>
      </c>
      <c r="Q373" t="s">
        <v>2782</v>
      </c>
      <c r="S373" t="s">
        <v>2781</v>
      </c>
      <c r="T373" t="e">
        <f>VLOOKUP(Series!A373,EntidadesOpWeb!$A$4:$A$126,1,FALSE)</f>
        <v>#N/A</v>
      </c>
    </row>
    <row r="374" spans="1:20" hidden="1" x14ac:dyDescent="0.35">
      <c r="A374">
        <v>3609</v>
      </c>
      <c r="B374" t="s">
        <v>1788</v>
      </c>
      <c r="C374" t="s">
        <v>1773</v>
      </c>
      <c r="D374" t="s">
        <v>1707</v>
      </c>
      <c r="E374" t="s">
        <v>1773</v>
      </c>
      <c r="F374">
        <v>3604</v>
      </c>
      <c r="G374">
        <v>3604</v>
      </c>
      <c r="H374">
        <v>45337</v>
      </c>
      <c r="I374" s="26">
        <v>45266</v>
      </c>
      <c r="J374" t="s">
        <v>278</v>
      </c>
      <c r="K374" t="s">
        <v>278</v>
      </c>
      <c r="L374" t="s">
        <v>278</v>
      </c>
      <c r="M374" t="s">
        <v>278</v>
      </c>
      <c r="N374" t="s">
        <v>278</v>
      </c>
      <c r="O374" t="s">
        <v>1</v>
      </c>
      <c r="Q374" t="s">
        <v>2780</v>
      </c>
      <c r="S374" t="s">
        <v>2779</v>
      </c>
      <c r="T374">
        <f>VLOOKUP(Series!A374,EntidadesOpWeb!$A$4:$A$126,1,FALSE)</f>
        <v>3609</v>
      </c>
    </row>
    <row r="375" spans="1:20" hidden="1" x14ac:dyDescent="0.35">
      <c r="A375">
        <v>3610</v>
      </c>
      <c r="B375" t="s">
        <v>1788</v>
      </c>
      <c r="C375" t="s">
        <v>1773</v>
      </c>
      <c r="D375" t="s">
        <v>1707</v>
      </c>
      <c r="E375" t="s">
        <v>1773</v>
      </c>
      <c r="F375">
        <v>3604</v>
      </c>
      <c r="G375">
        <v>3604</v>
      </c>
      <c r="H375">
        <v>45338</v>
      </c>
      <c r="I375" s="26">
        <v>45266</v>
      </c>
      <c r="J375" t="s">
        <v>278</v>
      </c>
      <c r="K375" t="s">
        <v>278</v>
      </c>
      <c r="L375" t="s">
        <v>278</v>
      </c>
      <c r="M375" t="s">
        <v>278</v>
      </c>
      <c r="N375" t="s">
        <v>278</v>
      </c>
      <c r="O375" t="s">
        <v>1</v>
      </c>
      <c r="Q375" t="s">
        <v>2778</v>
      </c>
      <c r="S375" t="s">
        <v>2777</v>
      </c>
      <c r="T375" t="e">
        <f>VLOOKUP(Series!A375,EntidadesOpWeb!$A$4:$A$126,1,FALSE)</f>
        <v>#N/A</v>
      </c>
    </row>
    <row r="376" spans="1:20" hidden="1" x14ac:dyDescent="0.35">
      <c r="A376">
        <v>3611</v>
      </c>
      <c r="B376" t="s">
        <v>1788</v>
      </c>
      <c r="C376" t="s">
        <v>1773</v>
      </c>
      <c r="D376" t="s">
        <v>1707</v>
      </c>
      <c r="E376" t="s">
        <v>1773</v>
      </c>
      <c r="F376">
        <v>3604</v>
      </c>
      <c r="G376">
        <v>3604</v>
      </c>
      <c r="H376">
        <v>45339</v>
      </c>
      <c r="I376" s="26">
        <v>45266</v>
      </c>
      <c r="J376" t="s">
        <v>278</v>
      </c>
      <c r="K376" t="s">
        <v>278</v>
      </c>
      <c r="L376" t="s">
        <v>278</v>
      </c>
      <c r="M376" t="s">
        <v>278</v>
      </c>
      <c r="N376" t="s">
        <v>278</v>
      </c>
      <c r="O376" t="s">
        <v>1</v>
      </c>
      <c r="Q376" t="s">
        <v>2776</v>
      </c>
      <c r="S376" t="s">
        <v>2775</v>
      </c>
      <c r="T376" t="e">
        <f>VLOOKUP(Series!A376,EntidadesOpWeb!$A$4:$A$126,1,FALSE)</f>
        <v>#N/A</v>
      </c>
    </row>
    <row r="377" spans="1:20" hidden="1" x14ac:dyDescent="0.35">
      <c r="A377">
        <v>3612</v>
      </c>
      <c r="B377" t="s">
        <v>1788</v>
      </c>
      <c r="C377" t="s">
        <v>1773</v>
      </c>
      <c r="D377" t="s">
        <v>1707</v>
      </c>
      <c r="E377" t="s">
        <v>1773</v>
      </c>
      <c r="F377">
        <v>3604</v>
      </c>
      <c r="G377">
        <v>3604</v>
      </c>
      <c r="H377">
        <v>45340</v>
      </c>
      <c r="I377" s="26">
        <v>45266</v>
      </c>
      <c r="J377" t="s">
        <v>278</v>
      </c>
      <c r="K377" t="s">
        <v>278</v>
      </c>
      <c r="L377" t="s">
        <v>278</v>
      </c>
      <c r="M377" t="s">
        <v>278</v>
      </c>
      <c r="N377" t="s">
        <v>278</v>
      </c>
      <c r="O377" t="s">
        <v>1</v>
      </c>
      <c r="Q377" t="s">
        <v>2774</v>
      </c>
      <c r="S377" t="s">
        <v>2773</v>
      </c>
      <c r="T377" t="e">
        <f>VLOOKUP(Series!A377,EntidadesOpWeb!$A$4:$A$126,1,FALSE)</f>
        <v>#N/A</v>
      </c>
    </row>
    <row r="378" spans="1:20" hidden="1" x14ac:dyDescent="0.35">
      <c r="A378">
        <v>3614</v>
      </c>
      <c r="B378" t="s">
        <v>1788</v>
      </c>
      <c r="C378" t="s">
        <v>1773</v>
      </c>
      <c r="D378" t="s">
        <v>1707</v>
      </c>
      <c r="E378" t="s">
        <v>1773</v>
      </c>
      <c r="F378">
        <v>3613</v>
      </c>
      <c r="G378">
        <v>3613</v>
      </c>
      <c r="H378">
        <v>45640</v>
      </c>
      <c r="I378" s="26">
        <v>45327</v>
      </c>
      <c r="J378" t="s">
        <v>278</v>
      </c>
      <c r="K378" t="s">
        <v>278</v>
      </c>
      <c r="L378" t="s">
        <v>278</v>
      </c>
      <c r="M378" t="s">
        <v>278</v>
      </c>
      <c r="N378" t="s">
        <v>278</v>
      </c>
      <c r="O378" t="s">
        <v>1</v>
      </c>
      <c r="Q378" t="s">
        <v>2772</v>
      </c>
      <c r="S378" t="s">
        <v>2771</v>
      </c>
      <c r="T378">
        <f>VLOOKUP(Series!A378,EntidadesOpWeb!$A$4:$A$126,1,FALSE)</f>
        <v>3614</v>
      </c>
    </row>
    <row r="379" spans="1:20" hidden="1" x14ac:dyDescent="0.35">
      <c r="A379">
        <v>3615</v>
      </c>
      <c r="B379" t="s">
        <v>1788</v>
      </c>
      <c r="C379" t="s">
        <v>1773</v>
      </c>
      <c r="D379" t="s">
        <v>1707</v>
      </c>
      <c r="E379" t="s">
        <v>1773</v>
      </c>
      <c r="F379">
        <v>3613</v>
      </c>
      <c r="G379">
        <v>3613</v>
      </c>
      <c r="H379">
        <v>45641</v>
      </c>
      <c r="I379" s="26">
        <v>45327</v>
      </c>
      <c r="J379" t="s">
        <v>278</v>
      </c>
      <c r="K379" t="s">
        <v>278</v>
      </c>
      <c r="L379" t="s">
        <v>278</v>
      </c>
      <c r="M379" t="s">
        <v>278</v>
      </c>
      <c r="N379" t="s">
        <v>278</v>
      </c>
      <c r="O379" t="s">
        <v>1</v>
      </c>
      <c r="Q379" t="s">
        <v>2770</v>
      </c>
      <c r="S379" t="s">
        <v>2769</v>
      </c>
      <c r="T379" t="e">
        <f>VLOOKUP(Series!A379,EntidadesOpWeb!$A$4:$A$126,1,FALSE)</f>
        <v>#N/A</v>
      </c>
    </row>
    <row r="380" spans="1:20" hidden="1" x14ac:dyDescent="0.35">
      <c r="A380">
        <v>3617</v>
      </c>
      <c r="B380" t="s">
        <v>1788</v>
      </c>
      <c r="C380" t="s">
        <v>1773</v>
      </c>
      <c r="D380" t="s">
        <v>1707</v>
      </c>
      <c r="E380" t="s">
        <v>1773</v>
      </c>
      <c r="F380">
        <v>3616</v>
      </c>
      <c r="G380">
        <v>3616</v>
      </c>
      <c r="H380">
        <v>45644</v>
      </c>
      <c r="I380" s="26">
        <v>45327</v>
      </c>
      <c r="J380" t="s">
        <v>278</v>
      </c>
      <c r="K380" t="s">
        <v>278</v>
      </c>
      <c r="L380" t="s">
        <v>278</v>
      </c>
      <c r="M380" t="s">
        <v>278</v>
      </c>
      <c r="N380" t="s">
        <v>278</v>
      </c>
      <c r="O380" t="s">
        <v>1</v>
      </c>
      <c r="Q380" t="s">
        <v>2768</v>
      </c>
      <c r="S380" t="s">
        <v>2767</v>
      </c>
      <c r="T380">
        <f>VLOOKUP(Series!A380,EntidadesOpWeb!$A$4:$A$126,1,FALSE)</f>
        <v>3617</v>
      </c>
    </row>
    <row r="381" spans="1:20" hidden="1" x14ac:dyDescent="0.35">
      <c r="A381">
        <v>3618</v>
      </c>
      <c r="B381" t="s">
        <v>1788</v>
      </c>
      <c r="C381" t="s">
        <v>1773</v>
      </c>
      <c r="D381" t="s">
        <v>1707</v>
      </c>
      <c r="E381" t="s">
        <v>1773</v>
      </c>
      <c r="F381">
        <v>3616</v>
      </c>
      <c r="G381">
        <v>3616</v>
      </c>
      <c r="H381">
        <v>45645</v>
      </c>
      <c r="I381" s="26">
        <v>45327</v>
      </c>
      <c r="J381" t="s">
        <v>278</v>
      </c>
      <c r="K381" t="s">
        <v>278</v>
      </c>
      <c r="L381" t="s">
        <v>278</v>
      </c>
      <c r="M381" t="s">
        <v>278</v>
      </c>
      <c r="N381" t="s">
        <v>278</v>
      </c>
      <c r="O381" t="s">
        <v>1</v>
      </c>
      <c r="Q381" t="s">
        <v>2766</v>
      </c>
      <c r="S381" t="s">
        <v>2765</v>
      </c>
      <c r="T381" t="e">
        <f>VLOOKUP(Series!A381,EntidadesOpWeb!$A$4:$A$126,1,FALSE)</f>
        <v>#N/A</v>
      </c>
    </row>
    <row r="382" spans="1:20" hidden="1" x14ac:dyDescent="0.35">
      <c r="A382">
        <v>3621</v>
      </c>
      <c r="B382" t="s">
        <v>1788</v>
      </c>
      <c r="C382" t="s">
        <v>1773</v>
      </c>
      <c r="D382" t="s">
        <v>1707</v>
      </c>
      <c r="E382" t="s">
        <v>1773</v>
      </c>
      <c r="F382">
        <v>3620</v>
      </c>
      <c r="G382">
        <v>3620</v>
      </c>
      <c r="H382">
        <v>45647</v>
      </c>
      <c r="I382" s="26">
        <v>45327</v>
      </c>
      <c r="J382" t="s">
        <v>278</v>
      </c>
      <c r="K382" t="s">
        <v>278</v>
      </c>
      <c r="L382" t="s">
        <v>278</v>
      </c>
      <c r="M382" t="s">
        <v>278</v>
      </c>
      <c r="N382" t="s">
        <v>278</v>
      </c>
      <c r="O382" t="s">
        <v>1</v>
      </c>
      <c r="Q382" t="s">
        <v>2764</v>
      </c>
      <c r="S382" t="s">
        <v>2763</v>
      </c>
      <c r="T382">
        <f>VLOOKUP(Series!A382,EntidadesOpWeb!$A$4:$A$126,1,FALSE)</f>
        <v>3621</v>
      </c>
    </row>
    <row r="383" spans="1:20" hidden="1" x14ac:dyDescent="0.35">
      <c r="A383">
        <v>3622</v>
      </c>
      <c r="B383" t="s">
        <v>1788</v>
      </c>
      <c r="C383" t="s">
        <v>1773</v>
      </c>
      <c r="D383" t="s">
        <v>1707</v>
      </c>
      <c r="E383" t="s">
        <v>1773</v>
      </c>
      <c r="F383">
        <v>3620</v>
      </c>
      <c r="G383">
        <v>3620</v>
      </c>
      <c r="H383">
        <v>45648</v>
      </c>
      <c r="I383" s="26">
        <v>45327</v>
      </c>
      <c r="J383" t="s">
        <v>278</v>
      </c>
      <c r="K383" t="s">
        <v>278</v>
      </c>
      <c r="L383" t="s">
        <v>278</v>
      </c>
      <c r="M383" t="s">
        <v>278</v>
      </c>
      <c r="N383" t="s">
        <v>278</v>
      </c>
      <c r="O383" t="s">
        <v>1</v>
      </c>
      <c r="Q383" t="s">
        <v>2762</v>
      </c>
      <c r="S383" t="s">
        <v>2761</v>
      </c>
      <c r="T383" t="e">
        <f>VLOOKUP(Series!A383,EntidadesOpWeb!$A$4:$A$126,1,FALSE)</f>
        <v>#N/A</v>
      </c>
    </row>
    <row r="384" spans="1:20" hidden="1" x14ac:dyDescent="0.35">
      <c r="A384">
        <v>3623</v>
      </c>
      <c r="B384" t="s">
        <v>1788</v>
      </c>
      <c r="C384" t="s">
        <v>1773</v>
      </c>
      <c r="D384" t="s">
        <v>1707</v>
      </c>
      <c r="E384" t="s">
        <v>1773</v>
      </c>
      <c r="F384">
        <v>3157</v>
      </c>
      <c r="G384">
        <v>3157</v>
      </c>
      <c r="H384">
        <v>45718</v>
      </c>
      <c r="I384" s="26">
        <v>45330</v>
      </c>
      <c r="J384" t="s">
        <v>278</v>
      </c>
      <c r="K384" t="s">
        <v>278</v>
      </c>
      <c r="L384" t="s">
        <v>278</v>
      </c>
      <c r="M384" t="s">
        <v>278</v>
      </c>
      <c r="N384" t="s">
        <v>278</v>
      </c>
      <c r="O384" t="s">
        <v>1</v>
      </c>
      <c r="Q384" t="s">
        <v>2760</v>
      </c>
      <c r="S384" t="s">
        <v>2759</v>
      </c>
      <c r="T384" t="e">
        <f>VLOOKUP(Series!A384,EntidadesOpWeb!$A$4:$A$126,1,FALSE)</f>
        <v>#N/A</v>
      </c>
    </row>
    <row r="385" spans="1:20" hidden="1" x14ac:dyDescent="0.35">
      <c r="A385">
        <v>3624</v>
      </c>
      <c r="B385" t="s">
        <v>1788</v>
      </c>
      <c r="C385" t="s">
        <v>1773</v>
      </c>
      <c r="D385" t="s">
        <v>1707</v>
      </c>
      <c r="E385" t="s">
        <v>1773</v>
      </c>
      <c r="F385">
        <v>3096</v>
      </c>
      <c r="G385">
        <v>3096</v>
      </c>
      <c r="H385">
        <v>45778</v>
      </c>
      <c r="I385" s="26">
        <v>45335</v>
      </c>
      <c r="J385" t="s">
        <v>278</v>
      </c>
      <c r="K385" t="s">
        <v>278</v>
      </c>
      <c r="L385" t="s">
        <v>278</v>
      </c>
      <c r="M385" t="s">
        <v>278</v>
      </c>
      <c r="N385" t="s">
        <v>278</v>
      </c>
      <c r="O385" t="s">
        <v>1</v>
      </c>
      <c r="Q385" t="s">
        <v>2758</v>
      </c>
      <c r="S385" t="s">
        <v>2757</v>
      </c>
      <c r="T385" t="e">
        <f>VLOOKUP(Series!A385,EntidadesOpWeb!$A$4:$A$126,1,FALSE)</f>
        <v>#N/A</v>
      </c>
    </row>
    <row r="386" spans="1:20" hidden="1" x14ac:dyDescent="0.35">
      <c r="A386">
        <v>3625</v>
      </c>
      <c r="B386" t="s">
        <v>1788</v>
      </c>
      <c r="C386" t="s">
        <v>1773</v>
      </c>
      <c r="D386" t="s">
        <v>1707</v>
      </c>
      <c r="E386" t="s">
        <v>1773</v>
      </c>
      <c r="F386">
        <v>3135</v>
      </c>
      <c r="G386">
        <v>3135</v>
      </c>
      <c r="H386">
        <v>46650</v>
      </c>
      <c r="I386" s="26">
        <v>45482</v>
      </c>
      <c r="J386" t="s">
        <v>278</v>
      </c>
      <c r="K386" t="s">
        <v>278</v>
      </c>
      <c r="L386" t="s">
        <v>278</v>
      </c>
      <c r="M386" t="s">
        <v>278</v>
      </c>
      <c r="N386" t="s">
        <v>278</v>
      </c>
      <c r="O386" t="s">
        <v>1</v>
      </c>
      <c r="Q386" t="s">
        <v>2756</v>
      </c>
      <c r="S386" t="s">
        <v>2755</v>
      </c>
      <c r="T386">
        <f>VLOOKUP(Series!A386,EntidadesOpWeb!$A$4:$A$126,1,FALSE)</f>
        <v>3625</v>
      </c>
    </row>
    <row r="387" spans="1:20" hidden="1" x14ac:dyDescent="0.35">
      <c r="A387">
        <v>3626</v>
      </c>
      <c r="B387" t="s">
        <v>1788</v>
      </c>
      <c r="C387" t="s">
        <v>1773</v>
      </c>
      <c r="D387" t="s">
        <v>1707</v>
      </c>
      <c r="E387" t="s">
        <v>1773</v>
      </c>
      <c r="F387">
        <v>3135</v>
      </c>
      <c r="G387">
        <v>3135</v>
      </c>
      <c r="H387">
        <v>46651</v>
      </c>
      <c r="I387" s="26">
        <v>45482</v>
      </c>
      <c r="J387" t="s">
        <v>278</v>
      </c>
      <c r="K387" t="s">
        <v>278</v>
      </c>
      <c r="L387" t="s">
        <v>278</v>
      </c>
      <c r="M387" t="s">
        <v>278</v>
      </c>
      <c r="N387" t="s">
        <v>278</v>
      </c>
      <c r="O387" t="s">
        <v>1</v>
      </c>
      <c r="Q387" t="s">
        <v>2754</v>
      </c>
      <c r="S387" t="s">
        <v>2753</v>
      </c>
      <c r="T387">
        <f>VLOOKUP(Series!A387,EntidadesOpWeb!$A$4:$A$126,1,FALSE)</f>
        <v>3626</v>
      </c>
    </row>
    <row r="388" spans="1:20" hidden="1" x14ac:dyDescent="0.35">
      <c r="A388">
        <v>3627</v>
      </c>
      <c r="B388" t="s">
        <v>1788</v>
      </c>
      <c r="C388" t="s">
        <v>1773</v>
      </c>
      <c r="D388" t="s">
        <v>1707</v>
      </c>
      <c r="E388" t="s">
        <v>1773</v>
      </c>
      <c r="F388">
        <v>3282</v>
      </c>
      <c r="G388">
        <v>3282</v>
      </c>
      <c r="H388">
        <v>46672</v>
      </c>
      <c r="I388" s="26">
        <v>45485</v>
      </c>
      <c r="J388" t="s">
        <v>278</v>
      </c>
      <c r="K388" t="s">
        <v>278</v>
      </c>
      <c r="L388" t="s">
        <v>278</v>
      </c>
      <c r="M388" t="s">
        <v>278</v>
      </c>
      <c r="N388" t="s">
        <v>278</v>
      </c>
      <c r="O388" t="s">
        <v>1</v>
      </c>
      <c r="Q388" t="s">
        <v>2752</v>
      </c>
      <c r="S388" t="s">
        <v>2751</v>
      </c>
      <c r="T388" t="e">
        <f>VLOOKUP(Series!A388,EntidadesOpWeb!$A$4:$A$126,1,FALSE)</f>
        <v>#N/A</v>
      </c>
    </row>
    <row r="389" spans="1:20" hidden="1" x14ac:dyDescent="0.35">
      <c r="A389">
        <v>3631</v>
      </c>
      <c r="B389" t="s">
        <v>1788</v>
      </c>
      <c r="C389" t="s">
        <v>1773</v>
      </c>
      <c r="D389" t="s">
        <v>1707</v>
      </c>
      <c r="E389" t="s">
        <v>1773</v>
      </c>
      <c r="F389">
        <v>3630</v>
      </c>
      <c r="G389">
        <v>3630</v>
      </c>
      <c r="H389">
        <v>47516</v>
      </c>
      <c r="I389" s="26">
        <v>45614</v>
      </c>
      <c r="J389" t="s">
        <v>278</v>
      </c>
      <c r="K389" t="s">
        <v>278</v>
      </c>
      <c r="L389" t="s">
        <v>278</v>
      </c>
      <c r="M389" t="s">
        <v>278</v>
      </c>
      <c r="N389" t="s">
        <v>278</v>
      </c>
      <c r="O389" t="s">
        <v>1</v>
      </c>
      <c r="Q389" t="s">
        <v>2750</v>
      </c>
      <c r="S389" t="s">
        <v>2749</v>
      </c>
      <c r="T389">
        <f>VLOOKUP(Series!A389,EntidadesOpWeb!$A$4:$A$126,1,FALSE)</f>
        <v>3631</v>
      </c>
    </row>
    <row r="390" spans="1:20" hidden="1" x14ac:dyDescent="0.35">
      <c r="A390">
        <v>3632</v>
      </c>
      <c r="B390" t="s">
        <v>1788</v>
      </c>
      <c r="C390" t="s">
        <v>1773</v>
      </c>
      <c r="D390" t="s">
        <v>1707</v>
      </c>
      <c r="E390" t="s">
        <v>1773</v>
      </c>
      <c r="F390">
        <v>3630</v>
      </c>
      <c r="G390">
        <v>3630</v>
      </c>
      <c r="H390">
        <v>47517</v>
      </c>
      <c r="I390" s="26">
        <v>45614</v>
      </c>
      <c r="J390" t="s">
        <v>278</v>
      </c>
      <c r="K390" t="s">
        <v>278</v>
      </c>
      <c r="L390" t="s">
        <v>278</v>
      </c>
      <c r="M390" t="s">
        <v>278</v>
      </c>
      <c r="N390" t="s">
        <v>278</v>
      </c>
      <c r="O390" t="s">
        <v>1</v>
      </c>
      <c r="Q390" t="s">
        <v>2748</v>
      </c>
      <c r="S390" t="s">
        <v>2747</v>
      </c>
      <c r="T390" t="e">
        <f>VLOOKUP(Series!A390,EntidadesOpWeb!$A$4:$A$126,1,FALSE)</f>
        <v>#N/A</v>
      </c>
    </row>
    <row r="391" spans="1:20" hidden="1" x14ac:dyDescent="0.35">
      <c r="A391">
        <v>3633</v>
      </c>
      <c r="B391" t="s">
        <v>1788</v>
      </c>
      <c r="C391" t="s">
        <v>1773</v>
      </c>
      <c r="D391" t="s">
        <v>1707</v>
      </c>
      <c r="E391" t="s">
        <v>1773</v>
      </c>
      <c r="F391">
        <v>3630</v>
      </c>
      <c r="G391">
        <v>3630</v>
      </c>
      <c r="H391">
        <v>47518</v>
      </c>
      <c r="I391" s="26">
        <v>45614.680543981478</v>
      </c>
      <c r="J391" t="s">
        <v>278</v>
      </c>
      <c r="K391" t="s">
        <v>278</v>
      </c>
      <c r="L391" t="s">
        <v>278</v>
      </c>
      <c r="M391" t="s">
        <v>278</v>
      </c>
      <c r="N391" t="s">
        <v>278</v>
      </c>
      <c r="O391" t="s">
        <v>1</v>
      </c>
      <c r="Q391" t="s">
        <v>2746</v>
      </c>
      <c r="S391" t="s">
        <v>2745</v>
      </c>
      <c r="T391" t="e">
        <f>VLOOKUP(Series!A391,EntidadesOpWeb!$A$4:$A$126,1,FALSE)</f>
        <v>#N/A</v>
      </c>
    </row>
    <row r="392" spans="1:20" hidden="1" x14ac:dyDescent="0.35">
      <c r="A392">
        <v>5311</v>
      </c>
      <c r="B392" t="s">
        <v>1788</v>
      </c>
      <c r="C392" t="s">
        <v>1773</v>
      </c>
      <c r="D392" t="s">
        <v>1707</v>
      </c>
      <c r="E392" t="s">
        <v>1773</v>
      </c>
      <c r="F392">
        <v>531</v>
      </c>
      <c r="G392">
        <v>531</v>
      </c>
      <c r="H392">
        <v>18203</v>
      </c>
      <c r="I392" s="26">
        <v>42002</v>
      </c>
      <c r="J392" t="s">
        <v>278</v>
      </c>
      <c r="K392" t="s">
        <v>278</v>
      </c>
      <c r="L392" t="s">
        <v>278</v>
      </c>
      <c r="M392" t="s">
        <v>278</v>
      </c>
      <c r="N392" t="s">
        <v>278</v>
      </c>
      <c r="O392" t="s">
        <v>1</v>
      </c>
      <c r="Q392" t="s">
        <v>2744</v>
      </c>
      <c r="S392" t="s">
        <v>2743</v>
      </c>
      <c r="T392" t="e">
        <f>VLOOKUP(Series!A392,EntidadesOpWeb!$A$4:$A$126,1,FALSE)</f>
        <v>#N/A</v>
      </c>
    </row>
    <row r="393" spans="1:20" hidden="1" x14ac:dyDescent="0.35">
      <c r="A393">
        <v>5312</v>
      </c>
      <c r="B393" t="s">
        <v>1788</v>
      </c>
      <c r="C393" t="s">
        <v>1773</v>
      </c>
      <c r="D393" t="s">
        <v>1707</v>
      </c>
      <c r="E393" t="s">
        <v>1773</v>
      </c>
      <c r="F393">
        <v>531</v>
      </c>
      <c r="G393">
        <v>531</v>
      </c>
      <c r="H393">
        <v>18204</v>
      </c>
      <c r="I393" s="26">
        <v>42002</v>
      </c>
      <c r="J393" t="s">
        <v>278</v>
      </c>
      <c r="K393" t="s">
        <v>278</v>
      </c>
      <c r="L393" t="s">
        <v>278</v>
      </c>
      <c r="M393" t="s">
        <v>278</v>
      </c>
      <c r="N393" t="s">
        <v>278</v>
      </c>
      <c r="O393" t="s">
        <v>1</v>
      </c>
      <c r="Q393" t="s">
        <v>2742</v>
      </c>
      <c r="S393" t="s">
        <v>2730</v>
      </c>
      <c r="T393" t="e">
        <f>VLOOKUP(Series!A393,EntidadesOpWeb!$A$4:$A$126,1,FALSE)</f>
        <v>#N/A</v>
      </c>
    </row>
    <row r="394" spans="1:20" hidden="1" x14ac:dyDescent="0.35">
      <c r="A394">
        <v>5313</v>
      </c>
      <c r="B394" t="s">
        <v>1788</v>
      </c>
      <c r="C394" t="s">
        <v>1773</v>
      </c>
      <c r="D394" t="s">
        <v>1707</v>
      </c>
      <c r="E394" t="s">
        <v>1773</v>
      </c>
      <c r="F394">
        <v>531</v>
      </c>
      <c r="G394">
        <v>531</v>
      </c>
      <c r="H394">
        <v>18205</v>
      </c>
      <c r="I394" s="26">
        <v>42002</v>
      </c>
      <c r="J394" t="s">
        <v>278</v>
      </c>
      <c r="K394" t="s">
        <v>278</v>
      </c>
      <c r="L394" t="s">
        <v>278</v>
      </c>
      <c r="M394" t="s">
        <v>278</v>
      </c>
      <c r="N394" t="s">
        <v>278</v>
      </c>
      <c r="O394" t="s">
        <v>1</v>
      </c>
      <c r="Q394" t="s">
        <v>2741</v>
      </c>
      <c r="S394" t="s">
        <v>2740</v>
      </c>
      <c r="T394" t="e">
        <f>VLOOKUP(Series!A394,EntidadesOpWeb!$A$4:$A$126,1,FALSE)</f>
        <v>#N/A</v>
      </c>
    </row>
    <row r="395" spans="1:20" hidden="1" x14ac:dyDescent="0.35">
      <c r="A395">
        <v>5314</v>
      </c>
      <c r="B395" t="s">
        <v>1788</v>
      </c>
      <c r="C395" t="s">
        <v>1773</v>
      </c>
      <c r="D395" t="s">
        <v>1707</v>
      </c>
      <c r="E395" t="s">
        <v>1773</v>
      </c>
      <c r="F395">
        <v>531</v>
      </c>
      <c r="G395">
        <v>531</v>
      </c>
      <c r="H395">
        <v>18206</v>
      </c>
      <c r="I395" s="26">
        <v>42002</v>
      </c>
      <c r="J395" t="s">
        <v>278</v>
      </c>
      <c r="K395" t="s">
        <v>278</v>
      </c>
      <c r="L395" t="s">
        <v>278</v>
      </c>
      <c r="M395" t="s">
        <v>278</v>
      </c>
      <c r="N395" t="s">
        <v>278</v>
      </c>
      <c r="O395" t="s">
        <v>1</v>
      </c>
      <c r="Q395" t="s">
        <v>2739</v>
      </c>
      <c r="S395" t="s">
        <v>2738</v>
      </c>
      <c r="T395" t="e">
        <f>VLOOKUP(Series!A395,EntidadesOpWeb!$A$4:$A$126,1,FALSE)</f>
        <v>#N/A</v>
      </c>
    </row>
    <row r="396" spans="1:20" hidden="1" x14ac:dyDescent="0.35">
      <c r="A396">
        <v>5315</v>
      </c>
      <c r="B396" t="s">
        <v>1788</v>
      </c>
      <c r="C396" t="s">
        <v>1773</v>
      </c>
      <c r="D396" t="s">
        <v>1707</v>
      </c>
      <c r="E396" t="s">
        <v>1773</v>
      </c>
      <c r="F396">
        <v>531</v>
      </c>
      <c r="G396">
        <v>531</v>
      </c>
      <c r="H396">
        <v>18207</v>
      </c>
      <c r="I396" s="26">
        <v>42002</v>
      </c>
      <c r="J396" t="s">
        <v>278</v>
      </c>
      <c r="K396" t="s">
        <v>278</v>
      </c>
      <c r="L396" t="s">
        <v>278</v>
      </c>
      <c r="M396" t="s">
        <v>278</v>
      </c>
      <c r="N396" t="s">
        <v>278</v>
      </c>
      <c r="O396" t="s">
        <v>1</v>
      </c>
      <c r="Q396" t="s">
        <v>2737</v>
      </c>
      <c r="S396" t="s">
        <v>2736</v>
      </c>
      <c r="T396" t="e">
        <f>VLOOKUP(Series!A396,EntidadesOpWeb!$A$4:$A$126,1,FALSE)</f>
        <v>#N/A</v>
      </c>
    </row>
    <row r="397" spans="1:20" hidden="1" x14ac:dyDescent="0.35">
      <c r="A397">
        <v>5316</v>
      </c>
      <c r="B397" t="s">
        <v>1788</v>
      </c>
      <c r="C397" t="s">
        <v>1773</v>
      </c>
      <c r="D397" t="s">
        <v>1707</v>
      </c>
      <c r="E397" t="s">
        <v>1773</v>
      </c>
      <c r="F397">
        <v>531</v>
      </c>
      <c r="G397">
        <v>531</v>
      </c>
      <c r="H397">
        <v>18208</v>
      </c>
      <c r="I397" s="26">
        <v>42002</v>
      </c>
      <c r="J397" t="s">
        <v>278</v>
      </c>
      <c r="K397" t="s">
        <v>278</v>
      </c>
      <c r="L397" t="s">
        <v>278</v>
      </c>
      <c r="M397" t="s">
        <v>278</v>
      </c>
      <c r="N397" t="s">
        <v>278</v>
      </c>
      <c r="O397" t="s">
        <v>1</v>
      </c>
      <c r="Q397" t="s">
        <v>2735</v>
      </c>
      <c r="S397" t="s">
        <v>2734</v>
      </c>
      <c r="T397" t="e">
        <f>VLOOKUP(Series!A397,EntidadesOpWeb!$A$4:$A$126,1,FALSE)</f>
        <v>#N/A</v>
      </c>
    </row>
    <row r="398" spans="1:20" hidden="1" x14ac:dyDescent="0.35">
      <c r="A398">
        <v>5317</v>
      </c>
      <c r="B398" t="s">
        <v>1788</v>
      </c>
      <c r="C398" t="s">
        <v>1773</v>
      </c>
      <c r="D398" t="s">
        <v>1707</v>
      </c>
      <c r="E398" t="s">
        <v>1773</v>
      </c>
      <c r="F398">
        <v>531</v>
      </c>
      <c r="G398">
        <v>531</v>
      </c>
      <c r="H398">
        <v>18209</v>
      </c>
      <c r="I398" s="26">
        <v>42002</v>
      </c>
      <c r="J398" t="s">
        <v>278</v>
      </c>
      <c r="K398" t="s">
        <v>278</v>
      </c>
      <c r="L398" t="s">
        <v>278</v>
      </c>
      <c r="M398" t="s">
        <v>278</v>
      </c>
      <c r="N398" t="s">
        <v>278</v>
      </c>
      <c r="O398" t="s">
        <v>1</v>
      </c>
      <c r="Q398" t="s">
        <v>2733</v>
      </c>
      <c r="S398" t="s">
        <v>2732</v>
      </c>
      <c r="T398" t="e">
        <f>VLOOKUP(Series!A398,EntidadesOpWeb!$A$4:$A$126,1,FALSE)</f>
        <v>#N/A</v>
      </c>
    </row>
    <row r="399" spans="1:20" hidden="1" x14ac:dyDescent="0.35">
      <c r="A399">
        <v>5318</v>
      </c>
      <c r="B399" t="s">
        <v>1788</v>
      </c>
      <c r="C399" t="s">
        <v>1773</v>
      </c>
      <c r="D399" t="s">
        <v>1707</v>
      </c>
      <c r="E399" t="s">
        <v>1773</v>
      </c>
      <c r="F399">
        <v>531</v>
      </c>
      <c r="G399">
        <v>531</v>
      </c>
      <c r="H399">
        <v>33694</v>
      </c>
      <c r="I399" s="26">
        <v>43465</v>
      </c>
      <c r="J399" t="s">
        <v>278</v>
      </c>
      <c r="K399" t="s">
        <v>278</v>
      </c>
      <c r="L399" t="s">
        <v>278</v>
      </c>
      <c r="M399" t="s">
        <v>278</v>
      </c>
      <c r="N399" t="s">
        <v>278</v>
      </c>
      <c r="O399" t="s">
        <v>1</v>
      </c>
      <c r="Q399" t="s">
        <v>2731</v>
      </c>
      <c r="S399" t="s">
        <v>2730</v>
      </c>
      <c r="T399" t="e">
        <f>VLOOKUP(Series!A399,EntidadesOpWeb!$A$4:$A$126,1,FALSE)</f>
        <v>#N/A</v>
      </c>
    </row>
    <row r="400" spans="1:20" hidden="1" x14ac:dyDescent="0.35">
      <c r="A400">
        <v>5331</v>
      </c>
      <c r="B400" t="s">
        <v>1788</v>
      </c>
      <c r="C400" t="s">
        <v>1773</v>
      </c>
      <c r="D400" t="s">
        <v>1707</v>
      </c>
      <c r="E400" t="s">
        <v>1773</v>
      </c>
      <c r="F400">
        <v>533</v>
      </c>
      <c r="G400">
        <v>533</v>
      </c>
      <c r="H400">
        <v>22676</v>
      </c>
      <c r="I400" s="26">
        <v>42374</v>
      </c>
      <c r="J400" t="s">
        <v>278</v>
      </c>
      <c r="K400" t="s">
        <v>278</v>
      </c>
      <c r="L400" t="s">
        <v>278</v>
      </c>
      <c r="M400" t="s">
        <v>278</v>
      </c>
      <c r="N400" t="s">
        <v>278</v>
      </c>
      <c r="O400" t="s">
        <v>1</v>
      </c>
      <c r="Q400" t="s">
        <v>2729</v>
      </c>
      <c r="S400" t="s">
        <v>2728</v>
      </c>
      <c r="T400" t="e">
        <f>VLOOKUP(Series!A400,EntidadesOpWeb!$A$4:$A$126,1,FALSE)</f>
        <v>#N/A</v>
      </c>
    </row>
    <row r="401" spans="1:20" hidden="1" x14ac:dyDescent="0.35">
      <c r="A401">
        <v>5332</v>
      </c>
      <c r="B401" t="s">
        <v>1788</v>
      </c>
      <c r="C401" t="s">
        <v>1773</v>
      </c>
      <c r="D401" t="s">
        <v>1707</v>
      </c>
      <c r="E401" t="s">
        <v>1773</v>
      </c>
      <c r="F401">
        <v>533</v>
      </c>
      <c r="G401">
        <v>533</v>
      </c>
      <c r="H401">
        <v>22677</v>
      </c>
      <c r="I401" s="26">
        <v>42374</v>
      </c>
      <c r="J401" t="s">
        <v>278</v>
      </c>
      <c r="K401" t="s">
        <v>278</v>
      </c>
      <c r="L401" t="s">
        <v>278</v>
      </c>
      <c r="M401" t="s">
        <v>278</v>
      </c>
      <c r="N401" t="s">
        <v>278</v>
      </c>
      <c r="O401" t="s">
        <v>1</v>
      </c>
      <c r="Q401" t="s">
        <v>2727</v>
      </c>
      <c r="S401" t="s">
        <v>2726</v>
      </c>
      <c r="T401" t="e">
        <f>VLOOKUP(Series!A401,EntidadesOpWeb!$A$4:$A$126,1,FALSE)</f>
        <v>#N/A</v>
      </c>
    </row>
    <row r="402" spans="1:20" hidden="1" x14ac:dyDescent="0.35">
      <c r="A402">
        <v>5333</v>
      </c>
      <c r="B402" t="s">
        <v>1788</v>
      </c>
      <c r="C402" t="s">
        <v>1773</v>
      </c>
      <c r="D402" t="s">
        <v>1707</v>
      </c>
      <c r="E402" t="s">
        <v>1773</v>
      </c>
      <c r="F402">
        <v>533</v>
      </c>
      <c r="G402">
        <v>533</v>
      </c>
      <c r="H402">
        <v>22678</v>
      </c>
      <c r="I402" s="26">
        <v>42374</v>
      </c>
      <c r="J402" t="s">
        <v>278</v>
      </c>
      <c r="K402" t="s">
        <v>278</v>
      </c>
      <c r="L402" t="s">
        <v>278</v>
      </c>
      <c r="M402" t="s">
        <v>278</v>
      </c>
      <c r="N402" t="s">
        <v>278</v>
      </c>
      <c r="O402" t="s">
        <v>1</v>
      </c>
      <c r="Q402" t="s">
        <v>2725</v>
      </c>
      <c r="S402" t="s">
        <v>2724</v>
      </c>
      <c r="T402" t="e">
        <f>VLOOKUP(Series!A402,EntidadesOpWeb!$A$4:$A$126,1,FALSE)</f>
        <v>#N/A</v>
      </c>
    </row>
    <row r="403" spans="1:20" hidden="1" x14ac:dyDescent="0.35">
      <c r="A403">
        <v>5334</v>
      </c>
      <c r="B403" t="s">
        <v>1788</v>
      </c>
      <c r="C403" t="s">
        <v>1773</v>
      </c>
      <c r="D403" t="s">
        <v>1707</v>
      </c>
      <c r="E403" t="s">
        <v>1773</v>
      </c>
      <c r="F403">
        <v>533</v>
      </c>
      <c r="G403">
        <v>533</v>
      </c>
      <c r="H403">
        <v>37245</v>
      </c>
      <c r="I403" s="26">
        <v>43802</v>
      </c>
      <c r="J403" t="s">
        <v>278</v>
      </c>
      <c r="K403" t="s">
        <v>278</v>
      </c>
      <c r="L403" t="s">
        <v>278</v>
      </c>
      <c r="M403" t="s">
        <v>278</v>
      </c>
      <c r="N403" t="s">
        <v>278</v>
      </c>
      <c r="O403" t="s">
        <v>1</v>
      </c>
      <c r="Q403" t="s">
        <v>2723</v>
      </c>
      <c r="S403" t="s">
        <v>2722</v>
      </c>
      <c r="T403" t="e">
        <f>VLOOKUP(Series!A403,EntidadesOpWeb!$A$4:$A$126,1,FALSE)</f>
        <v>#N/A</v>
      </c>
    </row>
    <row r="404" spans="1:20" hidden="1" x14ac:dyDescent="0.35">
      <c r="A404">
        <v>5341</v>
      </c>
      <c r="B404" t="s">
        <v>1788</v>
      </c>
      <c r="C404" t="s">
        <v>1773</v>
      </c>
      <c r="D404" t="s">
        <v>1707</v>
      </c>
      <c r="E404" t="s">
        <v>1773</v>
      </c>
      <c r="F404">
        <v>534</v>
      </c>
      <c r="G404">
        <v>534</v>
      </c>
      <c r="H404">
        <v>31283</v>
      </c>
      <c r="I404" s="26">
        <v>43238</v>
      </c>
      <c r="J404" t="s">
        <v>278</v>
      </c>
      <c r="K404" t="s">
        <v>278</v>
      </c>
      <c r="L404" t="s">
        <v>278</v>
      </c>
      <c r="M404" t="s">
        <v>278</v>
      </c>
      <c r="N404" t="s">
        <v>278</v>
      </c>
      <c r="O404" t="s">
        <v>1</v>
      </c>
      <c r="Q404" t="s">
        <v>2721</v>
      </c>
      <c r="S404" t="s">
        <v>2720</v>
      </c>
      <c r="T404" t="e">
        <f>VLOOKUP(Series!A404,EntidadesOpWeb!$A$4:$A$126,1,FALSE)</f>
        <v>#N/A</v>
      </c>
    </row>
    <row r="405" spans="1:20" hidden="1" x14ac:dyDescent="0.35">
      <c r="A405">
        <v>5342</v>
      </c>
      <c r="B405" t="s">
        <v>1788</v>
      </c>
      <c r="C405" t="s">
        <v>1773</v>
      </c>
      <c r="D405" t="s">
        <v>1707</v>
      </c>
      <c r="E405" t="s">
        <v>1773</v>
      </c>
      <c r="F405">
        <v>534</v>
      </c>
      <c r="G405">
        <v>534</v>
      </c>
      <c r="H405">
        <v>31282</v>
      </c>
      <c r="I405" s="26">
        <v>43238</v>
      </c>
      <c r="J405" t="s">
        <v>278</v>
      </c>
      <c r="K405" t="s">
        <v>278</v>
      </c>
      <c r="L405" t="s">
        <v>278</v>
      </c>
      <c r="M405" t="s">
        <v>278</v>
      </c>
      <c r="N405" t="s">
        <v>278</v>
      </c>
      <c r="O405" t="s">
        <v>1</v>
      </c>
      <c r="Q405" t="s">
        <v>2719</v>
      </c>
      <c r="S405" t="s">
        <v>2718</v>
      </c>
      <c r="T405" t="e">
        <f>VLOOKUP(Series!A405,EntidadesOpWeb!$A$4:$A$126,1,FALSE)</f>
        <v>#N/A</v>
      </c>
    </row>
    <row r="406" spans="1:20" hidden="1" x14ac:dyDescent="0.35">
      <c r="A406">
        <v>5343</v>
      </c>
      <c r="B406" t="s">
        <v>1788</v>
      </c>
      <c r="C406" t="s">
        <v>1773</v>
      </c>
      <c r="D406" t="s">
        <v>1707</v>
      </c>
      <c r="E406" t="s">
        <v>1773</v>
      </c>
      <c r="F406">
        <v>534</v>
      </c>
      <c r="G406">
        <v>534</v>
      </c>
      <c r="H406">
        <v>31281</v>
      </c>
      <c r="I406" s="26">
        <v>43238</v>
      </c>
      <c r="J406" t="s">
        <v>278</v>
      </c>
      <c r="K406" t="s">
        <v>278</v>
      </c>
      <c r="L406" t="s">
        <v>278</v>
      </c>
      <c r="M406" t="s">
        <v>278</v>
      </c>
      <c r="N406" t="s">
        <v>278</v>
      </c>
      <c r="O406" t="s">
        <v>1</v>
      </c>
      <c r="Q406" t="s">
        <v>2717</v>
      </c>
      <c r="S406" t="s">
        <v>2716</v>
      </c>
      <c r="T406" t="e">
        <f>VLOOKUP(Series!A406,EntidadesOpWeb!$A$4:$A$126,1,FALSE)</f>
        <v>#N/A</v>
      </c>
    </row>
    <row r="407" spans="1:20" hidden="1" x14ac:dyDescent="0.35">
      <c r="A407">
        <v>5344</v>
      </c>
      <c r="B407" t="s">
        <v>1788</v>
      </c>
      <c r="C407" t="s">
        <v>1773</v>
      </c>
      <c r="D407" t="s">
        <v>1707</v>
      </c>
      <c r="E407" t="s">
        <v>1773</v>
      </c>
      <c r="F407">
        <v>534</v>
      </c>
      <c r="G407">
        <v>534</v>
      </c>
      <c r="H407">
        <v>31284</v>
      </c>
      <c r="I407" s="26">
        <v>43238</v>
      </c>
      <c r="J407" t="s">
        <v>278</v>
      </c>
      <c r="K407" t="s">
        <v>278</v>
      </c>
      <c r="L407" t="s">
        <v>278</v>
      </c>
      <c r="M407" t="s">
        <v>278</v>
      </c>
      <c r="N407" t="s">
        <v>278</v>
      </c>
      <c r="O407" t="s">
        <v>1</v>
      </c>
      <c r="Q407" t="s">
        <v>2715</v>
      </c>
      <c r="S407" t="s">
        <v>2714</v>
      </c>
      <c r="T407" t="e">
        <f>VLOOKUP(Series!A407,EntidadesOpWeb!$A$4:$A$126,1,FALSE)</f>
        <v>#N/A</v>
      </c>
    </row>
    <row r="408" spans="1:20" hidden="1" x14ac:dyDescent="0.35">
      <c r="A408">
        <v>5345</v>
      </c>
      <c r="B408" t="s">
        <v>1788</v>
      </c>
      <c r="C408" t="s">
        <v>1773</v>
      </c>
      <c r="D408" t="s">
        <v>1707</v>
      </c>
      <c r="E408" t="s">
        <v>1773</v>
      </c>
      <c r="F408">
        <v>534</v>
      </c>
      <c r="G408">
        <v>534</v>
      </c>
      <c r="H408">
        <v>31285</v>
      </c>
      <c r="I408" s="26">
        <v>43238</v>
      </c>
      <c r="J408" t="s">
        <v>278</v>
      </c>
      <c r="K408" t="s">
        <v>278</v>
      </c>
      <c r="L408" t="s">
        <v>278</v>
      </c>
      <c r="M408" t="s">
        <v>278</v>
      </c>
      <c r="N408" t="s">
        <v>278</v>
      </c>
      <c r="O408" t="s">
        <v>1</v>
      </c>
      <c r="Q408" t="s">
        <v>2713</v>
      </c>
      <c r="S408" t="s">
        <v>2712</v>
      </c>
      <c r="T408" t="e">
        <f>VLOOKUP(Series!A408,EntidadesOpWeb!$A$4:$A$126,1,FALSE)</f>
        <v>#N/A</v>
      </c>
    </row>
    <row r="409" spans="1:20" hidden="1" x14ac:dyDescent="0.35">
      <c r="A409">
        <v>5346</v>
      </c>
      <c r="B409" t="s">
        <v>1788</v>
      </c>
      <c r="C409" t="s">
        <v>1773</v>
      </c>
      <c r="D409" t="s">
        <v>1707</v>
      </c>
      <c r="E409" t="s">
        <v>1773</v>
      </c>
      <c r="F409">
        <v>534</v>
      </c>
      <c r="G409">
        <v>534</v>
      </c>
      <c r="H409">
        <v>31286</v>
      </c>
      <c r="I409" s="26">
        <v>43238</v>
      </c>
      <c r="J409" t="s">
        <v>278</v>
      </c>
      <c r="K409" t="s">
        <v>278</v>
      </c>
      <c r="L409" t="s">
        <v>278</v>
      </c>
      <c r="M409" t="s">
        <v>278</v>
      </c>
      <c r="N409" t="s">
        <v>278</v>
      </c>
      <c r="O409" t="s">
        <v>1</v>
      </c>
      <c r="Q409" t="s">
        <v>2711</v>
      </c>
      <c r="S409" t="s">
        <v>2710</v>
      </c>
      <c r="T409" t="e">
        <f>VLOOKUP(Series!A409,EntidadesOpWeb!$A$4:$A$126,1,FALSE)</f>
        <v>#N/A</v>
      </c>
    </row>
    <row r="410" spans="1:20" hidden="1" x14ac:dyDescent="0.35">
      <c r="A410">
        <v>5351</v>
      </c>
      <c r="B410" t="s">
        <v>1788</v>
      </c>
      <c r="C410" t="s">
        <v>1773</v>
      </c>
      <c r="D410" t="s">
        <v>1707</v>
      </c>
      <c r="E410" t="s">
        <v>1773</v>
      </c>
      <c r="F410">
        <v>535</v>
      </c>
      <c r="G410">
        <v>535</v>
      </c>
      <c r="H410">
        <v>31469</v>
      </c>
      <c r="I410" s="26">
        <v>43255</v>
      </c>
      <c r="J410" t="s">
        <v>278</v>
      </c>
      <c r="K410" t="s">
        <v>278</v>
      </c>
      <c r="L410" t="s">
        <v>278</v>
      </c>
      <c r="M410" t="s">
        <v>278</v>
      </c>
      <c r="N410" t="s">
        <v>278</v>
      </c>
      <c r="O410" t="s">
        <v>1</v>
      </c>
      <c r="Q410" t="s">
        <v>2709</v>
      </c>
      <c r="S410" t="s">
        <v>2708</v>
      </c>
      <c r="T410" t="e">
        <f>VLOOKUP(Series!A410,EntidadesOpWeb!$A$4:$A$126,1,FALSE)</f>
        <v>#N/A</v>
      </c>
    </row>
    <row r="411" spans="1:20" hidden="1" x14ac:dyDescent="0.35">
      <c r="A411">
        <v>5352</v>
      </c>
      <c r="B411" t="s">
        <v>1788</v>
      </c>
      <c r="C411" t="s">
        <v>1773</v>
      </c>
      <c r="D411" t="s">
        <v>1707</v>
      </c>
      <c r="E411" t="s">
        <v>1773</v>
      </c>
      <c r="F411">
        <v>535</v>
      </c>
      <c r="G411">
        <v>535</v>
      </c>
      <c r="H411">
        <v>31470</v>
      </c>
      <c r="I411" s="26">
        <v>43255</v>
      </c>
      <c r="J411" t="s">
        <v>278</v>
      </c>
      <c r="K411" t="s">
        <v>278</v>
      </c>
      <c r="L411" t="s">
        <v>278</v>
      </c>
      <c r="M411" t="s">
        <v>278</v>
      </c>
      <c r="N411" t="s">
        <v>278</v>
      </c>
      <c r="O411" t="s">
        <v>1</v>
      </c>
      <c r="Q411" t="s">
        <v>2707</v>
      </c>
      <c r="S411" t="s">
        <v>2706</v>
      </c>
      <c r="T411" t="e">
        <f>VLOOKUP(Series!A411,EntidadesOpWeb!$A$4:$A$126,1,FALSE)</f>
        <v>#N/A</v>
      </c>
    </row>
    <row r="412" spans="1:20" hidden="1" x14ac:dyDescent="0.35">
      <c r="A412">
        <v>5353</v>
      </c>
      <c r="B412" t="s">
        <v>1788</v>
      </c>
      <c r="C412" t="s">
        <v>1773</v>
      </c>
      <c r="D412" t="s">
        <v>1707</v>
      </c>
      <c r="E412" t="s">
        <v>1773</v>
      </c>
      <c r="F412">
        <v>535</v>
      </c>
      <c r="G412">
        <v>535</v>
      </c>
      <c r="H412">
        <v>31471</v>
      </c>
      <c r="I412" s="26">
        <v>43255</v>
      </c>
      <c r="J412" t="s">
        <v>278</v>
      </c>
      <c r="K412" t="s">
        <v>278</v>
      </c>
      <c r="L412" t="s">
        <v>278</v>
      </c>
      <c r="M412" t="s">
        <v>278</v>
      </c>
      <c r="N412" t="s">
        <v>278</v>
      </c>
      <c r="O412" t="s">
        <v>1</v>
      </c>
      <c r="Q412" t="s">
        <v>2705</v>
      </c>
      <c r="S412" t="s">
        <v>2704</v>
      </c>
      <c r="T412" t="e">
        <f>VLOOKUP(Series!A412,EntidadesOpWeb!$A$4:$A$126,1,FALSE)</f>
        <v>#N/A</v>
      </c>
    </row>
    <row r="413" spans="1:20" hidden="1" x14ac:dyDescent="0.35">
      <c r="A413">
        <v>5361</v>
      </c>
      <c r="B413" t="s">
        <v>1788</v>
      </c>
      <c r="C413" t="s">
        <v>1773</v>
      </c>
      <c r="D413" t="s">
        <v>1707</v>
      </c>
      <c r="E413" t="s">
        <v>1773</v>
      </c>
      <c r="F413">
        <v>536</v>
      </c>
      <c r="G413">
        <v>536</v>
      </c>
      <c r="H413">
        <v>37659</v>
      </c>
      <c r="I413" s="26">
        <v>43853</v>
      </c>
      <c r="J413" t="s">
        <v>278</v>
      </c>
      <c r="K413" t="s">
        <v>278</v>
      </c>
      <c r="L413" t="s">
        <v>278</v>
      </c>
      <c r="M413" t="s">
        <v>278</v>
      </c>
      <c r="N413" t="s">
        <v>278</v>
      </c>
      <c r="O413" t="s">
        <v>1</v>
      </c>
      <c r="Q413" t="s">
        <v>2703</v>
      </c>
      <c r="S413" t="s">
        <v>2702</v>
      </c>
      <c r="T413" t="e">
        <f>VLOOKUP(Series!A413,EntidadesOpWeb!$A$4:$A$126,1,FALSE)</f>
        <v>#N/A</v>
      </c>
    </row>
    <row r="414" spans="1:20" hidden="1" x14ac:dyDescent="0.35">
      <c r="A414">
        <v>5362</v>
      </c>
      <c r="B414" t="s">
        <v>1788</v>
      </c>
      <c r="C414" t="s">
        <v>1773</v>
      </c>
      <c r="D414" t="s">
        <v>1707</v>
      </c>
      <c r="E414" t="s">
        <v>1773</v>
      </c>
      <c r="F414">
        <v>536</v>
      </c>
      <c r="G414">
        <v>536</v>
      </c>
      <c r="H414">
        <v>37661</v>
      </c>
      <c r="I414" s="26">
        <v>43853</v>
      </c>
      <c r="J414" t="s">
        <v>278</v>
      </c>
      <c r="K414" t="s">
        <v>278</v>
      </c>
      <c r="L414" t="s">
        <v>278</v>
      </c>
      <c r="M414" t="s">
        <v>278</v>
      </c>
      <c r="N414" t="s">
        <v>278</v>
      </c>
      <c r="O414" t="s">
        <v>1</v>
      </c>
      <c r="Q414" t="s">
        <v>2701</v>
      </c>
      <c r="S414" t="s">
        <v>2700</v>
      </c>
      <c r="T414" t="e">
        <f>VLOOKUP(Series!A414,EntidadesOpWeb!$A$4:$A$126,1,FALSE)</f>
        <v>#N/A</v>
      </c>
    </row>
    <row r="415" spans="1:20" hidden="1" x14ac:dyDescent="0.35">
      <c r="A415">
        <v>5363</v>
      </c>
      <c r="B415" t="s">
        <v>1788</v>
      </c>
      <c r="C415" t="s">
        <v>1773</v>
      </c>
      <c r="D415" t="s">
        <v>1707</v>
      </c>
      <c r="E415" t="s">
        <v>1773</v>
      </c>
      <c r="F415">
        <v>536</v>
      </c>
      <c r="G415">
        <v>536</v>
      </c>
      <c r="H415">
        <v>37662</v>
      </c>
      <c r="I415" s="26">
        <v>43853</v>
      </c>
      <c r="J415" t="s">
        <v>278</v>
      </c>
      <c r="K415" t="s">
        <v>278</v>
      </c>
      <c r="L415" t="s">
        <v>278</v>
      </c>
      <c r="M415" t="s">
        <v>278</v>
      </c>
      <c r="N415" t="s">
        <v>278</v>
      </c>
      <c r="O415" t="s">
        <v>1</v>
      </c>
      <c r="Q415" t="s">
        <v>2699</v>
      </c>
      <c r="S415" t="s">
        <v>2698</v>
      </c>
      <c r="T415" t="e">
        <f>VLOOKUP(Series!A415,EntidadesOpWeb!$A$4:$A$126,1,FALSE)</f>
        <v>#N/A</v>
      </c>
    </row>
    <row r="416" spans="1:20" hidden="1" x14ac:dyDescent="0.35">
      <c r="A416">
        <v>5364</v>
      </c>
      <c r="B416" t="s">
        <v>1788</v>
      </c>
      <c r="C416" t="s">
        <v>1773</v>
      </c>
      <c r="D416" t="s">
        <v>1707</v>
      </c>
      <c r="E416" t="s">
        <v>1773</v>
      </c>
      <c r="F416">
        <v>536</v>
      </c>
      <c r="G416">
        <v>536</v>
      </c>
      <c r="H416">
        <v>37663</v>
      </c>
      <c r="I416" s="26">
        <v>43853</v>
      </c>
      <c r="J416" t="s">
        <v>278</v>
      </c>
      <c r="K416" t="s">
        <v>278</v>
      </c>
      <c r="L416" t="s">
        <v>278</v>
      </c>
      <c r="M416" t="s">
        <v>278</v>
      </c>
      <c r="N416" t="s">
        <v>278</v>
      </c>
      <c r="O416" t="s">
        <v>1</v>
      </c>
      <c r="Q416" t="s">
        <v>2697</v>
      </c>
      <c r="S416" t="s">
        <v>2696</v>
      </c>
      <c r="T416" t="e">
        <f>VLOOKUP(Series!A416,EntidadesOpWeb!$A$4:$A$126,1,FALSE)</f>
        <v>#N/A</v>
      </c>
    </row>
    <row r="417" spans="1:20" hidden="1" x14ac:dyDescent="0.35">
      <c r="A417">
        <v>5365</v>
      </c>
      <c r="B417" t="s">
        <v>1788</v>
      </c>
      <c r="C417" t="s">
        <v>1773</v>
      </c>
      <c r="D417" t="s">
        <v>1707</v>
      </c>
      <c r="E417" t="s">
        <v>1773</v>
      </c>
      <c r="F417">
        <v>536</v>
      </c>
      <c r="G417">
        <v>536</v>
      </c>
      <c r="H417">
        <v>37664</v>
      </c>
      <c r="I417" s="26">
        <v>43853</v>
      </c>
      <c r="J417" t="s">
        <v>278</v>
      </c>
      <c r="K417" t="s">
        <v>278</v>
      </c>
      <c r="L417" t="s">
        <v>278</v>
      </c>
      <c r="M417" t="s">
        <v>278</v>
      </c>
      <c r="N417" t="s">
        <v>278</v>
      </c>
      <c r="O417" t="s">
        <v>1</v>
      </c>
      <c r="Q417" t="s">
        <v>2695</v>
      </c>
      <c r="S417" t="s">
        <v>2694</v>
      </c>
      <c r="T417" t="e">
        <f>VLOOKUP(Series!A417,EntidadesOpWeb!$A$4:$A$126,1,FALSE)</f>
        <v>#N/A</v>
      </c>
    </row>
    <row r="418" spans="1:20" hidden="1" x14ac:dyDescent="0.35">
      <c r="A418">
        <v>5371</v>
      </c>
      <c r="B418" t="s">
        <v>1788</v>
      </c>
      <c r="C418" t="s">
        <v>1773</v>
      </c>
      <c r="D418" t="s">
        <v>1707</v>
      </c>
      <c r="E418" t="s">
        <v>1773</v>
      </c>
      <c r="F418">
        <v>537</v>
      </c>
      <c r="G418">
        <v>537</v>
      </c>
      <c r="H418">
        <v>38739</v>
      </c>
      <c r="I418" s="26">
        <v>43992</v>
      </c>
      <c r="J418" t="s">
        <v>278</v>
      </c>
      <c r="K418" t="s">
        <v>278</v>
      </c>
      <c r="L418" t="s">
        <v>278</v>
      </c>
      <c r="M418" t="s">
        <v>278</v>
      </c>
      <c r="N418" t="s">
        <v>278</v>
      </c>
      <c r="O418" t="s">
        <v>1</v>
      </c>
      <c r="Q418" t="s">
        <v>2693</v>
      </c>
      <c r="S418" t="s">
        <v>2692</v>
      </c>
      <c r="T418" t="e">
        <f>VLOOKUP(Series!A418,EntidadesOpWeb!$A$4:$A$126,1,FALSE)</f>
        <v>#N/A</v>
      </c>
    </row>
    <row r="419" spans="1:20" hidden="1" x14ac:dyDescent="0.35">
      <c r="A419">
        <v>5372</v>
      </c>
      <c r="B419" t="s">
        <v>1788</v>
      </c>
      <c r="C419" t="s">
        <v>1773</v>
      </c>
      <c r="D419" t="s">
        <v>1707</v>
      </c>
      <c r="E419" t="s">
        <v>1773</v>
      </c>
      <c r="F419">
        <v>537</v>
      </c>
      <c r="G419">
        <v>537</v>
      </c>
      <c r="H419">
        <v>38740</v>
      </c>
      <c r="I419" s="26">
        <v>43992</v>
      </c>
      <c r="J419" t="s">
        <v>278</v>
      </c>
      <c r="K419" t="s">
        <v>278</v>
      </c>
      <c r="L419" t="s">
        <v>278</v>
      </c>
      <c r="M419" t="s">
        <v>278</v>
      </c>
      <c r="N419" t="s">
        <v>278</v>
      </c>
      <c r="O419" t="s">
        <v>1</v>
      </c>
      <c r="Q419" t="s">
        <v>2691</v>
      </c>
      <c r="S419" t="s">
        <v>2690</v>
      </c>
      <c r="T419" t="e">
        <f>VLOOKUP(Series!A419,EntidadesOpWeb!$A$4:$A$126,1,FALSE)</f>
        <v>#N/A</v>
      </c>
    </row>
    <row r="420" spans="1:20" hidden="1" x14ac:dyDescent="0.35">
      <c r="A420">
        <v>5373</v>
      </c>
      <c r="B420" t="s">
        <v>1788</v>
      </c>
      <c r="C420" t="s">
        <v>1773</v>
      </c>
      <c r="D420" t="s">
        <v>1707</v>
      </c>
      <c r="E420" t="s">
        <v>1773</v>
      </c>
      <c r="F420">
        <v>537</v>
      </c>
      <c r="G420">
        <v>537</v>
      </c>
      <c r="H420">
        <v>38741</v>
      </c>
      <c r="I420" s="26">
        <v>43993</v>
      </c>
      <c r="J420" t="s">
        <v>278</v>
      </c>
      <c r="K420" t="s">
        <v>278</v>
      </c>
      <c r="L420" t="s">
        <v>278</v>
      </c>
      <c r="M420" t="s">
        <v>278</v>
      </c>
      <c r="N420" t="s">
        <v>278</v>
      </c>
      <c r="O420" t="s">
        <v>1</v>
      </c>
      <c r="Q420" t="s">
        <v>2689</v>
      </c>
      <c r="S420" t="s">
        <v>2688</v>
      </c>
      <c r="T420" t="e">
        <f>VLOOKUP(Series!A420,EntidadesOpWeb!$A$4:$A$126,1,FALSE)</f>
        <v>#N/A</v>
      </c>
    </row>
    <row r="421" spans="1:20" hidden="1" x14ac:dyDescent="0.35">
      <c r="A421">
        <v>5381</v>
      </c>
      <c r="B421" t="s">
        <v>1788</v>
      </c>
      <c r="C421" t="s">
        <v>1773</v>
      </c>
      <c r="D421" t="s">
        <v>1707</v>
      </c>
      <c r="E421" t="s">
        <v>1773</v>
      </c>
      <c r="F421">
        <v>538</v>
      </c>
      <c r="G421">
        <v>538</v>
      </c>
      <c r="H421">
        <v>41000</v>
      </c>
      <c r="I421" s="26">
        <v>44424</v>
      </c>
      <c r="J421" t="s">
        <v>278</v>
      </c>
      <c r="K421" t="s">
        <v>278</v>
      </c>
      <c r="L421" t="s">
        <v>278</v>
      </c>
      <c r="M421" t="s">
        <v>278</v>
      </c>
      <c r="N421" t="s">
        <v>278</v>
      </c>
      <c r="O421" t="s">
        <v>1</v>
      </c>
      <c r="Q421" t="s">
        <v>2687</v>
      </c>
      <c r="S421" t="s">
        <v>2686</v>
      </c>
      <c r="T421" t="e">
        <f>VLOOKUP(Series!A421,EntidadesOpWeb!$A$4:$A$126,1,FALSE)</f>
        <v>#N/A</v>
      </c>
    </row>
    <row r="422" spans="1:20" hidden="1" x14ac:dyDescent="0.35">
      <c r="A422">
        <v>5382</v>
      </c>
      <c r="B422" t="s">
        <v>1788</v>
      </c>
      <c r="C422" t="s">
        <v>1773</v>
      </c>
      <c r="D422" t="s">
        <v>1707</v>
      </c>
      <c r="E422" t="s">
        <v>1773</v>
      </c>
      <c r="F422">
        <v>538</v>
      </c>
      <c r="G422">
        <v>538</v>
      </c>
      <c r="H422">
        <v>41001</v>
      </c>
      <c r="I422" s="26">
        <v>44424</v>
      </c>
      <c r="J422" t="s">
        <v>278</v>
      </c>
      <c r="K422" t="s">
        <v>278</v>
      </c>
      <c r="L422" t="s">
        <v>278</v>
      </c>
      <c r="M422" t="s">
        <v>278</v>
      </c>
      <c r="N422" t="s">
        <v>278</v>
      </c>
      <c r="O422" t="s">
        <v>1</v>
      </c>
      <c r="Q422" t="s">
        <v>2685</v>
      </c>
      <c r="S422" t="s">
        <v>2684</v>
      </c>
      <c r="T422" t="e">
        <f>VLOOKUP(Series!A422,EntidadesOpWeb!$A$4:$A$126,1,FALSE)</f>
        <v>#N/A</v>
      </c>
    </row>
    <row r="423" spans="1:20" hidden="1" x14ac:dyDescent="0.35">
      <c r="A423">
        <v>5383</v>
      </c>
      <c r="B423" t="s">
        <v>1788</v>
      </c>
      <c r="C423" t="s">
        <v>1773</v>
      </c>
      <c r="D423" t="s">
        <v>1707</v>
      </c>
      <c r="E423" t="s">
        <v>1773</v>
      </c>
      <c r="F423">
        <v>538</v>
      </c>
      <c r="G423">
        <v>538</v>
      </c>
      <c r="H423">
        <v>41002</v>
      </c>
      <c r="I423" s="26">
        <v>44424</v>
      </c>
      <c r="J423" t="s">
        <v>278</v>
      </c>
      <c r="K423" t="s">
        <v>278</v>
      </c>
      <c r="L423" t="s">
        <v>278</v>
      </c>
      <c r="M423" t="s">
        <v>278</v>
      </c>
      <c r="N423" t="s">
        <v>278</v>
      </c>
      <c r="O423" t="s">
        <v>1</v>
      </c>
      <c r="Q423" t="s">
        <v>2683</v>
      </c>
      <c r="S423" t="s">
        <v>2682</v>
      </c>
      <c r="T423" t="e">
        <f>VLOOKUP(Series!A423,EntidadesOpWeb!$A$4:$A$126,1,FALSE)</f>
        <v>#N/A</v>
      </c>
    </row>
    <row r="424" spans="1:20" hidden="1" x14ac:dyDescent="0.35">
      <c r="A424">
        <v>5391</v>
      </c>
      <c r="B424" t="s">
        <v>1788</v>
      </c>
      <c r="C424" t="s">
        <v>1773</v>
      </c>
      <c r="D424" t="s">
        <v>1707</v>
      </c>
      <c r="E424" t="s">
        <v>1773</v>
      </c>
      <c r="F424">
        <v>539</v>
      </c>
      <c r="G424">
        <v>539</v>
      </c>
      <c r="H424">
        <v>41071</v>
      </c>
      <c r="I424" s="26">
        <v>44439</v>
      </c>
      <c r="J424" t="s">
        <v>278</v>
      </c>
      <c r="K424" t="s">
        <v>278</v>
      </c>
      <c r="L424" t="s">
        <v>278</v>
      </c>
      <c r="M424" t="s">
        <v>278</v>
      </c>
      <c r="N424" t="s">
        <v>278</v>
      </c>
      <c r="O424" t="s">
        <v>1</v>
      </c>
      <c r="Q424" t="s">
        <v>2681</v>
      </c>
      <c r="S424" t="s">
        <v>2680</v>
      </c>
      <c r="T424" t="e">
        <f>VLOOKUP(Series!A424,EntidadesOpWeb!$A$4:$A$126,1,FALSE)</f>
        <v>#N/A</v>
      </c>
    </row>
    <row r="425" spans="1:20" hidden="1" x14ac:dyDescent="0.35">
      <c r="A425">
        <v>5392</v>
      </c>
      <c r="B425" t="s">
        <v>1788</v>
      </c>
      <c r="C425" t="s">
        <v>1773</v>
      </c>
      <c r="D425" t="s">
        <v>1707</v>
      </c>
      <c r="E425" t="s">
        <v>1773</v>
      </c>
      <c r="F425">
        <v>539</v>
      </c>
      <c r="G425">
        <v>539</v>
      </c>
      <c r="H425">
        <v>41072</v>
      </c>
      <c r="I425" s="26">
        <v>44439</v>
      </c>
      <c r="J425" t="s">
        <v>278</v>
      </c>
      <c r="K425" t="s">
        <v>278</v>
      </c>
      <c r="L425" t="s">
        <v>278</v>
      </c>
      <c r="M425" t="s">
        <v>278</v>
      </c>
      <c r="N425" t="s">
        <v>278</v>
      </c>
      <c r="O425" t="s">
        <v>1</v>
      </c>
      <c r="Q425" t="s">
        <v>2679</v>
      </c>
      <c r="S425" t="s">
        <v>2678</v>
      </c>
      <c r="T425" t="e">
        <f>VLOOKUP(Series!A425,EntidadesOpWeb!$A$4:$A$126,1,FALSE)</f>
        <v>#N/A</v>
      </c>
    </row>
    <row r="426" spans="1:20" hidden="1" x14ac:dyDescent="0.35">
      <c r="A426">
        <v>5393</v>
      </c>
      <c r="B426" t="s">
        <v>1788</v>
      </c>
      <c r="C426" t="s">
        <v>1773</v>
      </c>
      <c r="D426" t="s">
        <v>1707</v>
      </c>
      <c r="E426" t="s">
        <v>1773</v>
      </c>
      <c r="F426">
        <v>539</v>
      </c>
      <c r="G426">
        <v>539</v>
      </c>
      <c r="H426">
        <v>41073</v>
      </c>
      <c r="I426" s="26">
        <v>44439</v>
      </c>
      <c r="J426" t="s">
        <v>278</v>
      </c>
      <c r="K426" t="s">
        <v>278</v>
      </c>
      <c r="L426" t="s">
        <v>278</v>
      </c>
      <c r="M426" t="s">
        <v>278</v>
      </c>
      <c r="N426" t="s">
        <v>278</v>
      </c>
      <c r="O426" t="s">
        <v>1</v>
      </c>
      <c r="Q426" t="s">
        <v>2677</v>
      </c>
      <c r="S426" t="s">
        <v>2676</v>
      </c>
      <c r="T426" t="e">
        <f>VLOOKUP(Series!A426,EntidadesOpWeb!$A$4:$A$126,1,FALSE)</f>
        <v>#N/A</v>
      </c>
    </row>
    <row r="427" spans="1:20" hidden="1" x14ac:dyDescent="0.35">
      <c r="A427">
        <v>5394</v>
      </c>
      <c r="B427" t="s">
        <v>1788</v>
      </c>
      <c r="C427" t="s">
        <v>1773</v>
      </c>
      <c r="D427" t="s">
        <v>1707</v>
      </c>
      <c r="E427" t="s">
        <v>1773</v>
      </c>
      <c r="F427">
        <v>539</v>
      </c>
      <c r="G427">
        <v>539</v>
      </c>
      <c r="H427">
        <v>41074</v>
      </c>
      <c r="I427" s="26">
        <v>44439</v>
      </c>
      <c r="J427" t="s">
        <v>278</v>
      </c>
      <c r="K427" t="s">
        <v>278</v>
      </c>
      <c r="L427" t="s">
        <v>278</v>
      </c>
      <c r="M427" t="s">
        <v>278</v>
      </c>
      <c r="N427" t="s">
        <v>278</v>
      </c>
      <c r="O427" t="s">
        <v>1</v>
      </c>
      <c r="Q427" t="s">
        <v>2675</v>
      </c>
      <c r="S427" t="s">
        <v>2674</v>
      </c>
      <c r="T427" t="e">
        <f>VLOOKUP(Series!A427,EntidadesOpWeb!$A$4:$A$126,1,FALSE)</f>
        <v>#N/A</v>
      </c>
    </row>
    <row r="428" spans="1:20" hidden="1" x14ac:dyDescent="0.35">
      <c r="A428">
        <v>5395</v>
      </c>
      <c r="B428" t="s">
        <v>1788</v>
      </c>
      <c r="C428" t="s">
        <v>1773</v>
      </c>
      <c r="D428" t="s">
        <v>1707</v>
      </c>
      <c r="E428" t="s">
        <v>1773</v>
      </c>
      <c r="F428">
        <v>539</v>
      </c>
      <c r="G428">
        <v>539</v>
      </c>
      <c r="H428">
        <v>41075</v>
      </c>
      <c r="I428" s="26">
        <v>44439</v>
      </c>
      <c r="J428" t="s">
        <v>278</v>
      </c>
      <c r="K428" t="s">
        <v>278</v>
      </c>
      <c r="L428" t="s">
        <v>278</v>
      </c>
      <c r="M428" t="s">
        <v>278</v>
      </c>
      <c r="N428" t="s">
        <v>278</v>
      </c>
      <c r="O428" t="s">
        <v>1</v>
      </c>
      <c r="Q428" t="s">
        <v>2673</v>
      </c>
      <c r="S428" t="s">
        <v>2672</v>
      </c>
      <c r="T428" t="e">
        <f>VLOOKUP(Series!A428,EntidadesOpWeb!$A$4:$A$126,1,FALSE)</f>
        <v>#N/A</v>
      </c>
    </row>
    <row r="429" spans="1:20" hidden="1" x14ac:dyDescent="0.35">
      <c r="A429">
        <v>5401</v>
      </c>
      <c r="B429" t="s">
        <v>1788</v>
      </c>
      <c r="C429" t="s">
        <v>1773</v>
      </c>
      <c r="D429" t="s">
        <v>1707</v>
      </c>
      <c r="E429" t="s">
        <v>1773</v>
      </c>
      <c r="F429">
        <v>540</v>
      </c>
      <c r="G429">
        <v>540</v>
      </c>
      <c r="H429">
        <v>44706</v>
      </c>
      <c r="I429" s="26">
        <v>45170</v>
      </c>
      <c r="J429" t="s">
        <v>278</v>
      </c>
      <c r="K429" t="s">
        <v>278</v>
      </c>
      <c r="L429" t="s">
        <v>278</v>
      </c>
      <c r="M429" t="s">
        <v>278</v>
      </c>
      <c r="N429" t="s">
        <v>278</v>
      </c>
      <c r="O429" t="s">
        <v>1</v>
      </c>
      <c r="Q429" t="s">
        <v>2671</v>
      </c>
      <c r="S429" t="s">
        <v>2670</v>
      </c>
      <c r="T429" t="e">
        <f>VLOOKUP(Series!A429,EntidadesOpWeb!$A$4:$A$126,1,FALSE)</f>
        <v>#N/A</v>
      </c>
    </row>
    <row r="430" spans="1:20" hidden="1" x14ac:dyDescent="0.35">
      <c r="A430">
        <v>5402</v>
      </c>
      <c r="B430" t="s">
        <v>1788</v>
      </c>
      <c r="C430" t="s">
        <v>1773</v>
      </c>
      <c r="D430" t="s">
        <v>1707</v>
      </c>
      <c r="E430" t="s">
        <v>1773</v>
      </c>
      <c r="F430">
        <v>540</v>
      </c>
      <c r="G430">
        <v>540</v>
      </c>
      <c r="H430">
        <v>44707</v>
      </c>
      <c r="I430" s="26">
        <v>45170</v>
      </c>
      <c r="J430" t="s">
        <v>278</v>
      </c>
      <c r="K430" t="s">
        <v>278</v>
      </c>
      <c r="L430" t="s">
        <v>278</v>
      </c>
      <c r="M430" t="s">
        <v>278</v>
      </c>
      <c r="N430" t="s">
        <v>278</v>
      </c>
      <c r="O430" t="s">
        <v>1</v>
      </c>
      <c r="Q430" t="s">
        <v>2669</v>
      </c>
      <c r="S430" t="s">
        <v>2668</v>
      </c>
      <c r="T430" t="e">
        <f>VLOOKUP(Series!A430,EntidadesOpWeb!$A$4:$A$126,1,FALSE)</f>
        <v>#N/A</v>
      </c>
    </row>
    <row r="431" spans="1:20" hidden="1" x14ac:dyDescent="0.35">
      <c r="A431">
        <v>5403</v>
      </c>
      <c r="B431" t="s">
        <v>1788</v>
      </c>
      <c r="C431" t="s">
        <v>1773</v>
      </c>
      <c r="D431" t="s">
        <v>1707</v>
      </c>
      <c r="E431" t="s">
        <v>1773</v>
      </c>
      <c r="F431">
        <v>540</v>
      </c>
      <c r="G431">
        <v>540</v>
      </c>
      <c r="H431">
        <v>44708</v>
      </c>
      <c r="I431" s="26">
        <v>45170</v>
      </c>
      <c r="J431" t="s">
        <v>278</v>
      </c>
      <c r="K431" t="s">
        <v>278</v>
      </c>
      <c r="L431" t="s">
        <v>278</v>
      </c>
      <c r="M431" t="s">
        <v>278</v>
      </c>
      <c r="N431" t="s">
        <v>278</v>
      </c>
      <c r="O431" t="s">
        <v>1</v>
      </c>
      <c r="Q431" t="s">
        <v>2667</v>
      </c>
      <c r="S431" t="s">
        <v>2666</v>
      </c>
      <c r="T431" t="e">
        <f>VLOOKUP(Series!A431,EntidadesOpWeb!$A$4:$A$126,1,FALSE)</f>
        <v>#N/A</v>
      </c>
    </row>
    <row r="432" spans="1:20" hidden="1" x14ac:dyDescent="0.35">
      <c r="A432">
        <v>5404</v>
      </c>
      <c r="B432" t="s">
        <v>1788</v>
      </c>
      <c r="C432" t="s">
        <v>1773</v>
      </c>
      <c r="D432" t="s">
        <v>1707</v>
      </c>
      <c r="E432" t="s">
        <v>1773</v>
      </c>
      <c r="F432">
        <v>540</v>
      </c>
      <c r="G432">
        <v>540</v>
      </c>
      <c r="H432">
        <v>44709</v>
      </c>
      <c r="I432" s="26">
        <v>45170</v>
      </c>
      <c r="J432" t="s">
        <v>278</v>
      </c>
      <c r="K432" t="s">
        <v>278</v>
      </c>
      <c r="L432" t="s">
        <v>278</v>
      </c>
      <c r="M432" t="s">
        <v>278</v>
      </c>
      <c r="N432" t="s">
        <v>278</v>
      </c>
      <c r="O432" t="s">
        <v>1</v>
      </c>
      <c r="Q432" t="s">
        <v>2665</v>
      </c>
      <c r="S432" t="s">
        <v>2664</v>
      </c>
      <c r="T432" t="e">
        <f>VLOOKUP(Series!A432,EntidadesOpWeb!$A$4:$A$126,1,FALSE)</f>
        <v>#N/A</v>
      </c>
    </row>
    <row r="433" spans="1:20" hidden="1" x14ac:dyDescent="0.35">
      <c r="A433">
        <v>5405</v>
      </c>
      <c r="B433" t="s">
        <v>1788</v>
      </c>
      <c r="C433" t="s">
        <v>1773</v>
      </c>
      <c r="D433" t="s">
        <v>1707</v>
      </c>
      <c r="E433" t="s">
        <v>1773</v>
      </c>
      <c r="F433">
        <v>540</v>
      </c>
      <c r="G433">
        <v>540</v>
      </c>
      <c r="H433">
        <v>44710</v>
      </c>
      <c r="I433" s="26">
        <v>45170</v>
      </c>
      <c r="J433" t="s">
        <v>278</v>
      </c>
      <c r="K433" t="s">
        <v>278</v>
      </c>
      <c r="L433" t="s">
        <v>278</v>
      </c>
      <c r="M433" t="s">
        <v>278</v>
      </c>
      <c r="N433" t="s">
        <v>278</v>
      </c>
      <c r="O433" t="s">
        <v>1</v>
      </c>
      <c r="Q433" t="s">
        <v>2663</v>
      </c>
      <c r="S433" t="s">
        <v>2662</v>
      </c>
      <c r="T433" t="e">
        <f>VLOOKUP(Series!A433,EntidadesOpWeb!$A$4:$A$126,1,FALSE)</f>
        <v>#N/A</v>
      </c>
    </row>
    <row r="434" spans="1:20" hidden="1" x14ac:dyDescent="0.35">
      <c r="A434">
        <v>5406</v>
      </c>
      <c r="B434" t="s">
        <v>1788</v>
      </c>
      <c r="C434" t="s">
        <v>1773</v>
      </c>
      <c r="D434" t="s">
        <v>1707</v>
      </c>
      <c r="E434" t="s">
        <v>1773</v>
      </c>
      <c r="F434">
        <v>540</v>
      </c>
      <c r="G434">
        <v>540</v>
      </c>
      <c r="H434">
        <v>44711</v>
      </c>
      <c r="I434" s="26">
        <v>45170</v>
      </c>
      <c r="J434" t="s">
        <v>278</v>
      </c>
      <c r="K434" t="s">
        <v>278</v>
      </c>
      <c r="L434" t="s">
        <v>278</v>
      </c>
      <c r="M434" t="s">
        <v>278</v>
      </c>
      <c r="N434" t="s">
        <v>278</v>
      </c>
      <c r="O434" t="s">
        <v>1</v>
      </c>
      <c r="Q434" t="s">
        <v>2661</v>
      </c>
      <c r="S434" t="s">
        <v>2660</v>
      </c>
      <c r="T434" t="e">
        <f>VLOOKUP(Series!A434,EntidadesOpWeb!$A$4:$A$126,1,FALSE)</f>
        <v>#N/A</v>
      </c>
    </row>
    <row r="435" spans="1:20" hidden="1" x14ac:dyDescent="0.35">
      <c r="A435">
        <v>5407</v>
      </c>
      <c r="B435" t="s">
        <v>1788</v>
      </c>
      <c r="C435" t="s">
        <v>1773</v>
      </c>
      <c r="D435" t="s">
        <v>1707</v>
      </c>
      <c r="E435" t="s">
        <v>1773</v>
      </c>
      <c r="F435">
        <v>540</v>
      </c>
      <c r="G435">
        <v>540</v>
      </c>
      <c r="H435">
        <v>44712</v>
      </c>
      <c r="I435" s="26">
        <v>45170</v>
      </c>
      <c r="J435" t="s">
        <v>278</v>
      </c>
      <c r="K435" t="s">
        <v>278</v>
      </c>
      <c r="L435" t="s">
        <v>278</v>
      </c>
      <c r="M435" t="s">
        <v>278</v>
      </c>
      <c r="N435" t="s">
        <v>278</v>
      </c>
      <c r="O435" t="s">
        <v>1</v>
      </c>
      <c r="Q435" t="s">
        <v>2659</v>
      </c>
      <c r="S435" t="s">
        <v>2658</v>
      </c>
      <c r="T435" t="e">
        <f>VLOOKUP(Series!A435,EntidadesOpWeb!$A$4:$A$126,1,FALSE)</f>
        <v>#N/A</v>
      </c>
    </row>
    <row r="436" spans="1:20" hidden="1" x14ac:dyDescent="0.35">
      <c r="A436">
        <v>5411</v>
      </c>
      <c r="B436" t="s">
        <v>1788</v>
      </c>
      <c r="C436" t="s">
        <v>1773</v>
      </c>
      <c r="D436" t="s">
        <v>1707</v>
      </c>
      <c r="E436" t="s">
        <v>1773</v>
      </c>
      <c r="F436">
        <v>541</v>
      </c>
      <c r="G436">
        <v>541</v>
      </c>
      <c r="H436">
        <v>46700</v>
      </c>
      <c r="I436" s="26">
        <v>45490</v>
      </c>
      <c r="J436" t="s">
        <v>278</v>
      </c>
      <c r="K436" t="s">
        <v>278</v>
      </c>
      <c r="L436" t="s">
        <v>278</v>
      </c>
      <c r="M436" t="s">
        <v>278</v>
      </c>
      <c r="N436" t="s">
        <v>278</v>
      </c>
      <c r="O436" t="s">
        <v>1</v>
      </c>
      <c r="Q436" t="s">
        <v>2657</v>
      </c>
      <c r="S436" t="s">
        <v>2656</v>
      </c>
      <c r="T436" t="e">
        <f>VLOOKUP(Series!A436,EntidadesOpWeb!$A$4:$A$126,1,FALSE)</f>
        <v>#N/A</v>
      </c>
    </row>
    <row r="437" spans="1:20" hidden="1" x14ac:dyDescent="0.35">
      <c r="A437">
        <v>5412</v>
      </c>
      <c r="B437" t="s">
        <v>1788</v>
      </c>
      <c r="C437" t="s">
        <v>1773</v>
      </c>
      <c r="D437" t="s">
        <v>1707</v>
      </c>
      <c r="E437" t="s">
        <v>1773</v>
      </c>
      <c r="F437">
        <v>541</v>
      </c>
      <c r="G437">
        <v>541</v>
      </c>
      <c r="H437">
        <v>46701</v>
      </c>
      <c r="I437" s="26">
        <v>45490</v>
      </c>
      <c r="J437" t="s">
        <v>278</v>
      </c>
      <c r="K437" t="s">
        <v>278</v>
      </c>
      <c r="L437" t="s">
        <v>278</v>
      </c>
      <c r="M437" t="s">
        <v>278</v>
      </c>
      <c r="N437" t="s">
        <v>278</v>
      </c>
      <c r="O437" t="s">
        <v>1</v>
      </c>
      <c r="Q437" t="s">
        <v>2655</v>
      </c>
      <c r="S437" t="s">
        <v>2654</v>
      </c>
      <c r="T437" t="e">
        <f>VLOOKUP(Series!A437,EntidadesOpWeb!$A$4:$A$126,1,FALSE)</f>
        <v>#N/A</v>
      </c>
    </row>
    <row r="438" spans="1:20" hidden="1" x14ac:dyDescent="0.35">
      <c r="A438">
        <v>5413</v>
      </c>
      <c r="B438" t="s">
        <v>1788</v>
      </c>
      <c r="C438" t="s">
        <v>1773</v>
      </c>
      <c r="D438" t="s">
        <v>1707</v>
      </c>
      <c r="E438" t="s">
        <v>1773</v>
      </c>
      <c r="F438">
        <v>541</v>
      </c>
      <c r="G438">
        <v>541</v>
      </c>
      <c r="H438">
        <v>46702</v>
      </c>
      <c r="I438" s="26">
        <v>45490</v>
      </c>
      <c r="J438" t="s">
        <v>278</v>
      </c>
      <c r="K438" t="s">
        <v>278</v>
      </c>
      <c r="L438" t="s">
        <v>278</v>
      </c>
      <c r="M438" t="s">
        <v>278</v>
      </c>
      <c r="N438" t="s">
        <v>278</v>
      </c>
      <c r="O438" t="s">
        <v>1</v>
      </c>
      <c r="Q438" t="s">
        <v>2653</v>
      </c>
      <c r="S438" t="s">
        <v>2652</v>
      </c>
      <c r="T438" t="e">
        <f>VLOOKUP(Series!A438,EntidadesOpWeb!$A$4:$A$126,1,FALSE)</f>
        <v>#N/A</v>
      </c>
    </row>
    <row r="439" spans="1:20" hidden="1" x14ac:dyDescent="0.35">
      <c r="A439">
        <v>5414</v>
      </c>
      <c r="B439" t="s">
        <v>1788</v>
      </c>
      <c r="C439" t="s">
        <v>1773</v>
      </c>
      <c r="D439" t="s">
        <v>1707</v>
      </c>
      <c r="E439" t="s">
        <v>1773</v>
      </c>
      <c r="F439">
        <v>541</v>
      </c>
      <c r="G439">
        <v>541</v>
      </c>
      <c r="H439">
        <v>46703</v>
      </c>
      <c r="I439" s="26">
        <v>45490</v>
      </c>
      <c r="J439" t="s">
        <v>278</v>
      </c>
      <c r="K439" t="s">
        <v>278</v>
      </c>
      <c r="L439" t="s">
        <v>278</v>
      </c>
      <c r="M439" t="s">
        <v>278</v>
      </c>
      <c r="N439" t="s">
        <v>278</v>
      </c>
      <c r="O439" t="s">
        <v>1</v>
      </c>
      <c r="Q439" t="s">
        <v>2651</v>
      </c>
      <c r="S439" t="s">
        <v>2650</v>
      </c>
      <c r="T439" t="e">
        <f>VLOOKUP(Series!A439,EntidadesOpWeb!$A$4:$A$126,1,FALSE)</f>
        <v>#N/A</v>
      </c>
    </row>
    <row r="440" spans="1:20" hidden="1" x14ac:dyDescent="0.35">
      <c r="A440">
        <v>5415</v>
      </c>
      <c r="B440" t="s">
        <v>1788</v>
      </c>
      <c r="C440" t="s">
        <v>1773</v>
      </c>
      <c r="D440" t="s">
        <v>1707</v>
      </c>
      <c r="E440" t="s">
        <v>1773</v>
      </c>
      <c r="F440">
        <v>541</v>
      </c>
      <c r="G440">
        <v>541</v>
      </c>
      <c r="H440">
        <v>46704</v>
      </c>
      <c r="I440" s="26">
        <v>45490</v>
      </c>
      <c r="J440" t="s">
        <v>278</v>
      </c>
      <c r="K440" t="s">
        <v>278</v>
      </c>
      <c r="L440" t="s">
        <v>278</v>
      </c>
      <c r="M440" t="s">
        <v>278</v>
      </c>
      <c r="N440" t="s">
        <v>278</v>
      </c>
      <c r="O440" t="s">
        <v>1</v>
      </c>
      <c r="Q440" t="s">
        <v>2649</v>
      </c>
      <c r="S440" t="s">
        <v>2648</v>
      </c>
      <c r="T440" t="e">
        <f>VLOOKUP(Series!A440,EntidadesOpWeb!$A$4:$A$126,1,FALSE)</f>
        <v>#N/A</v>
      </c>
    </row>
    <row r="441" spans="1:20" hidden="1" x14ac:dyDescent="0.35">
      <c r="A441">
        <v>5416</v>
      </c>
      <c r="B441" t="s">
        <v>1788</v>
      </c>
      <c r="C441" t="s">
        <v>1773</v>
      </c>
      <c r="D441" t="s">
        <v>1707</v>
      </c>
      <c r="E441" t="s">
        <v>1773</v>
      </c>
      <c r="F441">
        <v>541</v>
      </c>
      <c r="G441">
        <v>541</v>
      </c>
      <c r="H441">
        <v>46705</v>
      </c>
      <c r="I441" s="26">
        <v>45490</v>
      </c>
      <c r="J441" t="s">
        <v>278</v>
      </c>
      <c r="K441" t="s">
        <v>278</v>
      </c>
      <c r="L441" t="s">
        <v>278</v>
      </c>
      <c r="M441" t="s">
        <v>278</v>
      </c>
      <c r="N441" t="s">
        <v>278</v>
      </c>
      <c r="O441" t="s">
        <v>1</v>
      </c>
      <c r="Q441" t="s">
        <v>2647</v>
      </c>
      <c r="S441" t="s">
        <v>2646</v>
      </c>
      <c r="T441" t="e">
        <f>VLOOKUP(Series!A441,EntidadesOpWeb!$A$4:$A$126,1,FALSE)</f>
        <v>#N/A</v>
      </c>
    </row>
    <row r="442" spans="1:20" hidden="1" x14ac:dyDescent="0.35">
      <c r="A442">
        <v>5417</v>
      </c>
      <c r="B442" t="s">
        <v>1788</v>
      </c>
      <c r="C442" t="s">
        <v>1773</v>
      </c>
      <c r="D442" t="s">
        <v>1707</v>
      </c>
      <c r="E442" t="s">
        <v>1773</v>
      </c>
      <c r="F442">
        <v>541</v>
      </c>
      <c r="G442">
        <v>541</v>
      </c>
      <c r="H442">
        <v>46714</v>
      </c>
      <c r="I442" s="26">
        <v>45527</v>
      </c>
      <c r="J442" t="s">
        <v>278</v>
      </c>
      <c r="K442" t="s">
        <v>278</v>
      </c>
      <c r="L442" t="s">
        <v>278</v>
      </c>
      <c r="M442" t="s">
        <v>278</v>
      </c>
      <c r="N442" t="s">
        <v>278</v>
      </c>
      <c r="O442" t="s">
        <v>1</v>
      </c>
      <c r="Q442" t="s">
        <v>2645</v>
      </c>
      <c r="S442" t="s">
        <v>2644</v>
      </c>
      <c r="T442" t="e">
        <f>VLOOKUP(Series!A442,EntidadesOpWeb!$A$4:$A$126,1,FALSE)</f>
        <v>#N/A</v>
      </c>
    </row>
    <row r="443" spans="1:20" hidden="1" x14ac:dyDescent="0.35">
      <c r="A443">
        <v>5431</v>
      </c>
      <c r="B443" t="s">
        <v>1788</v>
      </c>
      <c r="C443" t="s">
        <v>1773</v>
      </c>
      <c r="D443" t="s">
        <v>1707</v>
      </c>
      <c r="E443" t="s">
        <v>1773</v>
      </c>
      <c r="F443">
        <v>543</v>
      </c>
      <c r="G443">
        <v>543</v>
      </c>
      <c r="H443">
        <v>46944</v>
      </c>
      <c r="I443" s="26">
        <v>45523</v>
      </c>
      <c r="J443" t="s">
        <v>278</v>
      </c>
      <c r="K443" t="s">
        <v>278</v>
      </c>
      <c r="L443" t="s">
        <v>278</v>
      </c>
      <c r="M443" t="s">
        <v>278</v>
      </c>
      <c r="N443" t="s">
        <v>278</v>
      </c>
      <c r="O443" t="s">
        <v>1</v>
      </c>
      <c r="Q443" t="s">
        <v>2643</v>
      </c>
      <c r="S443" t="s">
        <v>2642</v>
      </c>
      <c r="T443" t="e">
        <f>VLOOKUP(Series!A443,EntidadesOpWeb!$A$4:$A$126,1,FALSE)</f>
        <v>#N/A</v>
      </c>
    </row>
    <row r="444" spans="1:20" hidden="1" x14ac:dyDescent="0.35">
      <c r="A444">
        <v>5432</v>
      </c>
      <c r="B444" t="s">
        <v>1788</v>
      </c>
      <c r="C444" t="s">
        <v>1773</v>
      </c>
      <c r="D444" t="s">
        <v>1707</v>
      </c>
      <c r="E444" t="s">
        <v>1773</v>
      </c>
      <c r="F444">
        <v>543</v>
      </c>
      <c r="G444">
        <v>543</v>
      </c>
      <c r="H444">
        <v>46945</v>
      </c>
      <c r="I444" s="26">
        <v>45523</v>
      </c>
      <c r="J444" t="s">
        <v>278</v>
      </c>
      <c r="K444" t="s">
        <v>278</v>
      </c>
      <c r="L444" t="s">
        <v>278</v>
      </c>
      <c r="M444" t="s">
        <v>278</v>
      </c>
      <c r="N444" t="s">
        <v>278</v>
      </c>
      <c r="O444" t="s">
        <v>1</v>
      </c>
      <c r="Q444" t="s">
        <v>2641</v>
      </c>
      <c r="S444" t="s">
        <v>2640</v>
      </c>
      <c r="T444" t="e">
        <f>VLOOKUP(Series!A444,EntidadesOpWeb!$A$4:$A$126,1,FALSE)</f>
        <v>#N/A</v>
      </c>
    </row>
    <row r="445" spans="1:20" hidden="1" x14ac:dyDescent="0.35">
      <c r="A445">
        <v>5433</v>
      </c>
      <c r="B445" t="s">
        <v>1788</v>
      </c>
      <c r="C445" t="s">
        <v>1773</v>
      </c>
      <c r="D445" t="s">
        <v>1707</v>
      </c>
      <c r="E445" t="s">
        <v>1773</v>
      </c>
      <c r="F445">
        <v>543</v>
      </c>
      <c r="G445">
        <v>543</v>
      </c>
      <c r="H445">
        <v>46946</v>
      </c>
      <c r="I445" s="26">
        <v>45523</v>
      </c>
      <c r="J445" t="s">
        <v>278</v>
      </c>
      <c r="K445" t="s">
        <v>278</v>
      </c>
      <c r="L445" t="s">
        <v>278</v>
      </c>
      <c r="M445" t="s">
        <v>278</v>
      </c>
      <c r="N445" t="s">
        <v>278</v>
      </c>
      <c r="O445" t="s">
        <v>1</v>
      </c>
      <c r="Q445" t="s">
        <v>2639</v>
      </c>
      <c r="S445" t="s">
        <v>2638</v>
      </c>
      <c r="T445" t="e">
        <f>VLOOKUP(Series!A445,EntidadesOpWeb!$A$4:$A$126,1,FALSE)</f>
        <v>#N/A</v>
      </c>
    </row>
    <row r="446" spans="1:20" hidden="1" x14ac:dyDescent="0.35">
      <c r="A446">
        <v>5434</v>
      </c>
      <c r="B446" t="s">
        <v>1788</v>
      </c>
      <c r="C446" t="s">
        <v>1773</v>
      </c>
      <c r="D446" t="s">
        <v>1707</v>
      </c>
      <c r="E446" t="s">
        <v>1773</v>
      </c>
      <c r="F446">
        <v>543</v>
      </c>
      <c r="G446">
        <v>543</v>
      </c>
      <c r="H446">
        <v>46947</v>
      </c>
      <c r="I446" s="26">
        <v>45523</v>
      </c>
      <c r="J446" t="s">
        <v>278</v>
      </c>
      <c r="K446" t="s">
        <v>278</v>
      </c>
      <c r="L446" t="s">
        <v>278</v>
      </c>
      <c r="M446" t="s">
        <v>278</v>
      </c>
      <c r="N446" t="s">
        <v>278</v>
      </c>
      <c r="O446" t="s">
        <v>1</v>
      </c>
      <c r="Q446" t="s">
        <v>2637</v>
      </c>
      <c r="S446" t="s">
        <v>2636</v>
      </c>
      <c r="T446" t="e">
        <f>VLOOKUP(Series!A446,EntidadesOpWeb!$A$4:$A$126,1,FALSE)</f>
        <v>#N/A</v>
      </c>
    </row>
    <row r="447" spans="1:20" hidden="1" x14ac:dyDescent="0.35">
      <c r="A447">
        <v>5435</v>
      </c>
      <c r="B447" t="s">
        <v>1788</v>
      </c>
      <c r="C447" t="s">
        <v>1773</v>
      </c>
      <c r="D447" t="s">
        <v>1707</v>
      </c>
      <c r="E447" t="s">
        <v>1773</v>
      </c>
      <c r="F447">
        <v>543</v>
      </c>
      <c r="G447">
        <v>543</v>
      </c>
      <c r="H447">
        <v>46948</v>
      </c>
      <c r="I447" s="26">
        <v>45523</v>
      </c>
      <c r="J447" t="s">
        <v>278</v>
      </c>
      <c r="K447" t="s">
        <v>278</v>
      </c>
      <c r="L447" t="s">
        <v>278</v>
      </c>
      <c r="M447" t="s">
        <v>278</v>
      </c>
      <c r="N447" t="s">
        <v>278</v>
      </c>
      <c r="O447" t="s">
        <v>1</v>
      </c>
      <c r="Q447" t="s">
        <v>2635</v>
      </c>
      <c r="S447" t="s">
        <v>2634</v>
      </c>
      <c r="T447" t="e">
        <f>VLOOKUP(Series!A447,EntidadesOpWeb!$A$4:$A$126,1,FALSE)</f>
        <v>#N/A</v>
      </c>
    </row>
    <row r="448" spans="1:20" hidden="1" x14ac:dyDescent="0.35">
      <c r="A448">
        <v>5436</v>
      </c>
      <c r="B448" t="s">
        <v>1788</v>
      </c>
      <c r="C448" t="s">
        <v>1773</v>
      </c>
      <c r="D448" t="s">
        <v>1707</v>
      </c>
      <c r="E448" t="s">
        <v>1773</v>
      </c>
      <c r="F448">
        <v>543</v>
      </c>
      <c r="G448">
        <v>543</v>
      </c>
      <c r="H448">
        <v>46949</v>
      </c>
      <c r="I448" s="26">
        <v>45523</v>
      </c>
      <c r="J448" t="s">
        <v>278</v>
      </c>
      <c r="K448" t="s">
        <v>278</v>
      </c>
      <c r="L448" t="s">
        <v>278</v>
      </c>
      <c r="M448" t="s">
        <v>278</v>
      </c>
      <c r="N448" t="s">
        <v>278</v>
      </c>
      <c r="O448" t="s">
        <v>1</v>
      </c>
      <c r="Q448" t="s">
        <v>2633</v>
      </c>
      <c r="S448" t="s">
        <v>2632</v>
      </c>
      <c r="T448" t="e">
        <f>VLOOKUP(Series!A448,EntidadesOpWeb!$A$4:$A$126,1,FALSE)</f>
        <v>#N/A</v>
      </c>
    </row>
    <row r="449" spans="1:20" hidden="1" x14ac:dyDescent="0.35">
      <c r="A449">
        <v>5437</v>
      </c>
      <c r="B449" t="s">
        <v>1788</v>
      </c>
      <c r="C449" t="s">
        <v>1773</v>
      </c>
      <c r="D449" t="s">
        <v>1707</v>
      </c>
      <c r="E449" t="s">
        <v>1773</v>
      </c>
      <c r="F449">
        <v>543</v>
      </c>
      <c r="G449">
        <v>543</v>
      </c>
      <c r="H449">
        <v>46950</v>
      </c>
      <c r="I449" s="26">
        <v>45523</v>
      </c>
      <c r="J449" t="s">
        <v>278</v>
      </c>
      <c r="K449" t="s">
        <v>278</v>
      </c>
      <c r="L449" t="s">
        <v>278</v>
      </c>
      <c r="M449" t="s">
        <v>278</v>
      </c>
      <c r="N449" t="s">
        <v>278</v>
      </c>
      <c r="O449" t="s">
        <v>1</v>
      </c>
      <c r="Q449" t="s">
        <v>2631</v>
      </c>
      <c r="S449" t="s">
        <v>2630</v>
      </c>
      <c r="T449" t="e">
        <f>VLOOKUP(Series!A449,EntidadesOpWeb!$A$4:$A$126,1,FALSE)</f>
        <v>#N/A</v>
      </c>
    </row>
    <row r="450" spans="1:20" hidden="1" x14ac:dyDescent="0.35">
      <c r="A450">
        <v>9011</v>
      </c>
      <c r="B450" t="s">
        <v>1788</v>
      </c>
      <c r="C450" t="s">
        <v>1773</v>
      </c>
      <c r="D450" t="s">
        <v>1707</v>
      </c>
      <c r="E450" t="s">
        <v>1773</v>
      </c>
      <c r="F450">
        <v>9010</v>
      </c>
      <c r="G450">
        <v>9010</v>
      </c>
      <c r="H450">
        <v>41280</v>
      </c>
      <c r="I450" s="26">
        <v>44322</v>
      </c>
      <c r="J450" t="s">
        <v>278</v>
      </c>
      <c r="K450" t="s">
        <v>278</v>
      </c>
      <c r="L450" t="s">
        <v>278</v>
      </c>
      <c r="M450" t="s">
        <v>278</v>
      </c>
      <c r="N450" t="s">
        <v>278</v>
      </c>
      <c r="O450" t="s">
        <v>1</v>
      </c>
      <c r="Q450" t="s">
        <v>2629</v>
      </c>
      <c r="S450" t="s">
        <v>2628</v>
      </c>
      <c r="T450" t="e">
        <f>VLOOKUP(Series!A450,EntidadesOpWeb!$A$4:$A$126,1,FALSE)</f>
        <v>#N/A</v>
      </c>
    </row>
    <row r="451" spans="1:20" hidden="1" x14ac:dyDescent="0.35">
      <c r="A451">
        <v>9013</v>
      </c>
      <c r="B451" t="s">
        <v>1788</v>
      </c>
      <c r="C451" t="s">
        <v>1773</v>
      </c>
      <c r="D451" t="s">
        <v>1707</v>
      </c>
      <c r="E451" t="s">
        <v>1773</v>
      </c>
      <c r="F451">
        <v>9012</v>
      </c>
      <c r="G451">
        <v>9012</v>
      </c>
      <c r="H451">
        <v>41296</v>
      </c>
      <c r="I451" s="26">
        <v>44372</v>
      </c>
      <c r="J451" t="s">
        <v>278</v>
      </c>
      <c r="K451" t="s">
        <v>278</v>
      </c>
      <c r="L451" t="s">
        <v>278</v>
      </c>
      <c r="M451" t="s">
        <v>278</v>
      </c>
      <c r="N451" t="s">
        <v>278</v>
      </c>
      <c r="O451" t="s">
        <v>1</v>
      </c>
      <c r="Q451" t="s">
        <v>2578</v>
      </c>
      <c r="S451" t="s">
        <v>2627</v>
      </c>
      <c r="T451" t="e">
        <f>VLOOKUP(Series!A451,EntidadesOpWeb!$A$4:$A$126,1,FALSE)</f>
        <v>#N/A</v>
      </c>
    </row>
    <row r="452" spans="1:20" hidden="1" x14ac:dyDescent="0.35">
      <c r="A452">
        <v>9015</v>
      </c>
      <c r="B452" t="s">
        <v>1788</v>
      </c>
      <c r="C452" t="s">
        <v>1773</v>
      </c>
      <c r="D452" t="s">
        <v>1707</v>
      </c>
      <c r="E452" t="s">
        <v>1773</v>
      </c>
      <c r="F452">
        <v>9014</v>
      </c>
      <c r="G452">
        <v>9014</v>
      </c>
      <c r="H452">
        <v>41298</v>
      </c>
      <c r="I452" s="26">
        <v>44432</v>
      </c>
      <c r="J452" t="s">
        <v>278</v>
      </c>
      <c r="K452" t="s">
        <v>278</v>
      </c>
      <c r="L452" t="s">
        <v>278</v>
      </c>
      <c r="M452" t="s">
        <v>278</v>
      </c>
      <c r="N452" t="s">
        <v>278</v>
      </c>
      <c r="O452" t="s">
        <v>1</v>
      </c>
      <c r="Q452" t="s">
        <v>2626</v>
      </c>
      <c r="S452" t="s">
        <v>2625</v>
      </c>
      <c r="T452" t="e">
        <f>VLOOKUP(Series!A452,EntidadesOpWeb!$A$4:$A$126,1,FALSE)</f>
        <v>#N/A</v>
      </c>
    </row>
    <row r="453" spans="1:20" hidden="1" x14ac:dyDescent="0.35">
      <c r="A453">
        <v>9017</v>
      </c>
      <c r="B453" t="s">
        <v>1788</v>
      </c>
      <c r="C453" t="s">
        <v>1773</v>
      </c>
      <c r="D453" t="s">
        <v>1707</v>
      </c>
      <c r="E453" t="s">
        <v>1773</v>
      </c>
      <c r="F453">
        <v>9016</v>
      </c>
      <c r="G453">
        <v>9016</v>
      </c>
      <c r="H453">
        <v>41282</v>
      </c>
      <c r="I453" s="26">
        <v>44438</v>
      </c>
      <c r="J453" t="s">
        <v>278</v>
      </c>
      <c r="K453" t="s">
        <v>278</v>
      </c>
      <c r="L453" t="s">
        <v>278</v>
      </c>
      <c r="M453" t="s">
        <v>278</v>
      </c>
      <c r="N453" t="s">
        <v>278</v>
      </c>
      <c r="O453" t="s">
        <v>1</v>
      </c>
      <c r="Q453" t="s">
        <v>2624</v>
      </c>
      <c r="S453" t="s">
        <v>2623</v>
      </c>
      <c r="T453" t="e">
        <f>VLOOKUP(Series!A453,EntidadesOpWeb!$A$4:$A$126,1,FALSE)</f>
        <v>#N/A</v>
      </c>
    </row>
    <row r="454" spans="1:20" hidden="1" x14ac:dyDescent="0.35">
      <c r="A454">
        <v>9019</v>
      </c>
      <c r="B454" t="s">
        <v>1788</v>
      </c>
      <c r="C454" t="s">
        <v>1773</v>
      </c>
      <c r="D454" t="s">
        <v>1707</v>
      </c>
      <c r="E454" t="s">
        <v>1773</v>
      </c>
      <c r="F454">
        <v>9018</v>
      </c>
      <c r="G454">
        <v>9018</v>
      </c>
      <c r="H454">
        <v>41486</v>
      </c>
      <c r="I454" s="26">
        <v>44518.76635416667</v>
      </c>
      <c r="J454" t="s">
        <v>278</v>
      </c>
      <c r="K454" t="s">
        <v>278</v>
      </c>
      <c r="L454" t="s">
        <v>278</v>
      </c>
      <c r="M454" t="s">
        <v>278</v>
      </c>
      <c r="N454" t="s">
        <v>278</v>
      </c>
      <c r="O454" t="s">
        <v>1</v>
      </c>
      <c r="Q454" t="s">
        <v>2622</v>
      </c>
      <c r="S454" t="s">
        <v>2621</v>
      </c>
      <c r="T454" t="e">
        <f>VLOOKUP(Series!A454,EntidadesOpWeb!$A$4:$A$126,1,FALSE)</f>
        <v>#N/A</v>
      </c>
    </row>
    <row r="455" spans="1:20" hidden="1" x14ac:dyDescent="0.35">
      <c r="A455">
        <v>9021</v>
      </c>
      <c r="B455" t="s">
        <v>1788</v>
      </c>
      <c r="C455" t="s">
        <v>1773</v>
      </c>
      <c r="D455" t="s">
        <v>1707</v>
      </c>
      <c r="E455" t="s">
        <v>1773</v>
      </c>
      <c r="F455">
        <v>9020</v>
      </c>
      <c r="G455">
        <v>9020</v>
      </c>
      <c r="H455">
        <v>41572</v>
      </c>
      <c r="I455" s="26">
        <v>44537</v>
      </c>
      <c r="J455" t="s">
        <v>278</v>
      </c>
      <c r="K455" t="s">
        <v>278</v>
      </c>
      <c r="L455" t="s">
        <v>278</v>
      </c>
      <c r="M455" t="s">
        <v>278</v>
      </c>
      <c r="N455" t="s">
        <v>278</v>
      </c>
      <c r="O455" t="s">
        <v>1</v>
      </c>
      <c r="Q455" t="s">
        <v>2620</v>
      </c>
      <c r="S455" t="s">
        <v>2619</v>
      </c>
      <c r="T455" t="e">
        <f>VLOOKUP(Series!A455,EntidadesOpWeb!$A$4:$A$126,1,FALSE)</f>
        <v>#N/A</v>
      </c>
    </row>
    <row r="456" spans="1:20" hidden="1" x14ac:dyDescent="0.35">
      <c r="A456">
        <v>9023</v>
      </c>
      <c r="B456" t="s">
        <v>1788</v>
      </c>
      <c r="C456" t="s">
        <v>1773</v>
      </c>
      <c r="D456" t="s">
        <v>1707</v>
      </c>
      <c r="E456" t="s">
        <v>1773</v>
      </c>
      <c r="F456">
        <v>9022</v>
      </c>
      <c r="G456">
        <v>9022</v>
      </c>
      <c r="H456">
        <v>41575</v>
      </c>
      <c r="I456" s="26">
        <v>44537.689201388886</v>
      </c>
      <c r="J456" t="s">
        <v>278</v>
      </c>
      <c r="K456" t="s">
        <v>278</v>
      </c>
      <c r="L456" t="s">
        <v>278</v>
      </c>
      <c r="M456" t="s">
        <v>278</v>
      </c>
      <c r="N456" t="s">
        <v>278</v>
      </c>
      <c r="O456" t="s">
        <v>1</v>
      </c>
      <c r="Q456" t="s">
        <v>2618</v>
      </c>
      <c r="S456" t="s">
        <v>2617</v>
      </c>
      <c r="T456" t="e">
        <f>VLOOKUP(Series!A456,EntidadesOpWeb!$A$4:$A$126,1,FALSE)</f>
        <v>#N/A</v>
      </c>
    </row>
    <row r="457" spans="1:20" hidden="1" x14ac:dyDescent="0.35">
      <c r="A457">
        <v>9025</v>
      </c>
      <c r="B457" t="s">
        <v>1788</v>
      </c>
      <c r="C457" t="s">
        <v>1773</v>
      </c>
      <c r="D457" t="s">
        <v>1707</v>
      </c>
      <c r="E457" t="s">
        <v>1773</v>
      </c>
      <c r="F457">
        <v>9024</v>
      </c>
      <c r="G457">
        <v>9024</v>
      </c>
      <c r="H457">
        <v>41918</v>
      </c>
      <c r="I457" s="26">
        <v>44602</v>
      </c>
      <c r="J457" t="s">
        <v>278</v>
      </c>
      <c r="K457" t="s">
        <v>278</v>
      </c>
      <c r="L457" t="s">
        <v>278</v>
      </c>
      <c r="M457" t="s">
        <v>278</v>
      </c>
      <c r="N457" t="s">
        <v>278</v>
      </c>
      <c r="O457" t="s">
        <v>1</v>
      </c>
      <c r="Q457" t="s">
        <v>2616</v>
      </c>
      <c r="S457" t="s">
        <v>2615</v>
      </c>
      <c r="T457" t="e">
        <f>VLOOKUP(Series!A457,EntidadesOpWeb!$A$4:$A$126,1,FALSE)</f>
        <v>#N/A</v>
      </c>
    </row>
    <row r="458" spans="1:20" hidden="1" x14ac:dyDescent="0.35">
      <c r="A458">
        <v>9027</v>
      </c>
      <c r="B458" t="s">
        <v>1788</v>
      </c>
      <c r="C458" t="s">
        <v>1773</v>
      </c>
      <c r="D458" t="s">
        <v>1707</v>
      </c>
      <c r="E458" t="s">
        <v>1773</v>
      </c>
      <c r="F458">
        <v>9026</v>
      </c>
      <c r="G458">
        <v>9026</v>
      </c>
      <c r="H458">
        <v>41920</v>
      </c>
      <c r="I458" s="26">
        <v>44602</v>
      </c>
      <c r="J458" t="s">
        <v>278</v>
      </c>
      <c r="K458" t="s">
        <v>278</v>
      </c>
      <c r="L458" t="s">
        <v>278</v>
      </c>
      <c r="M458" t="s">
        <v>278</v>
      </c>
      <c r="N458" t="s">
        <v>278</v>
      </c>
      <c r="O458" t="s">
        <v>1</v>
      </c>
      <c r="Q458" t="s">
        <v>2614</v>
      </c>
      <c r="S458" t="s">
        <v>2613</v>
      </c>
      <c r="T458" t="e">
        <f>VLOOKUP(Series!A458,EntidadesOpWeb!$A$4:$A$126,1,FALSE)</f>
        <v>#N/A</v>
      </c>
    </row>
    <row r="459" spans="1:20" hidden="1" x14ac:dyDescent="0.35">
      <c r="A459">
        <v>9029</v>
      </c>
      <c r="B459" t="s">
        <v>1788</v>
      </c>
      <c r="C459" t="s">
        <v>1773</v>
      </c>
      <c r="D459" t="s">
        <v>1707</v>
      </c>
      <c r="E459" t="s">
        <v>1773</v>
      </c>
      <c r="F459">
        <v>9028</v>
      </c>
      <c r="G459">
        <v>9028</v>
      </c>
      <c r="H459">
        <v>41926</v>
      </c>
      <c r="I459" s="26">
        <v>44606.505312499998</v>
      </c>
      <c r="J459" t="s">
        <v>278</v>
      </c>
      <c r="K459" t="s">
        <v>278</v>
      </c>
      <c r="L459" t="s">
        <v>278</v>
      </c>
      <c r="M459" t="s">
        <v>278</v>
      </c>
      <c r="N459" t="s">
        <v>278</v>
      </c>
      <c r="O459" t="s">
        <v>1</v>
      </c>
      <c r="Q459" t="s">
        <v>2612</v>
      </c>
      <c r="S459" t="s">
        <v>2611</v>
      </c>
      <c r="T459" t="e">
        <f>VLOOKUP(Series!A459,EntidadesOpWeb!$A$4:$A$126,1,FALSE)</f>
        <v>#N/A</v>
      </c>
    </row>
    <row r="460" spans="1:20" hidden="1" x14ac:dyDescent="0.35">
      <c r="A460">
        <v>9031</v>
      </c>
      <c r="B460" t="s">
        <v>1788</v>
      </c>
      <c r="C460" t="s">
        <v>1773</v>
      </c>
      <c r="D460" t="s">
        <v>1707</v>
      </c>
      <c r="E460" t="s">
        <v>1773</v>
      </c>
      <c r="F460">
        <v>9030</v>
      </c>
      <c r="G460">
        <v>9030</v>
      </c>
      <c r="H460">
        <v>41928</v>
      </c>
      <c r="I460" s="26">
        <v>44606.528668981482</v>
      </c>
      <c r="J460" t="s">
        <v>278</v>
      </c>
      <c r="K460" t="s">
        <v>278</v>
      </c>
      <c r="L460" t="s">
        <v>278</v>
      </c>
      <c r="M460" t="s">
        <v>278</v>
      </c>
      <c r="N460" t="s">
        <v>278</v>
      </c>
      <c r="O460" t="s">
        <v>1</v>
      </c>
      <c r="Q460" t="s">
        <v>2610</v>
      </c>
      <c r="S460" t="s">
        <v>2609</v>
      </c>
      <c r="T460" t="e">
        <f>VLOOKUP(Series!A460,EntidadesOpWeb!$A$4:$A$126,1,FALSE)</f>
        <v>#N/A</v>
      </c>
    </row>
    <row r="461" spans="1:20" hidden="1" x14ac:dyDescent="0.35">
      <c r="A461">
        <v>9033</v>
      </c>
      <c r="B461" t="s">
        <v>1788</v>
      </c>
      <c r="C461" t="s">
        <v>1773</v>
      </c>
      <c r="D461" t="s">
        <v>1707</v>
      </c>
      <c r="E461" t="s">
        <v>1773</v>
      </c>
      <c r="F461">
        <v>9032</v>
      </c>
      <c r="G461">
        <v>9032</v>
      </c>
      <c r="H461">
        <v>42028</v>
      </c>
      <c r="I461" s="26">
        <v>44630.536678240744</v>
      </c>
      <c r="J461" t="s">
        <v>278</v>
      </c>
      <c r="K461" t="s">
        <v>278</v>
      </c>
      <c r="L461" t="s">
        <v>278</v>
      </c>
      <c r="M461" t="s">
        <v>278</v>
      </c>
      <c r="N461" t="s">
        <v>278</v>
      </c>
      <c r="O461" t="s">
        <v>1</v>
      </c>
      <c r="Q461" t="s">
        <v>2608</v>
      </c>
      <c r="S461" t="s">
        <v>2607</v>
      </c>
      <c r="T461" t="e">
        <f>VLOOKUP(Series!A461,EntidadesOpWeb!$A$4:$A$126,1,FALSE)</f>
        <v>#N/A</v>
      </c>
    </row>
    <row r="462" spans="1:20" hidden="1" x14ac:dyDescent="0.35">
      <c r="A462">
        <v>9035</v>
      </c>
      <c r="B462" t="s">
        <v>1788</v>
      </c>
      <c r="C462" t="s">
        <v>1773</v>
      </c>
      <c r="D462" t="s">
        <v>1707</v>
      </c>
      <c r="E462" t="s">
        <v>1773</v>
      </c>
      <c r="F462">
        <v>9034</v>
      </c>
      <c r="G462">
        <v>9034</v>
      </c>
      <c r="H462">
        <v>42065</v>
      </c>
      <c r="I462" s="26">
        <v>44636.588055555556</v>
      </c>
      <c r="J462" t="s">
        <v>278</v>
      </c>
      <c r="K462" t="s">
        <v>278</v>
      </c>
      <c r="L462" t="s">
        <v>278</v>
      </c>
      <c r="M462" t="s">
        <v>278</v>
      </c>
      <c r="N462" t="s">
        <v>278</v>
      </c>
      <c r="O462" t="s">
        <v>1</v>
      </c>
      <c r="Q462" t="s">
        <v>2606</v>
      </c>
      <c r="S462" t="s">
        <v>2605</v>
      </c>
      <c r="T462" t="e">
        <f>VLOOKUP(Series!A462,EntidadesOpWeb!$A$4:$A$126,1,FALSE)</f>
        <v>#N/A</v>
      </c>
    </row>
    <row r="463" spans="1:20" hidden="1" x14ac:dyDescent="0.35">
      <c r="A463">
        <v>9037</v>
      </c>
      <c r="B463" t="s">
        <v>1788</v>
      </c>
      <c r="C463" t="s">
        <v>1773</v>
      </c>
      <c r="D463" t="s">
        <v>1707</v>
      </c>
      <c r="E463" t="s">
        <v>1773</v>
      </c>
      <c r="F463">
        <v>9036</v>
      </c>
      <c r="G463">
        <v>9036</v>
      </c>
      <c r="H463">
        <v>42560</v>
      </c>
      <c r="I463" s="26">
        <v>44733</v>
      </c>
      <c r="J463" t="s">
        <v>278</v>
      </c>
      <c r="K463" t="s">
        <v>278</v>
      </c>
      <c r="L463" t="s">
        <v>278</v>
      </c>
      <c r="M463" t="s">
        <v>278</v>
      </c>
      <c r="N463" t="s">
        <v>278</v>
      </c>
      <c r="O463" t="s">
        <v>1</v>
      </c>
      <c r="Q463" t="s">
        <v>2604</v>
      </c>
      <c r="S463" t="s">
        <v>2603</v>
      </c>
      <c r="T463" t="e">
        <f>VLOOKUP(Series!A463,EntidadesOpWeb!$A$4:$A$126,1,FALSE)</f>
        <v>#N/A</v>
      </c>
    </row>
    <row r="464" spans="1:20" hidden="1" x14ac:dyDescent="0.35">
      <c r="A464">
        <v>9039</v>
      </c>
      <c r="B464" t="s">
        <v>1788</v>
      </c>
      <c r="C464" t="s">
        <v>1773</v>
      </c>
      <c r="D464" t="s">
        <v>1707</v>
      </c>
      <c r="E464" t="s">
        <v>1773</v>
      </c>
      <c r="F464">
        <v>9038</v>
      </c>
      <c r="G464">
        <v>9038</v>
      </c>
      <c r="H464">
        <v>42629</v>
      </c>
      <c r="I464" s="26">
        <v>44743</v>
      </c>
      <c r="J464" t="s">
        <v>278</v>
      </c>
      <c r="K464" t="s">
        <v>278</v>
      </c>
      <c r="L464" t="s">
        <v>278</v>
      </c>
      <c r="M464" t="s">
        <v>278</v>
      </c>
      <c r="N464" t="s">
        <v>278</v>
      </c>
      <c r="O464" t="s">
        <v>1</v>
      </c>
      <c r="Q464" t="s">
        <v>2602</v>
      </c>
      <c r="S464" t="s">
        <v>2601</v>
      </c>
      <c r="T464" t="e">
        <f>VLOOKUP(Series!A464,EntidadesOpWeb!$A$4:$A$126,1,FALSE)</f>
        <v>#N/A</v>
      </c>
    </row>
    <row r="465" spans="1:20" hidden="1" x14ac:dyDescent="0.35">
      <c r="A465">
        <v>9041</v>
      </c>
      <c r="B465" t="s">
        <v>1788</v>
      </c>
      <c r="C465" t="s">
        <v>1773</v>
      </c>
      <c r="D465" t="s">
        <v>1707</v>
      </c>
      <c r="E465" t="s">
        <v>1773</v>
      </c>
      <c r="F465">
        <v>9040</v>
      </c>
      <c r="G465">
        <v>9040</v>
      </c>
      <c r="H465">
        <v>42676</v>
      </c>
      <c r="I465" s="26">
        <v>44754</v>
      </c>
      <c r="J465" t="s">
        <v>278</v>
      </c>
      <c r="K465" t="s">
        <v>278</v>
      </c>
      <c r="L465" t="s">
        <v>278</v>
      </c>
      <c r="M465" t="s">
        <v>278</v>
      </c>
      <c r="N465" t="s">
        <v>278</v>
      </c>
      <c r="O465" t="s">
        <v>1</v>
      </c>
      <c r="Q465" t="s">
        <v>2600</v>
      </c>
      <c r="S465" t="s">
        <v>2599</v>
      </c>
      <c r="T465" t="e">
        <f>VLOOKUP(Series!A465,EntidadesOpWeb!$A$4:$A$126,1,FALSE)</f>
        <v>#N/A</v>
      </c>
    </row>
    <row r="466" spans="1:20" hidden="1" x14ac:dyDescent="0.35">
      <c r="A466">
        <v>9043</v>
      </c>
      <c r="B466" t="s">
        <v>1788</v>
      </c>
      <c r="C466" t="s">
        <v>1773</v>
      </c>
      <c r="D466" t="s">
        <v>1707</v>
      </c>
      <c r="E466" t="s">
        <v>1773</v>
      </c>
      <c r="F466">
        <v>9042</v>
      </c>
      <c r="G466">
        <v>9042</v>
      </c>
      <c r="H466">
        <v>43354</v>
      </c>
      <c r="I466" s="26">
        <v>44887.570381944446</v>
      </c>
      <c r="J466" t="s">
        <v>278</v>
      </c>
      <c r="K466" t="s">
        <v>278</v>
      </c>
      <c r="L466" t="s">
        <v>278</v>
      </c>
      <c r="M466" t="s">
        <v>278</v>
      </c>
      <c r="N466" t="s">
        <v>278</v>
      </c>
      <c r="O466" t="s">
        <v>1</v>
      </c>
      <c r="Q466" t="s">
        <v>2598</v>
      </c>
      <c r="S466" t="s">
        <v>2597</v>
      </c>
      <c r="T466" t="e">
        <f>VLOOKUP(Series!A466,EntidadesOpWeb!$A$4:$A$126,1,FALSE)</f>
        <v>#N/A</v>
      </c>
    </row>
    <row r="467" spans="1:20" hidden="1" x14ac:dyDescent="0.35">
      <c r="A467">
        <v>9045</v>
      </c>
      <c r="B467" t="s">
        <v>1788</v>
      </c>
      <c r="C467" t="s">
        <v>1773</v>
      </c>
      <c r="D467" t="s">
        <v>1707</v>
      </c>
      <c r="E467" t="s">
        <v>1773</v>
      </c>
      <c r="F467">
        <v>9044</v>
      </c>
      <c r="G467">
        <v>9044</v>
      </c>
      <c r="H467">
        <v>43357</v>
      </c>
      <c r="I467" s="26">
        <v>44887</v>
      </c>
      <c r="J467" t="s">
        <v>278</v>
      </c>
      <c r="K467" t="s">
        <v>278</v>
      </c>
      <c r="L467" t="s">
        <v>278</v>
      </c>
      <c r="M467" t="s">
        <v>278</v>
      </c>
      <c r="N467" t="s">
        <v>278</v>
      </c>
      <c r="O467" t="s">
        <v>1</v>
      </c>
      <c r="Q467" t="s">
        <v>2596</v>
      </c>
      <c r="S467" t="s">
        <v>2595</v>
      </c>
      <c r="T467" t="e">
        <f>VLOOKUP(Series!A467,EntidadesOpWeb!$A$4:$A$126,1,FALSE)</f>
        <v>#N/A</v>
      </c>
    </row>
    <row r="468" spans="1:20" hidden="1" x14ac:dyDescent="0.35">
      <c r="A468">
        <v>9047</v>
      </c>
      <c r="B468" t="s">
        <v>1788</v>
      </c>
      <c r="C468" t="s">
        <v>1773</v>
      </c>
      <c r="D468" t="s">
        <v>1707</v>
      </c>
      <c r="E468" t="s">
        <v>1773</v>
      </c>
      <c r="F468">
        <v>9046</v>
      </c>
      <c r="G468">
        <v>9046</v>
      </c>
      <c r="H468">
        <v>43446</v>
      </c>
      <c r="I468" s="26">
        <v>44902</v>
      </c>
      <c r="J468" t="s">
        <v>278</v>
      </c>
      <c r="K468" t="s">
        <v>278</v>
      </c>
      <c r="L468" t="s">
        <v>278</v>
      </c>
      <c r="M468" t="s">
        <v>278</v>
      </c>
      <c r="N468" t="s">
        <v>278</v>
      </c>
      <c r="O468" t="s">
        <v>1</v>
      </c>
      <c r="Q468" t="s">
        <v>2594</v>
      </c>
      <c r="S468" t="s">
        <v>2593</v>
      </c>
      <c r="T468" t="e">
        <f>VLOOKUP(Series!A468,EntidadesOpWeb!$A$4:$A$126,1,FALSE)</f>
        <v>#N/A</v>
      </c>
    </row>
    <row r="469" spans="1:20" hidden="1" x14ac:dyDescent="0.35">
      <c r="A469">
        <v>9049</v>
      </c>
      <c r="B469" t="s">
        <v>1788</v>
      </c>
      <c r="C469" t="s">
        <v>1773</v>
      </c>
      <c r="D469" t="s">
        <v>1707</v>
      </c>
      <c r="E469" t="s">
        <v>1773</v>
      </c>
      <c r="F469">
        <v>9048</v>
      </c>
      <c r="G469">
        <v>9048</v>
      </c>
      <c r="H469">
        <v>43551</v>
      </c>
      <c r="I469" s="26">
        <v>44922</v>
      </c>
      <c r="J469" t="s">
        <v>278</v>
      </c>
      <c r="K469" t="s">
        <v>278</v>
      </c>
      <c r="L469" t="s">
        <v>278</v>
      </c>
      <c r="M469" t="s">
        <v>278</v>
      </c>
      <c r="N469" t="s">
        <v>278</v>
      </c>
      <c r="O469" t="s">
        <v>1</v>
      </c>
      <c r="Q469" t="s">
        <v>2592</v>
      </c>
      <c r="S469" t="s">
        <v>2591</v>
      </c>
      <c r="T469" t="e">
        <f>VLOOKUP(Series!A469,EntidadesOpWeb!$A$4:$A$126,1,FALSE)</f>
        <v>#N/A</v>
      </c>
    </row>
    <row r="470" spans="1:20" hidden="1" x14ac:dyDescent="0.35">
      <c r="A470">
        <v>9051</v>
      </c>
      <c r="B470" t="s">
        <v>1788</v>
      </c>
      <c r="C470" t="s">
        <v>1773</v>
      </c>
      <c r="D470" t="s">
        <v>1707</v>
      </c>
      <c r="E470" t="s">
        <v>1773</v>
      </c>
      <c r="F470">
        <v>9050</v>
      </c>
      <c r="G470">
        <v>9050</v>
      </c>
      <c r="H470">
        <v>43742</v>
      </c>
      <c r="I470" s="26">
        <v>44956.550011574072</v>
      </c>
      <c r="J470" t="s">
        <v>278</v>
      </c>
      <c r="K470" t="s">
        <v>278</v>
      </c>
      <c r="L470" t="s">
        <v>278</v>
      </c>
      <c r="M470" t="s">
        <v>278</v>
      </c>
      <c r="N470" t="s">
        <v>278</v>
      </c>
      <c r="O470" t="s">
        <v>1</v>
      </c>
      <c r="Q470" t="s">
        <v>2590</v>
      </c>
      <c r="S470" t="s">
        <v>2589</v>
      </c>
      <c r="T470" t="e">
        <f>VLOOKUP(Series!A470,EntidadesOpWeb!$A$4:$A$126,1,FALSE)</f>
        <v>#N/A</v>
      </c>
    </row>
    <row r="471" spans="1:20" hidden="1" x14ac:dyDescent="0.35">
      <c r="A471">
        <v>9053</v>
      </c>
      <c r="B471" t="s">
        <v>1788</v>
      </c>
      <c r="C471" t="s">
        <v>1773</v>
      </c>
      <c r="D471" t="s">
        <v>1707</v>
      </c>
      <c r="E471" t="s">
        <v>1773</v>
      </c>
      <c r="F471">
        <v>9052</v>
      </c>
      <c r="G471">
        <v>9052</v>
      </c>
      <c r="H471">
        <v>43753</v>
      </c>
      <c r="I471" s="26">
        <v>44993</v>
      </c>
      <c r="J471" t="s">
        <v>278</v>
      </c>
      <c r="K471" t="s">
        <v>278</v>
      </c>
      <c r="L471" t="s">
        <v>278</v>
      </c>
      <c r="M471" t="s">
        <v>278</v>
      </c>
      <c r="N471" t="s">
        <v>278</v>
      </c>
      <c r="O471" t="s">
        <v>1</v>
      </c>
      <c r="Q471" t="s">
        <v>2588</v>
      </c>
      <c r="S471" t="s">
        <v>2587</v>
      </c>
      <c r="T471" t="e">
        <f>VLOOKUP(Series!A471,EntidadesOpWeb!$A$4:$A$126,1,FALSE)</f>
        <v>#N/A</v>
      </c>
    </row>
    <row r="472" spans="1:20" hidden="1" x14ac:dyDescent="0.35">
      <c r="A472">
        <v>9055</v>
      </c>
      <c r="B472" t="s">
        <v>1788</v>
      </c>
      <c r="C472" t="s">
        <v>1773</v>
      </c>
      <c r="D472" t="s">
        <v>1707</v>
      </c>
      <c r="E472" t="s">
        <v>1773</v>
      </c>
      <c r="F472">
        <v>9054</v>
      </c>
      <c r="G472">
        <v>9054</v>
      </c>
      <c r="H472">
        <v>43867</v>
      </c>
      <c r="I472" s="26">
        <v>44994</v>
      </c>
      <c r="J472" t="s">
        <v>278</v>
      </c>
      <c r="K472" t="s">
        <v>278</v>
      </c>
      <c r="L472" t="s">
        <v>278</v>
      </c>
      <c r="M472" t="s">
        <v>278</v>
      </c>
      <c r="N472" t="s">
        <v>278</v>
      </c>
      <c r="O472" t="s">
        <v>1</v>
      </c>
      <c r="Q472" t="s">
        <v>2586</v>
      </c>
      <c r="S472" t="s">
        <v>2585</v>
      </c>
      <c r="T472" t="e">
        <f>VLOOKUP(Series!A472,EntidadesOpWeb!$A$4:$A$126,1,FALSE)</f>
        <v>#N/A</v>
      </c>
    </row>
    <row r="473" spans="1:20" hidden="1" x14ac:dyDescent="0.35">
      <c r="A473">
        <v>9057</v>
      </c>
      <c r="B473" t="s">
        <v>1788</v>
      </c>
      <c r="C473" t="s">
        <v>1773</v>
      </c>
      <c r="D473" t="s">
        <v>1707</v>
      </c>
      <c r="E473" t="s">
        <v>1773</v>
      </c>
      <c r="F473">
        <v>9056</v>
      </c>
      <c r="G473">
        <v>9056</v>
      </c>
      <c r="H473">
        <v>43994</v>
      </c>
      <c r="I473" s="26">
        <v>45012.730555555558</v>
      </c>
      <c r="J473" t="s">
        <v>278</v>
      </c>
      <c r="K473" t="s">
        <v>278</v>
      </c>
      <c r="L473" t="s">
        <v>278</v>
      </c>
      <c r="M473" t="s">
        <v>278</v>
      </c>
      <c r="N473" t="s">
        <v>278</v>
      </c>
      <c r="O473" t="s">
        <v>1</v>
      </c>
      <c r="Q473" t="s">
        <v>2584</v>
      </c>
      <c r="S473" t="s">
        <v>2583</v>
      </c>
      <c r="T473" t="e">
        <f>VLOOKUP(Series!A473,EntidadesOpWeb!$A$4:$A$126,1,FALSE)</f>
        <v>#N/A</v>
      </c>
    </row>
    <row r="474" spans="1:20" hidden="1" x14ac:dyDescent="0.35">
      <c r="A474">
        <v>9059</v>
      </c>
      <c r="B474" t="s">
        <v>1788</v>
      </c>
      <c r="C474" t="s">
        <v>1773</v>
      </c>
      <c r="D474" t="s">
        <v>1707</v>
      </c>
      <c r="E474" t="s">
        <v>1773</v>
      </c>
      <c r="F474">
        <v>9058</v>
      </c>
      <c r="G474">
        <v>9058</v>
      </c>
      <c r="H474">
        <v>44309</v>
      </c>
      <c r="I474" s="26">
        <v>45092</v>
      </c>
      <c r="J474" t="s">
        <v>278</v>
      </c>
      <c r="K474" t="s">
        <v>278</v>
      </c>
      <c r="L474" t="s">
        <v>278</v>
      </c>
      <c r="M474" t="s">
        <v>278</v>
      </c>
      <c r="N474" t="s">
        <v>278</v>
      </c>
      <c r="O474" t="s">
        <v>1</v>
      </c>
      <c r="Q474" t="s">
        <v>2582</v>
      </c>
      <c r="S474" t="s">
        <v>2581</v>
      </c>
      <c r="T474" t="e">
        <f>VLOOKUP(Series!A474,EntidadesOpWeb!$A$4:$A$126,1,FALSE)</f>
        <v>#N/A</v>
      </c>
    </row>
    <row r="475" spans="1:20" hidden="1" x14ac:dyDescent="0.35">
      <c r="A475">
        <v>9061</v>
      </c>
      <c r="B475" t="s">
        <v>1788</v>
      </c>
      <c r="C475" t="s">
        <v>1773</v>
      </c>
      <c r="D475" t="s">
        <v>1707</v>
      </c>
      <c r="E475" t="s">
        <v>1773</v>
      </c>
      <c r="F475">
        <v>9060</v>
      </c>
      <c r="G475">
        <v>9060</v>
      </c>
      <c r="H475">
        <v>44481</v>
      </c>
      <c r="I475" s="26">
        <v>45119</v>
      </c>
      <c r="J475" t="s">
        <v>278</v>
      </c>
      <c r="K475" t="s">
        <v>278</v>
      </c>
      <c r="L475" t="s">
        <v>278</v>
      </c>
      <c r="M475" t="s">
        <v>278</v>
      </c>
      <c r="N475" t="s">
        <v>278</v>
      </c>
      <c r="O475" t="s">
        <v>1</v>
      </c>
      <c r="Q475" t="s">
        <v>2580</v>
      </c>
      <c r="S475" t="s">
        <v>2579</v>
      </c>
      <c r="T475" t="e">
        <f>VLOOKUP(Series!A475,EntidadesOpWeb!$A$4:$A$126,1,FALSE)</f>
        <v>#N/A</v>
      </c>
    </row>
    <row r="476" spans="1:20" hidden="1" x14ac:dyDescent="0.35">
      <c r="A476">
        <v>9063</v>
      </c>
      <c r="B476" t="s">
        <v>1788</v>
      </c>
      <c r="C476" t="s">
        <v>1773</v>
      </c>
      <c r="D476" t="s">
        <v>1707</v>
      </c>
      <c r="E476" t="s">
        <v>1773</v>
      </c>
      <c r="F476">
        <v>9062</v>
      </c>
      <c r="G476">
        <v>9062</v>
      </c>
      <c r="H476">
        <v>44671</v>
      </c>
      <c r="I476" s="26">
        <v>45159</v>
      </c>
      <c r="J476" t="s">
        <v>278</v>
      </c>
      <c r="K476" t="s">
        <v>278</v>
      </c>
      <c r="L476" t="s">
        <v>278</v>
      </c>
      <c r="M476" t="s">
        <v>278</v>
      </c>
      <c r="N476" t="s">
        <v>278</v>
      </c>
      <c r="O476" t="s">
        <v>1</v>
      </c>
      <c r="Q476" t="s">
        <v>2578</v>
      </c>
      <c r="S476" t="s">
        <v>2577</v>
      </c>
      <c r="T476" t="e">
        <f>VLOOKUP(Series!A476,EntidadesOpWeb!$A$4:$A$126,1,FALSE)</f>
        <v>#N/A</v>
      </c>
    </row>
    <row r="477" spans="1:20" hidden="1" x14ac:dyDescent="0.35">
      <c r="A477">
        <v>9065</v>
      </c>
      <c r="B477" t="s">
        <v>1788</v>
      </c>
      <c r="C477" t="s">
        <v>1773</v>
      </c>
      <c r="D477" t="s">
        <v>1707</v>
      </c>
      <c r="E477" t="s">
        <v>1773</v>
      </c>
      <c r="F477">
        <v>9064</v>
      </c>
      <c r="G477">
        <v>9064</v>
      </c>
      <c r="H477">
        <v>44765</v>
      </c>
      <c r="I477" s="26">
        <v>45181</v>
      </c>
      <c r="J477" t="s">
        <v>278</v>
      </c>
      <c r="K477" t="s">
        <v>278</v>
      </c>
      <c r="L477" t="s">
        <v>278</v>
      </c>
      <c r="M477" t="s">
        <v>278</v>
      </c>
      <c r="N477" t="s">
        <v>278</v>
      </c>
      <c r="O477" t="s">
        <v>1</v>
      </c>
      <c r="Q477" t="s">
        <v>2576</v>
      </c>
      <c r="S477" t="s">
        <v>2575</v>
      </c>
      <c r="T477" t="e">
        <f>VLOOKUP(Series!A477,EntidadesOpWeb!$A$4:$A$126,1,FALSE)</f>
        <v>#N/A</v>
      </c>
    </row>
    <row r="478" spans="1:20" hidden="1" x14ac:dyDescent="0.35">
      <c r="A478">
        <v>9067</v>
      </c>
      <c r="B478" t="s">
        <v>1788</v>
      </c>
      <c r="C478" t="s">
        <v>1773</v>
      </c>
      <c r="D478" t="s">
        <v>1707</v>
      </c>
      <c r="E478" t="s">
        <v>1773</v>
      </c>
      <c r="F478">
        <v>9066</v>
      </c>
      <c r="G478">
        <v>9066</v>
      </c>
      <c r="H478">
        <v>45039</v>
      </c>
      <c r="I478" s="26">
        <v>45247</v>
      </c>
      <c r="J478" t="s">
        <v>278</v>
      </c>
      <c r="K478" t="s">
        <v>278</v>
      </c>
      <c r="L478" t="s">
        <v>278</v>
      </c>
      <c r="M478" t="s">
        <v>278</v>
      </c>
      <c r="N478" t="s">
        <v>278</v>
      </c>
      <c r="O478" t="s">
        <v>1</v>
      </c>
      <c r="Q478" t="s">
        <v>2574</v>
      </c>
      <c r="S478" t="s">
        <v>2573</v>
      </c>
      <c r="T478" t="e">
        <f>VLOOKUP(Series!A478,EntidadesOpWeb!$A$4:$A$126,1,FALSE)</f>
        <v>#N/A</v>
      </c>
    </row>
    <row r="479" spans="1:20" hidden="1" x14ac:dyDescent="0.35">
      <c r="A479">
        <v>9069</v>
      </c>
      <c r="B479" t="s">
        <v>1788</v>
      </c>
      <c r="C479" t="s">
        <v>1773</v>
      </c>
      <c r="D479" t="s">
        <v>1707</v>
      </c>
      <c r="E479" t="s">
        <v>1773</v>
      </c>
      <c r="F479">
        <v>9068</v>
      </c>
      <c r="G479">
        <v>9068</v>
      </c>
      <c r="H479">
        <v>45085</v>
      </c>
      <c r="I479" s="26">
        <v>45233</v>
      </c>
      <c r="J479" t="s">
        <v>278</v>
      </c>
      <c r="K479" t="s">
        <v>278</v>
      </c>
      <c r="L479" t="s">
        <v>278</v>
      </c>
      <c r="M479" t="s">
        <v>278</v>
      </c>
      <c r="N479" t="s">
        <v>278</v>
      </c>
      <c r="O479" t="s">
        <v>1</v>
      </c>
      <c r="Q479" t="s">
        <v>2572</v>
      </c>
      <c r="S479" t="s">
        <v>2571</v>
      </c>
      <c r="T479" t="e">
        <f>VLOOKUP(Series!A479,EntidadesOpWeb!$A$4:$A$126,1,FALSE)</f>
        <v>#N/A</v>
      </c>
    </row>
    <row r="480" spans="1:20" hidden="1" x14ac:dyDescent="0.35">
      <c r="A480">
        <v>9071</v>
      </c>
      <c r="B480" t="s">
        <v>1788</v>
      </c>
      <c r="C480" t="s">
        <v>1773</v>
      </c>
      <c r="D480" t="s">
        <v>1707</v>
      </c>
      <c r="E480" t="s">
        <v>1773</v>
      </c>
      <c r="F480">
        <v>9070</v>
      </c>
      <c r="G480">
        <v>9070</v>
      </c>
      <c r="H480">
        <v>45128</v>
      </c>
      <c r="I480" s="26">
        <v>45251</v>
      </c>
      <c r="J480" t="s">
        <v>278</v>
      </c>
      <c r="K480" t="s">
        <v>278</v>
      </c>
      <c r="L480" t="s">
        <v>278</v>
      </c>
      <c r="M480" t="s">
        <v>278</v>
      </c>
      <c r="N480" t="s">
        <v>278</v>
      </c>
      <c r="O480" t="s">
        <v>1</v>
      </c>
      <c r="Q480" t="s">
        <v>2570</v>
      </c>
      <c r="S480" t="s">
        <v>2569</v>
      </c>
      <c r="T480" t="e">
        <f>VLOOKUP(Series!A480,EntidadesOpWeb!$A$4:$A$126,1,FALSE)</f>
        <v>#N/A</v>
      </c>
    </row>
    <row r="481" spans="1:20" hidden="1" x14ac:dyDescent="0.35">
      <c r="A481">
        <v>9073</v>
      </c>
      <c r="B481" t="s">
        <v>1788</v>
      </c>
      <c r="C481" t="s">
        <v>1773</v>
      </c>
      <c r="D481" t="s">
        <v>1707</v>
      </c>
      <c r="E481" t="s">
        <v>1773</v>
      </c>
      <c r="F481">
        <v>9072</v>
      </c>
      <c r="G481">
        <v>9072</v>
      </c>
      <c r="H481">
        <v>45251</v>
      </c>
      <c r="I481" s="26">
        <v>45264</v>
      </c>
      <c r="J481" t="s">
        <v>278</v>
      </c>
      <c r="K481" t="s">
        <v>278</v>
      </c>
      <c r="L481" t="s">
        <v>278</v>
      </c>
      <c r="M481" t="s">
        <v>278</v>
      </c>
      <c r="N481" t="s">
        <v>278</v>
      </c>
      <c r="O481" t="s">
        <v>1</v>
      </c>
      <c r="Q481" t="s">
        <v>2568</v>
      </c>
      <c r="S481" t="s">
        <v>2567</v>
      </c>
      <c r="T481" t="e">
        <f>VLOOKUP(Series!A481,EntidadesOpWeb!$A$4:$A$126,1,FALSE)</f>
        <v>#N/A</v>
      </c>
    </row>
    <row r="482" spans="1:20" hidden="1" x14ac:dyDescent="0.35">
      <c r="A482">
        <v>9075</v>
      </c>
      <c r="B482" t="s">
        <v>1788</v>
      </c>
      <c r="C482" t="s">
        <v>1773</v>
      </c>
      <c r="D482" t="s">
        <v>1707</v>
      </c>
      <c r="E482" t="s">
        <v>1773</v>
      </c>
      <c r="F482">
        <v>9074</v>
      </c>
      <c r="G482">
        <v>9074</v>
      </c>
      <c r="H482">
        <v>45415</v>
      </c>
      <c r="I482" s="26">
        <v>45286</v>
      </c>
      <c r="J482" t="s">
        <v>278</v>
      </c>
      <c r="K482" t="s">
        <v>278</v>
      </c>
      <c r="L482" t="s">
        <v>278</v>
      </c>
      <c r="M482" t="s">
        <v>278</v>
      </c>
      <c r="N482" t="s">
        <v>278</v>
      </c>
      <c r="O482" t="s">
        <v>1</v>
      </c>
      <c r="Q482" t="s">
        <v>2566</v>
      </c>
      <c r="S482" t="s">
        <v>2565</v>
      </c>
      <c r="T482" t="e">
        <f>VLOOKUP(Series!A482,EntidadesOpWeb!$A$4:$A$126,1,FALSE)</f>
        <v>#N/A</v>
      </c>
    </row>
    <row r="483" spans="1:20" hidden="1" x14ac:dyDescent="0.35">
      <c r="A483">
        <v>9077</v>
      </c>
      <c r="B483" t="s">
        <v>1788</v>
      </c>
      <c r="C483" t="s">
        <v>1773</v>
      </c>
      <c r="D483" t="s">
        <v>1707</v>
      </c>
      <c r="E483" t="s">
        <v>1773</v>
      </c>
      <c r="F483">
        <v>9076</v>
      </c>
      <c r="G483">
        <v>9076</v>
      </c>
      <c r="H483">
        <v>45531</v>
      </c>
      <c r="I483" s="26">
        <v>45356</v>
      </c>
      <c r="J483" t="s">
        <v>278</v>
      </c>
      <c r="K483" t="s">
        <v>278</v>
      </c>
      <c r="L483" t="s">
        <v>278</v>
      </c>
      <c r="M483" t="s">
        <v>278</v>
      </c>
      <c r="N483" t="s">
        <v>278</v>
      </c>
      <c r="O483" t="s">
        <v>1</v>
      </c>
      <c r="Q483" t="s">
        <v>2564</v>
      </c>
      <c r="S483" t="s">
        <v>2563</v>
      </c>
      <c r="T483" t="e">
        <f>VLOOKUP(Series!A483,EntidadesOpWeb!$A$4:$A$126,1,FALSE)</f>
        <v>#N/A</v>
      </c>
    </row>
    <row r="484" spans="1:20" hidden="1" x14ac:dyDescent="0.35">
      <c r="A484">
        <v>9079</v>
      </c>
      <c r="B484" t="s">
        <v>1788</v>
      </c>
      <c r="C484" t="s">
        <v>1773</v>
      </c>
      <c r="D484" t="s">
        <v>1707</v>
      </c>
      <c r="E484" t="s">
        <v>1773</v>
      </c>
      <c r="F484">
        <v>9078</v>
      </c>
      <c r="G484">
        <v>9078</v>
      </c>
      <c r="H484">
        <v>45611</v>
      </c>
      <c r="I484" s="26">
        <v>45314</v>
      </c>
      <c r="J484" t="s">
        <v>278</v>
      </c>
      <c r="K484" t="s">
        <v>278</v>
      </c>
      <c r="L484" t="s">
        <v>278</v>
      </c>
      <c r="M484" t="s">
        <v>278</v>
      </c>
      <c r="N484" t="s">
        <v>278</v>
      </c>
      <c r="O484" t="s">
        <v>1</v>
      </c>
      <c r="Q484" t="s">
        <v>2562</v>
      </c>
      <c r="S484" t="s">
        <v>2561</v>
      </c>
      <c r="T484" t="e">
        <f>VLOOKUP(Series!A484,EntidadesOpWeb!$A$4:$A$126,1,FALSE)</f>
        <v>#N/A</v>
      </c>
    </row>
    <row r="485" spans="1:20" hidden="1" x14ac:dyDescent="0.35">
      <c r="A485">
        <v>9081</v>
      </c>
      <c r="B485" t="s">
        <v>1788</v>
      </c>
      <c r="C485" t="s">
        <v>1773</v>
      </c>
      <c r="D485" t="s">
        <v>1707</v>
      </c>
      <c r="E485" t="s">
        <v>1773</v>
      </c>
      <c r="F485">
        <v>9080</v>
      </c>
      <c r="G485">
        <v>9080</v>
      </c>
      <c r="H485">
        <v>45696</v>
      </c>
      <c r="I485" s="26">
        <v>45336</v>
      </c>
      <c r="J485" t="s">
        <v>278</v>
      </c>
      <c r="K485" t="s">
        <v>278</v>
      </c>
      <c r="L485" t="s">
        <v>278</v>
      </c>
      <c r="M485" t="s">
        <v>278</v>
      </c>
      <c r="N485" t="s">
        <v>278</v>
      </c>
      <c r="O485" t="s">
        <v>1</v>
      </c>
      <c r="Q485" t="s">
        <v>2560</v>
      </c>
      <c r="S485" t="s">
        <v>2559</v>
      </c>
      <c r="T485" t="e">
        <f>VLOOKUP(Series!A485,EntidadesOpWeb!$A$4:$A$126,1,FALSE)</f>
        <v>#N/A</v>
      </c>
    </row>
    <row r="486" spans="1:20" hidden="1" x14ac:dyDescent="0.35">
      <c r="A486">
        <v>9083</v>
      </c>
      <c r="B486" t="s">
        <v>1788</v>
      </c>
      <c r="C486" t="s">
        <v>1773</v>
      </c>
      <c r="D486" t="s">
        <v>1707</v>
      </c>
      <c r="E486" t="s">
        <v>1773</v>
      </c>
      <c r="F486">
        <v>9082</v>
      </c>
      <c r="G486">
        <v>9082</v>
      </c>
      <c r="H486">
        <v>45849</v>
      </c>
      <c r="I486" s="26">
        <v>45366</v>
      </c>
      <c r="J486" t="s">
        <v>278</v>
      </c>
      <c r="K486" t="s">
        <v>278</v>
      </c>
      <c r="L486" t="s">
        <v>278</v>
      </c>
      <c r="M486" t="s">
        <v>278</v>
      </c>
      <c r="N486" t="s">
        <v>278</v>
      </c>
      <c r="O486" t="s">
        <v>1</v>
      </c>
      <c r="Q486" t="s">
        <v>2558</v>
      </c>
      <c r="S486" t="s">
        <v>2557</v>
      </c>
      <c r="T486" t="e">
        <f>VLOOKUP(Series!A486,EntidadesOpWeb!$A$4:$A$126,1,FALSE)</f>
        <v>#N/A</v>
      </c>
    </row>
    <row r="487" spans="1:20" hidden="1" x14ac:dyDescent="0.35">
      <c r="A487">
        <v>9085</v>
      </c>
      <c r="B487" t="s">
        <v>1788</v>
      </c>
      <c r="C487" t="s">
        <v>1773</v>
      </c>
      <c r="D487" t="s">
        <v>1707</v>
      </c>
      <c r="E487" t="s">
        <v>1773</v>
      </c>
      <c r="F487">
        <v>9084</v>
      </c>
      <c r="G487">
        <v>9084</v>
      </c>
      <c r="H487">
        <v>45895</v>
      </c>
      <c r="I487" s="26">
        <v>45364</v>
      </c>
      <c r="J487" t="s">
        <v>278</v>
      </c>
      <c r="K487" t="s">
        <v>278</v>
      </c>
      <c r="L487" t="s">
        <v>278</v>
      </c>
      <c r="M487" t="s">
        <v>278</v>
      </c>
      <c r="N487" t="s">
        <v>278</v>
      </c>
      <c r="O487" t="s">
        <v>1</v>
      </c>
      <c r="Q487" t="s">
        <v>2556</v>
      </c>
      <c r="S487" t="s">
        <v>2555</v>
      </c>
      <c r="T487" t="e">
        <f>VLOOKUP(Series!A487,EntidadesOpWeb!$A$4:$A$126,1,FALSE)</f>
        <v>#N/A</v>
      </c>
    </row>
    <row r="488" spans="1:20" hidden="1" x14ac:dyDescent="0.35">
      <c r="A488">
        <v>9087</v>
      </c>
      <c r="B488" t="s">
        <v>1788</v>
      </c>
      <c r="C488" t="s">
        <v>1773</v>
      </c>
      <c r="D488" t="s">
        <v>1707</v>
      </c>
      <c r="E488" t="s">
        <v>1773</v>
      </c>
      <c r="F488">
        <v>9086</v>
      </c>
      <c r="G488">
        <v>9086</v>
      </c>
      <c r="H488">
        <v>46150</v>
      </c>
      <c r="I488" s="26">
        <v>45394.626469907409</v>
      </c>
      <c r="J488" t="s">
        <v>278</v>
      </c>
      <c r="K488" t="s">
        <v>278</v>
      </c>
      <c r="L488" t="s">
        <v>278</v>
      </c>
      <c r="M488" t="s">
        <v>278</v>
      </c>
      <c r="N488" t="s">
        <v>278</v>
      </c>
      <c r="O488" t="s">
        <v>1</v>
      </c>
      <c r="Q488" t="s">
        <v>2554</v>
      </c>
      <c r="S488" t="s">
        <v>2553</v>
      </c>
      <c r="T488" t="e">
        <f>VLOOKUP(Series!A488,EntidadesOpWeb!$A$4:$A$126,1,FALSE)</f>
        <v>#N/A</v>
      </c>
    </row>
    <row r="489" spans="1:20" hidden="1" x14ac:dyDescent="0.35">
      <c r="A489">
        <v>9089</v>
      </c>
      <c r="B489" t="s">
        <v>1788</v>
      </c>
      <c r="C489" t="s">
        <v>1773</v>
      </c>
      <c r="D489" t="s">
        <v>1707</v>
      </c>
      <c r="E489" t="s">
        <v>1773</v>
      </c>
      <c r="F489">
        <v>9088</v>
      </c>
      <c r="G489">
        <v>9088</v>
      </c>
      <c r="H489">
        <v>46163</v>
      </c>
      <c r="I489" s="26">
        <v>45398</v>
      </c>
      <c r="J489" t="s">
        <v>278</v>
      </c>
      <c r="K489" t="s">
        <v>278</v>
      </c>
      <c r="L489" t="s">
        <v>278</v>
      </c>
      <c r="M489" t="s">
        <v>278</v>
      </c>
      <c r="N489" t="s">
        <v>278</v>
      </c>
      <c r="O489" t="s">
        <v>1</v>
      </c>
      <c r="Q489" t="s">
        <v>2552</v>
      </c>
      <c r="S489" t="s">
        <v>2551</v>
      </c>
      <c r="T489" t="e">
        <f>VLOOKUP(Series!A489,EntidadesOpWeb!$A$4:$A$126,1,FALSE)</f>
        <v>#N/A</v>
      </c>
    </row>
    <row r="490" spans="1:20" hidden="1" x14ac:dyDescent="0.35">
      <c r="A490">
        <v>9091</v>
      </c>
      <c r="B490" t="s">
        <v>1788</v>
      </c>
      <c r="C490" t="s">
        <v>1773</v>
      </c>
      <c r="D490" t="s">
        <v>1707</v>
      </c>
      <c r="E490" t="s">
        <v>1773</v>
      </c>
      <c r="F490">
        <v>9090</v>
      </c>
      <c r="G490">
        <v>9090</v>
      </c>
      <c r="H490">
        <v>46242</v>
      </c>
      <c r="I490" s="26">
        <v>45426</v>
      </c>
      <c r="J490" t="s">
        <v>278</v>
      </c>
      <c r="K490" t="s">
        <v>278</v>
      </c>
      <c r="L490" t="s">
        <v>278</v>
      </c>
      <c r="M490" t="s">
        <v>278</v>
      </c>
      <c r="N490" t="s">
        <v>278</v>
      </c>
      <c r="O490" t="s">
        <v>1</v>
      </c>
      <c r="Q490" t="s">
        <v>2550</v>
      </c>
      <c r="S490" t="s">
        <v>2549</v>
      </c>
      <c r="T490" t="e">
        <f>VLOOKUP(Series!A490,EntidadesOpWeb!$A$4:$A$126,1,FALSE)</f>
        <v>#N/A</v>
      </c>
    </row>
    <row r="491" spans="1:20" hidden="1" x14ac:dyDescent="0.35">
      <c r="A491">
        <v>9093</v>
      </c>
      <c r="B491" t="s">
        <v>1788</v>
      </c>
      <c r="C491" t="s">
        <v>1773</v>
      </c>
      <c r="D491" t="s">
        <v>1707</v>
      </c>
      <c r="E491" t="s">
        <v>1773</v>
      </c>
      <c r="F491">
        <v>9092</v>
      </c>
      <c r="G491">
        <v>9092</v>
      </c>
      <c r="H491">
        <v>46290</v>
      </c>
      <c r="I491" s="26">
        <v>45440</v>
      </c>
      <c r="J491" t="s">
        <v>278</v>
      </c>
      <c r="K491" t="s">
        <v>278</v>
      </c>
      <c r="L491" t="s">
        <v>278</v>
      </c>
      <c r="M491" t="s">
        <v>278</v>
      </c>
      <c r="N491" t="s">
        <v>278</v>
      </c>
      <c r="O491" t="s">
        <v>1</v>
      </c>
      <c r="Q491" t="s">
        <v>2548</v>
      </c>
      <c r="S491" t="s">
        <v>2547</v>
      </c>
      <c r="T491" t="e">
        <f>VLOOKUP(Series!A491,EntidadesOpWeb!$A$4:$A$126,1,FALSE)</f>
        <v>#N/A</v>
      </c>
    </row>
    <row r="492" spans="1:20" hidden="1" x14ac:dyDescent="0.35">
      <c r="A492">
        <v>9095</v>
      </c>
      <c r="B492" t="s">
        <v>1788</v>
      </c>
      <c r="C492" t="s">
        <v>1773</v>
      </c>
      <c r="D492" t="s">
        <v>1707</v>
      </c>
      <c r="E492" t="s">
        <v>1773</v>
      </c>
      <c r="F492">
        <v>9094</v>
      </c>
      <c r="G492">
        <v>9094</v>
      </c>
      <c r="H492">
        <v>46403</v>
      </c>
      <c r="I492" s="26">
        <v>45447</v>
      </c>
      <c r="J492" t="s">
        <v>278</v>
      </c>
      <c r="K492" t="s">
        <v>278</v>
      </c>
      <c r="L492" t="s">
        <v>278</v>
      </c>
      <c r="M492" t="s">
        <v>278</v>
      </c>
      <c r="N492" t="s">
        <v>278</v>
      </c>
      <c r="O492" t="s">
        <v>1</v>
      </c>
      <c r="Q492" t="s">
        <v>2546</v>
      </c>
      <c r="S492" t="s">
        <v>2545</v>
      </c>
      <c r="T492" t="e">
        <f>VLOOKUP(Series!A492,EntidadesOpWeb!$A$4:$A$126,1,FALSE)</f>
        <v>#N/A</v>
      </c>
    </row>
    <row r="493" spans="1:20" hidden="1" x14ac:dyDescent="0.35">
      <c r="A493">
        <v>9097</v>
      </c>
      <c r="B493" t="s">
        <v>1788</v>
      </c>
      <c r="C493" t="s">
        <v>1773</v>
      </c>
      <c r="D493" t="s">
        <v>1707</v>
      </c>
      <c r="E493" t="s">
        <v>1773</v>
      </c>
      <c r="F493">
        <v>9096</v>
      </c>
      <c r="G493">
        <v>9096</v>
      </c>
      <c r="H493">
        <v>46473</v>
      </c>
      <c r="I493" s="26">
        <v>45454</v>
      </c>
      <c r="J493" t="s">
        <v>278</v>
      </c>
      <c r="K493" t="s">
        <v>278</v>
      </c>
      <c r="L493" t="s">
        <v>278</v>
      </c>
      <c r="M493" t="s">
        <v>278</v>
      </c>
      <c r="N493" t="s">
        <v>278</v>
      </c>
      <c r="O493" t="s">
        <v>1</v>
      </c>
      <c r="Q493" t="s">
        <v>2544</v>
      </c>
      <c r="S493" t="s">
        <v>2543</v>
      </c>
      <c r="T493" t="e">
        <f>VLOOKUP(Series!A493,EntidadesOpWeb!$A$4:$A$126,1,FALSE)</f>
        <v>#N/A</v>
      </c>
    </row>
    <row r="494" spans="1:20" hidden="1" x14ac:dyDescent="0.35">
      <c r="A494">
        <v>9099</v>
      </c>
      <c r="B494" t="s">
        <v>1788</v>
      </c>
      <c r="C494" t="s">
        <v>1773</v>
      </c>
      <c r="D494" t="s">
        <v>1707</v>
      </c>
      <c r="E494" t="s">
        <v>1773</v>
      </c>
      <c r="F494">
        <v>9098</v>
      </c>
      <c r="G494">
        <v>9098</v>
      </c>
      <c r="H494">
        <v>46517</v>
      </c>
      <c r="I494" s="26">
        <v>45460</v>
      </c>
      <c r="J494" t="s">
        <v>278</v>
      </c>
      <c r="K494" t="s">
        <v>278</v>
      </c>
      <c r="L494" t="s">
        <v>278</v>
      </c>
      <c r="M494" t="s">
        <v>278</v>
      </c>
      <c r="N494" t="s">
        <v>278</v>
      </c>
      <c r="O494" t="s">
        <v>1</v>
      </c>
      <c r="Q494" t="s">
        <v>2542</v>
      </c>
      <c r="S494" t="s">
        <v>2541</v>
      </c>
      <c r="T494" t="e">
        <f>VLOOKUP(Series!A494,EntidadesOpWeb!$A$4:$A$126,1,FALSE)</f>
        <v>#N/A</v>
      </c>
    </row>
    <row r="495" spans="1:20" hidden="1" x14ac:dyDescent="0.35">
      <c r="A495">
        <v>9101</v>
      </c>
      <c r="B495" t="s">
        <v>1788</v>
      </c>
      <c r="C495" t="s">
        <v>1773</v>
      </c>
      <c r="D495" t="s">
        <v>1707</v>
      </c>
      <c r="E495" t="s">
        <v>1773</v>
      </c>
      <c r="F495">
        <v>9100</v>
      </c>
      <c r="G495">
        <v>9100</v>
      </c>
      <c r="H495">
        <v>46541</v>
      </c>
      <c r="I495" s="26">
        <v>45467</v>
      </c>
      <c r="J495" t="s">
        <v>278</v>
      </c>
      <c r="K495" t="s">
        <v>278</v>
      </c>
      <c r="L495" t="s">
        <v>278</v>
      </c>
      <c r="M495" t="s">
        <v>278</v>
      </c>
      <c r="N495" t="s">
        <v>278</v>
      </c>
      <c r="O495" t="s">
        <v>1</v>
      </c>
      <c r="Q495" t="s">
        <v>2540</v>
      </c>
      <c r="S495" t="s">
        <v>2539</v>
      </c>
      <c r="T495" t="e">
        <f>VLOOKUP(Series!A495,EntidadesOpWeb!$A$4:$A$126,1,FALSE)</f>
        <v>#N/A</v>
      </c>
    </row>
    <row r="496" spans="1:20" hidden="1" x14ac:dyDescent="0.35">
      <c r="A496">
        <v>9103</v>
      </c>
      <c r="B496" t="s">
        <v>1788</v>
      </c>
      <c r="C496" t="s">
        <v>1773</v>
      </c>
      <c r="D496" t="s">
        <v>1707</v>
      </c>
      <c r="E496" t="s">
        <v>1773</v>
      </c>
      <c r="F496">
        <v>9102</v>
      </c>
      <c r="G496">
        <v>9102</v>
      </c>
      <c r="H496">
        <v>46619</v>
      </c>
      <c r="I496" s="26">
        <v>45477</v>
      </c>
      <c r="J496" t="s">
        <v>278</v>
      </c>
      <c r="K496" t="s">
        <v>278</v>
      </c>
      <c r="L496" t="s">
        <v>278</v>
      </c>
      <c r="M496" t="s">
        <v>278</v>
      </c>
      <c r="N496" t="s">
        <v>278</v>
      </c>
      <c r="O496" t="s">
        <v>1</v>
      </c>
      <c r="Q496" t="s">
        <v>2538</v>
      </c>
      <c r="S496" t="s">
        <v>2537</v>
      </c>
      <c r="T496" t="e">
        <f>VLOOKUP(Series!A496,EntidadesOpWeb!$A$4:$A$126,1,FALSE)</f>
        <v>#N/A</v>
      </c>
    </row>
    <row r="497" spans="1:20" hidden="1" x14ac:dyDescent="0.35">
      <c r="A497">
        <v>9105</v>
      </c>
      <c r="B497" t="s">
        <v>1788</v>
      </c>
      <c r="C497" t="s">
        <v>1773</v>
      </c>
      <c r="D497" t="s">
        <v>1707</v>
      </c>
      <c r="E497" t="s">
        <v>1773</v>
      </c>
      <c r="F497">
        <v>9104</v>
      </c>
      <c r="G497">
        <v>9104</v>
      </c>
      <c r="H497">
        <v>46744</v>
      </c>
      <c r="I497" s="26">
        <v>45497</v>
      </c>
      <c r="J497" t="s">
        <v>278</v>
      </c>
      <c r="K497" t="s">
        <v>278</v>
      </c>
      <c r="L497" t="s">
        <v>278</v>
      </c>
      <c r="M497" t="s">
        <v>278</v>
      </c>
      <c r="N497" t="s">
        <v>278</v>
      </c>
      <c r="O497" t="s">
        <v>1</v>
      </c>
      <c r="Q497" t="s">
        <v>2536</v>
      </c>
      <c r="S497" t="s">
        <v>2535</v>
      </c>
      <c r="T497" t="e">
        <f>VLOOKUP(Series!A497,EntidadesOpWeb!$A$4:$A$126,1,FALSE)</f>
        <v>#N/A</v>
      </c>
    </row>
    <row r="498" spans="1:20" hidden="1" x14ac:dyDescent="0.35">
      <c r="A498">
        <v>9107</v>
      </c>
      <c r="B498" t="s">
        <v>1788</v>
      </c>
      <c r="C498" t="s">
        <v>1773</v>
      </c>
      <c r="D498" t="s">
        <v>1707</v>
      </c>
      <c r="E498" t="s">
        <v>1773</v>
      </c>
      <c r="F498">
        <v>9106</v>
      </c>
      <c r="G498">
        <v>9106</v>
      </c>
      <c r="H498">
        <v>46768</v>
      </c>
      <c r="I498" s="26">
        <v>45498</v>
      </c>
      <c r="J498" t="s">
        <v>278</v>
      </c>
      <c r="K498" t="s">
        <v>278</v>
      </c>
      <c r="L498" t="s">
        <v>278</v>
      </c>
      <c r="M498" t="s">
        <v>278</v>
      </c>
      <c r="N498" t="s">
        <v>278</v>
      </c>
      <c r="O498" t="s">
        <v>1</v>
      </c>
      <c r="Q498" t="s">
        <v>2534</v>
      </c>
      <c r="S498" t="s">
        <v>2533</v>
      </c>
      <c r="T498" t="e">
        <f>VLOOKUP(Series!A498,EntidadesOpWeb!$A$4:$A$126,1,FALSE)</f>
        <v>#N/A</v>
      </c>
    </row>
    <row r="499" spans="1:20" hidden="1" x14ac:dyDescent="0.35">
      <c r="A499">
        <v>9109</v>
      </c>
      <c r="B499" t="s">
        <v>1788</v>
      </c>
      <c r="C499" t="s">
        <v>1773</v>
      </c>
      <c r="D499" t="s">
        <v>1707</v>
      </c>
      <c r="E499" t="s">
        <v>1773</v>
      </c>
      <c r="F499">
        <v>9108</v>
      </c>
      <c r="G499">
        <v>9108</v>
      </c>
      <c r="H499">
        <v>46776</v>
      </c>
      <c r="I499" s="26">
        <v>45498</v>
      </c>
      <c r="J499" t="s">
        <v>278</v>
      </c>
      <c r="K499" t="s">
        <v>278</v>
      </c>
      <c r="L499" t="s">
        <v>278</v>
      </c>
      <c r="M499" t="s">
        <v>278</v>
      </c>
      <c r="N499" t="s">
        <v>278</v>
      </c>
      <c r="O499" t="s">
        <v>1</v>
      </c>
      <c r="Q499" t="s">
        <v>2532</v>
      </c>
      <c r="S499" t="s">
        <v>2531</v>
      </c>
      <c r="T499" t="e">
        <f>VLOOKUP(Series!A499,EntidadesOpWeb!$A$4:$A$126,1,FALSE)</f>
        <v>#N/A</v>
      </c>
    </row>
    <row r="500" spans="1:20" hidden="1" x14ac:dyDescent="0.35">
      <c r="A500">
        <v>9111</v>
      </c>
      <c r="B500" t="s">
        <v>1788</v>
      </c>
      <c r="C500" t="s">
        <v>1773</v>
      </c>
      <c r="D500" t="s">
        <v>1707</v>
      </c>
      <c r="E500" t="s">
        <v>1773</v>
      </c>
      <c r="F500">
        <v>9110</v>
      </c>
      <c r="G500">
        <v>9110</v>
      </c>
      <c r="H500">
        <v>46906</v>
      </c>
      <c r="I500" s="26">
        <v>45513</v>
      </c>
      <c r="J500" t="s">
        <v>278</v>
      </c>
      <c r="K500" t="s">
        <v>278</v>
      </c>
      <c r="L500" t="s">
        <v>278</v>
      </c>
      <c r="M500" t="s">
        <v>278</v>
      </c>
      <c r="N500" t="s">
        <v>278</v>
      </c>
      <c r="O500" t="s">
        <v>1</v>
      </c>
      <c r="Q500" t="s">
        <v>2530</v>
      </c>
      <c r="S500" t="s">
        <v>2529</v>
      </c>
      <c r="T500" t="e">
        <f>VLOOKUP(Series!A500,EntidadesOpWeb!$A$4:$A$126,1,FALSE)</f>
        <v>#N/A</v>
      </c>
    </row>
    <row r="501" spans="1:20" hidden="1" x14ac:dyDescent="0.35">
      <c r="A501">
        <v>9113</v>
      </c>
      <c r="B501" t="s">
        <v>1788</v>
      </c>
      <c r="C501" t="s">
        <v>1773</v>
      </c>
      <c r="D501" t="s">
        <v>1707</v>
      </c>
      <c r="E501" t="s">
        <v>1773</v>
      </c>
      <c r="F501">
        <v>9112</v>
      </c>
      <c r="G501">
        <v>9112</v>
      </c>
      <c r="H501">
        <v>47064</v>
      </c>
      <c r="I501" s="26">
        <v>45538</v>
      </c>
      <c r="J501" t="s">
        <v>278</v>
      </c>
      <c r="K501" t="s">
        <v>278</v>
      </c>
      <c r="L501" t="s">
        <v>278</v>
      </c>
      <c r="M501" t="s">
        <v>278</v>
      </c>
      <c r="N501" t="s">
        <v>278</v>
      </c>
      <c r="O501" t="s">
        <v>1</v>
      </c>
      <c r="Q501" t="s">
        <v>2528</v>
      </c>
      <c r="S501" t="s">
        <v>2527</v>
      </c>
      <c r="T501" t="e">
        <f>VLOOKUP(Series!A501,EntidadesOpWeb!$A$4:$A$126,1,FALSE)</f>
        <v>#N/A</v>
      </c>
    </row>
    <row r="502" spans="1:20" hidden="1" x14ac:dyDescent="0.35">
      <c r="A502">
        <v>9115</v>
      </c>
      <c r="B502" t="s">
        <v>1788</v>
      </c>
      <c r="C502" t="s">
        <v>1773</v>
      </c>
      <c r="D502" t="s">
        <v>1707</v>
      </c>
      <c r="E502" t="s">
        <v>1773</v>
      </c>
      <c r="F502">
        <v>9114</v>
      </c>
      <c r="G502">
        <v>9114</v>
      </c>
      <c r="H502">
        <v>47150</v>
      </c>
      <c r="I502" s="26">
        <v>45548</v>
      </c>
      <c r="J502" t="s">
        <v>278</v>
      </c>
      <c r="K502" t="s">
        <v>278</v>
      </c>
      <c r="L502" t="s">
        <v>278</v>
      </c>
      <c r="M502" t="s">
        <v>278</v>
      </c>
      <c r="N502" t="s">
        <v>278</v>
      </c>
      <c r="O502" t="s">
        <v>1</v>
      </c>
      <c r="Q502" t="s">
        <v>2526</v>
      </c>
      <c r="S502" t="s">
        <v>2525</v>
      </c>
      <c r="T502" t="e">
        <f>VLOOKUP(Series!A502,EntidadesOpWeb!$A$4:$A$126,1,FALSE)</f>
        <v>#N/A</v>
      </c>
    </row>
    <row r="503" spans="1:20" hidden="1" x14ac:dyDescent="0.35">
      <c r="A503">
        <v>9117</v>
      </c>
      <c r="B503" t="s">
        <v>1788</v>
      </c>
      <c r="C503" t="s">
        <v>1773</v>
      </c>
      <c r="D503" t="s">
        <v>1707</v>
      </c>
      <c r="E503" t="s">
        <v>1773</v>
      </c>
      <c r="F503">
        <v>9116</v>
      </c>
      <c r="G503">
        <v>9116</v>
      </c>
      <c r="H503">
        <v>47543</v>
      </c>
      <c r="I503" s="26">
        <v>45618</v>
      </c>
      <c r="J503" t="s">
        <v>278</v>
      </c>
      <c r="K503" t="s">
        <v>278</v>
      </c>
      <c r="L503" t="s">
        <v>278</v>
      </c>
      <c r="M503" t="s">
        <v>278</v>
      </c>
      <c r="N503" t="s">
        <v>278</v>
      </c>
      <c r="O503" t="s">
        <v>1</v>
      </c>
      <c r="Q503" t="s">
        <v>2524</v>
      </c>
      <c r="S503" t="s">
        <v>2523</v>
      </c>
      <c r="T503" t="e">
        <f>VLOOKUP(Series!A503,EntidadesOpWeb!$A$4:$A$126,1,FALSE)</f>
        <v>#N/A</v>
      </c>
    </row>
    <row r="504" spans="1:20" hidden="1" x14ac:dyDescent="0.35">
      <c r="A504">
        <v>9997</v>
      </c>
      <c r="B504" t="s">
        <v>1788</v>
      </c>
      <c r="C504" t="s">
        <v>1773</v>
      </c>
      <c r="D504" t="s">
        <v>1707</v>
      </c>
      <c r="E504" t="s">
        <v>1773</v>
      </c>
      <c r="F504">
        <v>9996</v>
      </c>
      <c r="G504">
        <v>9996</v>
      </c>
      <c r="H504">
        <v>41092</v>
      </c>
      <c r="I504" s="26">
        <v>44433.474745370368</v>
      </c>
      <c r="J504" t="s">
        <v>278</v>
      </c>
      <c r="K504" t="s">
        <v>278</v>
      </c>
      <c r="L504" t="s">
        <v>278</v>
      </c>
      <c r="M504" t="s">
        <v>278</v>
      </c>
      <c r="N504" t="s">
        <v>278</v>
      </c>
      <c r="O504" t="s">
        <v>1</v>
      </c>
      <c r="Q504" t="s">
        <v>2522</v>
      </c>
      <c r="S504" t="s">
        <v>2521</v>
      </c>
      <c r="T504" t="e">
        <f>VLOOKUP(Series!A504,EntidadesOpWeb!$A$4:$A$126,1,FALSE)</f>
        <v>#N/A</v>
      </c>
    </row>
    <row r="505" spans="1:20" hidden="1" x14ac:dyDescent="0.35">
      <c r="A505">
        <v>9999</v>
      </c>
      <c r="B505" t="s">
        <v>1788</v>
      </c>
      <c r="C505" t="s">
        <v>1773</v>
      </c>
      <c r="D505" t="s">
        <v>1707</v>
      </c>
      <c r="E505" t="s">
        <v>1773</v>
      </c>
      <c r="F505">
        <v>9998</v>
      </c>
      <c r="G505">
        <v>9998</v>
      </c>
      <c r="H505">
        <v>41080</v>
      </c>
      <c r="I505" s="26">
        <v>44428</v>
      </c>
      <c r="J505" t="s">
        <v>278</v>
      </c>
      <c r="K505" t="s">
        <v>278</v>
      </c>
      <c r="L505" t="s">
        <v>278</v>
      </c>
      <c r="M505" t="s">
        <v>278</v>
      </c>
      <c r="N505" t="s">
        <v>278</v>
      </c>
      <c r="O505" t="s">
        <v>1</v>
      </c>
      <c r="Q505" t="s">
        <v>2520</v>
      </c>
      <c r="S505" t="s">
        <v>2519</v>
      </c>
      <c r="T505" t="e">
        <f>VLOOKUP(Series!A505,EntidadesOpWeb!$A$4:$A$126,1,FALSE)</f>
        <v>#N/A</v>
      </c>
    </row>
    <row r="506" spans="1:20" hidden="1" x14ac:dyDescent="0.35">
      <c r="A506">
        <v>10227</v>
      </c>
      <c r="B506" t="s">
        <v>1788</v>
      </c>
      <c r="C506" t="s">
        <v>1773</v>
      </c>
      <c r="D506" t="s">
        <v>1707</v>
      </c>
      <c r="E506" t="s">
        <v>1773</v>
      </c>
      <c r="F506">
        <v>3069</v>
      </c>
      <c r="G506">
        <v>3069</v>
      </c>
      <c r="H506">
        <v>14996</v>
      </c>
      <c r="I506" s="26">
        <v>41860</v>
      </c>
      <c r="J506" t="s">
        <v>278</v>
      </c>
      <c r="K506" t="s">
        <v>278</v>
      </c>
      <c r="L506" t="s">
        <v>278</v>
      </c>
      <c r="M506" t="s">
        <v>278</v>
      </c>
      <c r="N506" t="s">
        <v>278</v>
      </c>
      <c r="O506" t="s">
        <v>1</v>
      </c>
      <c r="Q506" t="s">
        <v>2518</v>
      </c>
      <c r="S506" t="s">
        <v>2517</v>
      </c>
      <c r="T506" t="e">
        <f>VLOOKUP(Series!A506,EntidadesOpWeb!$A$4:$A$126,1,FALSE)</f>
        <v>#N/A</v>
      </c>
    </row>
    <row r="507" spans="1:20" hidden="1" x14ac:dyDescent="0.35">
      <c r="A507">
        <v>10229</v>
      </c>
      <c r="B507" t="s">
        <v>1788</v>
      </c>
      <c r="C507" t="s">
        <v>1773</v>
      </c>
      <c r="D507" t="s">
        <v>1707</v>
      </c>
      <c r="E507" t="s">
        <v>1773</v>
      </c>
      <c r="F507">
        <v>3262</v>
      </c>
      <c r="G507">
        <v>3262</v>
      </c>
      <c r="H507">
        <v>2317</v>
      </c>
      <c r="I507" s="26">
        <v>41860</v>
      </c>
      <c r="J507" t="s">
        <v>278</v>
      </c>
      <c r="K507" t="s">
        <v>278</v>
      </c>
      <c r="L507" t="s">
        <v>278</v>
      </c>
      <c r="M507" t="s">
        <v>278</v>
      </c>
      <c r="N507" t="s">
        <v>278</v>
      </c>
      <c r="O507" t="s">
        <v>1</v>
      </c>
      <c r="Q507" t="s">
        <v>2516</v>
      </c>
      <c r="S507" t="s">
        <v>2515</v>
      </c>
      <c r="T507">
        <f>VLOOKUP(Series!A507,EntidadesOpWeb!$A$4:$A$126,1,FALSE)</f>
        <v>10229</v>
      </c>
    </row>
    <row r="508" spans="1:20" hidden="1" x14ac:dyDescent="0.35">
      <c r="A508">
        <v>10230</v>
      </c>
      <c r="B508" t="s">
        <v>1788</v>
      </c>
      <c r="C508" t="s">
        <v>1773</v>
      </c>
      <c r="D508" t="s">
        <v>1707</v>
      </c>
      <c r="E508" t="s">
        <v>1773</v>
      </c>
      <c r="F508">
        <v>3096</v>
      </c>
      <c r="G508">
        <v>3096</v>
      </c>
      <c r="H508">
        <v>2307</v>
      </c>
      <c r="I508" s="26">
        <v>41860</v>
      </c>
      <c r="J508" t="s">
        <v>278</v>
      </c>
      <c r="K508" t="s">
        <v>278</v>
      </c>
      <c r="L508" t="s">
        <v>278</v>
      </c>
      <c r="M508" t="s">
        <v>278</v>
      </c>
      <c r="N508" t="s">
        <v>278</v>
      </c>
      <c r="O508" t="s">
        <v>1</v>
      </c>
      <c r="Q508" t="s">
        <v>2514</v>
      </c>
      <c r="S508" t="s">
        <v>2513</v>
      </c>
      <c r="T508">
        <f>VLOOKUP(Series!A508,EntidadesOpWeb!$A$4:$A$126,1,FALSE)</f>
        <v>10230</v>
      </c>
    </row>
    <row r="509" spans="1:20" hidden="1" x14ac:dyDescent="0.35">
      <c r="A509">
        <v>10231</v>
      </c>
      <c r="B509" t="s">
        <v>1788</v>
      </c>
      <c r="C509" t="s">
        <v>1773</v>
      </c>
      <c r="D509" t="s">
        <v>1707</v>
      </c>
      <c r="E509" t="s">
        <v>1773</v>
      </c>
      <c r="F509">
        <v>3137</v>
      </c>
      <c r="G509">
        <v>3137</v>
      </c>
      <c r="H509">
        <v>2325</v>
      </c>
      <c r="I509" s="26">
        <v>41860</v>
      </c>
      <c r="J509" t="s">
        <v>278</v>
      </c>
      <c r="K509" t="s">
        <v>278</v>
      </c>
      <c r="L509" t="s">
        <v>278</v>
      </c>
      <c r="M509" t="s">
        <v>278</v>
      </c>
      <c r="N509" t="s">
        <v>278</v>
      </c>
      <c r="O509" t="s">
        <v>1</v>
      </c>
      <c r="Q509" t="s">
        <v>2512</v>
      </c>
      <c r="S509" t="s">
        <v>2511</v>
      </c>
      <c r="T509" t="e">
        <f>VLOOKUP(Series!A509,EntidadesOpWeb!$A$4:$A$126,1,FALSE)</f>
        <v>#N/A</v>
      </c>
    </row>
    <row r="510" spans="1:20" hidden="1" x14ac:dyDescent="0.35">
      <c r="A510">
        <v>10232</v>
      </c>
      <c r="B510" t="s">
        <v>1788</v>
      </c>
      <c r="C510" t="s">
        <v>1773</v>
      </c>
      <c r="D510" t="s">
        <v>1707</v>
      </c>
      <c r="E510" t="s">
        <v>1773</v>
      </c>
      <c r="F510">
        <v>3137</v>
      </c>
      <c r="G510">
        <v>3137</v>
      </c>
      <c r="H510">
        <v>2324</v>
      </c>
      <c r="I510" s="26">
        <v>41860</v>
      </c>
      <c r="J510" t="s">
        <v>278</v>
      </c>
      <c r="K510" t="s">
        <v>278</v>
      </c>
      <c r="L510" t="s">
        <v>278</v>
      </c>
      <c r="M510" t="s">
        <v>278</v>
      </c>
      <c r="N510" t="s">
        <v>278</v>
      </c>
      <c r="O510" t="s">
        <v>1</v>
      </c>
      <c r="Q510" t="s">
        <v>2510</v>
      </c>
      <c r="S510" t="s">
        <v>2509</v>
      </c>
      <c r="T510" t="e">
        <f>VLOOKUP(Series!A510,EntidadesOpWeb!$A$4:$A$126,1,FALSE)</f>
        <v>#N/A</v>
      </c>
    </row>
    <row r="511" spans="1:20" hidden="1" x14ac:dyDescent="0.35">
      <c r="A511">
        <v>10233</v>
      </c>
      <c r="B511" t="s">
        <v>1788</v>
      </c>
      <c r="C511" t="s">
        <v>1773</v>
      </c>
      <c r="D511" t="s">
        <v>1707</v>
      </c>
      <c r="E511" t="s">
        <v>1773</v>
      </c>
      <c r="F511">
        <v>3182</v>
      </c>
      <c r="G511">
        <v>3182</v>
      </c>
      <c r="H511">
        <v>2329</v>
      </c>
      <c r="I511" s="26">
        <v>41860</v>
      </c>
      <c r="J511" t="s">
        <v>278</v>
      </c>
      <c r="K511" t="s">
        <v>278</v>
      </c>
      <c r="L511" t="s">
        <v>278</v>
      </c>
      <c r="M511" t="s">
        <v>278</v>
      </c>
      <c r="N511" t="s">
        <v>278</v>
      </c>
      <c r="O511" t="s">
        <v>1</v>
      </c>
      <c r="Q511" t="s">
        <v>2508</v>
      </c>
      <c r="S511" t="s">
        <v>2507</v>
      </c>
      <c r="T511" t="e">
        <f>VLOOKUP(Series!A511,EntidadesOpWeb!$A$4:$A$126,1,FALSE)</f>
        <v>#N/A</v>
      </c>
    </row>
    <row r="512" spans="1:20" hidden="1" x14ac:dyDescent="0.35">
      <c r="A512">
        <v>10234</v>
      </c>
      <c r="B512" t="s">
        <v>1788</v>
      </c>
      <c r="C512" t="s">
        <v>1773</v>
      </c>
      <c r="D512" t="s">
        <v>1707</v>
      </c>
      <c r="E512" t="s">
        <v>1773</v>
      </c>
      <c r="F512">
        <v>3021</v>
      </c>
      <c r="G512">
        <v>3021</v>
      </c>
      <c r="H512">
        <v>2339</v>
      </c>
      <c r="I512" s="26">
        <v>41860</v>
      </c>
      <c r="J512" t="s">
        <v>278</v>
      </c>
      <c r="K512" t="s">
        <v>278</v>
      </c>
      <c r="L512" t="s">
        <v>278</v>
      </c>
      <c r="M512" t="s">
        <v>278</v>
      </c>
      <c r="N512" t="s">
        <v>278</v>
      </c>
      <c r="O512" t="s">
        <v>1</v>
      </c>
      <c r="Q512" t="s">
        <v>2506</v>
      </c>
      <c r="S512" t="s">
        <v>2505</v>
      </c>
      <c r="T512" t="e">
        <f>VLOOKUP(Series!A512,EntidadesOpWeb!$A$4:$A$126,1,FALSE)</f>
        <v>#N/A</v>
      </c>
    </row>
    <row r="513" spans="1:20" hidden="1" x14ac:dyDescent="0.35">
      <c r="A513">
        <v>10235</v>
      </c>
      <c r="B513" t="s">
        <v>1788</v>
      </c>
      <c r="C513" t="s">
        <v>1773</v>
      </c>
      <c r="D513" t="s">
        <v>1707</v>
      </c>
      <c r="E513" t="s">
        <v>1773</v>
      </c>
      <c r="F513">
        <v>3286</v>
      </c>
      <c r="G513">
        <v>3286</v>
      </c>
      <c r="H513">
        <v>14997</v>
      </c>
      <c r="I513" s="26">
        <v>41852</v>
      </c>
      <c r="J513" t="s">
        <v>278</v>
      </c>
      <c r="K513" t="s">
        <v>278</v>
      </c>
      <c r="L513" t="s">
        <v>278</v>
      </c>
      <c r="M513" t="s">
        <v>278</v>
      </c>
      <c r="N513" t="s">
        <v>278</v>
      </c>
      <c r="O513" t="s">
        <v>1</v>
      </c>
      <c r="Q513" t="s">
        <v>2504</v>
      </c>
      <c r="S513" t="s">
        <v>2503</v>
      </c>
      <c r="T513" t="e">
        <f>VLOOKUP(Series!A513,EntidadesOpWeb!$A$4:$A$126,1,FALSE)</f>
        <v>#N/A</v>
      </c>
    </row>
    <row r="514" spans="1:20" hidden="1" x14ac:dyDescent="0.35">
      <c r="A514">
        <v>10237</v>
      </c>
      <c r="B514" t="s">
        <v>1788</v>
      </c>
      <c r="C514" t="s">
        <v>1773</v>
      </c>
      <c r="D514" t="s">
        <v>1707</v>
      </c>
      <c r="E514" t="s">
        <v>1773</v>
      </c>
      <c r="F514">
        <v>3294</v>
      </c>
      <c r="G514">
        <v>3294</v>
      </c>
      <c r="H514">
        <v>14999</v>
      </c>
      <c r="I514" s="26">
        <v>41860</v>
      </c>
      <c r="J514" t="s">
        <v>278</v>
      </c>
      <c r="K514" t="s">
        <v>278</v>
      </c>
      <c r="L514" t="s">
        <v>278</v>
      </c>
      <c r="M514" t="s">
        <v>278</v>
      </c>
      <c r="N514" t="s">
        <v>278</v>
      </c>
      <c r="O514" t="s">
        <v>1</v>
      </c>
      <c r="Q514" t="s">
        <v>2502</v>
      </c>
      <c r="S514" t="s">
        <v>2501</v>
      </c>
      <c r="T514" t="e">
        <f>VLOOKUP(Series!A514,EntidadesOpWeb!$A$4:$A$126,1,FALSE)</f>
        <v>#N/A</v>
      </c>
    </row>
    <row r="515" spans="1:20" hidden="1" x14ac:dyDescent="0.35">
      <c r="A515">
        <v>10238</v>
      </c>
      <c r="B515" t="s">
        <v>1788</v>
      </c>
      <c r="C515" t="s">
        <v>1773</v>
      </c>
      <c r="D515" t="s">
        <v>1707</v>
      </c>
      <c r="E515" t="s">
        <v>1773</v>
      </c>
      <c r="F515">
        <v>3104</v>
      </c>
      <c r="G515">
        <v>3104</v>
      </c>
      <c r="H515">
        <v>2423</v>
      </c>
      <c r="I515" s="26">
        <v>41860</v>
      </c>
      <c r="J515" t="s">
        <v>278</v>
      </c>
      <c r="K515" t="s">
        <v>278</v>
      </c>
      <c r="L515" t="s">
        <v>278</v>
      </c>
      <c r="M515" t="s">
        <v>278</v>
      </c>
      <c r="N515" t="s">
        <v>278</v>
      </c>
      <c r="O515" t="s">
        <v>1</v>
      </c>
      <c r="Q515" t="s">
        <v>2500</v>
      </c>
      <c r="S515" t="s">
        <v>2499</v>
      </c>
      <c r="T515" t="e">
        <f>VLOOKUP(Series!A515,EntidadesOpWeb!$A$4:$A$126,1,FALSE)</f>
        <v>#N/A</v>
      </c>
    </row>
    <row r="516" spans="1:20" hidden="1" x14ac:dyDescent="0.35">
      <c r="A516">
        <v>10239</v>
      </c>
      <c r="B516" t="s">
        <v>1788</v>
      </c>
      <c r="C516" t="s">
        <v>1773</v>
      </c>
      <c r="D516" t="s">
        <v>1707</v>
      </c>
      <c r="E516" t="s">
        <v>1773</v>
      </c>
      <c r="F516">
        <v>3193</v>
      </c>
      <c r="G516">
        <v>3193</v>
      </c>
      <c r="H516">
        <v>2389</v>
      </c>
      <c r="I516" s="26">
        <v>41860</v>
      </c>
      <c r="J516" t="s">
        <v>278</v>
      </c>
      <c r="K516" t="s">
        <v>278</v>
      </c>
      <c r="L516" t="s">
        <v>278</v>
      </c>
      <c r="M516" t="s">
        <v>278</v>
      </c>
      <c r="N516" t="s">
        <v>278</v>
      </c>
      <c r="O516" t="s">
        <v>1</v>
      </c>
      <c r="Q516" t="s">
        <v>2498</v>
      </c>
      <c r="S516" t="s">
        <v>2497</v>
      </c>
      <c r="T516" t="e">
        <f>VLOOKUP(Series!A516,EntidadesOpWeb!$A$4:$A$126,1,FALSE)</f>
        <v>#N/A</v>
      </c>
    </row>
    <row r="517" spans="1:20" hidden="1" x14ac:dyDescent="0.35">
      <c r="A517">
        <v>10240</v>
      </c>
      <c r="B517" t="s">
        <v>1788</v>
      </c>
      <c r="C517" t="s">
        <v>1773</v>
      </c>
      <c r="D517" t="s">
        <v>1707</v>
      </c>
      <c r="E517" t="s">
        <v>1773</v>
      </c>
      <c r="F517">
        <v>3118</v>
      </c>
      <c r="G517">
        <v>3118</v>
      </c>
      <c r="H517">
        <v>2380</v>
      </c>
      <c r="I517" s="26">
        <v>41860</v>
      </c>
      <c r="J517" t="s">
        <v>278</v>
      </c>
      <c r="K517" t="s">
        <v>278</v>
      </c>
      <c r="L517" t="s">
        <v>278</v>
      </c>
      <c r="M517" t="s">
        <v>278</v>
      </c>
      <c r="N517" t="s">
        <v>278</v>
      </c>
      <c r="O517" t="s">
        <v>1</v>
      </c>
      <c r="Q517" t="s">
        <v>2496</v>
      </c>
      <c r="S517" t="s">
        <v>2495</v>
      </c>
      <c r="T517">
        <f>VLOOKUP(Series!A517,EntidadesOpWeb!$A$4:$A$126,1,FALSE)</f>
        <v>10240</v>
      </c>
    </row>
    <row r="518" spans="1:20" hidden="1" x14ac:dyDescent="0.35">
      <c r="A518">
        <v>10241</v>
      </c>
      <c r="B518" t="s">
        <v>1788</v>
      </c>
      <c r="C518" t="s">
        <v>1773</v>
      </c>
      <c r="D518" t="s">
        <v>1707</v>
      </c>
      <c r="E518" t="s">
        <v>1773</v>
      </c>
      <c r="F518">
        <v>3130</v>
      </c>
      <c r="G518">
        <v>3130</v>
      </c>
      <c r="H518">
        <v>2418</v>
      </c>
      <c r="I518" s="26">
        <v>41864</v>
      </c>
      <c r="J518" t="s">
        <v>278</v>
      </c>
      <c r="K518" t="s">
        <v>278</v>
      </c>
      <c r="L518" t="s">
        <v>278</v>
      </c>
      <c r="M518" t="s">
        <v>278</v>
      </c>
      <c r="N518" t="s">
        <v>278</v>
      </c>
      <c r="O518" t="s">
        <v>1</v>
      </c>
      <c r="Q518" t="s">
        <v>2494</v>
      </c>
      <c r="S518" t="s">
        <v>2493</v>
      </c>
      <c r="T518" t="e">
        <f>VLOOKUP(Series!A518,EntidadesOpWeb!$A$4:$A$126,1,FALSE)</f>
        <v>#N/A</v>
      </c>
    </row>
    <row r="519" spans="1:20" hidden="1" x14ac:dyDescent="0.35">
      <c r="A519">
        <v>10243</v>
      </c>
      <c r="B519" t="s">
        <v>1788</v>
      </c>
      <c r="C519" t="s">
        <v>1773</v>
      </c>
      <c r="D519" t="s">
        <v>1707</v>
      </c>
      <c r="E519" t="s">
        <v>1773</v>
      </c>
      <c r="F519">
        <v>3016</v>
      </c>
      <c r="G519">
        <v>3016</v>
      </c>
      <c r="H519">
        <v>2377</v>
      </c>
      <c r="I519" s="26">
        <v>41860</v>
      </c>
      <c r="J519" t="s">
        <v>278</v>
      </c>
      <c r="K519" t="s">
        <v>278</v>
      </c>
      <c r="L519" t="s">
        <v>278</v>
      </c>
      <c r="M519" t="s">
        <v>278</v>
      </c>
      <c r="N519" t="s">
        <v>278</v>
      </c>
      <c r="O519" t="s">
        <v>1</v>
      </c>
      <c r="Q519" t="s">
        <v>1883</v>
      </c>
      <c r="S519" t="s">
        <v>1884</v>
      </c>
      <c r="T519" t="e">
        <f>VLOOKUP(Series!A519,EntidadesOpWeb!$A$4:$A$126,1,FALSE)</f>
        <v>#N/A</v>
      </c>
    </row>
    <row r="520" spans="1:20" hidden="1" x14ac:dyDescent="0.35">
      <c r="A520">
        <v>10244</v>
      </c>
      <c r="B520" t="s">
        <v>1788</v>
      </c>
      <c r="C520" t="s">
        <v>1773</v>
      </c>
      <c r="D520" t="s">
        <v>1707</v>
      </c>
      <c r="E520" t="s">
        <v>1773</v>
      </c>
      <c r="F520">
        <v>3016</v>
      </c>
      <c r="G520">
        <v>3016</v>
      </c>
      <c r="H520">
        <v>2371</v>
      </c>
      <c r="I520" s="26">
        <v>41860</v>
      </c>
      <c r="J520" t="s">
        <v>278</v>
      </c>
      <c r="K520" t="s">
        <v>278</v>
      </c>
      <c r="L520" t="s">
        <v>278</v>
      </c>
      <c r="M520" t="s">
        <v>278</v>
      </c>
      <c r="N520" t="s">
        <v>278</v>
      </c>
      <c r="O520" t="s">
        <v>1</v>
      </c>
      <c r="Q520" t="s">
        <v>1885</v>
      </c>
      <c r="S520" t="s">
        <v>1886</v>
      </c>
      <c r="T520" t="e">
        <f>VLOOKUP(Series!A520,EntidadesOpWeb!$A$4:$A$126,1,FALSE)</f>
        <v>#N/A</v>
      </c>
    </row>
    <row r="521" spans="1:20" hidden="1" x14ac:dyDescent="0.35">
      <c r="A521">
        <v>10425</v>
      </c>
      <c r="B521" t="s">
        <v>1788</v>
      </c>
      <c r="C521" t="s">
        <v>1773</v>
      </c>
      <c r="D521" t="s">
        <v>1707</v>
      </c>
      <c r="E521" t="s">
        <v>1773</v>
      </c>
      <c r="F521">
        <v>3294</v>
      </c>
      <c r="G521">
        <v>3294</v>
      </c>
      <c r="H521">
        <v>14998</v>
      </c>
      <c r="I521" s="26">
        <v>41860</v>
      </c>
      <c r="J521" t="s">
        <v>278</v>
      </c>
      <c r="K521" t="s">
        <v>278</v>
      </c>
      <c r="L521" t="s">
        <v>278</v>
      </c>
      <c r="M521" t="s">
        <v>278</v>
      </c>
      <c r="N521" t="s">
        <v>278</v>
      </c>
      <c r="O521" t="s">
        <v>1</v>
      </c>
      <c r="Q521" t="s">
        <v>2492</v>
      </c>
      <c r="S521" t="s">
        <v>2491</v>
      </c>
      <c r="T521" t="e">
        <f>VLOOKUP(Series!A521,EntidadesOpWeb!$A$4:$A$126,1,FALSE)</f>
        <v>#N/A</v>
      </c>
    </row>
    <row r="522" spans="1:20" hidden="1" x14ac:dyDescent="0.35">
      <c r="A522">
        <v>10428</v>
      </c>
      <c r="B522" t="s">
        <v>1788</v>
      </c>
      <c r="C522" t="s">
        <v>1773</v>
      </c>
      <c r="D522" t="s">
        <v>1707</v>
      </c>
      <c r="E522" t="s">
        <v>1773</v>
      </c>
      <c r="F522">
        <v>3126</v>
      </c>
      <c r="G522">
        <v>3126</v>
      </c>
      <c r="H522">
        <v>16514</v>
      </c>
      <c r="I522" s="26">
        <v>41864</v>
      </c>
      <c r="J522" t="s">
        <v>278</v>
      </c>
      <c r="K522" t="s">
        <v>278</v>
      </c>
      <c r="L522" t="s">
        <v>278</v>
      </c>
      <c r="M522" t="s">
        <v>278</v>
      </c>
      <c r="N522" t="s">
        <v>278</v>
      </c>
      <c r="O522" t="s">
        <v>1</v>
      </c>
      <c r="Q522" t="s">
        <v>2490</v>
      </c>
      <c r="S522" t="s">
        <v>2489</v>
      </c>
      <c r="T522" t="e">
        <f>VLOOKUP(Series!A522,EntidadesOpWeb!$A$4:$A$126,1,FALSE)</f>
        <v>#N/A</v>
      </c>
    </row>
    <row r="523" spans="1:20" hidden="1" x14ac:dyDescent="0.35">
      <c r="A523">
        <v>10519</v>
      </c>
      <c r="B523" t="s">
        <v>1788</v>
      </c>
      <c r="C523" t="s">
        <v>1773</v>
      </c>
      <c r="D523" t="s">
        <v>1707</v>
      </c>
      <c r="E523" t="s">
        <v>1773</v>
      </c>
      <c r="F523">
        <v>10518</v>
      </c>
      <c r="G523">
        <v>10518</v>
      </c>
      <c r="H523">
        <v>33365</v>
      </c>
      <c r="I523" s="26">
        <v>43431</v>
      </c>
      <c r="J523" t="s">
        <v>278</v>
      </c>
      <c r="K523" t="s">
        <v>278</v>
      </c>
      <c r="L523" t="s">
        <v>278</v>
      </c>
      <c r="M523" t="s">
        <v>278</v>
      </c>
      <c r="N523" t="s">
        <v>278</v>
      </c>
      <c r="O523" t="s">
        <v>1</v>
      </c>
      <c r="Q523" t="s">
        <v>2488</v>
      </c>
      <c r="S523" t="s">
        <v>2487</v>
      </c>
      <c r="T523" t="e">
        <f>VLOOKUP(Series!A523,EntidadesOpWeb!$A$4:$A$126,1,FALSE)</f>
        <v>#N/A</v>
      </c>
    </row>
    <row r="524" spans="1:20" hidden="1" x14ac:dyDescent="0.35">
      <c r="A524">
        <v>10520</v>
      </c>
      <c r="B524" t="s">
        <v>1788</v>
      </c>
      <c r="C524" t="s">
        <v>1773</v>
      </c>
      <c r="D524" t="s">
        <v>1707</v>
      </c>
      <c r="E524" t="s">
        <v>1773</v>
      </c>
      <c r="F524">
        <v>10518</v>
      </c>
      <c r="G524">
        <v>10518</v>
      </c>
      <c r="H524">
        <v>33367</v>
      </c>
      <c r="I524" s="26">
        <v>43431</v>
      </c>
      <c r="J524" t="s">
        <v>278</v>
      </c>
      <c r="K524" t="s">
        <v>278</v>
      </c>
      <c r="L524" t="s">
        <v>278</v>
      </c>
      <c r="M524" t="s">
        <v>278</v>
      </c>
      <c r="N524" t="s">
        <v>278</v>
      </c>
      <c r="O524" t="s">
        <v>1</v>
      </c>
      <c r="Q524" t="s">
        <v>2486</v>
      </c>
      <c r="S524" t="s">
        <v>2485</v>
      </c>
      <c r="T524" t="e">
        <f>VLOOKUP(Series!A524,EntidadesOpWeb!$A$4:$A$126,1,FALSE)</f>
        <v>#N/A</v>
      </c>
    </row>
    <row r="525" spans="1:20" hidden="1" x14ac:dyDescent="0.35">
      <c r="A525">
        <v>10521</v>
      </c>
      <c r="B525" t="s">
        <v>1788</v>
      </c>
      <c r="C525" t="s">
        <v>1773</v>
      </c>
      <c r="D525" t="s">
        <v>1707</v>
      </c>
      <c r="E525" t="s">
        <v>1773</v>
      </c>
      <c r="F525">
        <v>10518</v>
      </c>
      <c r="G525">
        <v>10518</v>
      </c>
      <c r="H525">
        <v>33369</v>
      </c>
      <c r="I525" s="26">
        <v>43431</v>
      </c>
      <c r="J525" t="s">
        <v>278</v>
      </c>
      <c r="K525" t="s">
        <v>278</v>
      </c>
      <c r="L525" t="s">
        <v>278</v>
      </c>
      <c r="M525" t="s">
        <v>278</v>
      </c>
      <c r="N525" t="s">
        <v>278</v>
      </c>
      <c r="O525" t="s">
        <v>1</v>
      </c>
      <c r="Q525" t="s">
        <v>2484</v>
      </c>
      <c r="S525" t="s">
        <v>2483</v>
      </c>
      <c r="T525" t="e">
        <f>VLOOKUP(Series!A525,EntidadesOpWeb!$A$4:$A$126,1,FALSE)</f>
        <v>#N/A</v>
      </c>
    </row>
    <row r="526" spans="1:20" hidden="1" x14ac:dyDescent="0.35">
      <c r="A526">
        <v>10522</v>
      </c>
      <c r="B526" t="s">
        <v>1788</v>
      </c>
      <c r="C526" t="s">
        <v>1773</v>
      </c>
      <c r="D526" t="s">
        <v>1707</v>
      </c>
      <c r="E526" t="s">
        <v>1773</v>
      </c>
      <c r="F526">
        <v>10518</v>
      </c>
      <c r="G526">
        <v>10518</v>
      </c>
      <c r="H526">
        <v>33371</v>
      </c>
      <c r="I526" s="26">
        <v>43431</v>
      </c>
      <c r="J526" t="s">
        <v>278</v>
      </c>
      <c r="K526" t="s">
        <v>278</v>
      </c>
      <c r="L526" t="s">
        <v>278</v>
      </c>
      <c r="M526" t="s">
        <v>278</v>
      </c>
      <c r="N526" t="s">
        <v>278</v>
      </c>
      <c r="O526" t="s">
        <v>1</v>
      </c>
      <c r="Q526" t="s">
        <v>2482</v>
      </c>
      <c r="S526" t="s">
        <v>2481</v>
      </c>
      <c r="T526" t="e">
        <f>VLOOKUP(Series!A526,EntidadesOpWeb!$A$4:$A$126,1,FALSE)</f>
        <v>#N/A</v>
      </c>
    </row>
    <row r="527" spans="1:20" hidden="1" x14ac:dyDescent="0.35">
      <c r="A527">
        <v>10524</v>
      </c>
      <c r="B527" t="s">
        <v>1788</v>
      </c>
      <c r="C527" t="s">
        <v>1773</v>
      </c>
      <c r="D527" t="s">
        <v>1707</v>
      </c>
      <c r="E527" t="s">
        <v>1773</v>
      </c>
      <c r="F527">
        <v>10523</v>
      </c>
      <c r="G527">
        <v>10523</v>
      </c>
      <c r="H527">
        <v>33395</v>
      </c>
      <c r="I527" s="26">
        <v>43433</v>
      </c>
      <c r="J527" t="s">
        <v>278</v>
      </c>
      <c r="K527" t="s">
        <v>278</v>
      </c>
      <c r="L527" t="s">
        <v>278</v>
      </c>
      <c r="M527" t="s">
        <v>278</v>
      </c>
      <c r="N527" t="s">
        <v>278</v>
      </c>
      <c r="O527" t="s">
        <v>1</v>
      </c>
      <c r="Q527" t="s">
        <v>2480</v>
      </c>
      <c r="S527" t="s">
        <v>2479</v>
      </c>
      <c r="T527" t="e">
        <f>VLOOKUP(Series!A527,EntidadesOpWeb!$A$4:$A$126,1,FALSE)</f>
        <v>#N/A</v>
      </c>
    </row>
    <row r="528" spans="1:20" hidden="1" x14ac:dyDescent="0.35">
      <c r="A528">
        <v>10525</v>
      </c>
      <c r="B528" t="s">
        <v>1788</v>
      </c>
      <c r="C528" t="s">
        <v>1773</v>
      </c>
      <c r="D528" t="s">
        <v>1707</v>
      </c>
      <c r="E528" t="s">
        <v>1773</v>
      </c>
      <c r="F528">
        <v>10523</v>
      </c>
      <c r="G528">
        <v>10523</v>
      </c>
      <c r="H528">
        <v>33396</v>
      </c>
      <c r="I528" s="26">
        <v>43433</v>
      </c>
      <c r="J528" t="s">
        <v>278</v>
      </c>
      <c r="K528" t="s">
        <v>278</v>
      </c>
      <c r="L528" t="s">
        <v>278</v>
      </c>
      <c r="M528" t="s">
        <v>278</v>
      </c>
      <c r="N528" t="s">
        <v>278</v>
      </c>
      <c r="O528" t="s">
        <v>1</v>
      </c>
      <c r="Q528" t="s">
        <v>2478</v>
      </c>
      <c r="S528" t="s">
        <v>2477</v>
      </c>
      <c r="T528" t="e">
        <f>VLOOKUP(Series!A528,EntidadesOpWeb!$A$4:$A$126,1,FALSE)</f>
        <v>#N/A</v>
      </c>
    </row>
    <row r="529" spans="1:20" hidden="1" x14ac:dyDescent="0.35">
      <c r="A529">
        <v>10526</v>
      </c>
      <c r="B529" t="s">
        <v>1788</v>
      </c>
      <c r="C529" t="s">
        <v>1773</v>
      </c>
      <c r="D529" t="s">
        <v>1707</v>
      </c>
      <c r="E529" t="s">
        <v>1773</v>
      </c>
      <c r="F529">
        <v>10523</v>
      </c>
      <c r="G529">
        <v>10523</v>
      </c>
      <c r="H529">
        <v>33397</v>
      </c>
      <c r="I529" s="26">
        <v>43433</v>
      </c>
      <c r="J529" t="s">
        <v>278</v>
      </c>
      <c r="K529" t="s">
        <v>278</v>
      </c>
      <c r="L529" t="s">
        <v>278</v>
      </c>
      <c r="M529" t="s">
        <v>278</v>
      </c>
      <c r="N529" t="s">
        <v>278</v>
      </c>
      <c r="O529" t="s">
        <v>1</v>
      </c>
      <c r="Q529" t="s">
        <v>2476</v>
      </c>
      <c r="S529" t="s">
        <v>2475</v>
      </c>
      <c r="T529" t="e">
        <f>VLOOKUP(Series!A529,EntidadesOpWeb!$A$4:$A$126,1,FALSE)</f>
        <v>#N/A</v>
      </c>
    </row>
    <row r="530" spans="1:20" hidden="1" x14ac:dyDescent="0.35">
      <c r="A530">
        <v>10527</v>
      </c>
      <c r="B530" t="s">
        <v>1788</v>
      </c>
      <c r="C530" t="s">
        <v>1773</v>
      </c>
      <c r="D530" t="s">
        <v>1707</v>
      </c>
      <c r="E530" t="s">
        <v>1773</v>
      </c>
      <c r="F530">
        <v>10523</v>
      </c>
      <c r="G530">
        <v>10523</v>
      </c>
      <c r="H530">
        <v>33398</v>
      </c>
      <c r="I530" s="26">
        <v>43433</v>
      </c>
      <c r="J530" t="s">
        <v>278</v>
      </c>
      <c r="K530" t="s">
        <v>278</v>
      </c>
      <c r="L530" t="s">
        <v>278</v>
      </c>
      <c r="M530" t="s">
        <v>278</v>
      </c>
      <c r="N530" t="s">
        <v>278</v>
      </c>
      <c r="O530" t="s">
        <v>1</v>
      </c>
      <c r="Q530" t="s">
        <v>2474</v>
      </c>
      <c r="S530" t="s">
        <v>2473</v>
      </c>
      <c r="T530" t="e">
        <f>VLOOKUP(Series!A530,EntidadesOpWeb!$A$4:$A$126,1,FALSE)</f>
        <v>#N/A</v>
      </c>
    </row>
    <row r="531" spans="1:20" hidden="1" x14ac:dyDescent="0.35">
      <c r="A531">
        <v>10529</v>
      </c>
      <c r="B531" t="s">
        <v>1788</v>
      </c>
      <c r="C531" t="s">
        <v>1773</v>
      </c>
      <c r="D531" t="s">
        <v>1707</v>
      </c>
      <c r="E531" t="s">
        <v>1773</v>
      </c>
      <c r="F531">
        <v>10528</v>
      </c>
      <c r="G531">
        <v>10528</v>
      </c>
      <c r="H531">
        <v>33407</v>
      </c>
      <c r="I531" s="26">
        <v>43433</v>
      </c>
      <c r="J531" t="s">
        <v>278</v>
      </c>
      <c r="K531" t="s">
        <v>278</v>
      </c>
      <c r="L531" t="s">
        <v>278</v>
      </c>
      <c r="M531" t="s">
        <v>278</v>
      </c>
      <c r="N531" t="s">
        <v>278</v>
      </c>
      <c r="O531" t="s">
        <v>1</v>
      </c>
      <c r="Q531" t="s">
        <v>2472</v>
      </c>
      <c r="S531" t="s">
        <v>2471</v>
      </c>
      <c r="T531" t="e">
        <f>VLOOKUP(Series!A531,EntidadesOpWeb!$A$4:$A$126,1,FALSE)</f>
        <v>#N/A</v>
      </c>
    </row>
    <row r="532" spans="1:20" hidden="1" x14ac:dyDescent="0.35">
      <c r="A532">
        <v>10531</v>
      </c>
      <c r="B532" t="s">
        <v>1788</v>
      </c>
      <c r="C532" t="s">
        <v>1773</v>
      </c>
      <c r="D532" t="s">
        <v>1707</v>
      </c>
      <c r="E532" t="s">
        <v>1773</v>
      </c>
      <c r="F532">
        <v>10530</v>
      </c>
      <c r="G532">
        <v>10530</v>
      </c>
      <c r="H532">
        <v>35802</v>
      </c>
      <c r="I532" s="26">
        <v>43648</v>
      </c>
      <c r="J532" t="s">
        <v>278</v>
      </c>
      <c r="K532" t="s">
        <v>278</v>
      </c>
      <c r="L532" t="s">
        <v>278</v>
      </c>
      <c r="M532" t="s">
        <v>278</v>
      </c>
      <c r="N532" t="s">
        <v>278</v>
      </c>
      <c r="O532" t="s">
        <v>1</v>
      </c>
      <c r="Q532" t="s">
        <v>2470</v>
      </c>
      <c r="S532" t="s">
        <v>2469</v>
      </c>
      <c r="T532" t="e">
        <f>VLOOKUP(Series!A532,EntidadesOpWeb!$A$4:$A$126,1,FALSE)</f>
        <v>#N/A</v>
      </c>
    </row>
    <row r="533" spans="1:20" hidden="1" x14ac:dyDescent="0.35">
      <c r="A533">
        <v>10532</v>
      </c>
      <c r="B533" t="s">
        <v>1788</v>
      </c>
      <c r="C533" t="s">
        <v>1773</v>
      </c>
      <c r="D533" t="s">
        <v>1707</v>
      </c>
      <c r="E533" t="s">
        <v>1773</v>
      </c>
      <c r="F533">
        <v>10530</v>
      </c>
      <c r="G533">
        <v>10530</v>
      </c>
      <c r="H533">
        <v>35803</v>
      </c>
      <c r="I533" s="26">
        <v>43648</v>
      </c>
      <c r="J533" t="s">
        <v>278</v>
      </c>
      <c r="K533" t="s">
        <v>278</v>
      </c>
      <c r="L533" t="s">
        <v>278</v>
      </c>
      <c r="M533" t="s">
        <v>278</v>
      </c>
      <c r="N533" t="s">
        <v>278</v>
      </c>
      <c r="O533" t="s">
        <v>1</v>
      </c>
      <c r="Q533" t="s">
        <v>2468</v>
      </c>
      <c r="S533" t="s">
        <v>2467</v>
      </c>
      <c r="T533" t="e">
        <f>VLOOKUP(Series!A533,EntidadesOpWeb!$A$4:$A$126,1,FALSE)</f>
        <v>#N/A</v>
      </c>
    </row>
    <row r="534" spans="1:20" hidden="1" x14ac:dyDescent="0.35">
      <c r="A534">
        <v>10534</v>
      </c>
      <c r="B534" t="s">
        <v>1788</v>
      </c>
      <c r="C534" t="s">
        <v>1773</v>
      </c>
      <c r="D534" t="s">
        <v>1707</v>
      </c>
      <c r="E534" t="s">
        <v>1773</v>
      </c>
      <c r="F534">
        <v>10533</v>
      </c>
      <c r="G534">
        <v>10533</v>
      </c>
      <c r="H534">
        <v>36522</v>
      </c>
      <c r="I534" s="26">
        <v>43721</v>
      </c>
      <c r="J534" t="s">
        <v>278</v>
      </c>
      <c r="K534" t="s">
        <v>278</v>
      </c>
      <c r="L534" t="s">
        <v>278</v>
      </c>
      <c r="M534" t="s">
        <v>278</v>
      </c>
      <c r="N534" t="s">
        <v>278</v>
      </c>
      <c r="O534" t="s">
        <v>1</v>
      </c>
      <c r="Q534" t="s">
        <v>2466</v>
      </c>
      <c r="S534" t="s">
        <v>2465</v>
      </c>
      <c r="T534" t="e">
        <f>VLOOKUP(Series!A534,EntidadesOpWeb!$A$4:$A$126,1,FALSE)</f>
        <v>#N/A</v>
      </c>
    </row>
    <row r="535" spans="1:20" hidden="1" x14ac:dyDescent="0.35">
      <c r="A535">
        <v>10535</v>
      </c>
      <c r="B535" t="s">
        <v>1788</v>
      </c>
      <c r="C535" t="s">
        <v>1773</v>
      </c>
      <c r="D535" t="s">
        <v>1707</v>
      </c>
      <c r="E535" t="s">
        <v>1773</v>
      </c>
      <c r="F535">
        <v>10533</v>
      </c>
      <c r="G535">
        <v>10533</v>
      </c>
      <c r="H535">
        <v>36524</v>
      </c>
      <c r="I535" s="26">
        <v>43721</v>
      </c>
      <c r="J535" t="s">
        <v>278</v>
      </c>
      <c r="K535" t="s">
        <v>278</v>
      </c>
      <c r="L535" t="s">
        <v>278</v>
      </c>
      <c r="M535" t="s">
        <v>278</v>
      </c>
      <c r="N535" t="s">
        <v>278</v>
      </c>
      <c r="O535" t="s">
        <v>1</v>
      </c>
      <c r="Q535" t="s">
        <v>2464</v>
      </c>
      <c r="S535" t="s">
        <v>2463</v>
      </c>
      <c r="T535" t="e">
        <f>VLOOKUP(Series!A535,EntidadesOpWeb!$A$4:$A$126,1,FALSE)</f>
        <v>#N/A</v>
      </c>
    </row>
    <row r="536" spans="1:20" hidden="1" x14ac:dyDescent="0.35">
      <c r="A536">
        <v>10536</v>
      </c>
      <c r="B536" t="s">
        <v>1788</v>
      </c>
      <c r="C536" t="s">
        <v>1773</v>
      </c>
      <c r="D536" t="s">
        <v>1707</v>
      </c>
      <c r="E536" t="s">
        <v>1773</v>
      </c>
      <c r="F536">
        <v>10533</v>
      </c>
      <c r="G536">
        <v>10533</v>
      </c>
      <c r="H536">
        <v>36525</v>
      </c>
      <c r="I536" s="26">
        <v>43721</v>
      </c>
      <c r="J536" t="s">
        <v>278</v>
      </c>
      <c r="K536" t="s">
        <v>278</v>
      </c>
      <c r="L536" t="s">
        <v>278</v>
      </c>
      <c r="M536" t="s">
        <v>278</v>
      </c>
      <c r="N536" t="s">
        <v>278</v>
      </c>
      <c r="O536" t="s">
        <v>1</v>
      </c>
      <c r="Q536" t="s">
        <v>2462</v>
      </c>
      <c r="S536" t="s">
        <v>2461</v>
      </c>
      <c r="T536" t="e">
        <f>VLOOKUP(Series!A536,EntidadesOpWeb!$A$4:$A$126,1,FALSE)</f>
        <v>#N/A</v>
      </c>
    </row>
    <row r="537" spans="1:20" hidden="1" x14ac:dyDescent="0.35">
      <c r="A537">
        <v>10538</v>
      </c>
      <c r="B537" t="s">
        <v>1788</v>
      </c>
      <c r="C537" t="s">
        <v>1773</v>
      </c>
      <c r="D537" t="s">
        <v>1707</v>
      </c>
      <c r="E537" t="s">
        <v>1773</v>
      </c>
      <c r="F537">
        <v>10537</v>
      </c>
      <c r="G537">
        <v>10537</v>
      </c>
      <c r="H537">
        <v>36527</v>
      </c>
      <c r="I537" s="26">
        <v>43721</v>
      </c>
      <c r="J537" t="s">
        <v>278</v>
      </c>
      <c r="K537" t="s">
        <v>278</v>
      </c>
      <c r="L537" t="s">
        <v>278</v>
      </c>
      <c r="M537" t="s">
        <v>278</v>
      </c>
      <c r="N537" t="s">
        <v>278</v>
      </c>
      <c r="O537" t="s">
        <v>1</v>
      </c>
      <c r="Q537" t="s">
        <v>2460</v>
      </c>
      <c r="S537" t="s">
        <v>2459</v>
      </c>
      <c r="T537" t="e">
        <f>VLOOKUP(Series!A537,EntidadesOpWeb!$A$4:$A$126,1,FALSE)</f>
        <v>#N/A</v>
      </c>
    </row>
    <row r="538" spans="1:20" hidden="1" x14ac:dyDescent="0.35">
      <c r="A538">
        <v>10539</v>
      </c>
      <c r="B538" t="s">
        <v>1788</v>
      </c>
      <c r="C538" t="s">
        <v>1773</v>
      </c>
      <c r="D538" t="s">
        <v>1707</v>
      </c>
      <c r="E538" t="s">
        <v>1773</v>
      </c>
      <c r="F538">
        <v>10537</v>
      </c>
      <c r="G538">
        <v>10537</v>
      </c>
      <c r="H538">
        <v>36528</v>
      </c>
      <c r="I538" s="26">
        <v>43721</v>
      </c>
      <c r="J538" t="s">
        <v>278</v>
      </c>
      <c r="K538" t="s">
        <v>278</v>
      </c>
      <c r="L538" t="s">
        <v>278</v>
      </c>
      <c r="M538" t="s">
        <v>278</v>
      </c>
      <c r="N538" t="s">
        <v>278</v>
      </c>
      <c r="O538" t="s">
        <v>1</v>
      </c>
      <c r="Q538" t="s">
        <v>2458</v>
      </c>
      <c r="S538" t="s">
        <v>2457</v>
      </c>
      <c r="T538" t="e">
        <f>VLOOKUP(Series!A538,EntidadesOpWeb!$A$4:$A$126,1,FALSE)</f>
        <v>#N/A</v>
      </c>
    </row>
    <row r="539" spans="1:20" hidden="1" x14ac:dyDescent="0.35">
      <c r="A539">
        <v>10543</v>
      </c>
      <c r="B539" t="s">
        <v>1788</v>
      </c>
      <c r="C539" t="s">
        <v>1773</v>
      </c>
      <c r="D539" t="s">
        <v>1707</v>
      </c>
      <c r="E539" t="s">
        <v>1773</v>
      </c>
      <c r="F539">
        <v>10501</v>
      </c>
      <c r="G539">
        <v>10501</v>
      </c>
      <c r="H539">
        <v>38858</v>
      </c>
      <c r="I539" s="26">
        <v>43641</v>
      </c>
      <c r="J539" t="s">
        <v>278</v>
      </c>
      <c r="K539" t="s">
        <v>278</v>
      </c>
      <c r="L539" t="s">
        <v>278</v>
      </c>
      <c r="M539" t="s">
        <v>278</v>
      </c>
      <c r="N539" t="s">
        <v>278</v>
      </c>
      <c r="O539" t="s">
        <v>1</v>
      </c>
      <c r="Q539" t="s">
        <v>2456</v>
      </c>
      <c r="S539" t="s">
        <v>2455</v>
      </c>
      <c r="T539" t="e">
        <f>VLOOKUP(Series!A539,EntidadesOpWeb!$A$4:$A$126,1,FALSE)</f>
        <v>#N/A</v>
      </c>
    </row>
    <row r="540" spans="1:20" hidden="1" x14ac:dyDescent="0.35">
      <c r="A540">
        <v>10544</v>
      </c>
      <c r="B540" t="s">
        <v>1788</v>
      </c>
      <c r="C540" t="s">
        <v>1773</v>
      </c>
      <c r="D540" t="s">
        <v>1707</v>
      </c>
      <c r="E540" t="s">
        <v>1773</v>
      </c>
      <c r="F540">
        <v>10501</v>
      </c>
      <c r="G540">
        <v>10501</v>
      </c>
      <c r="H540">
        <v>38859</v>
      </c>
      <c r="I540" s="26">
        <v>43641</v>
      </c>
      <c r="J540" t="s">
        <v>278</v>
      </c>
      <c r="K540" t="s">
        <v>278</v>
      </c>
      <c r="L540" t="s">
        <v>278</v>
      </c>
      <c r="M540" t="s">
        <v>278</v>
      </c>
      <c r="N540" t="s">
        <v>278</v>
      </c>
      <c r="O540" t="s">
        <v>1</v>
      </c>
      <c r="Q540" t="s">
        <v>2454</v>
      </c>
      <c r="S540" t="s">
        <v>2453</v>
      </c>
      <c r="T540" t="e">
        <f>VLOOKUP(Series!A540,EntidadesOpWeb!$A$4:$A$126,1,FALSE)</f>
        <v>#N/A</v>
      </c>
    </row>
    <row r="541" spans="1:20" hidden="1" x14ac:dyDescent="0.35">
      <c r="A541">
        <v>10546</v>
      </c>
      <c r="B541" t="s">
        <v>1788</v>
      </c>
      <c r="C541" t="s">
        <v>1773</v>
      </c>
      <c r="D541" t="s">
        <v>1707</v>
      </c>
      <c r="E541" t="s">
        <v>1773</v>
      </c>
      <c r="F541">
        <v>10545</v>
      </c>
      <c r="G541">
        <v>10545</v>
      </c>
      <c r="H541">
        <v>39518</v>
      </c>
      <c r="I541" s="26">
        <v>44130</v>
      </c>
      <c r="J541" t="s">
        <v>278</v>
      </c>
      <c r="K541" t="s">
        <v>278</v>
      </c>
      <c r="L541" t="s">
        <v>278</v>
      </c>
      <c r="M541" t="s">
        <v>278</v>
      </c>
      <c r="N541" t="s">
        <v>278</v>
      </c>
      <c r="O541" t="s">
        <v>1</v>
      </c>
      <c r="Q541" t="s">
        <v>2452</v>
      </c>
      <c r="S541" t="s">
        <v>2451</v>
      </c>
      <c r="T541" t="e">
        <f>VLOOKUP(Series!A541,EntidadesOpWeb!$A$4:$A$126,1,FALSE)</f>
        <v>#N/A</v>
      </c>
    </row>
    <row r="542" spans="1:20" hidden="1" x14ac:dyDescent="0.35">
      <c r="A542">
        <v>10547</v>
      </c>
      <c r="B542" t="s">
        <v>1788</v>
      </c>
      <c r="C542" t="s">
        <v>1773</v>
      </c>
      <c r="D542" t="s">
        <v>1707</v>
      </c>
      <c r="E542" t="s">
        <v>1773</v>
      </c>
      <c r="F542">
        <v>10545</v>
      </c>
      <c r="G542">
        <v>10545</v>
      </c>
      <c r="H542">
        <v>39519</v>
      </c>
      <c r="I542" s="26">
        <v>44130</v>
      </c>
      <c r="J542" t="s">
        <v>278</v>
      </c>
      <c r="K542" t="s">
        <v>278</v>
      </c>
      <c r="L542" t="s">
        <v>278</v>
      </c>
      <c r="M542" t="s">
        <v>278</v>
      </c>
      <c r="N542" t="s">
        <v>278</v>
      </c>
      <c r="O542" t="s">
        <v>1</v>
      </c>
      <c r="Q542" t="s">
        <v>2450</v>
      </c>
      <c r="S542" t="s">
        <v>2449</v>
      </c>
      <c r="T542" t="e">
        <f>VLOOKUP(Series!A542,EntidadesOpWeb!$A$4:$A$126,1,FALSE)</f>
        <v>#N/A</v>
      </c>
    </row>
    <row r="543" spans="1:20" hidden="1" x14ac:dyDescent="0.35">
      <c r="A543">
        <v>10548</v>
      </c>
      <c r="B543" t="s">
        <v>1788</v>
      </c>
      <c r="C543" t="s">
        <v>1773</v>
      </c>
      <c r="D543" t="s">
        <v>1707</v>
      </c>
      <c r="E543" t="s">
        <v>1773</v>
      </c>
      <c r="F543">
        <v>10545</v>
      </c>
      <c r="G543">
        <v>10545</v>
      </c>
      <c r="H543">
        <v>39521</v>
      </c>
      <c r="I543" s="26">
        <v>44130</v>
      </c>
      <c r="J543" t="s">
        <v>278</v>
      </c>
      <c r="K543" t="s">
        <v>278</v>
      </c>
      <c r="L543" t="s">
        <v>278</v>
      </c>
      <c r="M543" t="s">
        <v>278</v>
      </c>
      <c r="N543" t="s">
        <v>278</v>
      </c>
      <c r="O543" t="s">
        <v>1</v>
      </c>
      <c r="Q543" t="s">
        <v>2448</v>
      </c>
      <c r="S543" t="s">
        <v>2447</v>
      </c>
      <c r="T543" t="e">
        <f>VLOOKUP(Series!A543,EntidadesOpWeb!$A$4:$A$126,1,FALSE)</f>
        <v>#N/A</v>
      </c>
    </row>
    <row r="544" spans="1:20" hidden="1" x14ac:dyDescent="0.35">
      <c r="A544">
        <v>10549</v>
      </c>
      <c r="B544" t="s">
        <v>1788</v>
      </c>
      <c r="C544" t="s">
        <v>1773</v>
      </c>
      <c r="D544" t="s">
        <v>1707</v>
      </c>
      <c r="E544" t="s">
        <v>1773</v>
      </c>
      <c r="F544">
        <v>10545</v>
      </c>
      <c r="G544">
        <v>10545</v>
      </c>
      <c r="H544">
        <v>39522</v>
      </c>
      <c r="I544" s="26">
        <v>44130</v>
      </c>
      <c r="J544" t="s">
        <v>278</v>
      </c>
      <c r="K544" t="s">
        <v>278</v>
      </c>
      <c r="L544" t="s">
        <v>278</v>
      </c>
      <c r="M544" t="s">
        <v>278</v>
      </c>
      <c r="N544" t="s">
        <v>278</v>
      </c>
      <c r="O544" t="s">
        <v>1</v>
      </c>
      <c r="Q544" t="s">
        <v>2446</v>
      </c>
      <c r="S544" t="s">
        <v>2445</v>
      </c>
      <c r="T544" t="e">
        <f>VLOOKUP(Series!A544,EntidadesOpWeb!$A$4:$A$126,1,FALSE)</f>
        <v>#N/A</v>
      </c>
    </row>
    <row r="545" spans="1:20" hidden="1" x14ac:dyDescent="0.35">
      <c r="A545">
        <v>10550</v>
      </c>
      <c r="B545" t="s">
        <v>1788</v>
      </c>
      <c r="C545" t="s">
        <v>1773</v>
      </c>
      <c r="D545" t="s">
        <v>1707</v>
      </c>
      <c r="E545" t="s">
        <v>1773</v>
      </c>
      <c r="F545">
        <v>10545</v>
      </c>
      <c r="G545">
        <v>10545</v>
      </c>
      <c r="H545">
        <v>39523</v>
      </c>
      <c r="I545" s="26">
        <v>44130</v>
      </c>
      <c r="J545" t="s">
        <v>278</v>
      </c>
      <c r="K545" t="s">
        <v>278</v>
      </c>
      <c r="L545" t="s">
        <v>278</v>
      </c>
      <c r="M545" t="s">
        <v>278</v>
      </c>
      <c r="N545" t="s">
        <v>278</v>
      </c>
      <c r="O545" t="s">
        <v>1</v>
      </c>
      <c r="Q545" t="s">
        <v>2444</v>
      </c>
      <c r="S545" t="s">
        <v>2443</v>
      </c>
      <c r="T545" t="e">
        <f>VLOOKUP(Series!A545,EntidadesOpWeb!$A$4:$A$126,1,FALSE)</f>
        <v>#N/A</v>
      </c>
    </row>
    <row r="546" spans="1:20" hidden="1" x14ac:dyDescent="0.35">
      <c r="A546">
        <v>10552</v>
      </c>
      <c r="B546" t="s">
        <v>1788</v>
      </c>
      <c r="C546" t="s">
        <v>1773</v>
      </c>
      <c r="D546" t="s">
        <v>1707</v>
      </c>
      <c r="E546" t="s">
        <v>1773</v>
      </c>
      <c r="F546">
        <v>10551</v>
      </c>
      <c r="G546">
        <v>10551</v>
      </c>
      <c r="H546">
        <v>40724</v>
      </c>
      <c r="I546" s="26">
        <v>44355</v>
      </c>
      <c r="J546" t="s">
        <v>278</v>
      </c>
      <c r="K546" t="s">
        <v>278</v>
      </c>
      <c r="L546" t="s">
        <v>278</v>
      </c>
      <c r="M546" t="s">
        <v>278</v>
      </c>
      <c r="N546" t="s">
        <v>278</v>
      </c>
      <c r="O546" t="s">
        <v>1</v>
      </c>
      <c r="Q546" t="s">
        <v>2442</v>
      </c>
      <c r="S546" t="s">
        <v>2441</v>
      </c>
      <c r="T546" t="e">
        <f>VLOOKUP(Series!A546,EntidadesOpWeb!$A$4:$A$126,1,FALSE)</f>
        <v>#N/A</v>
      </c>
    </row>
    <row r="547" spans="1:20" hidden="1" x14ac:dyDescent="0.35">
      <c r="A547">
        <v>10553</v>
      </c>
      <c r="B547" t="s">
        <v>1788</v>
      </c>
      <c r="C547" t="s">
        <v>1773</v>
      </c>
      <c r="D547" t="s">
        <v>1707</v>
      </c>
      <c r="E547" t="s">
        <v>1773</v>
      </c>
      <c r="F547">
        <v>10551</v>
      </c>
      <c r="G547">
        <v>10551</v>
      </c>
      <c r="H547">
        <v>40725</v>
      </c>
      <c r="I547" s="26">
        <v>44355</v>
      </c>
      <c r="J547" t="s">
        <v>278</v>
      </c>
      <c r="K547" t="s">
        <v>278</v>
      </c>
      <c r="L547" t="s">
        <v>278</v>
      </c>
      <c r="M547" t="s">
        <v>278</v>
      </c>
      <c r="N547" t="s">
        <v>278</v>
      </c>
      <c r="O547" t="s">
        <v>1</v>
      </c>
      <c r="Q547" t="s">
        <v>2440</v>
      </c>
      <c r="S547" t="s">
        <v>2439</v>
      </c>
      <c r="T547" t="e">
        <f>VLOOKUP(Series!A547,EntidadesOpWeb!$A$4:$A$126,1,FALSE)</f>
        <v>#N/A</v>
      </c>
    </row>
    <row r="548" spans="1:20" hidden="1" x14ac:dyDescent="0.35">
      <c r="A548">
        <v>10554</v>
      </c>
      <c r="B548" t="s">
        <v>1788</v>
      </c>
      <c r="C548" t="s">
        <v>1773</v>
      </c>
      <c r="D548" t="s">
        <v>1707</v>
      </c>
      <c r="E548" t="s">
        <v>1773</v>
      </c>
      <c r="F548">
        <v>10551</v>
      </c>
      <c r="G548">
        <v>10551</v>
      </c>
      <c r="H548">
        <v>40726</v>
      </c>
      <c r="I548" s="26">
        <v>44355</v>
      </c>
      <c r="J548" t="s">
        <v>278</v>
      </c>
      <c r="K548" t="s">
        <v>278</v>
      </c>
      <c r="L548" t="s">
        <v>278</v>
      </c>
      <c r="M548" t="s">
        <v>278</v>
      </c>
      <c r="N548" t="s">
        <v>278</v>
      </c>
      <c r="O548" t="s">
        <v>1</v>
      </c>
      <c r="Q548" t="s">
        <v>2438</v>
      </c>
      <c r="S548" t="s">
        <v>2437</v>
      </c>
      <c r="T548" t="e">
        <f>VLOOKUP(Series!A548,EntidadesOpWeb!$A$4:$A$126,1,FALSE)</f>
        <v>#N/A</v>
      </c>
    </row>
    <row r="549" spans="1:20" hidden="1" x14ac:dyDescent="0.35">
      <c r="A549">
        <v>10555</v>
      </c>
      <c r="B549" t="s">
        <v>1788</v>
      </c>
      <c r="C549" t="s">
        <v>1773</v>
      </c>
      <c r="D549" t="s">
        <v>1707</v>
      </c>
      <c r="E549" t="s">
        <v>1773</v>
      </c>
      <c r="F549">
        <v>10551</v>
      </c>
      <c r="G549">
        <v>10551</v>
      </c>
      <c r="H549">
        <v>40727</v>
      </c>
      <c r="I549" s="26">
        <v>44355</v>
      </c>
      <c r="J549" t="s">
        <v>278</v>
      </c>
      <c r="K549" t="s">
        <v>278</v>
      </c>
      <c r="L549" t="s">
        <v>278</v>
      </c>
      <c r="M549" t="s">
        <v>278</v>
      </c>
      <c r="N549" t="s">
        <v>278</v>
      </c>
      <c r="O549" t="s">
        <v>1</v>
      </c>
      <c r="Q549" t="s">
        <v>2436</v>
      </c>
      <c r="S549" t="s">
        <v>2435</v>
      </c>
      <c r="T549" t="e">
        <f>VLOOKUP(Series!A549,EntidadesOpWeb!$A$4:$A$126,1,FALSE)</f>
        <v>#N/A</v>
      </c>
    </row>
    <row r="550" spans="1:20" hidden="1" x14ac:dyDescent="0.35">
      <c r="A550">
        <v>10557</v>
      </c>
      <c r="B550" t="s">
        <v>1788</v>
      </c>
      <c r="C550" t="s">
        <v>1773</v>
      </c>
      <c r="D550" t="s">
        <v>1707</v>
      </c>
      <c r="E550" t="s">
        <v>1773</v>
      </c>
      <c r="F550">
        <v>10556</v>
      </c>
      <c r="G550">
        <v>10556</v>
      </c>
      <c r="H550">
        <v>40729</v>
      </c>
      <c r="I550" s="26">
        <v>44355</v>
      </c>
      <c r="J550" t="s">
        <v>278</v>
      </c>
      <c r="K550" t="s">
        <v>278</v>
      </c>
      <c r="L550" t="s">
        <v>278</v>
      </c>
      <c r="M550" t="s">
        <v>278</v>
      </c>
      <c r="N550" t="s">
        <v>278</v>
      </c>
      <c r="O550" t="s">
        <v>1</v>
      </c>
      <c r="Q550" t="s">
        <v>2434</v>
      </c>
      <c r="S550" t="s">
        <v>2433</v>
      </c>
      <c r="T550" t="e">
        <f>VLOOKUP(Series!A550,EntidadesOpWeb!$A$4:$A$126,1,FALSE)</f>
        <v>#N/A</v>
      </c>
    </row>
    <row r="551" spans="1:20" hidden="1" x14ac:dyDescent="0.35">
      <c r="A551">
        <v>10558</v>
      </c>
      <c r="B551" t="s">
        <v>1788</v>
      </c>
      <c r="C551" t="s">
        <v>1773</v>
      </c>
      <c r="D551" t="s">
        <v>1707</v>
      </c>
      <c r="E551" t="s">
        <v>1773</v>
      </c>
      <c r="F551">
        <v>10556</v>
      </c>
      <c r="G551">
        <v>10556</v>
      </c>
      <c r="H551">
        <v>40730</v>
      </c>
      <c r="I551" s="26">
        <v>44355</v>
      </c>
      <c r="J551" t="s">
        <v>278</v>
      </c>
      <c r="K551" t="s">
        <v>278</v>
      </c>
      <c r="L551" t="s">
        <v>278</v>
      </c>
      <c r="M551" t="s">
        <v>278</v>
      </c>
      <c r="N551" t="s">
        <v>278</v>
      </c>
      <c r="O551" t="s">
        <v>1</v>
      </c>
      <c r="Q551" t="s">
        <v>2432</v>
      </c>
      <c r="S551" t="s">
        <v>2431</v>
      </c>
      <c r="T551" t="e">
        <f>VLOOKUP(Series!A551,EntidadesOpWeb!$A$4:$A$126,1,FALSE)</f>
        <v>#N/A</v>
      </c>
    </row>
    <row r="552" spans="1:20" hidden="1" x14ac:dyDescent="0.35">
      <c r="A552">
        <v>10559</v>
      </c>
      <c r="B552" t="s">
        <v>1788</v>
      </c>
      <c r="C552" t="s">
        <v>1773</v>
      </c>
      <c r="D552" t="s">
        <v>1707</v>
      </c>
      <c r="E552" t="s">
        <v>1773</v>
      </c>
      <c r="F552">
        <v>10556</v>
      </c>
      <c r="G552">
        <v>10556</v>
      </c>
      <c r="H552">
        <v>40731</v>
      </c>
      <c r="I552" s="26">
        <v>44355</v>
      </c>
      <c r="J552" t="s">
        <v>278</v>
      </c>
      <c r="K552" t="s">
        <v>278</v>
      </c>
      <c r="L552" t="s">
        <v>278</v>
      </c>
      <c r="M552" t="s">
        <v>278</v>
      </c>
      <c r="N552" t="s">
        <v>278</v>
      </c>
      <c r="O552" t="s">
        <v>1</v>
      </c>
      <c r="Q552" t="s">
        <v>2430</v>
      </c>
      <c r="S552" t="s">
        <v>2429</v>
      </c>
      <c r="T552" t="e">
        <f>VLOOKUP(Series!A552,EntidadesOpWeb!$A$4:$A$126,1,FALSE)</f>
        <v>#N/A</v>
      </c>
    </row>
    <row r="553" spans="1:20" hidden="1" x14ac:dyDescent="0.35">
      <c r="A553">
        <v>10561</v>
      </c>
      <c r="B553" t="s">
        <v>1788</v>
      </c>
      <c r="C553" t="s">
        <v>1773</v>
      </c>
      <c r="D553" t="s">
        <v>1707</v>
      </c>
      <c r="E553" t="s">
        <v>1773</v>
      </c>
      <c r="F553">
        <v>10560</v>
      </c>
      <c r="G553">
        <v>10560</v>
      </c>
      <c r="H553">
        <v>40733</v>
      </c>
      <c r="I553" s="26">
        <v>44392</v>
      </c>
      <c r="J553" t="s">
        <v>278</v>
      </c>
      <c r="K553" t="s">
        <v>278</v>
      </c>
      <c r="L553" t="s">
        <v>278</v>
      </c>
      <c r="M553" t="s">
        <v>278</v>
      </c>
      <c r="N553" t="s">
        <v>278</v>
      </c>
      <c r="O553" t="s">
        <v>1</v>
      </c>
      <c r="Q553" t="s">
        <v>2428</v>
      </c>
      <c r="S553" t="s">
        <v>2427</v>
      </c>
      <c r="T553" t="e">
        <f>VLOOKUP(Series!A553,EntidadesOpWeb!$A$4:$A$126,1,FALSE)</f>
        <v>#N/A</v>
      </c>
    </row>
    <row r="554" spans="1:20" hidden="1" x14ac:dyDescent="0.35">
      <c r="A554">
        <v>10562</v>
      </c>
      <c r="B554" t="s">
        <v>1788</v>
      </c>
      <c r="C554" t="s">
        <v>1773</v>
      </c>
      <c r="D554" t="s">
        <v>1707</v>
      </c>
      <c r="E554" t="s">
        <v>1773</v>
      </c>
      <c r="F554">
        <v>10560</v>
      </c>
      <c r="G554">
        <v>10560</v>
      </c>
      <c r="H554">
        <v>40734</v>
      </c>
      <c r="I554" s="26">
        <v>44392</v>
      </c>
      <c r="J554" t="s">
        <v>278</v>
      </c>
      <c r="K554" t="s">
        <v>278</v>
      </c>
      <c r="L554" t="s">
        <v>278</v>
      </c>
      <c r="M554" t="s">
        <v>278</v>
      </c>
      <c r="N554" t="s">
        <v>278</v>
      </c>
      <c r="O554" t="s">
        <v>1</v>
      </c>
      <c r="Q554" t="s">
        <v>2426</v>
      </c>
      <c r="S554" t="s">
        <v>2425</v>
      </c>
      <c r="T554" t="e">
        <f>VLOOKUP(Series!A554,EntidadesOpWeb!$A$4:$A$126,1,FALSE)</f>
        <v>#N/A</v>
      </c>
    </row>
    <row r="555" spans="1:20" hidden="1" x14ac:dyDescent="0.35">
      <c r="A555">
        <v>10563</v>
      </c>
      <c r="B555" t="s">
        <v>1788</v>
      </c>
      <c r="C555" t="s">
        <v>1773</v>
      </c>
      <c r="D555" t="s">
        <v>1707</v>
      </c>
      <c r="E555" t="s">
        <v>1773</v>
      </c>
      <c r="F555">
        <v>10560</v>
      </c>
      <c r="G555">
        <v>10560</v>
      </c>
      <c r="H555">
        <v>40735</v>
      </c>
      <c r="I555" s="26">
        <v>44392</v>
      </c>
      <c r="J555" t="s">
        <v>278</v>
      </c>
      <c r="K555" t="s">
        <v>278</v>
      </c>
      <c r="L555" t="s">
        <v>278</v>
      </c>
      <c r="M555" t="s">
        <v>278</v>
      </c>
      <c r="N555" t="s">
        <v>278</v>
      </c>
      <c r="O555" t="s">
        <v>1</v>
      </c>
      <c r="Q555" t="s">
        <v>2424</v>
      </c>
      <c r="S555" t="s">
        <v>2423</v>
      </c>
      <c r="T555" t="e">
        <f>VLOOKUP(Series!A555,EntidadesOpWeb!$A$4:$A$126,1,FALSE)</f>
        <v>#N/A</v>
      </c>
    </row>
    <row r="556" spans="1:20" hidden="1" x14ac:dyDescent="0.35">
      <c r="A556">
        <v>10565</v>
      </c>
      <c r="B556" t="s">
        <v>1788</v>
      </c>
      <c r="C556" t="s">
        <v>1773</v>
      </c>
      <c r="D556" t="s">
        <v>1707</v>
      </c>
      <c r="E556" t="s">
        <v>1773</v>
      </c>
      <c r="F556">
        <v>10564</v>
      </c>
      <c r="G556">
        <v>10564</v>
      </c>
      <c r="H556">
        <v>40911</v>
      </c>
      <c r="I556" s="26">
        <v>44433</v>
      </c>
      <c r="J556" t="s">
        <v>278</v>
      </c>
      <c r="K556" t="s">
        <v>278</v>
      </c>
      <c r="L556" t="s">
        <v>278</v>
      </c>
      <c r="M556" t="s">
        <v>278</v>
      </c>
      <c r="N556" t="s">
        <v>278</v>
      </c>
      <c r="O556" t="s">
        <v>1</v>
      </c>
      <c r="Q556" t="s">
        <v>2422</v>
      </c>
      <c r="S556" t="s">
        <v>2421</v>
      </c>
      <c r="T556" t="e">
        <f>VLOOKUP(Series!A556,EntidadesOpWeb!$A$4:$A$126,1,FALSE)</f>
        <v>#N/A</v>
      </c>
    </row>
    <row r="557" spans="1:20" hidden="1" x14ac:dyDescent="0.35">
      <c r="A557">
        <v>10566</v>
      </c>
      <c r="B557" t="s">
        <v>1788</v>
      </c>
      <c r="C557" t="s">
        <v>1773</v>
      </c>
      <c r="D557" t="s">
        <v>1707</v>
      </c>
      <c r="E557" t="s">
        <v>1773</v>
      </c>
      <c r="F557">
        <v>10564</v>
      </c>
      <c r="G557">
        <v>10564</v>
      </c>
      <c r="H557">
        <v>40912</v>
      </c>
      <c r="I557" s="26">
        <v>44433</v>
      </c>
      <c r="J557" t="s">
        <v>278</v>
      </c>
      <c r="K557" t="s">
        <v>278</v>
      </c>
      <c r="L557" t="s">
        <v>278</v>
      </c>
      <c r="M557" t="s">
        <v>278</v>
      </c>
      <c r="N557" t="s">
        <v>278</v>
      </c>
      <c r="O557" t="s">
        <v>1</v>
      </c>
      <c r="Q557" t="s">
        <v>2420</v>
      </c>
      <c r="S557" t="s">
        <v>2419</v>
      </c>
      <c r="T557" t="e">
        <f>VLOOKUP(Series!A557,EntidadesOpWeb!$A$4:$A$126,1,FALSE)</f>
        <v>#N/A</v>
      </c>
    </row>
    <row r="558" spans="1:20" hidden="1" x14ac:dyDescent="0.35">
      <c r="A558">
        <v>10567</v>
      </c>
      <c r="B558" t="s">
        <v>1788</v>
      </c>
      <c r="C558" t="s">
        <v>1773</v>
      </c>
      <c r="D558" t="s">
        <v>1707</v>
      </c>
      <c r="E558" t="s">
        <v>1773</v>
      </c>
      <c r="F558">
        <v>10564</v>
      </c>
      <c r="G558">
        <v>10564</v>
      </c>
      <c r="H558">
        <v>40913</v>
      </c>
      <c r="I558" s="26">
        <v>44433</v>
      </c>
      <c r="J558" t="s">
        <v>278</v>
      </c>
      <c r="K558" t="s">
        <v>278</v>
      </c>
      <c r="L558" t="s">
        <v>278</v>
      </c>
      <c r="M558" t="s">
        <v>278</v>
      </c>
      <c r="N558" t="s">
        <v>278</v>
      </c>
      <c r="O558" t="s">
        <v>1</v>
      </c>
      <c r="Q558" t="s">
        <v>2418</v>
      </c>
      <c r="S558" t="s">
        <v>2417</v>
      </c>
      <c r="T558" t="e">
        <f>VLOOKUP(Series!A558,EntidadesOpWeb!$A$4:$A$126,1,FALSE)</f>
        <v>#N/A</v>
      </c>
    </row>
    <row r="559" spans="1:20" hidden="1" x14ac:dyDescent="0.35">
      <c r="A559">
        <v>10568</v>
      </c>
      <c r="B559" t="s">
        <v>1788</v>
      </c>
      <c r="C559" t="s">
        <v>1773</v>
      </c>
      <c r="D559" t="s">
        <v>1707</v>
      </c>
      <c r="E559" t="s">
        <v>1773</v>
      </c>
      <c r="F559">
        <v>10564</v>
      </c>
      <c r="G559">
        <v>10564</v>
      </c>
      <c r="H559">
        <v>40914</v>
      </c>
      <c r="I559" s="26">
        <v>44433</v>
      </c>
      <c r="J559" t="s">
        <v>278</v>
      </c>
      <c r="K559" t="s">
        <v>278</v>
      </c>
      <c r="L559" t="s">
        <v>278</v>
      </c>
      <c r="M559" t="s">
        <v>278</v>
      </c>
      <c r="N559" t="s">
        <v>278</v>
      </c>
      <c r="O559" t="s">
        <v>1</v>
      </c>
      <c r="Q559" t="s">
        <v>2416</v>
      </c>
      <c r="S559" t="s">
        <v>2415</v>
      </c>
      <c r="T559" t="e">
        <f>VLOOKUP(Series!A559,EntidadesOpWeb!$A$4:$A$126,1,FALSE)</f>
        <v>#N/A</v>
      </c>
    </row>
    <row r="560" spans="1:20" hidden="1" x14ac:dyDescent="0.35">
      <c r="A560">
        <v>10569</v>
      </c>
      <c r="B560" t="s">
        <v>1788</v>
      </c>
      <c r="C560" t="s">
        <v>1773</v>
      </c>
      <c r="D560" t="s">
        <v>1707</v>
      </c>
      <c r="E560" t="s">
        <v>1773</v>
      </c>
      <c r="F560">
        <v>10564</v>
      </c>
      <c r="G560">
        <v>10564</v>
      </c>
      <c r="H560">
        <v>40915</v>
      </c>
      <c r="I560" s="26">
        <v>44433</v>
      </c>
      <c r="J560" t="s">
        <v>278</v>
      </c>
      <c r="K560" t="s">
        <v>278</v>
      </c>
      <c r="L560" t="s">
        <v>278</v>
      </c>
      <c r="M560" t="s">
        <v>278</v>
      </c>
      <c r="N560" t="s">
        <v>278</v>
      </c>
      <c r="O560" t="s">
        <v>1</v>
      </c>
      <c r="Q560" t="s">
        <v>2414</v>
      </c>
      <c r="S560" t="s">
        <v>2413</v>
      </c>
      <c r="T560" t="e">
        <f>VLOOKUP(Series!A560,EntidadesOpWeb!$A$4:$A$126,1,FALSE)</f>
        <v>#N/A</v>
      </c>
    </row>
    <row r="561" spans="1:20" hidden="1" x14ac:dyDescent="0.35">
      <c r="A561">
        <v>10574</v>
      </c>
      <c r="B561" t="s">
        <v>1788</v>
      </c>
      <c r="C561" t="s">
        <v>1773</v>
      </c>
      <c r="D561" t="s">
        <v>1707</v>
      </c>
      <c r="E561" t="s">
        <v>1773</v>
      </c>
      <c r="F561">
        <v>10573</v>
      </c>
      <c r="G561">
        <v>10573</v>
      </c>
      <c r="H561">
        <v>42201</v>
      </c>
      <c r="I561" s="26">
        <v>44658</v>
      </c>
      <c r="J561" t="s">
        <v>278</v>
      </c>
      <c r="K561" t="s">
        <v>278</v>
      </c>
      <c r="L561" t="s">
        <v>278</v>
      </c>
      <c r="M561" t="s">
        <v>278</v>
      </c>
      <c r="N561" t="s">
        <v>278</v>
      </c>
      <c r="O561" t="s">
        <v>1</v>
      </c>
      <c r="Q561" t="s">
        <v>2412</v>
      </c>
      <c r="S561" t="s">
        <v>2411</v>
      </c>
      <c r="T561" t="e">
        <f>VLOOKUP(Series!A561,EntidadesOpWeb!$A$4:$A$126,1,FALSE)</f>
        <v>#N/A</v>
      </c>
    </row>
    <row r="562" spans="1:20" hidden="1" x14ac:dyDescent="0.35">
      <c r="A562">
        <v>10575</v>
      </c>
      <c r="B562" t="s">
        <v>1788</v>
      </c>
      <c r="C562" t="s">
        <v>1773</v>
      </c>
      <c r="D562" t="s">
        <v>1707</v>
      </c>
      <c r="E562" t="s">
        <v>1773</v>
      </c>
      <c r="F562">
        <v>10573</v>
      </c>
      <c r="G562">
        <v>10573</v>
      </c>
      <c r="H562">
        <v>42202</v>
      </c>
      <c r="I562" s="26">
        <v>44658.730567129627</v>
      </c>
      <c r="J562" t="s">
        <v>278</v>
      </c>
      <c r="K562" t="s">
        <v>278</v>
      </c>
      <c r="L562" t="s">
        <v>278</v>
      </c>
      <c r="M562" t="s">
        <v>278</v>
      </c>
      <c r="N562" t="s">
        <v>278</v>
      </c>
      <c r="O562" t="s">
        <v>1</v>
      </c>
      <c r="Q562" t="s">
        <v>2410</v>
      </c>
      <c r="S562" t="s">
        <v>2409</v>
      </c>
      <c r="T562" t="e">
        <f>VLOOKUP(Series!A562,EntidadesOpWeb!$A$4:$A$126,1,FALSE)</f>
        <v>#N/A</v>
      </c>
    </row>
    <row r="563" spans="1:20" hidden="1" x14ac:dyDescent="0.35">
      <c r="A563">
        <v>10576</v>
      </c>
      <c r="B563" t="s">
        <v>1788</v>
      </c>
      <c r="C563" t="s">
        <v>1773</v>
      </c>
      <c r="D563" t="s">
        <v>1707</v>
      </c>
      <c r="E563" t="s">
        <v>1773</v>
      </c>
      <c r="F563">
        <v>10573</v>
      </c>
      <c r="G563">
        <v>10573</v>
      </c>
      <c r="H563">
        <v>42203</v>
      </c>
      <c r="I563" s="26">
        <v>44669</v>
      </c>
      <c r="J563" t="s">
        <v>278</v>
      </c>
      <c r="K563" t="s">
        <v>278</v>
      </c>
      <c r="L563" t="s">
        <v>278</v>
      </c>
      <c r="M563" t="s">
        <v>278</v>
      </c>
      <c r="N563" t="s">
        <v>278</v>
      </c>
      <c r="O563" t="s">
        <v>1</v>
      </c>
      <c r="Q563" t="s">
        <v>2408</v>
      </c>
      <c r="S563" t="s">
        <v>2407</v>
      </c>
      <c r="T563" t="e">
        <f>VLOOKUP(Series!A563,EntidadesOpWeb!$A$4:$A$126,1,FALSE)</f>
        <v>#N/A</v>
      </c>
    </row>
    <row r="564" spans="1:20" hidden="1" x14ac:dyDescent="0.35">
      <c r="A564">
        <v>10577</v>
      </c>
      <c r="B564" t="s">
        <v>1788</v>
      </c>
      <c r="C564" t="s">
        <v>1773</v>
      </c>
      <c r="D564" t="s">
        <v>1707</v>
      </c>
      <c r="E564" t="s">
        <v>1773</v>
      </c>
      <c r="F564">
        <v>10573</v>
      </c>
      <c r="G564">
        <v>10573</v>
      </c>
      <c r="H564">
        <v>42204</v>
      </c>
      <c r="I564" s="26">
        <v>44658</v>
      </c>
      <c r="J564" t="s">
        <v>278</v>
      </c>
      <c r="K564" t="s">
        <v>278</v>
      </c>
      <c r="L564" t="s">
        <v>278</v>
      </c>
      <c r="M564" t="s">
        <v>278</v>
      </c>
      <c r="N564" t="s">
        <v>278</v>
      </c>
      <c r="O564" t="s">
        <v>1</v>
      </c>
      <c r="Q564" t="s">
        <v>2406</v>
      </c>
      <c r="S564" t="s">
        <v>2405</v>
      </c>
      <c r="T564" t="e">
        <f>VLOOKUP(Series!A564,EntidadesOpWeb!$A$4:$A$126,1,FALSE)</f>
        <v>#N/A</v>
      </c>
    </row>
    <row r="565" spans="1:20" hidden="1" x14ac:dyDescent="0.35">
      <c r="A565">
        <v>10578</v>
      </c>
      <c r="B565" t="s">
        <v>1788</v>
      </c>
      <c r="C565" t="s">
        <v>1773</v>
      </c>
      <c r="D565" t="s">
        <v>1707</v>
      </c>
      <c r="E565" t="s">
        <v>1773</v>
      </c>
      <c r="F565">
        <v>10573</v>
      </c>
      <c r="G565">
        <v>10573</v>
      </c>
      <c r="H565">
        <v>42205</v>
      </c>
      <c r="I565" s="26">
        <v>44658</v>
      </c>
      <c r="J565" t="s">
        <v>278</v>
      </c>
      <c r="K565" t="s">
        <v>278</v>
      </c>
      <c r="L565" t="s">
        <v>278</v>
      </c>
      <c r="M565" t="s">
        <v>278</v>
      </c>
      <c r="N565" t="s">
        <v>278</v>
      </c>
      <c r="O565" t="s">
        <v>1</v>
      </c>
      <c r="Q565" t="s">
        <v>2404</v>
      </c>
      <c r="S565" t="s">
        <v>2403</v>
      </c>
      <c r="T565" t="e">
        <f>VLOOKUP(Series!A565,EntidadesOpWeb!$A$4:$A$126,1,FALSE)</f>
        <v>#N/A</v>
      </c>
    </row>
    <row r="566" spans="1:20" hidden="1" x14ac:dyDescent="0.35">
      <c r="A566">
        <v>10579</v>
      </c>
      <c r="B566" t="s">
        <v>1788</v>
      </c>
      <c r="C566" t="s">
        <v>1773</v>
      </c>
      <c r="D566" t="s">
        <v>1707</v>
      </c>
      <c r="E566" t="s">
        <v>1773</v>
      </c>
      <c r="F566">
        <v>10573</v>
      </c>
      <c r="G566">
        <v>10573</v>
      </c>
      <c r="H566">
        <v>42206</v>
      </c>
      <c r="I566" s="26">
        <v>44658</v>
      </c>
      <c r="J566" t="s">
        <v>278</v>
      </c>
      <c r="K566" t="s">
        <v>278</v>
      </c>
      <c r="L566" t="s">
        <v>278</v>
      </c>
      <c r="M566" t="s">
        <v>278</v>
      </c>
      <c r="N566" t="s">
        <v>278</v>
      </c>
      <c r="O566" t="s">
        <v>1</v>
      </c>
      <c r="Q566" t="s">
        <v>2402</v>
      </c>
      <c r="S566" t="s">
        <v>2401</v>
      </c>
      <c r="T566" t="e">
        <f>VLOOKUP(Series!A566,EntidadesOpWeb!$A$4:$A$126,1,FALSE)</f>
        <v>#N/A</v>
      </c>
    </row>
    <row r="567" spans="1:20" hidden="1" x14ac:dyDescent="0.35">
      <c r="A567">
        <v>10581</v>
      </c>
      <c r="B567" t="s">
        <v>1788</v>
      </c>
      <c r="C567" t="s">
        <v>1773</v>
      </c>
      <c r="D567" t="s">
        <v>1707</v>
      </c>
      <c r="E567" t="s">
        <v>1773</v>
      </c>
      <c r="F567">
        <v>10580</v>
      </c>
      <c r="G567">
        <v>10580</v>
      </c>
      <c r="H567">
        <v>42805</v>
      </c>
      <c r="I567" s="26">
        <v>44776</v>
      </c>
      <c r="J567" t="s">
        <v>278</v>
      </c>
      <c r="K567" t="s">
        <v>278</v>
      </c>
      <c r="L567" t="s">
        <v>278</v>
      </c>
      <c r="M567" t="s">
        <v>278</v>
      </c>
      <c r="N567" t="s">
        <v>278</v>
      </c>
      <c r="O567" t="s">
        <v>1</v>
      </c>
      <c r="Q567" t="s">
        <v>2400</v>
      </c>
      <c r="S567" t="s">
        <v>2399</v>
      </c>
      <c r="T567" t="e">
        <f>VLOOKUP(Series!A567,EntidadesOpWeb!$A$4:$A$126,1,FALSE)</f>
        <v>#N/A</v>
      </c>
    </row>
    <row r="568" spans="1:20" hidden="1" x14ac:dyDescent="0.35">
      <c r="A568">
        <v>10582</v>
      </c>
      <c r="B568" t="s">
        <v>1788</v>
      </c>
      <c r="C568" t="s">
        <v>1773</v>
      </c>
      <c r="D568" t="s">
        <v>1707</v>
      </c>
      <c r="E568" t="s">
        <v>1773</v>
      </c>
      <c r="F568">
        <v>10580</v>
      </c>
      <c r="G568">
        <v>10580</v>
      </c>
      <c r="H568">
        <v>42806</v>
      </c>
      <c r="I568" s="26">
        <v>44776</v>
      </c>
      <c r="J568" t="s">
        <v>278</v>
      </c>
      <c r="K568" t="s">
        <v>278</v>
      </c>
      <c r="L568" t="s">
        <v>278</v>
      </c>
      <c r="M568" t="s">
        <v>278</v>
      </c>
      <c r="N568" t="s">
        <v>278</v>
      </c>
      <c r="O568" t="s">
        <v>1</v>
      </c>
      <c r="Q568" t="s">
        <v>2398</v>
      </c>
      <c r="S568" t="s">
        <v>2397</v>
      </c>
      <c r="T568" t="e">
        <f>VLOOKUP(Series!A568,EntidadesOpWeb!$A$4:$A$126,1,FALSE)</f>
        <v>#N/A</v>
      </c>
    </row>
    <row r="569" spans="1:20" hidden="1" x14ac:dyDescent="0.35">
      <c r="A569">
        <v>10583</v>
      </c>
      <c r="B569" t="s">
        <v>1788</v>
      </c>
      <c r="C569" t="s">
        <v>1773</v>
      </c>
      <c r="D569" t="s">
        <v>1707</v>
      </c>
      <c r="E569" t="s">
        <v>1773</v>
      </c>
      <c r="F569">
        <v>10580</v>
      </c>
      <c r="G569">
        <v>10580</v>
      </c>
      <c r="H569">
        <v>42807</v>
      </c>
      <c r="I569" s="26">
        <v>44776</v>
      </c>
      <c r="J569" t="s">
        <v>278</v>
      </c>
      <c r="K569" t="s">
        <v>278</v>
      </c>
      <c r="L569" t="s">
        <v>278</v>
      </c>
      <c r="M569" t="s">
        <v>278</v>
      </c>
      <c r="N569" t="s">
        <v>278</v>
      </c>
      <c r="O569" t="s">
        <v>1</v>
      </c>
      <c r="Q569" t="s">
        <v>2396</v>
      </c>
      <c r="S569" t="s">
        <v>2395</v>
      </c>
      <c r="T569" t="e">
        <f>VLOOKUP(Series!A569,EntidadesOpWeb!$A$4:$A$126,1,FALSE)</f>
        <v>#N/A</v>
      </c>
    </row>
    <row r="570" spans="1:20" hidden="1" x14ac:dyDescent="0.35">
      <c r="A570">
        <v>10584</v>
      </c>
      <c r="B570" t="s">
        <v>1788</v>
      </c>
      <c r="C570" t="s">
        <v>1773</v>
      </c>
      <c r="D570" t="s">
        <v>1707</v>
      </c>
      <c r="E570" t="s">
        <v>1773</v>
      </c>
      <c r="F570">
        <v>10580</v>
      </c>
      <c r="G570">
        <v>10580</v>
      </c>
      <c r="H570">
        <v>42808</v>
      </c>
      <c r="I570" s="26">
        <v>44776</v>
      </c>
      <c r="J570" t="s">
        <v>278</v>
      </c>
      <c r="K570" t="s">
        <v>278</v>
      </c>
      <c r="L570" t="s">
        <v>278</v>
      </c>
      <c r="M570" t="s">
        <v>278</v>
      </c>
      <c r="N570" t="s">
        <v>278</v>
      </c>
      <c r="O570" t="s">
        <v>1</v>
      </c>
      <c r="Q570" t="s">
        <v>2394</v>
      </c>
      <c r="S570" t="s">
        <v>2393</v>
      </c>
      <c r="T570" t="e">
        <f>VLOOKUP(Series!A570,EntidadesOpWeb!$A$4:$A$126,1,FALSE)</f>
        <v>#N/A</v>
      </c>
    </row>
    <row r="571" spans="1:20" hidden="1" x14ac:dyDescent="0.35">
      <c r="A571">
        <v>10585</v>
      </c>
      <c r="B571" t="s">
        <v>1788</v>
      </c>
      <c r="C571" t="s">
        <v>1773</v>
      </c>
      <c r="D571" t="s">
        <v>1707</v>
      </c>
      <c r="E571" t="s">
        <v>1773</v>
      </c>
      <c r="F571">
        <v>10580</v>
      </c>
      <c r="G571">
        <v>10580</v>
      </c>
      <c r="H571">
        <v>42809</v>
      </c>
      <c r="I571" s="26">
        <v>44776</v>
      </c>
      <c r="J571" t="s">
        <v>278</v>
      </c>
      <c r="K571" t="s">
        <v>278</v>
      </c>
      <c r="L571" t="s">
        <v>278</v>
      </c>
      <c r="M571" t="s">
        <v>278</v>
      </c>
      <c r="N571" t="s">
        <v>278</v>
      </c>
      <c r="O571" t="s">
        <v>1</v>
      </c>
      <c r="Q571" t="s">
        <v>2392</v>
      </c>
      <c r="S571" t="s">
        <v>2391</v>
      </c>
      <c r="T571" t="e">
        <f>VLOOKUP(Series!A571,EntidadesOpWeb!$A$4:$A$126,1,FALSE)</f>
        <v>#N/A</v>
      </c>
    </row>
    <row r="572" spans="1:20" hidden="1" x14ac:dyDescent="0.35">
      <c r="A572">
        <v>10587</v>
      </c>
      <c r="B572" t="s">
        <v>1788</v>
      </c>
      <c r="C572" t="s">
        <v>1773</v>
      </c>
      <c r="D572" t="s">
        <v>1707</v>
      </c>
      <c r="E572" t="s">
        <v>1773</v>
      </c>
      <c r="F572">
        <v>10586</v>
      </c>
      <c r="G572">
        <v>10586</v>
      </c>
      <c r="H572">
        <v>42979</v>
      </c>
      <c r="I572" s="26">
        <v>44804</v>
      </c>
      <c r="J572" t="s">
        <v>278</v>
      </c>
      <c r="K572" t="s">
        <v>278</v>
      </c>
      <c r="L572" t="s">
        <v>278</v>
      </c>
      <c r="M572" t="s">
        <v>278</v>
      </c>
      <c r="N572" t="s">
        <v>278</v>
      </c>
      <c r="O572" t="s">
        <v>1</v>
      </c>
      <c r="Q572" t="s">
        <v>2390</v>
      </c>
      <c r="S572" t="s">
        <v>2389</v>
      </c>
      <c r="T572" t="e">
        <f>VLOOKUP(Series!A572,EntidadesOpWeb!$A$4:$A$126,1,FALSE)</f>
        <v>#N/A</v>
      </c>
    </row>
    <row r="573" spans="1:20" hidden="1" x14ac:dyDescent="0.35">
      <c r="A573">
        <v>10588</v>
      </c>
      <c r="B573" t="s">
        <v>1788</v>
      </c>
      <c r="C573" t="s">
        <v>1773</v>
      </c>
      <c r="D573" t="s">
        <v>1707</v>
      </c>
      <c r="E573" t="s">
        <v>1773</v>
      </c>
      <c r="F573">
        <v>10586</v>
      </c>
      <c r="G573">
        <v>10586</v>
      </c>
      <c r="H573">
        <v>42980</v>
      </c>
      <c r="I573" s="26">
        <v>44804</v>
      </c>
      <c r="J573" t="s">
        <v>278</v>
      </c>
      <c r="K573" t="s">
        <v>278</v>
      </c>
      <c r="L573" t="s">
        <v>278</v>
      </c>
      <c r="M573" t="s">
        <v>278</v>
      </c>
      <c r="N573" t="s">
        <v>278</v>
      </c>
      <c r="O573" t="s">
        <v>1</v>
      </c>
      <c r="Q573" t="s">
        <v>2388</v>
      </c>
      <c r="S573" t="s">
        <v>2387</v>
      </c>
      <c r="T573" t="e">
        <f>VLOOKUP(Series!A573,EntidadesOpWeb!$A$4:$A$126,1,FALSE)</f>
        <v>#N/A</v>
      </c>
    </row>
    <row r="574" spans="1:20" hidden="1" x14ac:dyDescent="0.35">
      <c r="A574">
        <v>10589</v>
      </c>
      <c r="B574" t="s">
        <v>1788</v>
      </c>
      <c r="C574" t="s">
        <v>1773</v>
      </c>
      <c r="D574" t="s">
        <v>1707</v>
      </c>
      <c r="E574" t="s">
        <v>1773</v>
      </c>
      <c r="F574">
        <v>10586</v>
      </c>
      <c r="G574">
        <v>10586</v>
      </c>
      <c r="H574">
        <v>42981</v>
      </c>
      <c r="I574" s="26">
        <v>44804</v>
      </c>
      <c r="J574" t="s">
        <v>278</v>
      </c>
      <c r="K574" t="s">
        <v>278</v>
      </c>
      <c r="L574" t="s">
        <v>278</v>
      </c>
      <c r="M574" t="s">
        <v>278</v>
      </c>
      <c r="N574" t="s">
        <v>278</v>
      </c>
      <c r="O574" t="s">
        <v>1</v>
      </c>
      <c r="Q574" t="s">
        <v>2386</v>
      </c>
      <c r="S574" t="s">
        <v>2385</v>
      </c>
      <c r="T574" t="e">
        <f>VLOOKUP(Series!A574,EntidadesOpWeb!$A$4:$A$126,1,FALSE)</f>
        <v>#N/A</v>
      </c>
    </row>
    <row r="575" spans="1:20" hidden="1" x14ac:dyDescent="0.35">
      <c r="A575">
        <v>10590</v>
      </c>
      <c r="B575" t="s">
        <v>1788</v>
      </c>
      <c r="C575" t="s">
        <v>1773</v>
      </c>
      <c r="D575" t="s">
        <v>1707</v>
      </c>
      <c r="E575" t="s">
        <v>1773</v>
      </c>
      <c r="F575">
        <v>10586</v>
      </c>
      <c r="G575">
        <v>10586</v>
      </c>
      <c r="H575">
        <v>42983</v>
      </c>
      <c r="I575" s="26">
        <v>44804</v>
      </c>
      <c r="J575" t="s">
        <v>278</v>
      </c>
      <c r="K575" t="s">
        <v>278</v>
      </c>
      <c r="L575" t="s">
        <v>278</v>
      </c>
      <c r="M575" t="s">
        <v>278</v>
      </c>
      <c r="N575" t="s">
        <v>278</v>
      </c>
      <c r="O575" t="s">
        <v>1</v>
      </c>
      <c r="Q575" t="s">
        <v>2384</v>
      </c>
      <c r="S575" t="s">
        <v>2383</v>
      </c>
      <c r="T575" t="e">
        <f>VLOOKUP(Series!A575,EntidadesOpWeb!$A$4:$A$126,1,FALSE)</f>
        <v>#N/A</v>
      </c>
    </row>
    <row r="576" spans="1:20" hidden="1" x14ac:dyDescent="0.35">
      <c r="A576">
        <v>10591</v>
      </c>
      <c r="B576" t="s">
        <v>1788</v>
      </c>
      <c r="C576" t="s">
        <v>1773</v>
      </c>
      <c r="D576" t="s">
        <v>1707</v>
      </c>
      <c r="E576" t="s">
        <v>1773</v>
      </c>
      <c r="F576">
        <v>10586</v>
      </c>
      <c r="G576">
        <v>10586</v>
      </c>
      <c r="H576">
        <v>42984</v>
      </c>
      <c r="I576" s="26">
        <v>44804</v>
      </c>
      <c r="J576" t="s">
        <v>278</v>
      </c>
      <c r="K576" t="s">
        <v>278</v>
      </c>
      <c r="L576" t="s">
        <v>278</v>
      </c>
      <c r="M576" t="s">
        <v>278</v>
      </c>
      <c r="N576" t="s">
        <v>278</v>
      </c>
      <c r="O576" t="s">
        <v>1</v>
      </c>
      <c r="Q576" t="s">
        <v>2382</v>
      </c>
      <c r="S576" t="s">
        <v>2381</v>
      </c>
      <c r="T576" t="e">
        <f>VLOOKUP(Series!A576,EntidadesOpWeb!$A$4:$A$126,1,FALSE)</f>
        <v>#N/A</v>
      </c>
    </row>
    <row r="577" spans="1:20" hidden="1" x14ac:dyDescent="0.35">
      <c r="A577">
        <v>10593</v>
      </c>
      <c r="B577" t="s">
        <v>1788</v>
      </c>
      <c r="C577" t="s">
        <v>1773</v>
      </c>
      <c r="D577" t="s">
        <v>1707</v>
      </c>
      <c r="E577" t="s">
        <v>1773</v>
      </c>
      <c r="F577">
        <v>10592</v>
      </c>
      <c r="G577">
        <v>10592</v>
      </c>
      <c r="H577">
        <v>45979</v>
      </c>
      <c r="I577" s="26">
        <v>45373</v>
      </c>
      <c r="J577" t="s">
        <v>278</v>
      </c>
      <c r="K577" t="s">
        <v>278</v>
      </c>
      <c r="L577" t="s">
        <v>278</v>
      </c>
      <c r="M577" t="s">
        <v>278</v>
      </c>
      <c r="N577" t="s">
        <v>278</v>
      </c>
      <c r="O577" t="s">
        <v>1</v>
      </c>
      <c r="Q577" t="s">
        <v>2380</v>
      </c>
      <c r="S577" t="s">
        <v>2379</v>
      </c>
      <c r="T577" t="e">
        <f>VLOOKUP(Series!A577,EntidadesOpWeb!$A$4:$A$126,1,FALSE)</f>
        <v>#N/A</v>
      </c>
    </row>
    <row r="578" spans="1:20" hidden="1" x14ac:dyDescent="0.35">
      <c r="A578">
        <v>10594</v>
      </c>
      <c r="B578" t="s">
        <v>1788</v>
      </c>
      <c r="C578" t="s">
        <v>1773</v>
      </c>
      <c r="D578" t="s">
        <v>1707</v>
      </c>
      <c r="E578" t="s">
        <v>1773</v>
      </c>
      <c r="F578">
        <v>10592</v>
      </c>
      <c r="G578">
        <v>10592</v>
      </c>
      <c r="H578">
        <v>45980</v>
      </c>
      <c r="I578" s="26">
        <v>45373</v>
      </c>
      <c r="J578" t="s">
        <v>278</v>
      </c>
      <c r="K578" t="s">
        <v>278</v>
      </c>
      <c r="L578" t="s">
        <v>278</v>
      </c>
      <c r="M578" t="s">
        <v>278</v>
      </c>
      <c r="N578" t="s">
        <v>278</v>
      </c>
      <c r="O578" t="s">
        <v>1</v>
      </c>
      <c r="Q578" t="s">
        <v>2378</v>
      </c>
      <c r="S578" t="s">
        <v>2377</v>
      </c>
      <c r="T578" t="e">
        <f>VLOOKUP(Series!A578,EntidadesOpWeb!$A$4:$A$126,1,FALSE)</f>
        <v>#N/A</v>
      </c>
    </row>
    <row r="579" spans="1:20" hidden="1" x14ac:dyDescent="0.35">
      <c r="A579">
        <v>10595</v>
      </c>
      <c r="B579" t="s">
        <v>1788</v>
      </c>
      <c r="C579" t="s">
        <v>1773</v>
      </c>
      <c r="D579" t="s">
        <v>1707</v>
      </c>
      <c r="E579" t="s">
        <v>1773</v>
      </c>
      <c r="F579">
        <v>10592</v>
      </c>
      <c r="G579">
        <v>10592</v>
      </c>
      <c r="H579">
        <v>45981</v>
      </c>
      <c r="I579" s="26">
        <v>45373</v>
      </c>
      <c r="J579" t="s">
        <v>278</v>
      </c>
      <c r="K579" t="s">
        <v>278</v>
      </c>
      <c r="L579" t="s">
        <v>278</v>
      </c>
      <c r="M579" t="s">
        <v>278</v>
      </c>
      <c r="N579" t="s">
        <v>278</v>
      </c>
      <c r="O579" t="s">
        <v>1</v>
      </c>
      <c r="Q579" t="s">
        <v>2376</v>
      </c>
      <c r="S579" t="s">
        <v>2375</v>
      </c>
      <c r="T579" t="e">
        <f>VLOOKUP(Series!A579,EntidadesOpWeb!$A$4:$A$126,1,FALSE)</f>
        <v>#N/A</v>
      </c>
    </row>
    <row r="580" spans="1:20" hidden="1" x14ac:dyDescent="0.35">
      <c r="A580">
        <v>10596</v>
      </c>
      <c r="B580" t="s">
        <v>1788</v>
      </c>
      <c r="C580" t="s">
        <v>1773</v>
      </c>
      <c r="D580" t="s">
        <v>1707</v>
      </c>
      <c r="E580" t="s">
        <v>1773</v>
      </c>
      <c r="F580">
        <v>10592</v>
      </c>
      <c r="G580">
        <v>10592</v>
      </c>
      <c r="H580">
        <v>45984</v>
      </c>
      <c r="I580" s="26">
        <v>45373</v>
      </c>
      <c r="J580" t="s">
        <v>278</v>
      </c>
      <c r="K580" t="s">
        <v>278</v>
      </c>
      <c r="L580" t="s">
        <v>278</v>
      </c>
      <c r="M580" t="s">
        <v>278</v>
      </c>
      <c r="N580" t="s">
        <v>278</v>
      </c>
      <c r="O580" t="s">
        <v>1</v>
      </c>
      <c r="Q580" t="s">
        <v>2374</v>
      </c>
      <c r="S580" t="s">
        <v>2373</v>
      </c>
      <c r="T580" t="e">
        <f>VLOOKUP(Series!A580,EntidadesOpWeb!$A$4:$A$126,1,FALSE)</f>
        <v>#N/A</v>
      </c>
    </row>
    <row r="581" spans="1:20" hidden="1" x14ac:dyDescent="0.35">
      <c r="A581">
        <v>10597</v>
      </c>
      <c r="B581" t="s">
        <v>1788</v>
      </c>
      <c r="C581" t="s">
        <v>1773</v>
      </c>
      <c r="D581" t="s">
        <v>1707</v>
      </c>
      <c r="E581" t="s">
        <v>1773</v>
      </c>
      <c r="F581">
        <v>10592</v>
      </c>
      <c r="G581">
        <v>10592</v>
      </c>
      <c r="H581">
        <v>45982</v>
      </c>
      <c r="I581" s="26">
        <v>45373</v>
      </c>
      <c r="J581" t="s">
        <v>278</v>
      </c>
      <c r="K581" t="s">
        <v>278</v>
      </c>
      <c r="L581" t="s">
        <v>278</v>
      </c>
      <c r="M581" t="s">
        <v>278</v>
      </c>
      <c r="N581" t="s">
        <v>278</v>
      </c>
      <c r="O581" t="s">
        <v>1</v>
      </c>
      <c r="Q581" t="s">
        <v>2372</v>
      </c>
      <c r="S581" t="s">
        <v>2371</v>
      </c>
      <c r="T581" t="e">
        <f>VLOOKUP(Series!A581,EntidadesOpWeb!$A$4:$A$126,1,FALSE)</f>
        <v>#N/A</v>
      </c>
    </row>
    <row r="582" spans="1:20" hidden="1" x14ac:dyDescent="0.35">
      <c r="A582">
        <v>10598</v>
      </c>
      <c r="B582" t="s">
        <v>1788</v>
      </c>
      <c r="C582" t="s">
        <v>1773</v>
      </c>
      <c r="D582" t="s">
        <v>1707</v>
      </c>
      <c r="E582" t="s">
        <v>1773</v>
      </c>
      <c r="F582">
        <v>10592</v>
      </c>
      <c r="G582">
        <v>10592</v>
      </c>
      <c r="H582">
        <v>45983</v>
      </c>
      <c r="I582" s="26">
        <v>45373</v>
      </c>
      <c r="J582" t="s">
        <v>278</v>
      </c>
      <c r="K582" t="s">
        <v>278</v>
      </c>
      <c r="L582" t="s">
        <v>278</v>
      </c>
      <c r="M582" t="s">
        <v>278</v>
      </c>
      <c r="N582" t="s">
        <v>278</v>
      </c>
      <c r="O582" t="s">
        <v>1</v>
      </c>
      <c r="Q582" t="s">
        <v>2370</v>
      </c>
      <c r="S582" t="s">
        <v>2369</v>
      </c>
      <c r="T582" t="e">
        <f>VLOOKUP(Series!A582,EntidadesOpWeb!$A$4:$A$126,1,FALSE)</f>
        <v>#N/A</v>
      </c>
    </row>
    <row r="583" spans="1:20" hidden="1" x14ac:dyDescent="0.35">
      <c r="A583">
        <v>10604</v>
      </c>
      <c r="B583" t="s">
        <v>1788</v>
      </c>
      <c r="C583" t="s">
        <v>1773</v>
      </c>
      <c r="D583" t="s">
        <v>1707</v>
      </c>
      <c r="E583" t="s">
        <v>1773</v>
      </c>
      <c r="F583">
        <v>10603</v>
      </c>
      <c r="G583">
        <v>10603</v>
      </c>
      <c r="H583">
        <v>47468</v>
      </c>
      <c r="I583" s="26">
        <v>45608</v>
      </c>
      <c r="J583" t="s">
        <v>278</v>
      </c>
      <c r="K583" t="s">
        <v>278</v>
      </c>
      <c r="L583" t="s">
        <v>278</v>
      </c>
      <c r="M583" t="s">
        <v>278</v>
      </c>
      <c r="N583" t="s">
        <v>278</v>
      </c>
      <c r="O583" t="s">
        <v>1</v>
      </c>
      <c r="Q583" t="s">
        <v>2368</v>
      </c>
      <c r="S583" t="s">
        <v>2367</v>
      </c>
      <c r="T583" t="e">
        <f>VLOOKUP(Series!A583,EntidadesOpWeb!$A$4:$A$126,1,FALSE)</f>
        <v>#N/A</v>
      </c>
    </row>
    <row r="584" spans="1:20" hidden="1" x14ac:dyDescent="0.35">
      <c r="A584">
        <v>10605</v>
      </c>
      <c r="B584" t="s">
        <v>1788</v>
      </c>
      <c r="C584" t="s">
        <v>1773</v>
      </c>
      <c r="D584" t="s">
        <v>1707</v>
      </c>
      <c r="E584" t="s">
        <v>1773</v>
      </c>
      <c r="F584">
        <v>10603</v>
      </c>
      <c r="G584">
        <v>10603</v>
      </c>
      <c r="H584">
        <v>47469</v>
      </c>
      <c r="I584" s="26">
        <v>45608</v>
      </c>
      <c r="J584" t="s">
        <v>278</v>
      </c>
      <c r="K584" t="s">
        <v>278</v>
      </c>
      <c r="L584" t="s">
        <v>278</v>
      </c>
      <c r="M584" t="s">
        <v>278</v>
      </c>
      <c r="N584" t="s">
        <v>278</v>
      </c>
      <c r="O584" t="s">
        <v>1</v>
      </c>
      <c r="Q584" t="s">
        <v>2366</v>
      </c>
      <c r="S584" t="s">
        <v>2365</v>
      </c>
      <c r="T584" t="e">
        <f>VLOOKUP(Series!A584,EntidadesOpWeb!$A$4:$A$126,1,FALSE)</f>
        <v>#N/A</v>
      </c>
    </row>
    <row r="585" spans="1:20" hidden="1" x14ac:dyDescent="0.35">
      <c r="A585">
        <v>10606</v>
      </c>
      <c r="B585" t="s">
        <v>1788</v>
      </c>
      <c r="C585" t="s">
        <v>1773</v>
      </c>
      <c r="D585" t="s">
        <v>1707</v>
      </c>
      <c r="E585" t="s">
        <v>1773</v>
      </c>
      <c r="F585">
        <v>10603</v>
      </c>
      <c r="G585">
        <v>10603</v>
      </c>
      <c r="H585">
        <v>47470</v>
      </c>
      <c r="I585" s="26">
        <v>45608</v>
      </c>
      <c r="J585" t="s">
        <v>278</v>
      </c>
      <c r="K585" t="s">
        <v>278</v>
      </c>
      <c r="L585" t="s">
        <v>278</v>
      </c>
      <c r="M585" t="s">
        <v>278</v>
      </c>
      <c r="N585" t="s">
        <v>278</v>
      </c>
      <c r="O585" t="s">
        <v>1</v>
      </c>
      <c r="Q585" t="s">
        <v>2364</v>
      </c>
      <c r="S585" t="s">
        <v>2363</v>
      </c>
      <c r="T585" t="e">
        <f>VLOOKUP(Series!A585,EntidadesOpWeb!$A$4:$A$126,1,FALSE)</f>
        <v>#N/A</v>
      </c>
    </row>
    <row r="586" spans="1:20" hidden="1" x14ac:dyDescent="0.35">
      <c r="A586">
        <v>10607</v>
      </c>
      <c r="B586" t="s">
        <v>1788</v>
      </c>
      <c r="C586" t="s">
        <v>1773</v>
      </c>
      <c r="D586" t="s">
        <v>1707</v>
      </c>
      <c r="E586" t="s">
        <v>1773</v>
      </c>
      <c r="F586">
        <v>10603</v>
      </c>
      <c r="G586">
        <v>10603</v>
      </c>
      <c r="H586">
        <v>47471</v>
      </c>
      <c r="I586" s="26">
        <v>45608</v>
      </c>
      <c r="J586" t="s">
        <v>278</v>
      </c>
      <c r="K586" t="s">
        <v>278</v>
      </c>
      <c r="L586" t="s">
        <v>278</v>
      </c>
      <c r="M586" t="s">
        <v>278</v>
      </c>
      <c r="N586" t="s">
        <v>278</v>
      </c>
      <c r="O586" t="s">
        <v>1</v>
      </c>
      <c r="Q586" t="s">
        <v>2362</v>
      </c>
      <c r="S586" t="s">
        <v>2361</v>
      </c>
      <c r="T586" t="e">
        <f>VLOOKUP(Series!A586,EntidadesOpWeb!$A$4:$A$126,1,FALSE)</f>
        <v>#N/A</v>
      </c>
    </row>
    <row r="587" spans="1:20" hidden="1" x14ac:dyDescent="0.35">
      <c r="A587">
        <v>10608</v>
      </c>
      <c r="B587" t="s">
        <v>1788</v>
      </c>
      <c r="C587" t="s">
        <v>1773</v>
      </c>
      <c r="D587" t="s">
        <v>1707</v>
      </c>
      <c r="E587" t="s">
        <v>1773</v>
      </c>
      <c r="F587">
        <v>10603</v>
      </c>
      <c r="G587">
        <v>10603</v>
      </c>
      <c r="H587">
        <v>47472</v>
      </c>
      <c r="I587" s="26">
        <v>45608</v>
      </c>
      <c r="J587" t="s">
        <v>278</v>
      </c>
      <c r="K587" t="s">
        <v>278</v>
      </c>
      <c r="L587" t="s">
        <v>278</v>
      </c>
      <c r="M587" t="s">
        <v>278</v>
      </c>
      <c r="N587" t="s">
        <v>278</v>
      </c>
      <c r="O587" t="s">
        <v>1</v>
      </c>
      <c r="Q587" t="s">
        <v>2360</v>
      </c>
      <c r="S587" t="s">
        <v>2359</v>
      </c>
      <c r="T587" t="e">
        <f>VLOOKUP(Series!A587,EntidadesOpWeb!$A$4:$A$126,1,FALSE)</f>
        <v>#N/A</v>
      </c>
    </row>
    <row r="588" spans="1:20" hidden="1" x14ac:dyDescent="0.35">
      <c r="A588">
        <v>10609</v>
      </c>
      <c r="B588" t="s">
        <v>1788</v>
      </c>
      <c r="C588" t="s">
        <v>1773</v>
      </c>
      <c r="D588" t="s">
        <v>1707</v>
      </c>
      <c r="E588" t="s">
        <v>1773</v>
      </c>
      <c r="F588">
        <v>10603</v>
      </c>
      <c r="G588">
        <v>10603</v>
      </c>
      <c r="H588">
        <v>47473</v>
      </c>
      <c r="I588" s="26">
        <v>45608</v>
      </c>
      <c r="J588" t="s">
        <v>278</v>
      </c>
      <c r="K588" t="s">
        <v>278</v>
      </c>
      <c r="L588" t="s">
        <v>278</v>
      </c>
      <c r="M588" t="s">
        <v>278</v>
      </c>
      <c r="N588" t="s">
        <v>278</v>
      </c>
      <c r="O588" t="s">
        <v>1</v>
      </c>
      <c r="Q588" t="s">
        <v>2358</v>
      </c>
      <c r="S588" t="s">
        <v>2357</v>
      </c>
      <c r="T588" t="e">
        <f>VLOOKUP(Series!A588,EntidadesOpWeb!$A$4:$A$126,1,FALSE)</f>
        <v>#N/A</v>
      </c>
    </row>
    <row r="589" spans="1:20" hidden="1" x14ac:dyDescent="0.35">
      <c r="A589">
        <v>50399</v>
      </c>
      <c r="B589" t="s">
        <v>1788</v>
      </c>
      <c r="C589" t="s">
        <v>1773</v>
      </c>
      <c r="D589" t="s">
        <v>1707</v>
      </c>
      <c r="E589" t="s">
        <v>1773</v>
      </c>
      <c r="F589">
        <v>3104</v>
      </c>
      <c r="G589">
        <v>3104</v>
      </c>
      <c r="H589">
        <v>19223</v>
      </c>
      <c r="I589" s="26">
        <v>42067</v>
      </c>
      <c r="J589" t="s">
        <v>278</v>
      </c>
      <c r="K589" t="s">
        <v>278</v>
      </c>
      <c r="L589" t="s">
        <v>278</v>
      </c>
      <c r="M589" t="s">
        <v>278</v>
      </c>
      <c r="N589" t="s">
        <v>278</v>
      </c>
      <c r="O589" t="s">
        <v>1</v>
      </c>
      <c r="Q589" t="s">
        <v>2356</v>
      </c>
      <c r="S589" t="s">
        <v>2355</v>
      </c>
      <c r="T589" t="e">
        <f>VLOOKUP(Series!A589,EntidadesOpWeb!$A$4:$A$126,1,FALSE)</f>
        <v>#N/A</v>
      </c>
    </row>
    <row r="590" spans="1:20" hidden="1" x14ac:dyDescent="0.35">
      <c r="A590">
        <v>50501</v>
      </c>
      <c r="B590" t="s">
        <v>1788</v>
      </c>
      <c r="C590" t="s">
        <v>1773</v>
      </c>
      <c r="D590" t="s">
        <v>1707</v>
      </c>
      <c r="E590" t="s">
        <v>1773</v>
      </c>
      <c r="F590">
        <v>50500</v>
      </c>
      <c r="G590">
        <v>50500</v>
      </c>
      <c r="H590">
        <v>24299</v>
      </c>
      <c r="I590" s="26">
        <v>39618</v>
      </c>
      <c r="J590" t="s">
        <v>278</v>
      </c>
      <c r="K590" t="s">
        <v>278</v>
      </c>
      <c r="L590" t="s">
        <v>278</v>
      </c>
      <c r="M590" t="s">
        <v>278</v>
      </c>
      <c r="N590" t="s">
        <v>278</v>
      </c>
      <c r="O590" t="s">
        <v>1</v>
      </c>
      <c r="Q590" t="s">
        <v>2354</v>
      </c>
      <c r="S590" t="s">
        <v>2353</v>
      </c>
      <c r="T590" t="e">
        <f>VLOOKUP(Series!A590,EntidadesOpWeb!$A$4:$A$126,1,FALSE)</f>
        <v>#N/A</v>
      </c>
    </row>
    <row r="591" spans="1:20" hidden="1" x14ac:dyDescent="0.35">
      <c r="A591">
        <v>50502</v>
      </c>
      <c r="B591" t="s">
        <v>1788</v>
      </c>
      <c r="C591" t="s">
        <v>1773</v>
      </c>
      <c r="D591" t="s">
        <v>1707</v>
      </c>
      <c r="E591" t="s">
        <v>1773</v>
      </c>
      <c r="F591">
        <v>50500</v>
      </c>
      <c r="G591">
        <v>50500</v>
      </c>
      <c r="H591">
        <v>24300</v>
      </c>
      <c r="I591" s="26">
        <v>39618</v>
      </c>
      <c r="J591" t="s">
        <v>278</v>
      </c>
      <c r="K591" t="s">
        <v>278</v>
      </c>
      <c r="L591" t="s">
        <v>278</v>
      </c>
      <c r="M591" t="s">
        <v>278</v>
      </c>
      <c r="N591" t="s">
        <v>278</v>
      </c>
      <c r="O591" t="s">
        <v>1</v>
      </c>
      <c r="Q591" t="s">
        <v>2352</v>
      </c>
      <c r="S591" t="s">
        <v>2351</v>
      </c>
      <c r="T591" t="e">
        <f>VLOOKUP(Series!A591,EntidadesOpWeb!$A$4:$A$126,1,FALSE)</f>
        <v>#N/A</v>
      </c>
    </row>
    <row r="592" spans="1:20" hidden="1" x14ac:dyDescent="0.35">
      <c r="A592">
        <v>50503</v>
      </c>
      <c r="B592" t="s">
        <v>1788</v>
      </c>
      <c r="C592" t="s">
        <v>1773</v>
      </c>
      <c r="D592" t="s">
        <v>1707</v>
      </c>
      <c r="E592" t="s">
        <v>1773</v>
      </c>
      <c r="F592">
        <v>50500</v>
      </c>
      <c r="G592">
        <v>50500</v>
      </c>
      <c r="H592">
        <v>24302</v>
      </c>
      <c r="I592" s="26">
        <v>39618</v>
      </c>
      <c r="J592" t="s">
        <v>278</v>
      </c>
      <c r="K592" t="s">
        <v>278</v>
      </c>
      <c r="L592" t="s">
        <v>278</v>
      </c>
      <c r="M592" t="s">
        <v>278</v>
      </c>
      <c r="N592" t="s">
        <v>278</v>
      </c>
      <c r="O592" t="s">
        <v>1</v>
      </c>
      <c r="Q592" t="s">
        <v>2350</v>
      </c>
      <c r="S592" t="s">
        <v>2349</v>
      </c>
      <c r="T592" t="e">
        <f>VLOOKUP(Series!A592,EntidadesOpWeb!$A$4:$A$126,1,FALSE)</f>
        <v>#N/A</v>
      </c>
    </row>
    <row r="593" spans="1:20" hidden="1" x14ac:dyDescent="0.35">
      <c r="A593">
        <v>50504</v>
      </c>
      <c r="B593" t="s">
        <v>1788</v>
      </c>
      <c r="C593" t="s">
        <v>1773</v>
      </c>
      <c r="D593" t="s">
        <v>1707</v>
      </c>
      <c r="E593" t="s">
        <v>1773</v>
      </c>
      <c r="F593">
        <v>50500</v>
      </c>
      <c r="G593">
        <v>50500</v>
      </c>
      <c r="H593">
        <v>24301</v>
      </c>
      <c r="I593" s="26">
        <v>39618</v>
      </c>
      <c r="J593" t="s">
        <v>278</v>
      </c>
      <c r="K593" t="s">
        <v>278</v>
      </c>
      <c r="L593" t="s">
        <v>278</v>
      </c>
      <c r="M593" t="s">
        <v>278</v>
      </c>
      <c r="N593" t="s">
        <v>278</v>
      </c>
      <c r="O593" t="s">
        <v>1</v>
      </c>
      <c r="Q593" t="s">
        <v>2348</v>
      </c>
      <c r="S593" t="s">
        <v>2347</v>
      </c>
      <c r="T593" t="e">
        <f>VLOOKUP(Series!A593,EntidadesOpWeb!$A$4:$A$126,1,FALSE)</f>
        <v>#N/A</v>
      </c>
    </row>
    <row r="594" spans="1:20" hidden="1" x14ac:dyDescent="0.35">
      <c r="A594">
        <v>50513</v>
      </c>
      <c r="B594" t="s">
        <v>1788</v>
      </c>
      <c r="C594" t="s">
        <v>1773</v>
      </c>
      <c r="D594" t="s">
        <v>1707</v>
      </c>
      <c r="E594" t="s">
        <v>1773</v>
      </c>
      <c r="F594">
        <v>50512</v>
      </c>
      <c r="G594">
        <v>50512</v>
      </c>
      <c r="H594">
        <v>24319</v>
      </c>
      <c r="I594" s="26">
        <v>42550</v>
      </c>
      <c r="J594" t="s">
        <v>278</v>
      </c>
      <c r="K594" t="s">
        <v>278</v>
      </c>
      <c r="L594" t="s">
        <v>278</v>
      </c>
      <c r="M594" t="s">
        <v>278</v>
      </c>
      <c r="N594" t="s">
        <v>278</v>
      </c>
      <c r="O594" t="s">
        <v>1</v>
      </c>
      <c r="Q594" t="s">
        <v>2346</v>
      </c>
      <c r="S594" t="s">
        <v>2345</v>
      </c>
      <c r="T594" t="e">
        <f>VLOOKUP(Series!A594,EntidadesOpWeb!$A$4:$A$126,1,FALSE)</f>
        <v>#N/A</v>
      </c>
    </row>
    <row r="595" spans="1:20" hidden="1" x14ac:dyDescent="0.35">
      <c r="A595">
        <v>50514</v>
      </c>
      <c r="B595" t="s">
        <v>1788</v>
      </c>
      <c r="C595" t="s">
        <v>1773</v>
      </c>
      <c r="D595" t="s">
        <v>1707</v>
      </c>
      <c r="E595" t="s">
        <v>1773</v>
      </c>
      <c r="F595">
        <v>50512</v>
      </c>
      <c r="G595">
        <v>50512</v>
      </c>
      <c r="H595">
        <v>24320</v>
      </c>
      <c r="I595" s="26">
        <v>42550</v>
      </c>
      <c r="J595" t="s">
        <v>278</v>
      </c>
      <c r="K595" t="s">
        <v>278</v>
      </c>
      <c r="L595" t="s">
        <v>278</v>
      </c>
      <c r="M595" t="s">
        <v>278</v>
      </c>
      <c r="N595" t="s">
        <v>278</v>
      </c>
      <c r="O595" t="s">
        <v>1</v>
      </c>
      <c r="Q595" t="s">
        <v>2344</v>
      </c>
      <c r="S595" t="s">
        <v>2343</v>
      </c>
      <c r="T595" t="e">
        <f>VLOOKUP(Series!A595,EntidadesOpWeb!$A$4:$A$126,1,FALSE)</f>
        <v>#N/A</v>
      </c>
    </row>
    <row r="596" spans="1:20" hidden="1" x14ac:dyDescent="0.35">
      <c r="A596">
        <v>50515</v>
      </c>
      <c r="B596" t="s">
        <v>1788</v>
      </c>
      <c r="C596" t="s">
        <v>1773</v>
      </c>
      <c r="D596" t="s">
        <v>1707</v>
      </c>
      <c r="E596" t="s">
        <v>1773</v>
      </c>
      <c r="F596">
        <v>50512</v>
      </c>
      <c r="G596">
        <v>50512</v>
      </c>
      <c r="H596">
        <v>24321</v>
      </c>
      <c r="I596" s="26">
        <v>42550</v>
      </c>
      <c r="J596" t="s">
        <v>278</v>
      </c>
      <c r="K596" t="s">
        <v>278</v>
      </c>
      <c r="L596" t="s">
        <v>278</v>
      </c>
      <c r="M596" t="s">
        <v>278</v>
      </c>
      <c r="N596" t="s">
        <v>278</v>
      </c>
      <c r="O596" t="s">
        <v>1</v>
      </c>
      <c r="Q596" t="s">
        <v>2342</v>
      </c>
      <c r="S596" t="s">
        <v>2341</v>
      </c>
      <c r="T596" t="e">
        <f>VLOOKUP(Series!A596,EntidadesOpWeb!$A$4:$A$126,1,FALSE)</f>
        <v>#N/A</v>
      </c>
    </row>
    <row r="597" spans="1:20" hidden="1" x14ac:dyDescent="0.35">
      <c r="A597">
        <v>50516</v>
      </c>
      <c r="B597" t="s">
        <v>1788</v>
      </c>
      <c r="C597" t="s">
        <v>1773</v>
      </c>
      <c r="D597" t="s">
        <v>1707</v>
      </c>
      <c r="E597" t="s">
        <v>1773</v>
      </c>
      <c r="F597">
        <v>50512</v>
      </c>
      <c r="G597">
        <v>50512</v>
      </c>
      <c r="H597">
        <v>24324</v>
      </c>
      <c r="I597" s="26">
        <v>42550</v>
      </c>
      <c r="J597" t="s">
        <v>278</v>
      </c>
      <c r="K597" t="s">
        <v>278</v>
      </c>
      <c r="L597" t="s">
        <v>278</v>
      </c>
      <c r="M597" t="s">
        <v>278</v>
      </c>
      <c r="N597" t="s">
        <v>278</v>
      </c>
      <c r="O597" t="s">
        <v>1</v>
      </c>
      <c r="Q597" t="s">
        <v>2340</v>
      </c>
      <c r="S597" t="s">
        <v>2339</v>
      </c>
      <c r="T597" t="e">
        <f>VLOOKUP(Series!A597,EntidadesOpWeb!$A$4:$A$126,1,FALSE)</f>
        <v>#N/A</v>
      </c>
    </row>
    <row r="598" spans="1:20" hidden="1" x14ac:dyDescent="0.35">
      <c r="A598">
        <v>50517</v>
      </c>
      <c r="B598" t="s">
        <v>1788</v>
      </c>
      <c r="C598" t="s">
        <v>1773</v>
      </c>
      <c r="D598" t="s">
        <v>1707</v>
      </c>
      <c r="E598" t="s">
        <v>1773</v>
      </c>
      <c r="F598">
        <v>50512</v>
      </c>
      <c r="G598">
        <v>50512</v>
      </c>
      <c r="H598">
        <v>24326</v>
      </c>
      <c r="I598" s="26">
        <v>42550</v>
      </c>
      <c r="J598" t="s">
        <v>278</v>
      </c>
      <c r="K598" t="s">
        <v>278</v>
      </c>
      <c r="L598" t="s">
        <v>278</v>
      </c>
      <c r="M598" t="s">
        <v>278</v>
      </c>
      <c r="N598" t="s">
        <v>278</v>
      </c>
      <c r="O598" t="s">
        <v>1</v>
      </c>
      <c r="Q598" t="s">
        <v>2338</v>
      </c>
      <c r="S598" t="s">
        <v>2337</v>
      </c>
      <c r="T598" t="e">
        <f>VLOOKUP(Series!A598,EntidadesOpWeb!$A$4:$A$126,1,FALSE)</f>
        <v>#N/A</v>
      </c>
    </row>
    <row r="599" spans="1:20" hidden="1" x14ac:dyDescent="0.35">
      <c r="A599">
        <v>50519</v>
      </c>
      <c r="B599" t="s">
        <v>1788</v>
      </c>
      <c r="C599" t="s">
        <v>1773</v>
      </c>
      <c r="D599" t="s">
        <v>1707</v>
      </c>
      <c r="E599" t="s">
        <v>1773</v>
      </c>
      <c r="F599">
        <v>50518</v>
      </c>
      <c r="G599">
        <v>50518</v>
      </c>
      <c r="H599">
        <v>24330</v>
      </c>
      <c r="I599" s="26">
        <v>42550.578032407408</v>
      </c>
      <c r="J599" t="s">
        <v>278</v>
      </c>
      <c r="K599" t="s">
        <v>278</v>
      </c>
      <c r="L599" t="s">
        <v>278</v>
      </c>
      <c r="M599" t="s">
        <v>278</v>
      </c>
      <c r="N599" t="s">
        <v>278</v>
      </c>
      <c r="O599" t="s">
        <v>1</v>
      </c>
      <c r="Q599" t="s">
        <v>2336</v>
      </c>
      <c r="S599" t="s">
        <v>2335</v>
      </c>
      <c r="T599" t="e">
        <f>VLOOKUP(Series!A599,EntidadesOpWeb!$A$4:$A$126,1,FALSE)</f>
        <v>#N/A</v>
      </c>
    </row>
    <row r="600" spans="1:20" hidden="1" x14ac:dyDescent="0.35">
      <c r="A600">
        <v>50520</v>
      </c>
      <c r="B600" t="s">
        <v>1788</v>
      </c>
      <c r="C600" t="s">
        <v>1773</v>
      </c>
      <c r="D600" t="s">
        <v>1707</v>
      </c>
      <c r="E600" t="s">
        <v>1773</v>
      </c>
      <c r="F600">
        <v>50518</v>
      </c>
      <c r="G600">
        <v>50518</v>
      </c>
      <c r="H600">
        <v>24331</v>
      </c>
      <c r="I600" s="26">
        <v>42550.578043981484</v>
      </c>
      <c r="J600" t="s">
        <v>278</v>
      </c>
      <c r="K600" t="s">
        <v>278</v>
      </c>
      <c r="L600" t="s">
        <v>278</v>
      </c>
      <c r="M600" t="s">
        <v>278</v>
      </c>
      <c r="N600" t="s">
        <v>278</v>
      </c>
      <c r="O600" t="s">
        <v>1</v>
      </c>
      <c r="Q600" t="s">
        <v>2334</v>
      </c>
      <c r="S600" t="s">
        <v>2333</v>
      </c>
      <c r="T600" t="e">
        <f>VLOOKUP(Series!A600,EntidadesOpWeb!$A$4:$A$126,1,FALSE)</f>
        <v>#N/A</v>
      </c>
    </row>
    <row r="601" spans="1:20" hidden="1" x14ac:dyDescent="0.35">
      <c r="A601">
        <v>50521</v>
      </c>
      <c r="B601" t="s">
        <v>1788</v>
      </c>
      <c r="C601" t="s">
        <v>1773</v>
      </c>
      <c r="D601" t="s">
        <v>1707</v>
      </c>
      <c r="E601" t="s">
        <v>1773</v>
      </c>
      <c r="F601">
        <v>50518</v>
      </c>
      <c r="G601">
        <v>50518</v>
      </c>
      <c r="H601">
        <v>24332</v>
      </c>
      <c r="I601" s="26">
        <v>42550.578043981484</v>
      </c>
      <c r="J601" t="s">
        <v>278</v>
      </c>
      <c r="K601" t="s">
        <v>278</v>
      </c>
      <c r="L601" t="s">
        <v>278</v>
      </c>
      <c r="M601" t="s">
        <v>278</v>
      </c>
      <c r="N601" t="s">
        <v>278</v>
      </c>
      <c r="O601" t="s">
        <v>1</v>
      </c>
      <c r="Q601" t="s">
        <v>2332</v>
      </c>
      <c r="S601" t="s">
        <v>2331</v>
      </c>
      <c r="T601" t="e">
        <f>VLOOKUP(Series!A601,EntidadesOpWeb!$A$4:$A$126,1,FALSE)</f>
        <v>#N/A</v>
      </c>
    </row>
    <row r="602" spans="1:20" hidden="1" x14ac:dyDescent="0.35">
      <c r="A602">
        <v>50522</v>
      </c>
      <c r="B602" t="s">
        <v>1788</v>
      </c>
      <c r="C602" t="s">
        <v>1773</v>
      </c>
      <c r="D602" t="s">
        <v>1707</v>
      </c>
      <c r="E602" t="s">
        <v>1773</v>
      </c>
      <c r="F602">
        <v>50518</v>
      </c>
      <c r="G602">
        <v>50518</v>
      </c>
      <c r="H602">
        <v>24333</v>
      </c>
      <c r="I602" s="26">
        <v>42550.578055555554</v>
      </c>
      <c r="J602" t="s">
        <v>278</v>
      </c>
      <c r="K602" t="s">
        <v>278</v>
      </c>
      <c r="L602" t="s">
        <v>278</v>
      </c>
      <c r="M602" t="s">
        <v>278</v>
      </c>
      <c r="N602" t="s">
        <v>278</v>
      </c>
      <c r="O602" t="s">
        <v>1</v>
      </c>
      <c r="Q602" t="s">
        <v>2330</v>
      </c>
      <c r="S602" t="s">
        <v>2329</v>
      </c>
      <c r="T602" t="e">
        <f>VLOOKUP(Series!A602,EntidadesOpWeb!$A$4:$A$126,1,FALSE)</f>
        <v>#N/A</v>
      </c>
    </row>
    <row r="603" spans="1:20" hidden="1" x14ac:dyDescent="0.35">
      <c r="A603">
        <v>50523</v>
      </c>
      <c r="B603" t="s">
        <v>1788</v>
      </c>
      <c r="C603" t="s">
        <v>1773</v>
      </c>
      <c r="D603" t="s">
        <v>1707</v>
      </c>
      <c r="E603" t="s">
        <v>1773</v>
      </c>
      <c r="F603">
        <v>50518</v>
      </c>
      <c r="G603">
        <v>50518</v>
      </c>
      <c r="H603">
        <v>24335</v>
      </c>
      <c r="I603" s="26">
        <v>42550</v>
      </c>
      <c r="J603" t="s">
        <v>278</v>
      </c>
      <c r="K603" t="s">
        <v>278</v>
      </c>
      <c r="L603" t="s">
        <v>278</v>
      </c>
      <c r="M603" t="s">
        <v>278</v>
      </c>
      <c r="N603" t="s">
        <v>278</v>
      </c>
      <c r="O603" t="s">
        <v>1</v>
      </c>
      <c r="Q603" t="s">
        <v>2328</v>
      </c>
      <c r="S603" t="s">
        <v>2327</v>
      </c>
      <c r="T603" t="e">
        <f>VLOOKUP(Series!A603,EntidadesOpWeb!$A$4:$A$126,1,FALSE)</f>
        <v>#N/A</v>
      </c>
    </row>
    <row r="604" spans="1:20" hidden="1" x14ac:dyDescent="0.35">
      <c r="A604">
        <v>50525</v>
      </c>
      <c r="B604" t="s">
        <v>1788</v>
      </c>
      <c r="C604" t="s">
        <v>1773</v>
      </c>
      <c r="D604" t="s">
        <v>1707</v>
      </c>
      <c r="E604" t="s">
        <v>1773</v>
      </c>
      <c r="F604">
        <v>50524</v>
      </c>
      <c r="G604">
        <v>50524</v>
      </c>
      <c r="H604">
        <v>24337</v>
      </c>
      <c r="I604" s="26">
        <v>42550</v>
      </c>
      <c r="J604" t="s">
        <v>278</v>
      </c>
      <c r="K604" t="s">
        <v>278</v>
      </c>
      <c r="L604" t="s">
        <v>278</v>
      </c>
      <c r="M604" t="s">
        <v>278</v>
      </c>
      <c r="N604" t="s">
        <v>278</v>
      </c>
      <c r="O604" t="s">
        <v>1</v>
      </c>
      <c r="Q604" t="s">
        <v>2326</v>
      </c>
      <c r="S604" t="s">
        <v>2325</v>
      </c>
      <c r="T604" t="e">
        <f>VLOOKUP(Series!A604,EntidadesOpWeb!$A$4:$A$126,1,FALSE)</f>
        <v>#N/A</v>
      </c>
    </row>
    <row r="605" spans="1:20" hidden="1" x14ac:dyDescent="0.35">
      <c r="A605">
        <v>50526</v>
      </c>
      <c r="B605" t="s">
        <v>1788</v>
      </c>
      <c r="C605" t="s">
        <v>1773</v>
      </c>
      <c r="D605" t="s">
        <v>1707</v>
      </c>
      <c r="E605" t="s">
        <v>1773</v>
      </c>
      <c r="F605">
        <v>50524</v>
      </c>
      <c r="G605">
        <v>50524</v>
      </c>
      <c r="H605">
        <v>24338</v>
      </c>
      <c r="I605" s="26">
        <v>42550</v>
      </c>
      <c r="J605" t="s">
        <v>278</v>
      </c>
      <c r="K605" t="s">
        <v>278</v>
      </c>
      <c r="L605" t="s">
        <v>278</v>
      </c>
      <c r="M605" t="s">
        <v>278</v>
      </c>
      <c r="N605" t="s">
        <v>278</v>
      </c>
      <c r="O605" t="s">
        <v>1</v>
      </c>
      <c r="Q605" t="s">
        <v>2324</v>
      </c>
      <c r="S605" t="s">
        <v>2323</v>
      </c>
      <c r="T605" t="e">
        <f>VLOOKUP(Series!A605,EntidadesOpWeb!$A$4:$A$126,1,FALSE)</f>
        <v>#N/A</v>
      </c>
    </row>
    <row r="606" spans="1:20" hidden="1" x14ac:dyDescent="0.35">
      <c r="A606">
        <v>50527</v>
      </c>
      <c r="B606" t="s">
        <v>1788</v>
      </c>
      <c r="C606" t="s">
        <v>1773</v>
      </c>
      <c r="D606" t="s">
        <v>1707</v>
      </c>
      <c r="E606" t="s">
        <v>1773</v>
      </c>
      <c r="F606">
        <v>50524</v>
      </c>
      <c r="G606">
        <v>50524</v>
      </c>
      <c r="H606">
        <v>24339</v>
      </c>
      <c r="I606" s="26">
        <v>42550</v>
      </c>
      <c r="J606" t="s">
        <v>278</v>
      </c>
      <c r="K606" t="s">
        <v>278</v>
      </c>
      <c r="L606" t="s">
        <v>278</v>
      </c>
      <c r="M606" t="s">
        <v>278</v>
      </c>
      <c r="N606" t="s">
        <v>278</v>
      </c>
      <c r="O606" t="s">
        <v>1</v>
      </c>
      <c r="Q606" t="s">
        <v>2322</v>
      </c>
      <c r="S606" t="s">
        <v>2321</v>
      </c>
      <c r="T606" t="e">
        <f>VLOOKUP(Series!A606,EntidadesOpWeb!$A$4:$A$126,1,FALSE)</f>
        <v>#N/A</v>
      </c>
    </row>
    <row r="607" spans="1:20" hidden="1" x14ac:dyDescent="0.35">
      <c r="A607">
        <v>50528</v>
      </c>
      <c r="B607" t="s">
        <v>1788</v>
      </c>
      <c r="C607" t="s">
        <v>1773</v>
      </c>
      <c r="D607" t="s">
        <v>1707</v>
      </c>
      <c r="E607" t="s">
        <v>1773</v>
      </c>
      <c r="F607">
        <v>50524</v>
      </c>
      <c r="G607">
        <v>50524</v>
      </c>
      <c r="H607">
        <v>24340</v>
      </c>
      <c r="I607" s="26">
        <v>42550</v>
      </c>
      <c r="J607" t="s">
        <v>278</v>
      </c>
      <c r="K607" t="s">
        <v>278</v>
      </c>
      <c r="L607" t="s">
        <v>278</v>
      </c>
      <c r="M607" t="s">
        <v>278</v>
      </c>
      <c r="N607" t="s">
        <v>278</v>
      </c>
      <c r="O607" t="s">
        <v>1</v>
      </c>
      <c r="Q607" t="s">
        <v>2320</v>
      </c>
      <c r="S607" t="s">
        <v>2319</v>
      </c>
      <c r="T607" t="e">
        <f>VLOOKUP(Series!A607,EntidadesOpWeb!$A$4:$A$126,1,FALSE)</f>
        <v>#N/A</v>
      </c>
    </row>
    <row r="608" spans="1:20" hidden="1" x14ac:dyDescent="0.35">
      <c r="A608">
        <v>50529</v>
      </c>
      <c r="B608" t="s">
        <v>1788</v>
      </c>
      <c r="C608" t="s">
        <v>1773</v>
      </c>
      <c r="D608" t="s">
        <v>1707</v>
      </c>
      <c r="E608" t="s">
        <v>1773</v>
      </c>
      <c r="F608">
        <v>50524</v>
      </c>
      <c r="G608">
        <v>50524</v>
      </c>
      <c r="H608">
        <v>24341</v>
      </c>
      <c r="I608" s="26">
        <v>42550</v>
      </c>
      <c r="J608" t="s">
        <v>278</v>
      </c>
      <c r="K608" t="s">
        <v>278</v>
      </c>
      <c r="L608" t="s">
        <v>278</v>
      </c>
      <c r="M608" t="s">
        <v>278</v>
      </c>
      <c r="N608" t="s">
        <v>278</v>
      </c>
      <c r="O608" t="s">
        <v>1</v>
      </c>
      <c r="Q608" t="s">
        <v>2318</v>
      </c>
      <c r="S608" t="s">
        <v>2317</v>
      </c>
      <c r="T608" t="e">
        <f>VLOOKUP(Series!A608,EntidadesOpWeb!$A$4:$A$126,1,FALSE)</f>
        <v>#N/A</v>
      </c>
    </row>
    <row r="609" spans="1:20" hidden="1" x14ac:dyDescent="0.35">
      <c r="A609">
        <v>50534</v>
      </c>
      <c r="B609" t="s">
        <v>1788</v>
      </c>
      <c r="C609" t="s">
        <v>1773</v>
      </c>
      <c r="D609" t="s">
        <v>1707</v>
      </c>
      <c r="E609" t="s">
        <v>1773</v>
      </c>
      <c r="F609">
        <v>50533</v>
      </c>
      <c r="G609">
        <v>50533</v>
      </c>
      <c r="H609">
        <v>24347</v>
      </c>
      <c r="I609" s="26">
        <v>42550.698379629626</v>
      </c>
      <c r="J609" t="s">
        <v>278</v>
      </c>
      <c r="K609" t="s">
        <v>278</v>
      </c>
      <c r="L609" t="s">
        <v>278</v>
      </c>
      <c r="M609" t="s">
        <v>278</v>
      </c>
      <c r="N609" t="s">
        <v>278</v>
      </c>
      <c r="O609" t="s">
        <v>1</v>
      </c>
      <c r="Q609" t="s">
        <v>2316</v>
      </c>
      <c r="S609" t="s">
        <v>2315</v>
      </c>
      <c r="T609" t="e">
        <f>VLOOKUP(Series!A609,EntidadesOpWeb!$A$4:$A$126,1,FALSE)</f>
        <v>#N/A</v>
      </c>
    </row>
    <row r="610" spans="1:20" hidden="1" x14ac:dyDescent="0.35">
      <c r="A610">
        <v>50535</v>
      </c>
      <c r="B610" t="s">
        <v>1788</v>
      </c>
      <c r="C610" t="s">
        <v>1773</v>
      </c>
      <c r="D610" t="s">
        <v>1707</v>
      </c>
      <c r="E610" t="s">
        <v>1773</v>
      </c>
      <c r="F610">
        <v>50533</v>
      </c>
      <c r="G610">
        <v>50533</v>
      </c>
      <c r="H610">
        <v>24348</v>
      </c>
      <c r="I610" s="26">
        <v>42550.698391203703</v>
      </c>
      <c r="J610" t="s">
        <v>278</v>
      </c>
      <c r="K610" t="s">
        <v>278</v>
      </c>
      <c r="L610" t="s">
        <v>278</v>
      </c>
      <c r="M610" t="s">
        <v>278</v>
      </c>
      <c r="N610" t="s">
        <v>278</v>
      </c>
      <c r="O610" t="s">
        <v>1</v>
      </c>
      <c r="Q610" t="s">
        <v>2314</v>
      </c>
      <c r="S610" t="s">
        <v>2313</v>
      </c>
      <c r="T610" t="e">
        <f>VLOOKUP(Series!A610,EntidadesOpWeb!$A$4:$A$126,1,FALSE)</f>
        <v>#N/A</v>
      </c>
    </row>
    <row r="611" spans="1:20" hidden="1" x14ac:dyDescent="0.35">
      <c r="A611">
        <v>50536</v>
      </c>
      <c r="B611" t="s">
        <v>1788</v>
      </c>
      <c r="C611" t="s">
        <v>1773</v>
      </c>
      <c r="D611" t="s">
        <v>1707</v>
      </c>
      <c r="E611" t="s">
        <v>1773</v>
      </c>
      <c r="F611">
        <v>50533</v>
      </c>
      <c r="G611">
        <v>50533</v>
      </c>
      <c r="H611">
        <v>24349</v>
      </c>
      <c r="I611" s="26">
        <v>42550.69840277778</v>
      </c>
      <c r="J611" t="s">
        <v>278</v>
      </c>
      <c r="K611" t="s">
        <v>278</v>
      </c>
      <c r="L611" t="s">
        <v>278</v>
      </c>
      <c r="M611" t="s">
        <v>278</v>
      </c>
      <c r="N611" t="s">
        <v>278</v>
      </c>
      <c r="O611" t="s">
        <v>1</v>
      </c>
      <c r="Q611" t="s">
        <v>2312</v>
      </c>
      <c r="S611" t="s">
        <v>2311</v>
      </c>
      <c r="T611" t="e">
        <f>VLOOKUP(Series!A611,EntidadesOpWeb!$A$4:$A$126,1,FALSE)</f>
        <v>#N/A</v>
      </c>
    </row>
    <row r="612" spans="1:20" hidden="1" x14ac:dyDescent="0.35">
      <c r="A612">
        <v>50537</v>
      </c>
      <c r="B612" t="s">
        <v>1788</v>
      </c>
      <c r="C612" t="s">
        <v>1773</v>
      </c>
      <c r="D612" t="s">
        <v>1707</v>
      </c>
      <c r="E612" t="s">
        <v>1773</v>
      </c>
      <c r="F612">
        <v>50533</v>
      </c>
      <c r="G612">
        <v>50533</v>
      </c>
      <c r="H612">
        <v>24350</v>
      </c>
      <c r="I612" s="26">
        <v>42550.69840277778</v>
      </c>
      <c r="J612" t="s">
        <v>278</v>
      </c>
      <c r="K612" t="s">
        <v>278</v>
      </c>
      <c r="L612" t="s">
        <v>278</v>
      </c>
      <c r="M612" t="s">
        <v>278</v>
      </c>
      <c r="N612" t="s">
        <v>278</v>
      </c>
      <c r="O612" t="s">
        <v>1</v>
      </c>
      <c r="Q612" t="s">
        <v>2310</v>
      </c>
      <c r="S612" t="s">
        <v>2309</v>
      </c>
      <c r="T612" t="e">
        <f>VLOOKUP(Series!A612,EntidadesOpWeb!$A$4:$A$126,1,FALSE)</f>
        <v>#N/A</v>
      </c>
    </row>
    <row r="613" spans="1:20" hidden="1" x14ac:dyDescent="0.35">
      <c r="A613">
        <v>50547</v>
      </c>
      <c r="B613" t="s">
        <v>1788</v>
      </c>
      <c r="C613" t="s">
        <v>1773</v>
      </c>
      <c r="D613" t="s">
        <v>1707</v>
      </c>
      <c r="E613" t="s">
        <v>1773</v>
      </c>
      <c r="F613">
        <v>50546</v>
      </c>
      <c r="G613">
        <v>50546</v>
      </c>
      <c r="H613">
        <v>24378</v>
      </c>
      <c r="I613" s="26">
        <v>42551.741550925923</v>
      </c>
      <c r="J613" t="s">
        <v>278</v>
      </c>
      <c r="K613" t="s">
        <v>278</v>
      </c>
      <c r="L613" t="s">
        <v>278</v>
      </c>
      <c r="M613" t="s">
        <v>278</v>
      </c>
      <c r="N613" t="s">
        <v>278</v>
      </c>
      <c r="O613" t="s">
        <v>1</v>
      </c>
      <c r="Q613" t="s">
        <v>2308</v>
      </c>
      <c r="S613" t="s">
        <v>2307</v>
      </c>
      <c r="T613" t="e">
        <f>VLOOKUP(Series!A613,EntidadesOpWeb!$A$4:$A$126,1,FALSE)</f>
        <v>#N/A</v>
      </c>
    </row>
    <row r="614" spans="1:20" hidden="1" x14ac:dyDescent="0.35">
      <c r="A614">
        <v>50548</v>
      </c>
      <c r="B614" t="s">
        <v>1788</v>
      </c>
      <c r="C614" t="s">
        <v>1773</v>
      </c>
      <c r="D614" t="s">
        <v>1707</v>
      </c>
      <c r="E614" t="s">
        <v>1773</v>
      </c>
      <c r="F614">
        <v>50546</v>
      </c>
      <c r="G614">
        <v>50546</v>
      </c>
      <c r="H614">
        <v>24379</v>
      </c>
      <c r="I614" s="26">
        <v>42551.741562499999</v>
      </c>
      <c r="J614" t="s">
        <v>278</v>
      </c>
      <c r="K614" t="s">
        <v>278</v>
      </c>
      <c r="L614" t="s">
        <v>278</v>
      </c>
      <c r="M614" t="s">
        <v>278</v>
      </c>
      <c r="N614" t="s">
        <v>278</v>
      </c>
      <c r="O614" t="s">
        <v>1</v>
      </c>
      <c r="Q614" t="s">
        <v>2306</v>
      </c>
      <c r="S614" t="s">
        <v>2305</v>
      </c>
      <c r="T614" t="e">
        <f>VLOOKUP(Series!A614,EntidadesOpWeb!$A$4:$A$126,1,FALSE)</f>
        <v>#N/A</v>
      </c>
    </row>
    <row r="615" spans="1:20" hidden="1" x14ac:dyDescent="0.35">
      <c r="A615">
        <v>50549</v>
      </c>
      <c r="B615" t="s">
        <v>1788</v>
      </c>
      <c r="C615" t="s">
        <v>1773</v>
      </c>
      <c r="D615" t="s">
        <v>1707</v>
      </c>
      <c r="E615" t="s">
        <v>1773</v>
      </c>
      <c r="F615">
        <v>50546</v>
      </c>
      <c r="G615">
        <v>50546</v>
      </c>
      <c r="H615">
        <v>24380</v>
      </c>
      <c r="I615" s="26">
        <v>42551</v>
      </c>
      <c r="J615" t="s">
        <v>278</v>
      </c>
      <c r="K615" t="s">
        <v>278</v>
      </c>
      <c r="L615" t="s">
        <v>278</v>
      </c>
      <c r="M615" t="s">
        <v>278</v>
      </c>
      <c r="N615" t="s">
        <v>278</v>
      </c>
      <c r="O615" t="s">
        <v>1</v>
      </c>
      <c r="Q615" t="s">
        <v>2304</v>
      </c>
      <c r="S615" t="s">
        <v>2303</v>
      </c>
      <c r="T615" t="e">
        <f>VLOOKUP(Series!A615,EntidadesOpWeb!$A$4:$A$126,1,FALSE)</f>
        <v>#N/A</v>
      </c>
    </row>
    <row r="616" spans="1:20" hidden="1" x14ac:dyDescent="0.35">
      <c r="A616">
        <v>50550</v>
      </c>
      <c r="B616" t="s">
        <v>1788</v>
      </c>
      <c r="C616" t="s">
        <v>1773</v>
      </c>
      <c r="D616" t="s">
        <v>1707</v>
      </c>
      <c r="E616" t="s">
        <v>1773</v>
      </c>
      <c r="F616">
        <v>50546</v>
      </c>
      <c r="G616">
        <v>50546</v>
      </c>
      <c r="H616">
        <v>24381</v>
      </c>
      <c r="I616" s="26">
        <v>42551.741574074076</v>
      </c>
      <c r="J616" t="s">
        <v>278</v>
      </c>
      <c r="K616" t="s">
        <v>278</v>
      </c>
      <c r="L616" t="s">
        <v>278</v>
      </c>
      <c r="M616" t="s">
        <v>278</v>
      </c>
      <c r="N616" t="s">
        <v>278</v>
      </c>
      <c r="O616" t="s">
        <v>1</v>
      </c>
      <c r="Q616" t="s">
        <v>2302</v>
      </c>
      <c r="S616" t="s">
        <v>2301</v>
      </c>
      <c r="T616" t="e">
        <f>VLOOKUP(Series!A616,EntidadesOpWeb!$A$4:$A$126,1,FALSE)</f>
        <v>#N/A</v>
      </c>
    </row>
    <row r="617" spans="1:20" hidden="1" x14ac:dyDescent="0.35">
      <c r="A617">
        <v>50552</v>
      </c>
      <c r="B617" t="s">
        <v>1788</v>
      </c>
      <c r="C617" t="s">
        <v>1773</v>
      </c>
      <c r="D617" t="s">
        <v>1707</v>
      </c>
      <c r="E617" t="s">
        <v>1773</v>
      </c>
      <c r="F617">
        <v>50551</v>
      </c>
      <c r="G617">
        <v>50551</v>
      </c>
      <c r="H617">
        <v>24383</v>
      </c>
      <c r="I617" s="26">
        <v>42551.768472222226</v>
      </c>
      <c r="J617" t="s">
        <v>278</v>
      </c>
      <c r="K617" t="s">
        <v>278</v>
      </c>
      <c r="L617" t="s">
        <v>278</v>
      </c>
      <c r="M617" t="s">
        <v>278</v>
      </c>
      <c r="N617" t="s">
        <v>278</v>
      </c>
      <c r="O617" t="s">
        <v>1</v>
      </c>
      <c r="Q617" t="s">
        <v>2300</v>
      </c>
      <c r="S617" t="s">
        <v>2299</v>
      </c>
      <c r="T617" t="e">
        <f>VLOOKUP(Series!A617,EntidadesOpWeb!$A$4:$A$126,1,FALSE)</f>
        <v>#N/A</v>
      </c>
    </row>
    <row r="618" spans="1:20" hidden="1" x14ac:dyDescent="0.35">
      <c r="A618">
        <v>50553</v>
      </c>
      <c r="B618" t="s">
        <v>1788</v>
      </c>
      <c r="C618" t="s">
        <v>1773</v>
      </c>
      <c r="D618" t="s">
        <v>1707</v>
      </c>
      <c r="E618" t="s">
        <v>1773</v>
      </c>
      <c r="F618">
        <v>50551</v>
      </c>
      <c r="G618">
        <v>50551</v>
      </c>
      <c r="H618">
        <v>24384</v>
      </c>
      <c r="I618" s="26">
        <v>42551.768483796295</v>
      </c>
      <c r="J618" t="s">
        <v>278</v>
      </c>
      <c r="K618" t="s">
        <v>278</v>
      </c>
      <c r="L618" t="s">
        <v>278</v>
      </c>
      <c r="M618" t="s">
        <v>278</v>
      </c>
      <c r="N618" t="s">
        <v>278</v>
      </c>
      <c r="O618" t="s">
        <v>1</v>
      </c>
      <c r="Q618" t="s">
        <v>2298</v>
      </c>
      <c r="S618" t="s">
        <v>2297</v>
      </c>
      <c r="T618" t="e">
        <f>VLOOKUP(Series!A618,EntidadesOpWeb!$A$4:$A$126,1,FALSE)</f>
        <v>#N/A</v>
      </c>
    </row>
    <row r="619" spans="1:20" hidden="1" x14ac:dyDescent="0.35">
      <c r="A619">
        <v>50554</v>
      </c>
      <c r="B619" t="s">
        <v>1788</v>
      </c>
      <c r="C619" t="s">
        <v>1773</v>
      </c>
      <c r="D619" t="s">
        <v>1707</v>
      </c>
      <c r="E619" t="s">
        <v>1773</v>
      </c>
      <c r="F619">
        <v>50551</v>
      </c>
      <c r="G619">
        <v>50551</v>
      </c>
      <c r="H619">
        <v>24385</v>
      </c>
      <c r="I619" s="26">
        <v>42551.768483796295</v>
      </c>
      <c r="J619" t="s">
        <v>278</v>
      </c>
      <c r="K619" t="s">
        <v>278</v>
      </c>
      <c r="L619" t="s">
        <v>278</v>
      </c>
      <c r="M619" t="s">
        <v>278</v>
      </c>
      <c r="N619" t="s">
        <v>278</v>
      </c>
      <c r="O619" t="s">
        <v>1</v>
      </c>
      <c r="Q619" t="s">
        <v>2296</v>
      </c>
      <c r="S619" t="s">
        <v>2295</v>
      </c>
      <c r="T619" t="e">
        <f>VLOOKUP(Series!A619,EntidadesOpWeb!$A$4:$A$126,1,FALSE)</f>
        <v>#N/A</v>
      </c>
    </row>
    <row r="620" spans="1:20" hidden="1" x14ac:dyDescent="0.35">
      <c r="A620">
        <v>50555</v>
      </c>
      <c r="B620" t="s">
        <v>1788</v>
      </c>
      <c r="C620" t="s">
        <v>1773</v>
      </c>
      <c r="D620" t="s">
        <v>1707</v>
      </c>
      <c r="E620" t="s">
        <v>1773</v>
      </c>
      <c r="F620">
        <v>50551</v>
      </c>
      <c r="G620">
        <v>50551</v>
      </c>
      <c r="H620">
        <v>24386</v>
      </c>
      <c r="I620" s="26">
        <v>42551.768495370372</v>
      </c>
      <c r="J620" t="s">
        <v>278</v>
      </c>
      <c r="K620" t="s">
        <v>278</v>
      </c>
      <c r="L620" t="s">
        <v>278</v>
      </c>
      <c r="M620" t="s">
        <v>278</v>
      </c>
      <c r="N620" t="s">
        <v>278</v>
      </c>
      <c r="O620" t="s">
        <v>1</v>
      </c>
      <c r="Q620" t="s">
        <v>2294</v>
      </c>
      <c r="S620" t="s">
        <v>2293</v>
      </c>
      <c r="T620" t="e">
        <f>VLOOKUP(Series!A620,EntidadesOpWeb!$A$4:$A$126,1,FALSE)</f>
        <v>#N/A</v>
      </c>
    </row>
    <row r="621" spans="1:20" hidden="1" x14ac:dyDescent="0.35">
      <c r="A621">
        <v>50557</v>
      </c>
      <c r="B621" t="s">
        <v>1788</v>
      </c>
      <c r="C621" t="s">
        <v>1773</v>
      </c>
      <c r="D621" t="s">
        <v>1707</v>
      </c>
      <c r="E621" t="s">
        <v>1773</v>
      </c>
      <c r="F621">
        <v>50556</v>
      </c>
      <c r="G621">
        <v>50556</v>
      </c>
      <c r="H621">
        <v>24388</v>
      </c>
      <c r="I621" s="26">
        <v>42551.782048611109</v>
      </c>
      <c r="J621" t="s">
        <v>278</v>
      </c>
      <c r="K621" t="s">
        <v>278</v>
      </c>
      <c r="L621" t="s">
        <v>278</v>
      </c>
      <c r="M621" t="s">
        <v>278</v>
      </c>
      <c r="N621" t="s">
        <v>278</v>
      </c>
      <c r="O621" t="s">
        <v>1</v>
      </c>
      <c r="Q621" t="s">
        <v>2292</v>
      </c>
      <c r="S621" t="s">
        <v>2291</v>
      </c>
      <c r="T621" t="e">
        <f>VLOOKUP(Series!A621,EntidadesOpWeb!$A$4:$A$126,1,FALSE)</f>
        <v>#N/A</v>
      </c>
    </row>
    <row r="622" spans="1:20" hidden="1" x14ac:dyDescent="0.35">
      <c r="A622">
        <v>50558</v>
      </c>
      <c r="B622" t="s">
        <v>1788</v>
      </c>
      <c r="C622" t="s">
        <v>1773</v>
      </c>
      <c r="D622" t="s">
        <v>1707</v>
      </c>
      <c r="E622" t="s">
        <v>1773</v>
      </c>
      <c r="F622">
        <v>50556</v>
      </c>
      <c r="G622">
        <v>50556</v>
      </c>
      <c r="H622">
        <v>24389</v>
      </c>
      <c r="I622" s="26">
        <v>42551.782060185185</v>
      </c>
      <c r="J622" t="s">
        <v>278</v>
      </c>
      <c r="K622" t="s">
        <v>278</v>
      </c>
      <c r="L622" t="s">
        <v>278</v>
      </c>
      <c r="M622" t="s">
        <v>278</v>
      </c>
      <c r="N622" t="s">
        <v>278</v>
      </c>
      <c r="O622" t="s">
        <v>1</v>
      </c>
      <c r="Q622" t="s">
        <v>2290</v>
      </c>
      <c r="S622" t="s">
        <v>2289</v>
      </c>
      <c r="T622" t="e">
        <f>VLOOKUP(Series!A622,EntidadesOpWeb!$A$4:$A$126,1,FALSE)</f>
        <v>#N/A</v>
      </c>
    </row>
    <row r="623" spans="1:20" hidden="1" x14ac:dyDescent="0.35">
      <c r="A623">
        <v>50559</v>
      </c>
      <c r="B623" t="s">
        <v>1788</v>
      </c>
      <c r="C623" t="s">
        <v>1773</v>
      </c>
      <c r="D623" t="s">
        <v>1707</v>
      </c>
      <c r="E623" t="s">
        <v>1773</v>
      </c>
      <c r="F623">
        <v>50556</v>
      </c>
      <c r="G623">
        <v>50556</v>
      </c>
      <c r="H623">
        <v>24390</v>
      </c>
      <c r="I623" s="26">
        <v>42551.782060185185</v>
      </c>
      <c r="J623" t="s">
        <v>278</v>
      </c>
      <c r="K623" t="s">
        <v>278</v>
      </c>
      <c r="L623" t="s">
        <v>278</v>
      </c>
      <c r="M623" t="s">
        <v>278</v>
      </c>
      <c r="N623" t="s">
        <v>278</v>
      </c>
      <c r="O623" t="s">
        <v>1</v>
      </c>
      <c r="Q623" t="s">
        <v>2288</v>
      </c>
      <c r="S623" t="s">
        <v>2287</v>
      </c>
      <c r="T623" t="e">
        <f>VLOOKUP(Series!A623,EntidadesOpWeb!$A$4:$A$126,1,FALSE)</f>
        <v>#N/A</v>
      </c>
    </row>
    <row r="624" spans="1:20" hidden="1" x14ac:dyDescent="0.35">
      <c r="A624">
        <v>50560</v>
      </c>
      <c r="B624" t="s">
        <v>1788</v>
      </c>
      <c r="C624" t="s">
        <v>1773</v>
      </c>
      <c r="D624" t="s">
        <v>1707</v>
      </c>
      <c r="E624" t="s">
        <v>1773</v>
      </c>
      <c r="F624">
        <v>50556</v>
      </c>
      <c r="G624">
        <v>50556</v>
      </c>
      <c r="H624">
        <v>24391</v>
      </c>
      <c r="I624" s="26">
        <v>42551.782071759262</v>
      </c>
      <c r="J624" t="s">
        <v>278</v>
      </c>
      <c r="K624" t="s">
        <v>278</v>
      </c>
      <c r="L624" t="s">
        <v>278</v>
      </c>
      <c r="M624" t="s">
        <v>278</v>
      </c>
      <c r="N624" t="s">
        <v>278</v>
      </c>
      <c r="O624" t="s">
        <v>1</v>
      </c>
      <c r="Q624" t="s">
        <v>2286</v>
      </c>
      <c r="S624" t="s">
        <v>2285</v>
      </c>
      <c r="T624" t="e">
        <f>VLOOKUP(Series!A624,EntidadesOpWeb!$A$4:$A$126,1,FALSE)</f>
        <v>#N/A</v>
      </c>
    </row>
    <row r="625" spans="1:20" hidden="1" x14ac:dyDescent="0.35">
      <c r="A625">
        <v>50562</v>
      </c>
      <c r="B625" t="s">
        <v>1788</v>
      </c>
      <c r="C625" t="s">
        <v>1773</v>
      </c>
      <c r="D625" t="s">
        <v>1707</v>
      </c>
      <c r="E625" t="s">
        <v>1773</v>
      </c>
      <c r="F625">
        <v>50561</v>
      </c>
      <c r="G625">
        <v>50561</v>
      </c>
      <c r="H625">
        <v>24394</v>
      </c>
      <c r="I625" s="26">
        <v>42551.807256944441</v>
      </c>
      <c r="J625" t="s">
        <v>278</v>
      </c>
      <c r="K625" t="s">
        <v>278</v>
      </c>
      <c r="L625" t="s">
        <v>278</v>
      </c>
      <c r="M625" t="s">
        <v>278</v>
      </c>
      <c r="N625" t="s">
        <v>278</v>
      </c>
      <c r="O625" t="s">
        <v>1</v>
      </c>
      <c r="Q625" t="s">
        <v>2284</v>
      </c>
      <c r="S625" t="s">
        <v>2283</v>
      </c>
      <c r="T625" t="e">
        <f>VLOOKUP(Series!A625,EntidadesOpWeb!$A$4:$A$126,1,FALSE)</f>
        <v>#N/A</v>
      </c>
    </row>
    <row r="626" spans="1:20" hidden="1" x14ac:dyDescent="0.35">
      <c r="A626">
        <v>50563</v>
      </c>
      <c r="B626" t="s">
        <v>1788</v>
      </c>
      <c r="C626" t="s">
        <v>1773</v>
      </c>
      <c r="D626" t="s">
        <v>1707</v>
      </c>
      <c r="E626" t="s">
        <v>1773</v>
      </c>
      <c r="F626">
        <v>50561</v>
      </c>
      <c r="G626">
        <v>50561</v>
      </c>
      <c r="H626">
        <v>24395</v>
      </c>
      <c r="I626" s="26">
        <v>42551.807268518518</v>
      </c>
      <c r="J626" t="s">
        <v>278</v>
      </c>
      <c r="K626" t="s">
        <v>278</v>
      </c>
      <c r="L626" t="s">
        <v>278</v>
      </c>
      <c r="M626" t="s">
        <v>278</v>
      </c>
      <c r="N626" t="s">
        <v>278</v>
      </c>
      <c r="O626" t="s">
        <v>1</v>
      </c>
      <c r="Q626" t="s">
        <v>2282</v>
      </c>
      <c r="S626" t="s">
        <v>2281</v>
      </c>
      <c r="T626" t="e">
        <f>VLOOKUP(Series!A626,EntidadesOpWeb!$A$4:$A$126,1,FALSE)</f>
        <v>#N/A</v>
      </c>
    </row>
    <row r="627" spans="1:20" hidden="1" x14ac:dyDescent="0.35">
      <c r="A627">
        <v>50564</v>
      </c>
      <c r="B627" t="s">
        <v>1788</v>
      </c>
      <c r="C627" t="s">
        <v>1773</v>
      </c>
      <c r="D627" t="s">
        <v>1707</v>
      </c>
      <c r="E627" t="s">
        <v>1773</v>
      </c>
      <c r="F627">
        <v>50561</v>
      </c>
      <c r="G627">
        <v>50561</v>
      </c>
      <c r="H627">
        <v>24396</v>
      </c>
      <c r="I627" s="26">
        <v>42551.807245370372</v>
      </c>
      <c r="J627" t="s">
        <v>278</v>
      </c>
      <c r="K627" t="s">
        <v>278</v>
      </c>
      <c r="L627" t="s">
        <v>278</v>
      </c>
      <c r="M627" t="s">
        <v>278</v>
      </c>
      <c r="N627" t="s">
        <v>278</v>
      </c>
      <c r="O627" t="s">
        <v>1</v>
      </c>
      <c r="Q627" t="s">
        <v>2280</v>
      </c>
      <c r="S627" t="s">
        <v>2279</v>
      </c>
      <c r="T627" t="e">
        <f>VLOOKUP(Series!A627,EntidadesOpWeb!$A$4:$A$126,1,FALSE)</f>
        <v>#N/A</v>
      </c>
    </row>
    <row r="628" spans="1:20" hidden="1" x14ac:dyDescent="0.35">
      <c r="A628">
        <v>50565</v>
      </c>
      <c r="B628" t="s">
        <v>1788</v>
      </c>
      <c r="C628" t="s">
        <v>1773</v>
      </c>
      <c r="D628" t="s">
        <v>1707</v>
      </c>
      <c r="E628" t="s">
        <v>1773</v>
      </c>
      <c r="F628">
        <v>50561</v>
      </c>
      <c r="G628">
        <v>50561</v>
      </c>
      <c r="H628">
        <v>24393</v>
      </c>
      <c r="I628" s="26">
        <v>42551.807256944441</v>
      </c>
      <c r="J628" t="s">
        <v>278</v>
      </c>
      <c r="K628" t="s">
        <v>278</v>
      </c>
      <c r="L628" t="s">
        <v>278</v>
      </c>
      <c r="M628" t="s">
        <v>278</v>
      </c>
      <c r="N628" t="s">
        <v>278</v>
      </c>
      <c r="O628" t="s">
        <v>1</v>
      </c>
      <c r="Q628" t="s">
        <v>2278</v>
      </c>
      <c r="S628" t="s">
        <v>2277</v>
      </c>
      <c r="T628" t="e">
        <f>VLOOKUP(Series!A628,EntidadesOpWeb!$A$4:$A$126,1,FALSE)</f>
        <v>#N/A</v>
      </c>
    </row>
    <row r="629" spans="1:20" hidden="1" x14ac:dyDescent="0.35">
      <c r="A629">
        <v>50566</v>
      </c>
      <c r="B629" t="s">
        <v>1788</v>
      </c>
      <c r="C629" t="s">
        <v>1773</v>
      </c>
      <c r="D629" t="s">
        <v>1707</v>
      </c>
      <c r="E629" t="s">
        <v>1773</v>
      </c>
      <c r="F629">
        <v>3033</v>
      </c>
      <c r="G629">
        <v>3033</v>
      </c>
      <c r="H629">
        <v>24397</v>
      </c>
      <c r="I629" s="26">
        <v>32874</v>
      </c>
      <c r="J629" t="s">
        <v>278</v>
      </c>
      <c r="K629" t="s">
        <v>278</v>
      </c>
      <c r="L629" t="s">
        <v>278</v>
      </c>
      <c r="M629" t="s">
        <v>278</v>
      </c>
      <c r="N629" t="s">
        <v>278</v>
      </c>
      <c r="O629" t="s">
        <v>1</v>
      </c>
      <c r="Q629" t="s">
        <v>2276</v>
      </c>
      <c r="S629" t="s">
        <v>2275</v>
      </c>
      <c r="T629" t="e">
        <f>VLOOKUP(Series!A629,EntidadesOpWeb!$A$4:$A$126,1,FALSE)</f>
        <v>#N/A</v>
      </c>
    </row>
    <row r="630" spans="1:20" hidden="1" x14ac:dyDescent="0.35">
      <c r="A630">
        <v>50567</v>
      </c>
      <c r="B630" t="s">
        <v>1788</v>
      </c>
      <c r="C630" t="s">
        <v>1773</v>
      </c>
      <c r="D630" t="s">
        <v>1707</v>
      </c>
      <c r="E630" t="s">
        <v>1773</v>
      </c>
      <c r="F630">
        <v>3021</v>
      </c>
      <c r="G630">
        <v>3021</v>
      </c>
      <c r="H630">
        <v>24398</v>
      </c>
      <c r="I630" s="26">
        <v>32874</v>
      </c>
      <c r="J630" t="s">
        <v>278</v>
      </c>
      <c r="K630" t="s">
        <v>278</v>
      </c>
      <c r="L630" t="s">
        <v>278</v>
      </c>
      <c r="M630" t="s">
        <v>278</v>
      </c>
      <c r="N630" t="s">
        <v>278</v>
      </c>
      <c r="O630" t="s">
        <v>1</v>
      </c>
      <c r="Q630" t="s">
        <v>2274</v>
      </c>
      <c r="S630" t="s">
        <v>2273</v>
      </c>
      <c r="T630" t="e">
        <f>VLOOKUP(Series!A630,EntidadesOpWeb!$A$4:$A$126,1,FALSE)</f>
        <v>#N/A</v>
      </c>
    </row>
    <row r="631" spans="1:20" hidden="1" x14ac:dyDescent="0.35">
      <c r="A631">
        <v>50569</v>
      </c>
      <c r="B631" t="s">
        <v>1788</v>
      </c>
      <c r="C631" t="s">
        <v>1773</v>
      </c>
      <c r="D631" t="s">
        <v>1707</v>
      </c>
      <c r="E631" t="s">
        <v>1773</v>
      </c>
      <c r="F631">
        <v>3083</v>
      </c>
      <c r="G631">
        <v>3083</v>
      </c>
      <c r="H631">
        <v>24399</v>
      </c>
      <c r="I631" s="26">
        <v>32874</v>
      </c>
      <c r="J631" t="s">
        <v>278</v>
      </c>
      <c r="K631" t="s">
        <v>278</v>
      </c>
      <c r="L631" t="s">
        <v>278</v>
      </c>
      <c r="M631" t="s">
        <v>278</v>
      </c>
      <c r="N631" t="s">
        <v>278</v>
      </c>
      <c r="O631" t="s">
        <v>1</v>
      </c>
      <c r="Q631" t="s">
        <v>2272</v>
      </c>
      <c r="S631" t="s">
        <v>2271</v>
      </c>
      <c r="T631" t="e">
        <f>VLOOKUP(Series!A631,EntidadesOpWeb!$A$4:$A$126,1,FALSE)</f>
        <v>#N/A</v>
      </c>
    </row>
    <row r="632" spans="1:20" hidden="1" x14ac:dyDescent="0.35">
      <c r="A632">
        <v>50570</v>
      </c>
      <c r="B632" t="s">
        <v>1788</v>
      </c>
      <c r="C632" t="s">
        <v>1773</v>
      </c>
      <c r="D632" t="s">
        <v>1707</v>
      </c>
      <c r="E632" t="s">
        <v>1773</v>
      </c>
      <c r="F632">
        <v>3029</v>
      </c>
      <c r="G632">
        <v>3029</v>
      </c>
      <c r="H632">
        <v>24400</v>
      </c>
      <c r="I632" s="26">
        <v>32874</v>
      </c>
      <c r="J632" t="s">
        <v>278</v>
      </c>
      <c r="K632" t="s">
        <v>278</v>
      </c>
      <c r="L632" t="s">
        <v>278</v>
      </c>
      <c r="M632" t="s">
        <v>278</v>
      </c>
      <c r="N632" t="s">
        <v>278</v>
      </c>
      <c r="O632" t="s">
        <v>1</v>
      </c>
      <c r="Q632" t="s">
        <v>2270</v>
      </c>
      <c r="S632" t="s">
        <v>2269</v>
      </c>
      <c r="T632" t="e">
        <f>VLOOKUP(Series!A632,EntidadesOpWeb!$A$4:$A$126,1,FALSE)</f>
        <v>#N/A</v>
      </c>
    </row>
    <row r="633" spans="1:20" hidden="1" x14ac:dyDescent="0.35">
      <c r="A633">
        <v>50571</v>
      </c>
      <c r="B633" t="s">
        <v>1788</v>
      </c>
      <c r="C633" t="s">
        <v>1773</v>
      </c>
      <c r="D633" t="s">
        <v>1707</v>
      </c>
      <c r="E633" t="s">
        <v>1773</v>
      </c>
      <c r="F633">
        <v>3029</v>
      </c>
      <c r="G633">
        <v>3029</v>
      </c>
      <c r="H633">
        <v>24401</v>
      </c>
      <c r="I633" s="26">
        <v>32874</v>
      </c>
      <c r="J633" t="s">
        <v>278</v>
      </c>
      <c r="K633" t="s">
        <v>278</v>
      </c>
      <c r="L633" t="s">
        <v>278</v>
      </c>
      <c r="M633" t="s">
        <v>278</v>
      </c>
      <c r="N633" t="s">
        <v>278</v>
      </c>
      <c r="O633" t="s">
        <v>1</v>
      </c>
      <c r="Q633" t="s">
        <v>2268</v>
      </c>
      <c r="S633" t="s">
        <v>2267</v>
      </c>
      <c r="T633" t="e">
        <f>VLOOKUP(Series!A633,EntidadesOpWeb!$A$4:$A$126,1,FALSE)</f>
        <v>#N/A</v>
      </c>
    </row>
    <row r="634" spans="1:20" hidden="1" x14ac:dyDescent="0.35">
      <c r="A634">
        <v>50572</v>
      </c>
      <c r="B634" t="s">
        <v>1788</v>
      </c>
      <c r="C634" t="s">
        <v>1773</v>
      </c>
      <c r="D634" t="s">
        <v>1707</v>
      </c>
      <c r="E634" t="s">
        <v>1773</v>
      </c>
      <c r="F634">
        <v>3061</v>
      </c>
      <c r="G634">
        <v>3061</v>
      </c>
      <c r="H634">
        <v>24402</v>
      </c>
      <c r="I634" s="26">
        <v>32874</v>
      </c>
      <c r="J634" t="s">
        <v>278</v>
      </c>
      <c r="K634" t="s">
        <v>278</v>
      </c>
      <c r="L634" t="s">
        <v>278</v>
      </c>
      <c r="M634" t="s">
        <v>278</v>
      </c>
      <c r="N634" t="s">
        <v>278</v>
      </c>
      <c r="O634" t="s">
        <v>1</v>
      </c>
      <c r="Q634" t="s">
        <v>2266</v>
      </c>
      <c r="S634" t="s">
        <v>2265</v>
      </c>
      <c r="T634" t="e">
        <f>VLOOKUP(Series!A634,EntidadesOpWeb!$A$4:$A$126,1,FALSE)</f>
        <v>#N/A</v>
      </c>
    </row>
    <row r="635" spans="1:20" hidden="1" x14ac:dyDescent="0.35">
      <c r="A635">
        <v>50573</v>
      </c>
      <c r="B635" t="s">
        <v>1788</v>
      </c>
      <c r="C635" t="s">
        <v>1773</v>
      </c>
      <c r="D635" t="s">
        <v>1707</v>
      </c>
      <c r="E635" t="s">
        <v>1773</v>
      </c>
      <c r="F635">
        <v>3061</v>
      </c>
      <c r="G635">
        <v>3061</v>
      </c>
      <c r="H635">
        <v>24403</v>
      </c>
      <c r="I635" s="26">
        <v>32874</v>
      </c>
      <c r="J635" t="s">
        <v>278</v>
      </c>
      <c r="K635" t="s">
        <v>278</v>
      </c>
      <c r="L635" t="s">
        <v>278</v>
      </c>
      <c r="M635" t="s">
        <v>278</v>
      </c>
      <c r="N635" t="s">
        <v>278</v>
      </c>
      <c r="O635" t="s">
        <v>1</v>
      </c>
      <c r="Q635" t="s">
        <v>2264</v>
      </c>
      <c r="S635" t="s">
        <v>2263</v>
      </c>
      <c r="T635" t="e">
        <f>VLOOKUP(Series!A635,EntidadesOpWeb!$A$4:$A$126,1,FALSE)</f>
        <v>#N/A</v>
      </c>
    </row>
    <row r="636" spans="1:20" hidden="1" x14ac:dyDescent="0.35">
      <c r="A636">
        <v>50574</v>
      </c>
      <c r="B636" t="s">
        <v>1788</v>
      </c>
      <c r="C636" t="s">
        <v>1773</v>
      </c>
      <c r="D636" t="s">
        <v>1707</v>
      </c>
      <c r="E636" t="s">
        <v>1773</v>
      </c>
      <c r="F636">
        <v>3016</v>
      </c>
      <c r="G636">
        <v>3016</v>
      </c>
      <c r="H636">
        <v>24404</v>
      </c>
      <c r="I636" s="26">
        <v>32874</v>
      </c>
      <c r="J636" t="s">
        <v>278</v>
      </c>
      <c r="K636" t="s">
        <v>278</v>
      </c>
      <c r="L636" t="s">
        <v>278</v>
      </c>
      <c r="M636" t="s">
        <v>278</v>
      </c>
      <c r="N636" t="s">
        <v>278</v>
      </c>
      <c r="O636" t="s">
        <v>1</v>
      </c>
      <c r="Q636" t="s">
        <v>1887</v>
      </c>
      <c r="S636" t="s">
        <v>1888</v>
      </c>
      <c r="T636" t="e">
        <f>VLOOKUP(Series!A636,EntidadesOpWeb!$A$4:$A$126,1,FALSE)</f>
        <v>#N/A</v>
      </c>
    </row>
    <row r="637" spans="1:20" hidden="1" x14ac:dyDescent="0.35">
      <c r="A637">
        <v>50575</v>
      </c>
      <c r="B637" t="s">
        <v>1788</v>
      </c>
      <c r="C637" t="s">
        <v>1773</v>
      </c>
      <c r="D637" t="s">
        <v>1707</v>
      </c>
      <c r="E637" t="s">
        <v>1773</v>
      </c>
      <c r="F637">
        <v>3045</v>
      </c>
      <c r="G637">
        <v>3045</v>
      </c>
      <c r="H637">
        <v>24405</v>
      </c>
      <c r="I637" s="26">
        <v>32874</v>
      </c>
      <c r="J637" t="s">
        <v>278</v>
      </c>
      <c r="K637" t="s">
        <v>278</v>
      </c>
      <c r="L637" t="s">
        <v>278</v>
      </c>
      <c r="M637" t="s">
        <v>278</v>
      </c>
      <c r="N637" t="s">
        <v>278</v>
      </c>
      <c r="O637" t="s">
        <v>1</v>
      </c>
      <c r="Q637" t="s">
        <v>2262</v>
      </c>
      <c r="S637" t="s">
        <v>2261</v>
      </c>
      <c r="T637" t="e">
        <f>VLOOKUP(Series!A637,EntidadesOpWeb!$A$4:$A$126,1,FALSE)</f>
        <v>#N/A</v>
      </c>
    </row>
    <row r="638" spans="1:20" hidden="1" x14ac:dyDescent="0.35">
      <c r="A638">
        <v>50576</v>
      </c>
      <c r="B638" t="s">
        <v>1788</v>
      </c>
      <c r="C638" t="s">
        <v>1773</v>
      </c>
      <c r="D638" t="s">
        <v>1707</v>
      </c>
      <c r="E638" t="s">
        <v>1773</v>
      </c>
      <c r="F638">
        <v>3045</v>
      </c>
      <c r="G638">
        <v>3045</v>
      </c>
      <c r="H638">
        <v>24407</v>
      </c>
      <c r="I638" s="26">
        <v>32874</v>
      </c>
      <c r="J638" t="s">
        <v>278</v>
      </c>
      <c r="K638" t="s">
        <v>278</v>
      </c>
      <c r="L638" t="s">
        <v>278</v>
      </c>
      <c r="M638" t="s">
        <v>278</v>
      </c>
      <c r="N638" t="s">
        <v>278</v>
      </c>
      <c r="O638" t="s">
        <v>1</v>
      </c>
      <c r="Q638" t="s">
        <v>2260</v>
      </c>
      <c r="S638" t="s">
        <v>2259</v>
      </c>
      <c r="T638" t="e">
        <f>VLOOKUP(Series!A638,EntidadesOpWeb!$A$4:$A$126,1,FALSE)</f>
        <v>#N/A</v>
      </c>
    </row>
    <row r="639" spans="1:20" hidden="1" x14ac:dyDescent="0.35">
      <c r="A639">
        <v>50581</v>
      </c>
      <c r="B639" t="s">
        <v>1788</v>
      </c>
      <c r="C639" t="s">
        <v>1773</v>
      </c>
      <c r="D639" t="s">
        <v>1707</v>
      </c>
      <c r="E639" t="s">
        <v>1773</v>
      </c>
      <c r="F639">
        <v>3037</v>
      </c>
      <c r="G639">
        <v>3037</v>
      </c>
      <c r="H639">
        <v>24408</v>
      </c>
      <c r="I639" s="26">
        <v>32874</v>
      </c>
      <c r="J639" t="s">
        <v>278</v>
      </c>
      <c r="K639" t="s">
        <v>278</v>
      </c>
      <c r="L639" t="s">
        <v>278</v>
      </c>
      <c r="M639" t="s">
        <v>278</v>
      </c>
      <c r="N639" t="s">
        <v>278</v>
      </c>
      <c r="O639" t="s">
        <v>1</v>
      </c>
      <c r="Q639" t="s">
        <v>2258</v>
      </c>
      <c r="S639" t="s">
        <v>2257</v>
      </c>
      <c r="T639" t="e">
        <f>VLOOKUP(Series!A639,EntidadesOpWeb!$A$4:$A$126,1,FALSE)</f>
        <v>#N/A</v>
      </c>
    </row>
    <row r="640" spans="1:20" hidden="1" x14ac:dyDescent="0.35">
      <c r="A640">
        <v>50582</v>
      </c>
      <c r="B640" t="s">
        <v>1788</v>
      </c>
      <c r="C640" t="s">
        <v>1773</v>
      </c>
      <c r="D640" t="s">
        <v>1707</v>
      </c>
      <c r="E640" t="s">
        <v>1773</v>
      </c>
      <c r="F640">
        <v>3037</v>
      </c>
      <c r="G640">
        <v>3037</v>
      </c>
      <c r="H640">
        <v>24409</v>
      </c>
      <c r="I640" s="26">
        <v>32874</v>
      </c>
      <c r="J640" t="s">
        <v>278</v>
      </c>
      <c r="K640" t="s">
        <v>278</v>
      </c>
      <c r="L640" t="s">
        <v>278</v>
      </c>
      <c r="M640" t="s">
        <v>278</v>
      </c>
      <c r="N640" t="s">
        <v>278</v>
      </c>
      <c r="O640" t="s">
        <v>1</v>
      </c>
      <c r="Q640" t="s">
        <v>2256</v>
      </c>
      <c r="S640" t="s">
        <v>2255</v>
      </c>
      <c r="T640" t="e">
        <f>VLOOKUP(Series!A640,EntidadesOpWeb!$A$4:$A$126,1,FALSE)</f>
        <v>#N/A</v>
      </c>
    </row>
    <row r="641" spans="1:20" hidden="1" x14ac:dyDescent="0.35">
      <c r="A641">
        <v>50583</v>
      </c>
      <c r="B641" t="s">
        <v>1788</v>
      </c>
      <c r="C641" t="s">
        <v>1773</v>
      </c>
      <c r="D641" t="s">
        <v>1707</v>
      </c>
      <c r="E641" t="s">
        <v>1773</v>
      </c>
      <c r="F641">
        <v>3017</v>
      </c>
      <c r="G641">
        <v>3017</v>
      </c>
      <c r="H641">
        <v>24410</v>
      </c>
      <c r="I641" s="26">
        <v>32874</v>
      </c>
      <c r="J641" t="s">
        <v>278</v>
      </c>
      <c r="K641" t="s">
        <v>278</v>
      </c>
      <c r="L641" t="s">
        <v>278</v>
      </c>
      <c r="M641" t="s">
        <v>278</v>
      </c>
      <c r="N641" t="s">
        <v>278</v>
      </c>
      <c r="O641" t="s">
        <v>1</v>
      </c>
      <c r="Q641" t="s">
        <v>2254</v>
      </c>
      <c r="S641" t="s">
        <v>2253</v>
      </c>
      <c r="T641" t="e">
        <f>VLOOKUP(Series!A641,EntidadesOpWeb!$A$4:$A$126,1,FALSE)</f>
        <v>#N/A</v>
      </c>
    </row>
    <row r="642" spans="1:20" hidden="1" x14ac:dyDescent="0.35">
      <c r="A642">
        <v>50584</v>
      </c>
      <c r="B642" t="s">
        <v>1788</v>
      </c>
      <c r="C642" t="s">
        <v>1773</v>
      </c>
      <c r="D642" t="s">
        <v>1707</v>
      </c>
      <c r="E642" t="s">
        <v>1773</v>
      </c>
      <c r="F642">
        <v>3017</v>
      </c>
      <c r="G642">
        <v>3017</v>
      </c>
      <c r="H642">
        <v>24411</v>
      </c>
      <c r="I642" s="26">
        <v>32874</v>
      </c>
      <c r="J642" t="s">
        <v>278</v>
      </c>
      <c r="K642" t="s">
        <v>278</v>
      </c>
      <c r="L642" t="s">
        <v>278</v>
      </c>
      <c r="M642" t="s">
        <v>278</v>
      </c>
      <c r="N642" t="s">
        <v>278</v>
      </c>
      <c r="O642" t="s">
        <v>1</v>
      </c>
      <c r="Q642" t="s">
        <v>2252</v>
      </c>
      <c r="S642" t="s">
        <v>2251</v>
      </c>
      <c r="T642" t="e">
        <f>VLOOKUP(Series!A642,EntidadesOpWeb!$A$4:$A$126,1,FALSE)</f>
        <v>#N/A</v>
      </c>
    </row>
    <row r="643" spans="1:20" hidden="1" x14ac:dyDescent="0.35">
      <c r="A643">
        <v>61500</v>
      </c>
      <c r="B643" t="s">
        <v>1788</v>
      </c>
      <c r="C643" t="s">
        <v>1773</v>
      </c>
      <c r="D643" t="s">
        <v>1707</v>
      </c>
      <c r="E643" t="s">
        <v>1773</v>
      </c>
      <c r="F643">
        <v>3037</v>
      </c>
      <c r="G643">
        <v>3037</v>
      </c>
      <c r="H643">
        <v>22822</v>
      </c>
      <c r="I643" s="26">
        <v>42388</v>
      </c>
      <c r="J643" t="s">
        <v>278</v>
      </c>
      <c r="K643" t="s">
        <v>278</v>
      </c>
      <c r="L643" t="s">
        <v>278</v>
      </c>
      <c r="M643" t="s">
        <v>278</v>
      </c>
      <c r="N643" t="s">
        <v>278</v>
      </c>
      <c r="O643" t="s">
        <v>1</v>
      </c>
      <c r="Q643" t="s">
        <v>2250</v>
      </c>
      <c r="S643" t="s">
        <v>2249</v>
      </c>
      <c r="T643" t="e">
        <f>VLOOKUP(Series!A643,EntidadesOpWeb!$A$4:$A$126,1,FALSE)</f>
        <v>#N/A</v>
      </c>
    </row>
    <row r="644" spans="1:20" hidden="1" x14ac:dyDescent="0.35">
      <c r="A644">
        <v>2160636</v>
      </c>
      <c r="B644" t="s">
        <v>1788</v>
      </c>
      <c r="C644" t="s">
        <v>1773</v>
      </c>
      <c r="D644" t="s">
        <v>1707</v>
      </c>
      <c r="E644" t="s">
        <v>1773</v>
      </c>
      <c r="F644">
        <v>2160635</v>
      </c>
      <c r="G644">
        <v>2160635</v>
      </c>
      <c r="H644">
        <v>29844</v>
      </c>
      <c r="I644" s="26">
        <v>43105</v>
      </c>
      <c r="J644" t="s">
        <v>278</v>
      </c>
      <c r="K644" t="s">
        <v>278</v>
      </c>
      <c r="L644" t="s">
        <v>278</v>
      </c>
      <c r="M644" t="s">
        <v>278</v>
      </c>
      <c r="N644" t="s">
        <v>278</v>
      </c>
      <c r="O644" t="s">
        <v>1</v>
      </c>
      <c r="Q644" t="s">
        <v>2248</v>
      </c>
      <c r="S644" t="s">
        <v>2247</v>
      </c>
      <c r="T644" t="e">
        <f>VLOOKUP(Series!A644,EntidadesOpWeb!$A$4:$A$126,1,FALSE)</f>
        <v>#N/A</v>
      </c>
    </row>
    <row r="645" spans="1:20" hidden="1" x14ac:dyDescent="0.35">
      <c r="A645">
        <v>2160637</v>
      </c>
      <c r="B645" t="s">
        <v>1788</v>
      </c>
      <c r="C645" t="s">
        <v>1773</v>
      </c>
      <c r="D645" t="s">
        <v>1707</v>
      </c>
      <c r="E645" t="s">
        <v>1773</v>
      </c>
      <c r="F645">
        <v>2160635</v>
      </c>
      <c r="G645">
        <v>2160635</v>
      </c>
      <c r="H645">
        <v>29847</v>
      </c>
      <c r="I645" s="26">
        <v>43105</v>
      </c>
      <c r="J645" t="s">
        <v>278</v>
      </c>
      <c r="K645" t="s">
        <v>278</v>
      </c>
      <c r="L645" t="s">
        <v>278</v>
      </c>
      <c r="M645" t="s">
        <v>278</v>
      </c>
      <c r="N645" t="s">
        <v>278</v>
      </c>
      <c r="O645" t="s">
        <v>1</v>
      </c>
      <c r="Q645" t="s">
        <v>2246</v>
      </c>
      <c r="S645" t="s">
        <v>2245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 x14ac:dyDescent="0.35"/>
  <sheetData>
    <row r="5" spans="10:10" x14ac:dyDescent="0.35">
      <c r="J5" t="s">
        <v>5647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 x14ac:dyDescent="0.3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 x14ac:dyDescent="0.35">
      <c r="A2" t="s">
        <v>4257</v>
      </c>
      <c r="B2" t="s">
        <v>4833</v>
      </c>
      <c r="C2" t="s">
        <v>1661</v>
      </c>
      <c r="D2" t="s">
        <v>4832</v>
      </c>
      <c r="E2" t="s">
        <v>4831</v>
      </c>
      <c r="F2" t="s">
        <v>4830</v>
      </c>
    </row>
    <row r="3" spans="1:6" ht="29" x14ac:dyDescent="0.35">
      <c r="A3">
        <v>1</v>
      </c>
      <c r="B3" t="s">
        <v>4829</v>
      </c>
      <c r="C3" t="s">
        <v>4828</v>
      </c>
      <c r="D3" t="s">
        <v>4827</v>
      </c>
      <c r="E3" s="4" t="s">
        <v>4826</v>
      </c>
      <c r="F3" t="s">
        <v>4825</v>
      </c>
    </row>
    <row r="4" spans="1:6" x14ac:dyDescent="0.35">
      <c r="A4">
        <v>2</v>
      </c>
      <c r="B4" t="s">
        <v>4824</v>
      </c>
      <c r="C4" t="s">
        <v>4823</v>
      </c>
      <c r="D4" t="s">
        <v>4822</v>
      </c>
      <c r="E4" t="s">
        <v>168</v>
      </c>
      <c r="F4" t="s">
        <v>4821</v>
      </c>
    </row>
    <row r="5" spans="1:6" x14ac:dyDescent="0.35">
      <c r="A5">
        <v>3</v>
      </c>
      <c r="B5" t="s">
        <v>1842</v>
      </c>
      <c r="C5" t="s">
        <v>4820</v>
      </c>
      <c r="D5" t="s">
        <v>4819</v>
      </c>
      <c r="E5" t="s">
        <v>166</v>
      </c>
      <c r="F5" t="s">
        <v>4818</v>
      </c>
    </row>
    <row r="6" spans="1:6" x14ac:dyDescent="0.35">
      <c r="A6">
        <v>4</v>
      </c>
      <c r="B6" t="s">
        <v>209</v>
      </c>
      <c r="C6" t="s">
        <v>4817</v>
      </c>
      <c r="D6" t="s">
        <v>4816</v>
      </c>
      <c r="E6" t="s">
        <v>166</v>
      </c>
      <c r="F6" t="s">
        <v>4815</v>
      </c>
    </row>
    <row r="7" spans="1:6" x14ac:dyDescent="0.35">
      <c r="A7">
        <v>5</v>
      </c>
      <c r="B7" t="s">
        <v>262</v>
      </c>
      <c r="C7" t="s">
        <v>4814</v>
      </c>
      <c r="D7" t="s">
        <v>4813</v>
      </c>
      <c r="E7" t="s">
        <v>158</v>
      </c>
      <c r="F7" t="s">
        <v>4812</v>
      </c>
    </row>
    <row r="8" spans="1:6" x14ac:dyDescent="0.35">
      <c r="A8">
        <v>6</v>
      </c>
      <c r="B8" t="s">
        <v>263</v>
      </c>
      <c r="C8" t="s">
        <v>4811</v>
      </c>
      <c r="D8" t="s">
        <v>4810</v>
      </c>
      <c r="E8" t="s">
        <v>158</v>
      </c>
      <c r="F8" t="s">
        <v>4809</v>
      </c>
    </row>
    <row r="9" spans="1:6" x14ac:dyDescent="0.35">
      <c r="A9">
        <v>7</v>
      </c>
      <c r="B9" t="s">
        <v>197</v>
      </c>
      <c r="C9" t="s">
        <v>4808</v>
      </c>
      <c r="D9" t="s">
        <v>4807</v>
      </c>
      <c r="E9" t="s">
        <v>133</v>
      </c>
      <c r="F9" t="s">
        <v>4800</v>
      </c>
    </row>
    <row r="10" spans="1:6" x14ac:dyDescent="0.35">
      <c r="A10">
        <v>8</v>
      </c>
      <c r="B10" t="s">
        <v>197</v>
      </c>
      <c r="C10" t="s">
        <v>4806</v>
      </c>
      <c r="D10" t="s">
        <v>4806</v>
      </c>
      <c r="E10" t="s">
        <v>275</v>
      </c>
      <c r="F10" t="s">
        <v>4805</v>
      </c>
    </row>
    <row r="11" spans="1:6" x14ac:dyDescent="0.35">
      <c r="A11">
        <v>9</v>
      </c>
      <c r="B11" t="s">
        <v>270</v>
      </c>
      <c r="C11" t="s">
        <v>4804</v>
      </c>
      <c r="D11" t="s">
        <v>4803</v>
      </c>
      <c r="E11" t="s">
        <v>275</v>
      </c>
      <c r="F11" t="s">
        <v>4800</v>
      </c>
    </row>
    <row r="12" spans="1:6" x14ac:dyDescent="0.35">
      <c r="A12">
        <v>10</v>
      </c>
      <c r="B12" t="s">
        <v>209</v>
      </c>
      <c r="C12" t="s">
        <v>4802</v>
      </c>
      <c r="D12" t="s">
        <v>4801</v>
      </c>
      <c r="E12" t="s">
        <v>167</v>
      </c>
      <c r="F12" t="s">
        <v>4800</v>
      </c>
    </row>
    <row r="13" spans="1:6" x14ac:dyDescent="0.35">
      <c r="A13">
        <v>11</v>
      </c>
      <c r="B13" t="s">
        <v>1722</v>
      </c>
      <c r="C13" t="s">
        <v>4799</v>
      </c>
      <c r="D13" t="s">
        <v>4798</v>
      </c>
      <c r="E13" t="s">
        <v>137</v>
      </c>
      <c r="F13" t="s">
        <v>4795</v>
      </c>
    </row>
    <row r="14" spans="1:6" x14ac:dyDescent="0.35">
      <c r="A14">
        <v>12</v>
      </c>
      <c r="B14" t="s">
        <v>1808</v>
      </c>
      <c r="C14" t="s">
        <v>4797</v>
      </c>
      <c r="D14" t="s">
        <v>4796</v>
      </c>
      <c r="E14" t="s">
        <v>154</v>
      </c>
      <c r="F14" t="s">
        <v>4795</v>
      </c>
    </row>
    <row r="16" spans="1:6" x14ac:dyDescent="0.35">
      <c r="B16" t="s">
        <v>4794</v>
      </c>
    </row>
    <row r="17" spans="1:2" x14ac:dyDescent="0.35">
      <c r="A17">
        <v>13</v>
      </c>
      <c r="B17" t="s">
        <v>4793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BaseParametros</vt:lpstr>
      <vt:lpstr>BaseMetodos</vt:lpstr>
      <vt:lpstr>Casos Todos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2026-06-05T16:30:21Z</dcterms:modified>
</cp:coreProperties>
</file>