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chard\Desktop\Gwendolyn #2612LB\"/>
    </mc:Choice>
  </mc:AlternateContent>
  <xr:revisionPtr revIDLastSave="0" documentId="13_ncr:1_{54909E3B-A9AB-419A-ACE6-95FD5413AE27}" xr6:coauthVersionLast="33" xr6:coauthVersionMax="33" xr10:uidLastSave="{00000000-0000-0000-0000-000000000000}"/>
  <bookViews>
    <workbookView xWindow="0" yWindow="0" windowWidth="21795" windowHeight="15180" firstSheet="4" activeTab="12" xr2:uid="{00000000-000D-0000-FFFF-FFFF00000000}"/>
  </bookViews>
  <sheets>
    <sheet name="Report (1)" sheetId="143" r:id="rId1"/>
    <sheet name="Report (2)" sheetId="144" r:id="rId2"/>
    <sheet name="Report (3)" sheetId="145" r:id="rId3"/>
    <sheet name="Report (4)" sheetId="146" r:id="rId4"/>
    <sheet name="Report (5)" sheetId="147" r:id="rId5"/>
    <sheet name="Report (6)" sheetId="148" r:id="rId6"/>
    <sheet name="Report (7)" sheetId="149" r:id="rId7"/>
    <sheet name="Report (8)" sheetId="150" r:id="rId8"/>
    <sheet name="Report (9)" sheetId="151" r:id="rId9"/>
    <sheet name="Report (10)" sheetId="152" r:id="rId10"/>
    <sheet name="Report (11)" sheetId="153" r:id="rId11"/>
    <sheet name="Report (12)" sheetId="154" r:id="rId12"/>
    <sheet name="Report (13)" sheetId="155" r:id="rId13"/>
    <sheet name="Rig Repairs Log" sheetId="132" r:id="rId14"/>
  </sheets>
  <definedNames>
    <definedName name="_xlnm.Print_Area" localSheetId="0">'Report (1)'!$A$1:$R$79</definedName>
    <definedName name="_xlnm.Print_Area" localSheetId="9">'Report (10)'!$A$1:$R$79</definedName>
    <definedName name="_xlnm.Print_Area" localSheetId="10">'Report (11)'!$A$1:$R$79</definedName>
    <definedName name="_xlnm.Print_Area" localSheetId="11">'Report (12)'!$A$1:$R$79</definedName>
    <definedName name="_xlnm.Print_Area" localSheetId="12">'Report (13)'!$A$1:$R$79</definedName>
    <definedName name="_xlnm.Print_Area" localSheetId="1">'Report (2)'!$A$1:$R$79</definedName>
    <definedName name="_xlnm.Print_Area" localSheetId="2">'Report (3)'!$A$1:$R$79</definedName>
    <definedName name="_xlnm.Print_Area" localSheetId="3">'Report (4)'!$A$1:$R$79</definedName>
    <definedName name="_xlnm.Print_Area" localSheetId="4">'Report (5)'!$A$1:$R$79</definedName>
    <definedName name="_xlnm.Print_Area" localSheetId="5">'Report (6)'!$A$1:$R$79</definedName>
    <definedName name="_xlnm.Print_Area" localSheetId="6">'Report (7)'!$A$1:$R$79</definedName>
    <definedName name="_xlnm.Print_Area" localSheetId="7">'Report (8)'!$A$1:$R$79</definedName>
    <definedName name="_xlnm.Print_Area" localSheetId="8">'Report (9)'!$A$1:$R$79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5" i="155" l="1"/>
  <c r="H105" i="155"/>
  <c r="E105" i="155"/>
  <c r="C105" i="155"/>
  <c r="J104" i="155"/>
  <c r="H104" i="155"/>
  <c r="E104" i="155"/>
  <c r="C104" i="155"/>
  <c r="J103" i="155"/>
  <c r="H103" i="155"/>
  <c r="E103" i="155"/>
  <c r="C103" i="155"/>
  <c r="I102" i="155"/>
  <c r="G102" i="155"/>
  <c r="F102" i="155"/>
  <c r="E102" i="155"/>
  <c r="D102" i="155"/>
  <c r="C102" i="155"/>
  <c r="I101" i="155"/>
  <c r="G101" i="155"/>
  <c r="F101" i="155"/>
  <c r="E101" i="155"/>
  <c r="D101" i="155"/>
  <c r="C101" i="155"/>
  <c r="I100" i="155"/>
  <c r="G100" i="155"/>
  <c r="F100" i="155"/>
  <c r="E100" i="155"/>
  <c r="D100" i="155"/>
  <c r="C100" i="155"/>
  <c r="M99" i="155"/>
  <c r="L99" i="155"/>
  <c r="K99" i="155"/>
  <c r="J99" i="155"/>
  <c r="I99" i="155"/>
  <c r="G99" i="155"/>
  <c r="F99" i="155"/>
  <c r="E99" i="155"/>
  <c r="D99" i="155"/>
  <c r="C99" i="155"/>
  <c r="M98" i="155"/>
  <c r="L98" i="155"/>
  <c r="K98" i="155"/>
  <c r="J98" i="155"/>
  <c r="I98" i="155"/>
  <c r="G98" i="155"/>
  <c r="F98" i="155"/>
  <c r="E98" i="155"/>
  <c r="D98" i="155"/>
  <c r="C98" i="155"/>
  <c r="M97" i="155"/>
  <c r="L97" i="155"/>
  <c r="K97" i="155"/>
  <c r="J97" i="155"/>
  <c r="I97" i="155"/>
  <c r="M96" i="155"/>
  <c r="L96" i="155"/>
  <c r="K96" i="155"/>
  <c r="J96" i="155"/>
  <c r="I96" i="155"/>
  <c r="H96" i="155"/>
  <c r="L53" i="155"/>
  <c r="G96" i="155"/>
  <c r="F96" i="155"/>
  <c r="J53" i="155"/>
  <c r="E96" i="155"/>
  <c r="D96" i="155"/>
  <c r="C96" i="155"/>
  <c r="B96" i="155"/>
  <c r="A96" i="155"/>
  <c r="M95" i="155"/>
  <c r="L95" i="155"/>
  <c r="K95" i="155"/>
  <c r="J95" i="155"/>
  <c r="I95" i="155"/>
  <c r="H95" i="155"/>
  <c r="L52" i="155"/>
  <c r="G95" i="155"/>
  <c r="F95" i="155"/>
  <c r="J52" i="155"/>
  <c r="E95" i="155"/>
  <c r="D95" i="155"/>
  <c r="C95" i="155"/>
  <c r="B95" i="155"/>
  <c r="A95" i="155"/>
  <c r="M94" i="155"/>
  <c r="L94" i="155"/>
  <c r="K94" i="155"/>
  <c r="J94" i="155"/>
  <c r="I94" i="155"/>
  <c r="H94" i="155"/>
  <c r="L51" i="155"/>
  <c r="G94" i="155"/>
  <c r="F94" i="155"/>
  <c r="J51" i="155"/>
  <c r="E94" i="155"/>
  <c r="D94" i="155"/>
  <c r="C94" i="155"/>
  <c r="B94" i="155"/>
  <c r="A94" i="155"/>
  <c r="M93" i="155"/>
  <c r="L93" i="155"/>
  <c r="K93" i="155"/>
  <c r="J93" i="155"/>
  <c r="I93" i="155"/>
  <c r="H93" i="155"/>
  <c r="L50" i="155"/>
  <c r="G93" i="155"/>
  <c r="F93" i="155"/>
  <c r="J50" i="155"/>
  <c r="E93" i="155"/>
  <c r="D93" i="155"/>
  <c r="C93" i="155"/>
  <c r="B93" i="155"/>
  <c r="A93" i="155"/>
  <c r="M92" i="155"/>
  <c r="L92" i="155"/>
  <c r="K92" i="155"/>
  <c r="J92" i="155"/>
  <c r="I92" i="155"/>
  <c r="H92" i="155"/>
  <c r="J49" i="155"/>
  <c r="L49" i="155"/>
  <c r="G92" i="155"/>
  <c r="F92" i="155"/>
  <c r="E92" i="155"/>
  <c r="D92" i="155"/>
  <c r="C92" i="155"/>
  <c r="B92" i="155"/>
  <c r="A92" i="155"/>
  <c r="M91" i="155"/>
  <c r="L91" i="155"/>
  <c r="K91" i="155"/>
  <c r="J91" i="155"/>
  <c r="I91" i="155"/>
  <c r="H91" i="155"/>
  <c r="L48" i="155"/>
  <c r="G91" i="155"/>
  <c r="F91" i="155"/>
  <c r="J48" i="155"/>
  <c r="E91" i="155"/>
  <c r="D91" i="155"/>
  <c r="C91" i="155"/>
  <c r="B91" i="155"/>
  <c r="A91" i="155"/>
  <c r="M90" i="155"/>
  <c r="L90" i="155"/>
  <c r="K90" i="155"/>
  <c r="J90" i="155"/>
  <c r="I90" i="155"/>
  <c r="H90" i="155"/>
  <c r="J47" i="155"/>
  <c r="L47" i="155"/>
  <c r="G90" i="155"/>
  <c r="F90" i="155"/>
  <c r="E90" i="155"/>
  <c r="D90" i="155"/>
  <c r="C90" i="155"/>
  <c r="B90" i="155"/>
  <c r="A90" i="155"/>
  <c r="M89" i="155"/>
  <c r="L89" i="155"/>
  <c r="K89" i="155"/>
  <c r="J89" i="155"/>
  <c r="I89" i="155"/>
  <c r="H89" i="155"/>
  <c r="J46" i="155"/>
  <c r="L46" i="155"/>
  <c r="G89" i="155"/>
  <c r="F89" i="155"/>
  <c r="E89" i="155"/>
  <c r="D89" i="155"/>
  <c r="C89" i="155"/>
  <c r="B89" i="155"/>
  <c r="A89" i="155"/>
  <c r="M88" i="155"/>
  <c r="L88" i="155"/>
  <c r="K88" i="155"/>
  <c r="J88" i="155"/>
  <c r="H87" i="155"/>
  <c r="F3" i="155"/>
  <c r="F87" i="155"/>
  <c r="B87" i="155"/>
  <c r="H86" i="155"/>
  <c r="B86" i="155"/>
  <c r="M85" i="155"/>
  <c r="K85" i="155"/>
  <c r="I85" i="155"/>
  <c r="F85" i="155"/>
  <c r="B85" i="155"/>
  <c r="N79" i="155"/>
  <c r="G70" i="155"/>
  <c r="G69" i="155"/>
  <c r="C44" i="155"/>
  <c r="A43" i="155"/>
  <c r="A42" i="155"/>
  <c r="A41" i="155"/>
  <c r="A40" i="155"/>
  <c r="A39" i="155"/>
  <c r="A38" i="155"/>
  <c r="A37" i="155"/>
  <c r="A36" i="155"/>
  <c r="A35" i="155"/>
  <c r="A34" i="155"/>
  <c r="A33" i="155"/>
  <c r="A32" i="155"/>
  <c r="A31" i="155"/>
  <c r="A30" i="155"/>
  <c r="A29" i="155"/>
  <c r="A28" i="155"/>
  <c r="A27" i="155"/>
  <c r="A26" i="155"/>
  <c r="A25" i="155"/>
  <c r="A24" i="155"/>
  <c r="A23" i="155"/>
  <c r="A22" i="155"/>
  <c r="A21" i="155"/>
  <c r="A20" i="155"/>
  <c r="A19" i="155"/>
  <c r="J105" i="154"/>
  <c r="H105" i="154"/>
  <c r="E105" i="154"/>
  <c r="C105" i="154"/>
  <c r="J104" i="154"/>
  <c r="H104" i="154"/>
  <c r="E104" i="154"/>
  <c r="C104" i="154"/>
  <c r="J103" i="154"/>
  <c r="H103" i="154"/>
  <c r="E103" i="154"/>
  <c r="C103" i="154"/>
  <c r="I102" i="154"/>
  <c r="G102" i="154"/>
  <c r="F102" i="154"/>
  <c r="E102" i="154"/>
  <c r="D102" i="154"/>
  <c r="C102" i="154"/>
  <c r="I101" i="154"/>
  <c r="G101" i="154"/>
  <c r="F101" i="154"/>
  <c r="E101" i="154"/>
  <c r="D101" i="154"/>
  <c r="C101" i="154"/>
  <c r="I100" i="154"/>
  <c r="G100" i="154"/>
  <c r="F100" i="154"/>
  <c r="E100" i="154"/>
  <c r="D100" i="154"/>
  <c r="C100" i="154"/>
  <c r="M99" i="154"/>
  <c r="L99" i="154"/>
  <c r="K99" i="154"/>
  <c r="J99" i="154"/>
  <c r="I99" i="154"/>
  <c r="G99" i="154"/>
  <c r="F99" i="154"/>
  <c r="E99" i="154"/>
  <c r="D99" i="154"/>
  <c r="C99" i="154"/>
  <c r="M98" i="154"/>
  <c r="L98" i="154"/>
  <c r="K98" i="154"/>
  <c r="J98" i="154"/>
  <c r="I98" i="154"/>
  <c r="G98" i="154"/>
  <c r="F98" i="154"/>
  <c r="E98" i="154"/>
  <c r="D98" i="154"/>
  <c r="C98" i="154"/>
  <c r="M97" i="154"/>
  <c r="L97" i="154"/>
  <c r="K97" i="154"/>
  <c r="J97" i="154"/>
  <c r="I97" i="154"/>
  <c r="M96" i="154"/>
  <c r="L96" i="154"/>
  <c r="K96" i="154"/>
  <c r="J96" i="154"/>
  <c r="I96" i="154"/>
  <c r="H96" i="154"/>
  <c r="L53" i="154"/>
  <c r="G96" i="154"/>
  <c r="F96" i="154"/>
  <c r="J53" i="154"/>
  <c r="E96" i="154"/>
  <c r="D96" i="154"/>
  <c r="C96" i="154"/>
  <c r="B96" i="154"/>
  <c r="A96" i="154"/>
  <c r="M95" i="154"/>
  <c r="L95" i="154"/>
  <c r="K95" i="154"/>
  <c r="J95" i="154"/>
  <c r="I95" i="154"/>
  <c r="H95" i="154"/>
  <c r="L52" i="154"/>
  <c r="G95" i="154"/>
  <c r="F95" i="154"/>
  <c r="J52" i="154"/>
  <c r="E95" i="154"/>
  <c r="D95" i="154"/>
  <c r="C95" i="154"/>
  <c r="B95" i="154"/>
  <c r="A95" i="154"/>
  <c r="M94" i="154"/>
  <c r="L94" i="154"/>
  <c r="K94" i="154"/>
  <c r="J94" i="154"/>
  <c r="I94" i="154"/>
  <c r="H94" i="154"/>
  <c r="L51" i="154"/>
  <c r="G94" i="154"/>
  <c r="F94" i="154"/>
  <c r="J51" i="154"/>
  <c r="E94" i="154"/>
  <c r="D94" i="154"/>
  <c r="C94" i="154"/>
  <c r="B94" i="154"/>
  <c r="A94" i="154"/>
  <c r="M93" i="154"/>
  <c r="L93" i="154"/>
  <c r="K93" i="154"/>
  <c r="J93" i="154"/>
  <c r="I93" i="154"/>
  <c r="H93" i="154"/>
  <c r="L50" i="154"/>
  <c r="G93" i="154"/>
  <c r="F93" i="154"/>
  <c r="J50" i="154"/>
  <c r="E93" i="154"/>
  <c r="D93" i="154"/>
  <c r="C93" i="154"/>
  <c r="B93" i="154"/>
  <c r="A93" i="154"/>
  <c r="M92" i="154"/>
  <c r="L92" i="154"/>
  <c r="K92" i="154"/>
  <c r="J92" i="154"/>
  <c r="I92" i="154"/>
  <c r="H92" i="154"/>
  <c r="J49" i="154"/>
  <c r="L49" i="154"/>
  <c r="G92" i="154"/>
  <c r="F92" i="154"/>
  <c r="E92" i="154"/>
  <c r="D92" i="154"/>
  <c r="C92" i="154"/>
  <c r="B92" i="154"/>
  <c r="A92" i="154"/>
  <c r="M91" i="154"/>
  <c r="L91" i="154"/>
  <c r="K91" i="154"/>
  <c r="J91" i="154"/>
  <c r="I91" i="154"/>
  <c r="H91" i="154"/>
  <c r="L48" i="154"/>
  <c r="G91" i="154"/>
  <c r="F91" i="154"/>
  <c r="J48" i="154"/>
  <c r="E91" i="154"/>
  <c r="D91" i="154"/>
  <c r="C91" i="154"/>
  <c r="B91" i="154"/>
  <c r="A91" i="154"/>
  <c r="M90" i="154"/>
  <c r="L90" i="154"/>
  <c r="K90" i="154"/>
  <c r="J90" i="154"/>
  <c r="I90" i="154"/>
  <c r="H90" i="154"/>
  <c r="J47" i="154"/>
  <c r="L47" i="154"/>
  <c r="G90" i="154"/>
  <c r="F90" i="154"/>
  <c r="E90" i="154"/>
  <c r="D90" i="154"/>
  <c r="C90" i="154"/>
  <c r="B90" i="154"/>
  <c r="A90" i="154"/>
  <c r="M89" i="154"/>
  <c r="L89" i="154"/>
  <c r="K89" i="154"/>
  <c r="J89" i="154"/>
  <c r="I89" i="154"/>
  <c r="H89" i="154"/>
  <c r="J46" i="154"/>
  <c r="L46" i="154"/>
  <c r="G89" i="154"/>
  <c r="F89" i="154"/>
  <c r="E89" i="154"/>
  <c r="D89" i="154"/>
  <c r="C89" i="154"/>
  <c r="B89" i="154"/>
  <c r="A89" i="154"/>
  <c r="M88" i="154"/>
  <c r="L88" i="154"/>
  <c r="K88" i="154"/>
  <c r="J88" i="154"/>
  <c r="H87" i="154"/>
  <c r="F3" i="154"/>
  <c r="F87" i="154"/>
  <c r="B87" i="154"/>
  <c r="H86" i="154"/>
  <c r="B86" i="154"/>
  <c r="M85" i="154"/>
  <c r="K85" i="154"/>
  <c r="I85" i="154"/>
  <c r="F85" i="154"/>
  <c r="B85" i="154"/>
  <c r="N79" i="154"/>
  <c r="G70" i="154"/>
  <c r="G69" i="154"/>
  <c r="C44" i="154"/>
  <c r="A43" i="154"/>
  <c r="A42" i="154"/>
  <c r="A41" i="154"/>
  <c r="A40" i="154"/>
  <c r="A39" i="154"/>
  <c r="A38" i="154"/>
  <c r="A37" i="154"/>
  <c r="A36" i="154"/>
  <c r="A35" i="154"/>
  <c r="A34" i="154"/>
  <c r="A33" i="154"/>
  <c r="A32" i="154"/>
  <c r="A31" i="154"/>
  <c r="A30" i="154"/>
  <c r="A29" i="154"/>
  <c r="A28" i="154"/>
  <c r="A27" i="154"/>
  <c r="A26" i="154"/>
  <c r="A25" i="154"/>
  <c r="A24" i="154"/>
  <c r="A23" i="154"/>
  <c r="A22" i="154"/>
  <c r="A21" i="154"/>
  <c r="A20" i="154"/>
  <c r="A19" i="154"/>
  <c r="J105" i="153"/>
  <c r="H105" i="153"/>
  <c r="E105" i="153"/>
  <c r="C105" i="153"/>
  <c r="J104" i="153"/>
  <c r="H104" i="153"/>
  <c r="E104" i="153"/>
  <c r="C104" i="153"/>
  <c r="J103" i="153"/>
  <c r="H103" i="153"/>
  <c r="E103" i="153"/>
  <c r="C103" i="153"/>
  <c r="I102" i="153"/>
  <c r="G102" i="153"/>
  <c r="F102" i="153"/>
  <c r="E102" i="153"/>
  <c r="D102" i="153"/>
  <c r="C102" i="153"/>
  <c r="I101" i="153"/>
  <c r="G101" i="153"/>
  <c r="F101" i="153"/>
  <c r="E101" i="153"/>
  <c r="D101" i="153"/>
  <c r="C101" i="153"/>
  <c r="I100" i="153"/>
  <c r="G100" i="153"/>
  <c r="F100" i="153"/>
  <c r="E100" i="153"/>
  <c r="D100" i="153"/>
  <c r="C100" i="153"/>
  <c r="M99" i="153"/>
  <c r="L99" i="153"/>
  <c r="K99" i="153"/>
  <c r="J99" i="153"/>
  <c r="I99" i="153"/>
  <c r="G99" i="153"/>
  <c r="F99" i="153"/>
  <c r="E99" i="153"/>
  <c r="D99" i="153"/>
  <c r="C99" i="153"/>
  <c r="M98" i="153"/>
  <c r="L98" i="153"/>
  <c r="K98" i="153"/>
  <c r="J98" i="153"/>
  <c r="I98" i="153"/>
  <c r="G98" i="153"/>
  <c r="F98" i="153"/>
  <c r="E98" i="153"/>
  <c r="D98" i="153"/>
  <c r="C98" i="153"/>
  <c r="M97" i="153"/>
  <c r="L97" i="153"/>
  <c r="K97" i="153"/>
  <c r="J97" i="153"/>
  <c r="I97" i="153"/>
  <c r="M96" i="153"/>
  <c r="L96" i="153"/>
  <c r="K96" i="153"/>
  <c r="J96" i="153"/>
  <c r="I96" i="153"/>
  <c r="H96" i="153"/>
  <c r="L53" i="153"/>
  <c r="G96" i="153"/>
  <c r="F96" i="153"/>
  <c r="J53" i="153"/>
  <c r="E96" i="153"/>
  <c r="D96" i="153"/>
  <c r="C96" i="153"/>
  <c r="B96" i="153"/>
  <c r="A96" i="153"/>
  <c r="M95" i="153"/>
  <c r="L95" i="153"/>
  <c r="K95" i="153"/>
  <c r="J95" i="153"/>
  <c r="I95" i="153"/>
  <c r="H95" i="153"/>
  <c r="L52" i="153"/>
  <c r="G95" i="153"/>
  <c r="F95" i="153"/>
  <c r="J52" i="153"/>
  <c r="E95" i="153"/>
  <c r="D95" i="153"/>
  <c r="C95" i="153"/>
  <c r="B95" i="153"/>
  <c r="A95" i="153"/>
  <c r="M94" i="153"/>
  <c r="L94" i="153"/>
  <c r="K94" i="153"/>
  <c r="J94" i="153"/>
  <c r="I94" i="153"/>
  <c r="H94" i="153"/>
  <c r="L51" i="153"/>
  <c r="G94" i="153"/>
  <c r="F94" i="153"/>
  <c r="J51" i="153"/>
  <c r="E94" i="153"/>
  <c r="D94" i="153"/>
  <c r="C94" i="153"/>
  <c r="B94" i="153"/>
  <c r="A94" i="153"/>
  <c r="M93" i="153"/>
  <c r="L93" i="153"/>
  <c r="K93" i="153"/>
  <c r="J93" i="153"/>
  <c r="I93" i="153"/>
  <c r="H93" i="153"/>
  <c r="L50" i="153"/>
  <c r="G93" i="153"/>
  <c r="F93" i="153"/>
  <c r="J50" i="153"/>
  <c r="E93" i="153"/>
  <c r="D93" i="153"/>
  <c r="C93" i="153"/>
  <c r="B93" i="153"/>
  <c r="A93" i="153"/>
  <c r="M92" i="153"/>
  <c r="L92" i="153"/>
  <c r="K92" i="153"/>
  <c r="J92" i="153"/>
  <c r="I92" i="153"/>
  <c r="H92" i="153"/>
  <c r="L49" i="153"/>
  <c r="G92" i="153"/>
  <c r="F92" i="153"/>
  <c r="J49" i="153"/>
  <c r="E92" i="153"/>
  <c r="D92" i="153"/>
  <c r="C92" i="153"/>
  <c r="B92" i="153"/>
  <c r="A92" i="153"/>
  <c r="M91" i="153"/>
  <c r="L91" i="153"/>
  <c r="K91" i="153"/>
  <c r="J91" i="153"/>
  <c r="I91" i="153"/>
  <c r="H91" i="153"/>
  <c r="L48" i="153"/>
  <c r="G91" i="153"/>
  <c r="F91" i="153"/>
  <c r="J48" i="153"/>
  <c r="E91" i="153"/>
  <c r="D91" i="153"/>
  <c r="C91" i="153"/>
  <c r="B91" i="153"/>
  <c r="A91" i="153"/>
  <c r="M90" i="153"/>
  <c r="L90" i="153"/>
  <c r="K90" i="153"/>
  <c r="J90" i="153"/>
  <c r="I90" i="153"/>
  <c r="H90" i="153"/>
  <c r="J47" i="153"/>
  <c r="L47" i="153"/>
  <c r="G90" i="153"/>
  <c r="F90" i="153"/>
  <c r="E90" i="153"/>
  <c r="D90" i="153"/>
  <c r="C90" i="153"/>
  <c r="B90" i="153"/>
  <c r="A90" i="153"/>
  <c r="M89" i="153"/>
  <c r="L89" i="153"/>
  <c r="K89" i="153"/>
  <c r="J89" i="153"/>
  <c r="I89" i="153"/>
  <c r="H89" i="153"/>
  <c r="J46" i="153"/>
  <c r="L46" i="153"/>
  <c r="G89" i="153"/>
  <c r="F89" i="153"/>
  <c r="E89" i="153"/>
  <c r="D89" i="153"/>
  <c r="C89" i="153"/>
  <c r="B89" i="153"/>
  <c r="A89" i="153"/>
  <c r="M88" i="153"/>
  <c r="L88" i="153"/>
  <c r="K88" i="153"/>
  <c r="J88" i="153"/>
  <c r="H87" i="153"/>
  <c r="F3" i="153"/>
  <c r="F87" i="153"/>
  <c r="B87" i="153"/>
  <c r="H86" i="153"/>
  <c r="B86" i="153"/>
  <c r="M85" i="153"/>
  <c r="K85" i="153"/>
  <c r="I85" i="153"/>
  <c r="F85" i="153"/>
  <c r="B85" i="153"/>
  <c r="N79" i="153"/>
  <c r="G70" i="153"/>
  <c r="G69" i="153"/>
  <c r="C44" i="153"/>
  <c r="A43" i="153"/>
  <c r="A42" i="153"/>
  <c r="A41" i="153"/>
  <c r="A40" i="153"/>
  <c r="A39" i="153"/>
  <c r="A38" i="153"/>
  <c r="A37" i="153"/>
  <c r="A36" i="153"/>
  <c r="A35" i="153"/>
  <c r="A34" i="153"/>
  <c r="A33" i="153"/>
  <c r="A32" i="153"/>
  <c r="A31" i="153"/>
  <c r="A30" i="153"/>
  <c r="A29" i="153"/>
  <c r="A28" i="153"/>
  <c r="A27" i="153"/>
  <c r="A26" i="153"/>
  <c r="A25" i="153"/>
  <c r="A24" i="153"/>
  <c r="A23" i="153"/>
  <c r="A22" i="153"/>
  <c r="A21" i="153"/>
  <c r="A20" i="153"/>
  <c r="A19" i="153"/>
  <c r="J105" i="152"/>
  <c r="H105" i="152"/>
  <c r="E105" i="152"/>
  <c r="C105" i="152"/>
  <c r="J104" i="152"/>
  <c r="H104" i="152"/>
  <c r="E104" i="152"/>
  <c r="C104" i="152"/>
  <c r="J103" i="152"/>
  <c r="H103" i="152"/>
  <c r="E103" i="152"/>
  <c r="C103" i="152"/>
  <c r="I102" i="152"/>
  <c r="G102" i="152"/>
  <c r="F102" i="152"/>
  <c r="E102" i="152"/>
  <c r="D102" i="152"/>
  <c r="C102" i="152"/>
  <c r="I101" i="152"/>
  <c r="G101" i="152"/>
  <c r="F101" i="152"/>
  <c r="E101" i="152"/>
  <c r="D101" i="152"/>
  <c r="C101" i="152"/>
  <c r="I100" i="152"/>
  <c r="G100" i="152"/>
  <c r="F100" i="152"/>
  <c r="E100" i="152"/>
  <c r="D100" i="152"/>
  <c r="C100" i="152"/>
  <c r="M99" i="152"/>
  <c r="L99" i="152"/>
  <c r="K99" i="152"/>
  <c r="J99" i="152"/>
  <c r="I99" i="152"/>
  <c r="G99" i="152"/>
  <c r="F99" i="152"/>
  <c r="E99" i="152"/>
  <c r="D99" i="152"/>
  <c r="C99" i="152"/>
  <c r="M98" i="152"/>
  <c r="L98" i="152"/>
  <c r="K98" i="152"/>
  <c r="J98" i="152"/>
  <c r="I98" i="152"/>
  <c r="G98" i="152"/>
  <c r="F98" i="152"/>
  <c r="E98" i="152"/>
  <c r="D98" i="152"/>
  <c r="C98" i="152"/>
  <c r="M97" i="152"/>
  <c r="L97" i="152"/>
  <c r="K97" i="152"/>
  <c r="J97" i="152"/>
  <c r="I97" i="152"/>
  <c r="M96" i="152"/>
  <c r="L96" i="152"/>
  <c r="K96" i="152"/>
  <c r="J96" i="152"/>
  <c r="I96" i="152"/>
  <c r="H96" i="152"/>
  <c r="L53" i="152"/>
  <c r="G96" i="152"/>
  <c r="F96" i="152"/>
  <c r="J53" i="152"/>
  <c r="E96" i="152"/>
  <c r="D96" i="152"/>
  <c r="C96" i="152"/>
  <c r="B96" i="152"/>
  <c r="A96" i="152"/>
  <c r="M95" i="152"/>
  <c r="L95" i="152"/>
  <c r="K95" i="152"/>
  <c r="J95" i="152"/>
  <c r="I95" i="152"/>
  <c r="H95" i="152"/>
  <c r="L52" i="152"/>
  <c r="G95" i="152"/>
  <c r="F95" i="152"/>
  <c r="J52" i="152"/>
  <c r="E95" i="152"/>
  <c r="D95" i="152"/>
  <c r="C95" i="152"/>
  <c r="B95" i="152"/>
  <c r="A95" i="152"/>
  <c r="M94" i="152"/>
  <c r="L94" i="152"/>
  <c r="K94" i="152"/>
  <c r="J94" i="152"/>
  <c r="I94" i="152"/>
  <c r="H94" i="152"/>
  <c r="L51" i="152"/>
  <c r="G94" i="152"/>
  <c r="F94" i="152"/>
  <c r="J51" i="152"/>
  <c r="E94" i="152"/>
  <c r="D94" i="152"/>
  <c r="C94" i="152"/>
  <c r="B94" i="152"/>
  <c r="A94" i="152"/>
  <c r="M93" i="152"/>
  <c r="L93" i="152"/>
  <c r="K93" i="152"/>
  <c r="J93" i="152"/>
  <c r="I93" i="152"/>
  <c r="H93" i="152"/>
  <c r="L50" i="152"/>
  <c r="G93" i="152"/>
  <c r="F93" i="152"/>
  <c r="J50" i="152"/>
  <c r="E93" i="152"/>
  <c r="D93" i="152"/>
  <c r="C93" i="152"/>
  <c r="B93" i="152"/>
  <c r="A93" i="152"/>
  <c r="M92" i="152"/>
  <c r="L92" i="152"/>
  <c r="K92" i="152"/>
  <c r="J92" i="152"/>
  <c r="I92" i="152"/>
  <c r="H92" i="152"/>
  <c r="L49" i="152"/>
  <c r="G92" i="152"/>
  <c r="F92" i="152"/>
  <c r="J49" i="152"/>
  <c r="E92" i="152"/>
  <c r="D92" i="152"/>
  <c r="C92" i="152"/>
  <c r="B92" i="152"/>
  <c r="A92" i="152"/>
  <c r="M91" i="152"/>
  <c r="L91" i="152"/>
  <c r="K91" i="152"/>
  <c r="J91" i="152"/>
  <c r="I91" i="152"/>
  <c r="H91" i="152"/>
  <c r="L48" i="152"/>
  <c r="G91" i="152"/>
  <c r="F91" i="152"/>
  <c r="J48" i="152"/>
  <c r="E91" i="152"/>
  <c r="D91" i="152"/>
  <c r="C91" i="152"/>
  <c r="B91" i="152"/>
  <c r="A91" i="152"/>
  <c r="M90" i="152"/>
  <c r="L90" i="152"/>
  <c r="K90" i="152"/>
  <c r="J90" i="152"/>
  <c r="I90" i="152"/>
  <c r="H90" i="152"/>
  <c r="J47" i="152"/>
  <c r="L47" i="152"/>
  <c r="G90" i="152"/>
  <c r="F90" i="152"/>
  <c r="E90" i="152"/>
  <c r="D90" i="152"/>
  <c r="C90" i="152"/>
  <c r="B90" i="152"/>
  <c r="A90" i="152"/>
  <c r="M89" i="152"/>
  <c r="L89" i="152"/>
  <c r="K89" i="152"/>
  <c r="J89" i="152"/>
  <c r="I89" i="152"/>
  <c r="H89" i="152"/>
  <c r="J46" i="152"/>
  <c r="L46" i="152"/>
  <c r="G89" i="152"/>
  <c r="F89" i="152"/>
  <c r="E89" i="152"/>
  <c r="D89" i="152"/>
  <c r="C89" i="152"/>
  <c r="B89" i="152"/>
  <c r="A89" i="152"/>
  <c r="M88" i="152"/>
  <c r="L88" i="152"/>
  <c r="K88" i="152"/>
  <c r="J88" i="152"/>
  <c r="H87" i="152"/>
  <c r="F3" i="152"/>
  <c r="F87" i="152"/>
  <c r="B87" i="152"/>
  <c r="H86" i="152"/>
  <c r="B86" i="152"/>
  <c r="M85" i="152"/>
  <c r="K85" i="152"/>
  <c r="I85" i="152"/>
  <c r="F85" i="152"/>
  <c r="B85" i="152"/>
  <c r="N79" i="152"/>
  <c r="G70" i="152"/>
  <c r="G69" i="152"/>
  <c r="C44" i="152"/>
  <c r="A43" i="152"/>
  <c r="A42" i="152"/>
  <c r="A41" i="152"/>
  <c r="A40" i="152"/>
  <c r="A39" i="152"/>
  <c r="A38" i="152"/>
  <c r="A37" i="152"/>
  <c r="A36" i="152"/>
  <c r="A35" i="152"/>
  <c r="A34" i="152"/>
  <c r="A33" i="152"/>
  <c r="A32" i="152"/>
  <c r="A31" i="152"/>
  <c r="A30" i="152"/>
  <c r="A29" i="152"/>
  <c r="A28" i="152"/>
  <c r="A27" i="152"/>
  <c r="A26" i="152"/>
  <c r="A25" i="152"/>
  <c r="A24" i="152"/>
  <c r="A23" i="152"/>
  <c r="A22" i="152"/>
  <c r="A21" i="152"/>
  <c r="A20" i="152"/>
  <c r="A19" i="152"/>
  <c r="J105" i="151"/>
  <c r="H105" i="151"/>
  <c r="E105" i="151"/>
  <c r="C105" i="151"/>
  <c r="J104" i="151"/>
  <c r="H104" i="151"/>
  <c r="E104" i="151"/>
  <c r="C104" i="151"/>
  <c r="J103" i="151"/>
  <c r="H103" i="151"/>
  <c r="E103" i="151"/>
  <c r="C103" i="151"/>
  <c r="I102" i="151"/>
  <c r="G102" i="151"/>
  <c r="F102" i="151"/>
  <c r="E102" i="151"/>
  <c r="D102" i="151"/>
  <c r="C102" i="151"/>
  <c r="I101" i="151"/>
  <c r="G101" i="151"/>
  <c r="F101" i="151"/>
  <c r="E101" i="151"/>
  <c r="D101" i="151"/>
  <c r="C101" i="151"/>
  <c r="I100" i="151"/>
  <c r="G100" i="151"/>
  <c r="F100" i="151"/>
  <c r="E100" i="151"/>
  <c r="D100" i="151"/>
  <c r="C100" i="151"/>
  <c r="M99" i="151"/>
  <c r="L99" i="151"/>
  <c r="K99" i="151"/>
  <c r="J99" i="151"/>
  <c r="I99" i="151"/>
  <c r="G99" i="151"/>
  <c r="F99" i="151"/>
  <c r="E99" i="151"/>
  <c r="D99" i="151"/>
  <c r="C99" i="151"/>
  <c r="M98" i="151"/>
  <c r="L98" i="151"/>
  <c r="K98" i="151"/>
  <c r="J98" i="151"/>
  <c r="I98" i="151"/>
  <c r="G98" i="151"/>
  <c r="F98" i="151"/>
  <c r="E98" i="151"/>
  <c r="D98" i="151"/>
  <c r="C98" i="151"/>
  <c r="M97" i="151"/>
  <c r="L97" i="151"/>
  <c r="K97" i="151"/>
  <c r="J97" i="151"/>
  <c r="I97" i="151"/>
  <c r="M96" i="151"/>
  <c r="L96" i="151"/>
  <c r="K96" i="151"/>
  <c r="J96" i="151"/>
  <c r="I96" i="151"/>
  <c r="H96" i="151"/>
  <c r="L53" i="151"/>
  <c r="G96" i="151"/>
  <c r="F96" i="151"/>
  <c r="J53" i="151"/>
  <c r="E96" i="151"/>
  <c r="D96" i="151"/>
  <c r="C96" i="151"/>
  <c r="B96" i="151"/>
  <c r="A96" i="151"/>
  <c r="M95" i="151"/>
  <c r="L95" i="151"/>
  <c r="K95" i="151"/>
  <c r="J95" i="151"/>
  <c r="I95" i="151"/>
  <c r="H95" i="151"/>
  <c r="L52" i="151"/>
  <c r="G95" i="151"/>
  <c r="F95" i="151"/>
  <c r="J52" i="151"/>
  <c r="E95" i="151"/>
  <c r="D95" i="151"/>
  <c r="C95" i="151"/>
  <c r="B95" i="151"/>
  <c r="A95" i="151"/>
  <c r="M94" i="151"/>
  <c r="L94" i="151"/>
  <c r="K94" i="151"/>
  <c r="J94" i="151"/>
  <c r="I94" i="151"/>
  <c r="H94" i="151"/>
  <c r="L51" i="151"/>
  <c r="G94" i="151"/>
  <c r="F94" i="151"/>
  <c r="J51" i="151"/>
  <c r="E94" i="151"/>
  <c r="D94" i="151"/>
  <c r="C94" i="151"/>
  <c r="B94" i="151"/>
  <c r="A94" i="151"/>
  <c r="M93" i="151"/>
  <c r="L93" i="151"/>
  <c r="K93" i="151"/>
  <c r="J93" i="151"/>
  <c r="I93" i="151"/>
  <c r="H93" i="151"/>
  <c r="L50" i="151"/>
  <c r="G93" i="151"/>
  <c r="F93" i="151"/>
  <c r="J50" i="151"/>
  <c r="E93" i="151"/>
  <c r="D93" i="151"/>
  <c r="C93" i="151"/>
  <c r="B93" i="151"/>
  <c r="A93" i="151"/>
  <c r="M92" i="151"/>
  <c r="L92" i="151"/>
  <c r="K92" i="151"/>
  <c r="J92" i="151"/>
  <c r="I92" i="151"/>
  <c r="H92" i="151"/>
  <c r="L49" i="151"/>
  <c r="G92" i="151"/>
  <c r="F92" i="151"/>
  <c r="J49" i="151"/>
  <c r="E92" i="151"/>
  <c r="D92" i="151"/>
  <c r="C92" i="151"/>
  <c r="B92" i="151"/>
  <c r="A92" i="151"/>
  <c r="M91" i="151"/>
  <c r="L91" i="151"/>
  <c r="K91" i="151"/>
  <c r="J91" i="151"/>
  <c r="I91" i="151"/>
  <c r="H91" i="151"/>
  <c r="L48" i="151"/>
  <c r="G91" i="151"/>
  <c r="F91" i="151"/>
  <c r="J48" i="151"/>
  <c r="E91" i="151"/>
  <c r="D91" i="151"/>
  <c r="C91" i="151"/>
  <c r="B91" i="151"/>
  <c r="A91" i="151"/>
  <c r="M90" i="151"/>
  <c r="L90" i="151"/>
  <c r="K90" i="151"/>
  <c r="J90" i="151"/>
  <c r="I90" i="151"/>
  <c r="H90" i="151"/>
  <c r="J47" i="151"/>
  <c r="L47" i="151"/>
  <c r="G90" i="151"/>
  <c r="F90" i="151"/>
  <c r="E90" i="151"/>
  <c r="D90" i="151"/>
  <c r="C90" i="151"/>
  <c r="B90" i="151"/>
  <c r="A90" i="151"/>
  <c r="M89" i="151"/>
  <c r="L89" i="151"/>
  <c r="K89" i="151"/>
  <c r="J89" i="151"/>
  <c r="I89" i="151"/>
  <c r="H89" i="151"/>
  <c r="J46" i="151"/>
  <c r="L46" i="151"/>
  <c r="G89" i="151"/>
  <c r="F89" i="151"/>
  <c r="E89" i="151"/>
  <c r="D89" i="151"/>
  <c r="C89" i="151"/>
  <c r="B89" i="151"/>
  <c r="A89" i="151"/>
  <c r="M88" i="151"/>
  <c r="L88" i="151"/>
  <c r="K88" i="151"/>
  <c r="J88" i="151"/>
  <c r="H87" i="151"/>
  <c r="F3" i="151"/>
  <c r="F87" i="151"/>
  <c r="B87" i="151"/>
  <c r="H86" i="151"/>
  <c r="B86" i="151"/>
  <c r="M85" i="151"/>
  <c r="K85" i="151"/>
  <c r="I85" i="151"/>
  <c r="F85" i="151"/>
  <c r="B85" i="151"/>
  <c r="N79" i="151"/>
  <c r="G70" i="151"/>
  <c r="G69" i="151"/>
  <c r="C44" i="151"/>
  <c r="A43" i="151"/>
  <c r="A42" i="151"/>
  <c r="A41" i="151"/>
  <c r="A40" i="151"/>
  <c r="A39" i="151"/>
  <c r="A38" i="151"/>
  <c r="A37" i="151"/>
  <c r="A36" i="151"/>
  <c r="A35" i="151"/>
  <c r="A34" i="151"/>
  <c r="A33" i="151"/>
  <c r="A32" i="151"/>
  <c r="A31" i="151"/>
  <c r="A30" i="151"/>
  <c r="A29" i="151"/>
  <c r="A28" i="151"/>
  <c r="A27" i="151"/>
  <c r="A26" i="151"/>
  <c r="A25" i="151"/>
  <c r="A24" i="151"/>
  <c r="A23" i="151"/>
  <c r="A22" i="151"/>
  <c r="A21" i="151"/>
  <c r="A20" i="151"/>
  <c r="A19" i="151"/>
  <c r="J105" i="150"/>
  <c r="H105" i="150"/>
  <c r="E105" i="150"/>
  <c r="C105" i="150"/>
  <c r="J104" i="150"/>
  <c r="H104" i="150"/>
  <c r="E104" i="150"/>
  <c r="C104" i="150"/>
  <c r="J103" i="150"/>
  <c r="H103" i="150"/>
  <c r="E103" i="150"/>
  <c r="C103" i="150"/>
  <c r="I102" i="150"/>
  <c r="G102" i="150"/>
  <c r="F102" i="150"/>
  <c r="E102" i="150"/>
  <c r="D102" i="150"/>
  <c r="C102" i="150"/>
  <c r="I101" i="150"/>
  <c r="G101" i="150"/>
  <c r="F101" i="150"/>
  <c r="E101" i="150"/>
  <c r="D101" i="150"/>
  <c r="C101" i="150"/>
  <c r="I100" i="150"/>
  <c r="G100" i="150"/>
  <c r="F100" i="150"/>
  <c r="E100" i="150"/>
  <c r="D100" i="150"/>
  <c r="C100" i="150"/>
  <c r="M99" i="150"/>
  <c r="L99" i="150"/>
  <c r="K99" i="150"/>
  <c r="J99" i="150"/>
  <c r="I99" i="150"/>
  <c r="G99" i="150"/>
  <c r="F99" i="150"/>
  <c r="E99" i="150"/>
  <c r="D99" i="150"/>
  <c r="C99" i="150"/>
  <c r="M98" i="150"/>
  <c r="L98" i="150"/>
  <c r="K98" i="150"/>
  <c r="J98" i="150"/>
  <c r="I98" i="150"/>
  <c r="G98" i="150"/>
  <c r="F98" i="150"/>
  <c r="E98" i="150"/>
  <c r="D98" i="150"/>
  <c r="C98" i="150"/>
  <c r="M97" i="150"/>
  <c r="L97" i="150"/>
  <c r="K97" i="150"/>
  <c r="J97" i="150"/>
  <c r="I97" i="150"/>
  <c r="M96" i="150"/>
  <c r="L96" i="150"/>
  <c r="K96" i="150"/>
  <c r="J96" i="150"/>
  <c r="I96" i="150"/>
  <c r="H96" i="150"/>
  <c r="L53" i="150"/>
  <c r="G96" i="150"/>
  <c r="F96" i="150"/>
  <c r="J53" i="150"/>
  <c r="E96" i="150"/>
  <c r="D96" i="150"/>
  <c r="C96" i="150"/>
  <c r="B96" i="150"/>
  <c r="A96" i="150"/>
  <c r="M95" i="150"/>
  <c r="L95" i="150"/>
  <c r="K95" i="150"/>
  <c r="J95" i="150"/>
  <c r="I95" i="150"/>
  <c r="H95" i="150"/>
  <c r="L52" i="150"/>
  <c r="G95" i="150"/>
  <c r="F95" i="150"/>
  <c r="J52" i="150"/>
  <c r="E95" i="150"/>
  <c r="D95" i="150"/>
  <c r="C95" i="150"/>
  <c r="B95" i="150"/>
  <c r="A95" i="150"/>
  <c r="M94" i="150"/>
  <c r="L94" i="150"/>
  <c r="K94" i="150"/>
  <c r="J94" i="150"/>
  <c r="I94" i="150"/>
  <c r="H94" i="150"/>
  <c r="L51" i="150"/>
  <c r="G94" i="150"/>
  <c r="F94" i="150"/>
  <c r="J51" i="150"/>
  <c r="E94" i="150"/>
  <c r="D94" i="150"/>
  <c r="C94" i="150"/>
  <c r="B94" i="150"/>
  <c r="A94" i="150"/>
  <c r="M93" i="150"/>
  <c r="L93" i="150"/>
  <c r="K93" i="150"/>
  <c r="J93" i="150"/>
  <c r="I93" i="150"/>
  <c r="H93" i="150"/>
  <c r="L50" i="150"/>
  <c r="G93" i="150"/>
  <c r="F93" i="150"/>
  <c r="J50" i="150"/>
  <c r="E93" i="150"/>
  <c r="D93" i="150"/>
  <c r="C93" i="150"/>
  <c r="B93" i="150"/>
  <c r="A93" i="150"/>
  <c r="M92" i="150"/>
  <c r="L92" i="150"/>
  <c r="K92" i="150"/>
  <c r="J92" i="150"/>
  <c r="I92" i="150"/>
  <c r="H92" i="150"/>
  <c r="L49" i="150"/>
  <c r="G92" i="150"/>
  <c r="F92" i="150"/>
  <c r="J49" i="150"/>
  <c r="E92" i="150"/>
  <c r="D92" i="150"/>
  <c r="C92" i="150"/>
  <c r="B92" i="150"/>
  <c r="A92" i="150"/>
  <c r="M91" i="150"/>
  <c r="L91" i="150"/>
  <c r="K91" i="150"/>
  <c r="J91" i="150"/>
  <c r="I91" i="150"/>
  <c r="H91" i="150"/>
  <c r="L48" i="150"/>
  <c r="G91" i="150"/>
  <c r="F91" i="150"/>
  <c r="J48" i="150"/>
  <c r="E91" i="150"/>
  <c r="D91" i="150"/>
  <c r="C91" i="150"/>
  <c r="B91" i="150"/>
  <c r="A91" i="150"/>
  <c r="M90" i="150"/>
  <c r="L90" i="150"/>
  <c r="K90" i="150"/>
  <c r="J90" i="150"/>
  <c r="I90" i="150"/>
  <c r="H90" i="150"/>
  <c r="J47" i="150"/>
  <c r="L47" i="150"/>
  <c r="G90" i="150"/>
  <c r="F90" i="150"/>
  <c r="E90" i="150"/>
  <c r="D90" i="150"/>
  <c r="C90" i="150"/>
  <c r="B90" i="150"/>
  <c r="A90" i="150"/>
  <c r="M89" i="150"/>
  <c r="L89" i="150"/>
  <c r="K89" i="150"/>
  <c r="J89" i="150"/>
  <c r="I89" i="150"/>
  <c r="H89" i="150"/>
  <c r="J46" i="150"/>
  <c r="L46" i="150"/>
  <c r="G89" i="150"/>
  <c r="F89" i="150"/>
  <c r="E89" i="150"/>
  <c r="D89" i="150"/>
  <c r="C89" i="150"/>
  <c r="B89" i="150"/>
  <c r="A89" i="150"/>
  <c r="M88" i="150"/>
  <c r="L88" i="150"/>
  <c r="K88" i="150"/>
  <c r="J88" i="150"/>
  <c r="H87" i="150"/>
  <c r="F3" i="150"/>
  <c r="F87" i="150"/>
  <c r="B87" i="150"/>
  <c r="H86" i="150"/>
  <c r="B86" i="150"/>
  <c r="M85" i="150"/>
  <c r="K85" i="150"/>
  <c r="I85" i="150"/>
  <c r="F85" i="150"/>
  <c r="B85" i="150"/>
  <c r="N79" i="150"/>
  <c r="G70" i="150"/>
  <c r="G69" i="150"/>
  <c r="C44" i="150"/>
  <c r="A43" i="150"/>
  <c r="A42" i="150"/>
  <c r="A41" i="150"/>
  <c r="A40" i="150"/>
  <c r="A39" i="150"/>
  <c r="A38" i="150"/>
  <c r="A37" i="150"/>
  <c r="A36" i="150"/>
  <c r="A35" i="150"/>
  <c r="A34" i="150"/>
  <c r="A33" i="150"/>
  <c r="A32" i="150"/>
  <c r="A31" i="150"/>
  <c r="A30" i="150"/>
  <c r="A29" i="150"/>
  <c r="A28" i="150"/>
  <c r="A27" i="150"/>
  <c r="A26" i="150"/>
  <c r="A25" i="150"/>
  <c r="A24" i="150"/>
  <c r="A23" i="150"/>
  <c r="A22" i="150"/>
  <c r="A21" i="150"/>
  <c r="A20" i="150"/>
  <c r="A19" i="150"/>
  <c r="J105" i="149"/>
  <c r="H105" i="149"/>
  <c r="E105" i="149"/>
  <c r="C105" i="149"/>
  <c r="J104" i="149"/>
  <c r="H104" i="149"/>
  <c r="E104" i="149"/>
  <c r="C104" i="149"/>
  <c r="J103" i="149"/>
  <c r="H103" i="149"/>
  <c r="E103" i="149"/>
  <c r="C103" i="149"/>
  <c r="I102" i="149"/>
  <c r="G102" i="149"/>
  <c r="F102" i="149"/>
  <c r="E102" i="149"/>
  <c r="D102" i="149"/>
  <c r="C102" i="149"/>
  <c r="I101" i="149"/>
  <c r="G101" i="149"/>
  <c r="F101" i="149"/>
  <c r="E101" i="149"/>
  <c r="D101" i="149"/>
  <c r="C101" i="149"/>
  <c r="I100" i="149"/>
  <c r="G100" i="149"/>
  <c r="F100" i="149"/>
  <c r="E100" i="149"/>
  <c r="D100" i="149"/>
  <c r="C100" i="149"/>
  <c r="M99" i="149"/>
  <c r="L99" i="149"/>
  <c r="K99" i="149"/>
  <c r="J99" i="149"/>
  <c r="I99" i="149"/>
  <c r="G99" i="149"/>
  <c r="F99" i="149"/>
  <c r="E99" i="149"/>
  <c r="D99" i="149"/>
  <c r="C99" i="149"/>
  <c r="M98" i="149"/>
  <c r="L98" i="149"/>
  <c r="K98" i="149"/>
  <c r="J98" i="149"/>
  <c r="I98" i="149"/>
  <c r="G98" i="149"/>
  <c r="F98" i="149"/>
  <c r="E98" i="149"/>
  <c r="D98" i="149"/>
  <c r="C98" i="149"/>
  <c r="M97" i="149"/>
  <c r="L97" i="149"/>
  <c r="K97" i="149"/>
  <c r="J97" i="149"/>
  <c r="I97" i="149"/>
  <c r="M96" i="149"/>
  <c r="L96" i="149"/>
  <c r="K96" i="149"/>
  <c r="J96" i="149"/>
  <c r="I96" i="149"/>
  <c r="H96" i="149"/>
  <c r="L53" i="149"/>
  <c r="G96" i="149"/>
  <c r="F96" i="149"/>
  <c r="J53" i="149"/>
  <c r="E96" i="149"/>
  <c r="D96" i="149"/>
  <c r="C96" i="149"/>
  <c r="B96" i="149"/>
  <c r="A96" i="149"/>
  <c r="M95" i="149"/>
  <c r="L95" i="149"/>
  <c r="K95" i="149"/>
  <c r="J95" i="149"/>
  <c r="I95" i="149"/>
  <c r="H95" i="149"/>
  <c r="L52" i="149"/>
  <c r="G95" i="149"/>
  <c r="F95" i="149"/>
  <c r="J52" i="149"/>
  <c r="E95" i="149"/>
  <c r="D95" i="149"/>
  <c r="C95" i="149"/>
  <c r="B95" i="149"/>
  <c r="A95" i="149"/>
  <c r="M94" i="149"/>
  <c r="L94" i="149"/>
  <c r="K94" i="149"/>
  <c r="J94" i="149"/>
  <c r="I94" i="149"/>
  <c r="H94" i="149"/>
  <c r="L51" i="149"/>
  <c r="G94" i="149"/>
  <c r="F94" i="149"/>
  <c r="J51" i="149"/>
  <c r="E94" i="149"/>
  <c r="D94" i="149"/>
  <c r="C94" i="149"/>
  <c r="B94" i="149"/>
  <c r="A94" i="149"/>
  <c r="M93" i="149"/>
  <c r="L93" i="149"/>
  <c r="K93" i="149"/>
  <c r="J93" i="149"/>
  <c r="I93" i="149"/>
  <c r="H93" i="149"/>
  <c r="L50" i="149"/>
  <c r="G93" i="149"/>
  <c r="F93" i="149"/>
  <c r="J50" i="149"/>
  <c r="E93" i="149"/>
  <c r="D93" i="149"/>
  <c r="C93" i="149"/>
  <c r="B93" i="149"/>
  <c r="A93" i="149"/>
  <c r="M92" i="149"/>
  <c r="L92" i="149"/>
  <c r="K92" i="149"/>
  <c r="J92" i="149"/>
  <c r="I92" i="149"/>
  <c r="H92" i="149"/>
  <c r="L49" i="149"/>
  <c r="G92" i="149"/>
  <c r="F92" i="149"/>
  <c r="J49" i="149"/>
  <c r="E92" i="149"/>
  <c r="D92" i="149"/>
  <c r="C92" i="149"/>
  <c r="B92" i="149"/>
  <c r="A92" i="149"/>
  <c r="M91" i="149"/>
  <c r="L91" i="149"/>
  <c r="K91" i="149"/>
  <c r="J91" i="149"/>
  <c r="I91" i="149"/>
  <c r="H91" i="149"/>
  <c r="L48" i="149"/>
  <c r="G91" i="149"/>
  <c r="F91" i="149"/>
  <c r="J48" i="149"/>
  <c r="E91" i="149"/>
  <c r="D91" i="149"/>
  <c r="C91" i="149"/>
  <c r="B91" i="149"/>
  <c r="A91" i="149"/>
  <c r="M90" i="149"/>
  <c r="L90" i="149"/>
  <c r="K90" i="149"/>
  <c r="J90" i="149"/>
  <c r="I90" i="149"/>
  <c r="H90" i="149"/>
  <c r="J47" i="149"/>
  <c r="L47" i="149"/>
  <c r="G90" i="149"/>
  <c r="F90" i="149"/>
  <c r="E90" i="149"/>
  <c r="D90" i="149"/>
  <c r="C90" i="149"/>
  <c r="B90" i="149"/>
  <c r="A90" i="149"/>
  <c r="M89" i="149"/>
  <c r="L89" i="149"/>
  <c r="K89" i="149"/>
  <c r="J89" i="149"/>
  <c r="I89" i="149"/>
  <c r="H89" i="149"/>
  <c r="J46" i="149"/>
  <c r="L46" i="149"/>
  <c r="G89" i="149"/>
  <c r="F89" i="149"/>
  <c r="E89" i="149"/>
  <c r="D89" i="149"/>
  <c r="C89" i="149"/>
  <c r="B89" i="149"/>
  <c r="A89" i="149"/>
  <c r="M88" i="149"/>
  <c r="L88" i="149"/>
  <c r="K88" i="149"/>
  <c r="J88" i="149"/>
  <c r="H87" i="149"/>
  <c r="F3" i="149"/>
  <c r="F87" i="149"/>
  <c r="B87" i="149"/>
  <c r="H86" i="149"/>
  <c r="B86" i="149"/>
  <c r="M85" i="149"/>
  <c r="K85" i="149"/>
  <c r="I85" i="149"/>
  <c r="F85" i="149"/>
  <c r="B85" i="149"/>
  <c r="N79" i="149"/>
  <c r="G70" i="149"/>
  <c r="G69" i="149"/>
  <c r="C44" i="149"/>
  <c r="A43" i="149"/>
  <c r="A42" i="149"/>
  <c r="A41" i="149"/>
  <c r="A40" i="149"/>
  <c r="A39" i="149"/>
  <c r="A38" i="149"/>
  <c r="A37" i="149"/>
  <c r="A36" i="149"/>
  <c r="A35" i="149"/>
  <c r="A34" i="149"/>
  <c r="A33" i="149"/>
  <c r="A32" i="149"/>
  <c r="A31" i="149"/>
  <c r="A30" i="149"/>
  <c r="A29" i="149"/>
  <c r="A28" i="149"/>
  <c r="A27" i="149"/>
  <c r="A26" i="149"/>
  <c r="A25" i="149"/>
  <c r="A24" i="149"/>
  <c r="A23" i="149"/>
  <c r="A22" i="149"/>
  <c r="A21" i="149"/>
  <c r="A20" i="149"/>
  <c r="A19" i="149"/>
  <c r="J105" i="148"/>
  <c r="H105" i="148"/>
  <c r="E105" i="148"/>
  <c r="C105" i="148"/>
  <c r="J104" i="148"/>
  <c r="H104" i="148"/>
  <c r="E104" i="148"/>
  <c r="C104" i="148"/>
  <c r="J103" i="148"/>
  <c r="H103" i="148"/>
  <c r="E103" i="148"/>
  <c r="C103" i="148"/>
  <c r="I102" i="148"/>
  <c r="G102" i="148"/>
  <c r="F102" i="148"/>
  <c r="E102" i="148"/>
  <c r="D102" i="148"/>
  <c r="C102" i="148"/>
  <c r="I101" i="148"/>
  <c r="G101" i="148"/>
  <c r="F101" i="148"/>
  <c r="E101" i="148"/>
  <c r="D101" i="148"/>
  <c r="C101" i="148"/>
  <c r="I100" i="148"/>
  <c r="G100" i="148"/>
  <c r="F100" i="148"/>
  <c r="E100" i="148"/>
  <c r="D100" i="148"/>
  <c r="C100" i="148"/>
  <c r="M99" i="148"/>
  <c r="L99" i="148"/>
  <c r="K99" i="148"/>
  <c r="J99" i="148"/>
  <c r="I99" i="148"/>
  <c r="G99" i="148"/>
  <c r="F99" i="148"/>
  <c r="E99" i="148"/>
  <c r="D99" i="148"/>
  <c r="C99" i="148"/>
  <c r="M98" i="148"/>
  <c r="L98" i="148"/>
  <c r="K98" i="148"/>
  <c r="J98" i="148"/>
  <c r="I98" i="148"/>
  <c r="G98" i="148"/>
  <c r="F98" i="148"/>
  <c r="E98" i="148"/>
  <c r="D98" i="148"/>
  <c r="C98" i="148"/>
  <c r="M97" i="148"/>
  <c r="L97" i="148"/>
  <c r="K97" i="148"/>
  <c r="J97" i="148"/>
  <c r="I97" i="148"/>
  <c r="M96" i="148"/>
  <c r="L96" i="148"/>
  <c r="K96" i="148"/>
  <c r="J96" i="148"/>
  <c r="I96" i="148"/>
  <c r="H96" i="148"/>
  <c r="L53" i="148"/>
  <c r="G96" i="148"/>
  <c r="F96" i="148"/>
  <c r="J53" i="148"/>
  <c r="E96" i="148"/>
  <c r="D96" i="148"/>
  <c r="C96" i="148"/>
  <c r="B96" i="148"/>
  <c r="A96" i="148"/>
  <c r="M95" i="148"/>
  <c r="L95" i="148"/>
  <c r="K95" i="148"/>
  <c r="J95" i="148"/>
  <c r="I95" i="148"/>
  <c r="H95" i="148"/>
  <c r="L52" i="148"/>
  <c r="G95" i="148"/>
  <c r="F95" i="148"/>
  <c r="J52" i="148"/>
  <c r="E95" i="148"/>
  <c r="D95" i="148"/>
  <c r="C95" i="148"/>
  <c r="B95" i="148"/>
  <c r="A95" i="148"/>
  <c r="M94" i="148"/>
  <c r="L94" i="148"/>
  <c r="K94" i="148"/>
  <c r="J94" i="148"/>
  <c r="I94" i="148"/>
  <c r="H94" i="148"/>
  <c r="L51" i="148"/>
  <c r="G94" i="148"/>
  <c r="F94" i="148"/>
  <c r="J51" i="148"/>
  <c r="E94" i="148"/>
  <c r="D94" i="148"/>
  <c r="C94" i="148"/>
  <c r="B94" i="148"/>
  <c r="A94" i="148"/>
  <c r="M93" i="148"/>
  <c r="L93" i="148"/>
  <c r="K93" i="148"/>
  <c r="J93" i="148"/>
  <c r="I93" i="148"/>
  <c r="H93" i="148"/>
  <c r="L50" i="148"/>
  <c r="G93" i="148"/>
  <c r="F93" i="148"/>
  <c r="J50" i="148"/>
  <c r="E93" i="148"/>
  <c r="D93" i="148"/>
  <c r="C93" i="148"/>
  <c r="B93" i="148"/>
  <c r="A93" i="148"/>
  <c r="M92" i="148"/>
  <c r="L92" i="148"/>
  <c r="K92" i="148"/>
  <c r="J92" i="148"/>
  <c r="I92" i="148"/>
  <c r="H92" i="148"/>
  <c r="L49" i="148"/>
  <c r="G92" i="148"/>
  <c r="F92" i="148"/>
  <c r="J49" i="148"/>
  <c r="E92" i="148"/>
  <c r="D92" i="148"/>
  <c r="C92" i="148"/>
  <c r="B92" i="148"/>
  <c r="A92" i="148"/>
  <c r="M91" i="148"/>
  <c r="L91" i="148"/>
  <c r="K91" i="148"/>
  <c r="J91" i="148"/>
  <c r="I91" i="148"/>
  <c r="H91" i="148"/>
  <c r="L48" i="148"/>
  <c r="G91" i="148"/>
  <c r="F91" i="148"/>
  <c r="J48" i="148"/>
  <c r="E91" i="148"/>
  <c r="D91" i="148"/>
  <c r="C91" i="148"/>
  <c r="B91" i="148"/>
  <c r="A91" i="148"/>
  <c r="M90" i="148"/>
  <c r="L90" i="148"/>
  <c r="K90" i="148"/>
  <c r="J90" i="148"/>
  <c r="I90" i="148"/>
  <c r="H90" i="148"/>
  <c r="J47" i="148"/>
  <c r="L47" i="148"/>
  <c r="G90" i="148"/>
  <c r="F90" i="148"/>
  <c r="E90" i="148"/>
  <c r="D90" i="148"/>
  <c r="C90" i="148"/>
  <c r="B90" i="148"/>
  <c r="A90" i="148"/>
  <c r="M89" i="148"/>
  <c r="L89" i="148"/>
  <c r="K89" i="148"/>
  <c r="J89" i="148"/>
  <c r="I89" i="148"/>
  <c r="H89" i="148"/>
  <c r="J46" i="148"/>
  <c r="L46" i="148"/>
  <c r="G89" i="148"/>
  <c r="F89" i="148"/>
  <c r="E89" i="148"/>
  <c r="D89" i="148"/>
  <c r="C89" i="148"/>
  <c r="B89" i="148"/>
  <c r="A89" i="148"/>
  <c r="M88" i="148"/>
  <c r="L88" i="148"/>
  <c r="K88" i="148"/>
  <c r="J88" i="148"/>
  <c r="H87" i="148"/>
  <c r="F3" i="148"/>
  <c r="F87" i="148"/>
  <c r="B87" i="148"/>
  <c r="H86" i="148"/>
  <c r="B86" i="148"/>
  <c r="M85" i="148"/>
  <c r="K85" i="148"/>
  <c r="I85" i="148"/>
  <c r="F85" i="148"/>
  <c r="B85" i="148"/>
  <c r="N79" i="148"/>
  <c r="G70" i="148"/>
  <c r="G69" i="148"/>
  <c r="C44" i="148"/>
  <c r="A43" i="148"/>
  <c r="A42" i="148"/>
  <c r="A41" i="148"/>
  <c r="A40" i="148"/>
  <c r="A39" i="148"/>
  <c r="A38" i="148"/>
  <c r="A37" i="148"/>
  <c r="A36" i="148"/>
  <c r="A35" i="148"/>
  <c r="A34" i="148"/>
  <c r="A33" i="148"/>
  <c r="A32" i="148"/>
  <c r="A31" i="148"/>
  <c r="A30" i="148"/>
  <c r="A29" i="148"/>
  <c r="A28" i="148"/>
  <c r="A27" i="148"/>
  <c r="A26" i="148"/>
  <c r="A25" i="148"/>
  <c r="A24" i="148"/>
  <c r="A23" i="148"/>
  <c r="A22" i="148"/>
  <c r="A21" i="148"/>
  <c r="A20" i="148"/>
  <c r="A19" i="148"/>
  <c r="J105" i="147"/>
  <c r="H105" i="147"/>
  <c r="E105" i="147"/>
  <c r="C105" i="147"/>
  <c r="J104" i="147"/>
  <c r="H104" i="147"/>
  <c r="E104" i="147"/>
  <c r="C104" i="147"/>
  <c r="J103" i="147"/>
  <c r="H103" i="147"/>
  <c r="E103" i="147"/>
  <c r="C103" i="147"/>
  <c r="I102" i="147"/>
  <c r="G102" i="147"/>
  <c r="F102" i="147"/>
  <c r="E102" i="147"/>
  <c r="D102" i="147"/>
  <c r="C102" i="147"/>
  <c r="I101" i="147"/>
  <c r="G101" i="147"/>
  <c r="F101" i="147"/>
  <c r="E101" i="147"/>
  <c r="D101" i="147"/>
  <c r="C101" i="147"/>
  <c r="I100" i="147"/>
  <c r="G100" i="147"/>
  <c r="F100" i="147"/>
  <c r="E100" i="147"/>
  <c r="D100" i="147"/>
  <c r="C100" i="147"/>
  <c r="M99" i="147"/>
  <c r="L99" i="147"/>
  <c r="K99" i="147"/>
  <c r="J99" i="147"/>
  <c r="I99" i="147"/>
  <c r="G99" i="147"/>
  <c r="F99" i="147"/>
  <c r="E99" i="147"/>
  <c r="D99" i="147"/>
  <c r="C99" i="147"/>
  <c r="M98" i="147"/>
  <c r="L98" i="147"/>
  <c r="K98" i="147"/>
  <c r="J98" i="147"/>
  <c r="I98" i="147"/>
  <c r="G98" i="147"/>
  <c r="F98" i="147"/>
  <c r="E98" i="147"/>
  <c r="D98" i="147"/>
  <c r="C98" i="147"/>
  <c r="M97" i="147"/>
  <c r="L97" i="147"/>
  <c r="K97" i="147"/>
  <c r="J97" i="147"/>
  <c r="I97" i="147"/>
  <c r="M96" i="147"/>
  <c r="L96" i="147"/>
  <c r="K96" i="147"/>
  <c r="J96" i="147"/>
  <c r="I96" i="147"/>
  <c r="H96" i="147"/>
  <c r="L53" i="147"/>
  <c r="G96" i="147"/>
  <c r="F96" i="147"/>
  <c r="J53" i="147"/>
  <c r="E96" i="147"/>
  <c r="D96" i="147"/>
  <c r="C96" i="147"/>
  <c r="B96" i="147"/>
  <c r="A96" i="147"/>
  <c r="M95" i="147"/>
  <c r="L95" i="147"/>
  <c r="K95" i="147"/>
  <c r="J95" i="147"/>
  <c r="I95" i="147"/>
  <c r="H95" i="147"/>
  <c r="L52" i="147"/>
  <c r="G95" i="147"/>
  <c r="F95" i="147"/>
  <c r="J52" i="147"/>
  <c r="E95" i="147"/>
  <c r="D95" i="147"/>
  <c r="C95" i="147"/>
  <c r="B95" i="147"/>
  <c r="A95" i="147"/>
  <c r="M94" i="147"/>
  <c r="L94" i="147"/>
  <c r="K94" i="147"/>
  <c r="J94" i="147"/>
  <c r="I94" i="147"/>
  <c r="H94" i="147"/>
  <c r="L51" i="147"/>
  <c r="G94" i="147"/>
  <c r="F94" i="147"/>
  <c r="J51" i="147"/>
  <c r="E94" i="147"/>
  <c r="D94" i="147"/>
  <c r="C94" i="147"/>
  <c r="B94" i="147"/>
  <c r="A94" i="147"/>
  <c r="M93" i="147"/>
  <c r="L93" i="147"/>
  <c r="K93" i="147"/>
  <c r="J93" i="147"/>
  <c r="I93" i="147"/>
  <c r="H93" i="147"/>
  <c r="L50" i="147"/>
  <c r="G93" i="147"/>
  <c r="F93" i="147"/>
  <c r="J50" i="147"/>
  <c r="E93" i="147"/>
  <c r="D93" i="147"/>
  <c r="C93" i="147"/>
  <c r="B93" i="147"/>
  <c r="A93" i="147"/>
  <c r="M92" i="147"/>
  <c r="L92" i="147"/>
  <c r="K92" i="147"/>
  <c r="J92" i="147"/>
  <c r="I92" i="147"/>
  <c r="H92" i="147"/>
  <c r="L49" i="147"/>
  <c r="G92" i="147"/>
  <c r="F92" i="147"/>
  <c r="J49" i="147"/>
  <c r="E92" i="147"/>
  <c r="D92" i="147"/>
  <c r="C92" i="147"/>
  <c r="B92" i="147"/>
  <c r="A92" i="147"/>
  <c r="M91" i="147"/>
  <c r="L91" i="147"/>
  <c r="K91" i="147"/>
  <c r="J91" i="147"/>
  <c r="I91" i="147"/>
  <c r="H91" i="147"/>
  <c r="L48" i="147"/>
  <c r="G91" i="147"/>
  <c r="F91" i="147"/>
  <c r="J48" i="147"/>
  <c r="E91" i="147"/>
  <c r="D91" i="147"/>
  <c r="C91" i="147"/>
  <c r="B91" i="147"/>
  <c r="A91" i="147"/>
  <c r="M90" i="147"/>
  <c r="L90" i="147"/>
  <c r="K90" i="147"/>
  <c r="J90" i="147"/>
  <c r="I90" i="147"/>
  <c r="H90" i="147"/>
  <c r="J47" i="147"/>
  <c r="L47" i="147"/>
  <c r="G90" i="147"/>
  <c r="F90" i="147"/>
  <c r="E90" i="147"/>
  <c r="D90" i="147"/>
  <c r="C90" i="147"/>
  <c r="B90" i="147"/>
  <c r="A90" i="147"/>
  <c r="M89" i="147"/>
  <c r="L89" i="147"/>
  <c r="K89" i="147"/>
  <c r="J89" i="147"/>
  <c r="I89" i="147"/>
  <c r="H89" i="147"/>
  <c r="J46" i="147"/>
  <c r="L46" i="147"/>
  <c r="G89" i="147"/>
  <c r="F89" i="147"/>
  <c r="E89" i="147"/>
  <c r="D89" i="147"/>
  <c r="C89" i="147"/>
  <c r="B89" i="147"/>
  <c r="A89" i="147"/>
  <c r="M88" i="147"/>
  <c r="L88" i="147"/>
  <c r="K88" i="147"/>
  <c r="J88" i="147"/>
  <c r="H87" i="147"/>
  <c r="F3" i="147"/>
  <c r="F87" i="147"/>
  <c r="B87" i="147"/>
  <c r="H86" i="147"/>
  <c r="B86" i="147"/>
  <c r="M85" i="147"/>
  <c r="K85" i="147"/>
  <c r="I85" i="147"/>
  <c r="F85" i="147"/>
  <c r="B85" i="147"/>
  <c r="N79" i="147"/>
  <c r="G70" i="147"/>
  <c r="G69" i="147"/>
  <c r="C44" i="147"/>
  <c r="A43" i="147"/>
  <c r="A42" i="147"/>
  <c r="A41" i="147"/>
  <c r="A40" i="147"/>
  <c r="A39" i="147"/>
  <c r="A38" i="147"/>
  <c r="A37" i="147"/>
  <c r="A36" i="147"/>
  <c r="A35" i="147"/>
  <c r="A34" i="147"/>
  <c r="A33" i="147"/>
  <c r="A32" i="147"/>
  <c r="A31" i="147"/>
  <c r="A30" i="147"/>
  <c r="A29" i="147"/>
  <c r="A28" i="147"/>
  <c r="A27" i="147"/>
  <c r="A26" i="147"/>
  <c r="A25" i="147"/>
  <c r="A24" i="147"/>
  <c r="A23" i="147"/>
  <c r="A22" i="147"/>
  <c r="A21" i="147"/>
  <c r="A20" i="147"/>
  <c r="A19" i="147"/>
  <c r="J105" i="146"/>
  <c r="H105" i="146"/>
  <c r="E105" i="146"/>
  <c r="C105" i="146"/>
  <c r="J104" i="146"/>
  <c r="H104" i="146"/>
  <c r="E104" i="146"/>
  <c r="C104" i="146"/>
  <c r="J103" i="146"/>
  <c r="H103" i="146"/>
  <c r="E103" i="146"/>
  <c r="C103" i="146"/>
  <c r="I102" i="146"/>
  <c r="G102" i="146"/>
  <c r="F102" i="146"/>
  <c r="E102" i="146"/>
  <c r="D102" i="146"/>
  <c r="C102" i="146"/>
  <c r="I101" i="146"/>
  <c r="G101" i="146"/>
  <c r="F101" i="146"/>
  <c r="E101" i="146"/>
  <c r="D101" i="146"/>
  <c r="C101" i="146"/>
  <c r="I100" i="146"/>
  <c r="G100" i="146"/>
  <c r="F100" i="146"/>
  <c r="E100" i="146"/>
  <c r="D100" i="146"/>
  <c r="C100" i="146"/>
  <c r="M99" i="146"/>
  <c r="L99" i="146"/>
  <c r="K99" i="146"/>
  <c r="J99" i="146"/>
  <c r="I99" i="146"/>
  <c r="G99" i="146"/>
  <c r="F99" i="146"/>
  <c r="E99" i="146"/>
  <c r="D99" i="146"/>
  <c r="C99" i="146"/>
  <c r="M98" i="146"/>
  <c r="L98" i="146"/>
  <c r="K98" i="146"/>
  <c r="J98" i="146"/>
  <c r="I98" i="146"/>
  <c r="G98" i="146"/>
  <c r="F98" i="146"/>
  <c r="E98" i="146"/>
  <c r="D98" i="146"/>
  <c r="C98" i="146"/>
  <c r="M97" i="146"/>
  <c r="L97" i="146"/>
  <c r="K97" i="146"/>
  <c r="J97" i="146"/>
  <c r="I97" i="146"/>
  <c r="M96" i="146"/>
  <c r="L96" i="146"/>
  <c r="K96" i="146"/>
  <c r="J96" i="146"/>
  <c r="I96" i="146"/>
  <c r="H96" i="146"/>
  <c r="L53" i="146"/>
  <c r="G96" i="146"/>
  <c r="F96" i="146"/>
  <c r="J53" i="146"/>
  <c r="E96" i="146"/>
  <c r="D96" i="146"/>
  <c r="C96" i="146"/>
  <c r="B96" i="146"/>
  <c r="A96" i="146"/>
  <c r="M95" i="146"/>
  <c r="L95" i="146"/>
  <c r="K95" i="146"/>
  <c r="J95" i="146"/>
  <c r="I95" i="146"/>
  <c r="H95" i="146"/>
  <c r="L52" i="146"/>
  <c r="G95" i="146"/>
  <c r="F95" i="146"/>
  <c r="J52" i="146"/>
  <c r="E95" i="146"/>
  <c r="D95" i="146"/>
  <c r="C95" i="146"/>
  <c r="B95" i="146"/>
  <c r="A95" i="146"/>
  <c r="M94" i="146"/>
  <c r="L94" i="146"/>
  <c r="K94" i="146"/>
  <c r="J94" i="146"/>
  <c r="I94" i="146"/>
  <c r="H94" i="146"/>
  <c r="L51" i="146"/>
  <c r="G94" i="146"/>
  <c r="F94" i="146"/>
  <c r="J51" i="146"/>
  <c r="E94" i="146"/>
  <c r="D94" i="146"/>
  <c r="C94" i="146"/>
  <c r="B94" i="146"/>
  <c r="A94" i="146"/>
  <c r="M93" i="146"/>
  <c r="L93" i="146"/>
  <c r="K93" i="146"/>
  <c r="J93" i="146"/>
  <c r="I93" i="146"/>
  <c r="H93" i="146"/>
  <c r="L50" i="146"/>
  <c r="G93" i="146"/>
  <c r="F93" i="146"/>
  <c r="J50" i="146"/>
  <c r="E93" i="146"/>
  <c r="D93" i="146"/>
  <c r="C93" i="146"/>
  <c r="B93" i="146"/>
  <c r="A93" i="146"/>
  <c r="M92" i="146"/>
  <c r="L92" i="146"/>
  <c r="K92" i="146"/>
  <c r="J92" i="146"/>
  <c r="I92" i="146"/>
  <c r="H92" i="146"/>
  <c r="L49" i="146"/>
  <c r="G92" i="146"/>
  <c r="F92" i="146"/>
  <c r="J49" i="146"/>
  <c r="E92" i="146"/>
  <c r="D92" i="146"/>
  <c r="C92" i="146"/>
  <c r="B92" i="146"/>
  <c r="A92" i="146"/>
  <c r="M91" i="146"/>
  <c r="L91" i="146"/>
  <c r="K91" i="146"/>
  <c r="J91" i="146"/>
  <c r="I91" i="146"/>
  <c r="H91" i="146"/>
  <c r="L48" i="146"/>
  <c r="G91" i="146"/>
  <c r="F91" i="146"/>
  <c r="J48" i="146"/>
  <c r="E91" i="146"/>
  <c r="D91" i="146"/>
  <c r="C91" i="146"/>
  <c r="B91" i="146"/>
  <c r="A91" i="146"/>
  <c r="M90" i="146"/>
  <c r="L90" i="146"/>
  <c r="K90" i="146"/>
  <c r="J90" i="146"/>
  <c r="I90" i="146"/>
  <c r="H90" i="146"/>
  <c r="L47" i="146"/>
  <c r="G90" i="146"/>
  <c r="F90" i="146"/>
  <c r="J47" i="146"/>
  <c r="E90" i="146"/>
  <c r="D90" i="146"/>
  <c r="C90" i="146"/>
  <c r="B90" i="146"/>
  <c r="A90" i="146"/>
  <c r="M89" i="146"/>
  <c r="L89" i="146"/>
  <c r="K89" i="146"/>
  <c r="J89" i="146"/>
  <c r="I89" i="146"/>
  <c r="H89" i="146"/>
  <c r="J46" i="146"/>
  <c r="L46" i="146"/>
  <c r="G89" i="146"/>
  <c r="F89" i="146"/>
  <c r="E89" i="146"/>
  <c r="D89" i="146"/>
  <c r="C89" i="146"/>
  <c r="B89" i="146"/>
  <c r="A89" i="146"/>
  <c r="M88" i="146"/>
  <c r="L88" i="146"/>
  <c r="K88" i="146"/>
  <c r="J88" i="146"/>
  <c r="H87" i="146"/>
  <c r="F3" i="146"/>
  <c r="F87" i="146"/>
  <c r="B87" i="146"/>
  <c r="H86" i="146"/>
  <c r="B86" i="146"/>
  <c r="M85" i="146"/>
  <c r="K85" i="146"/>
  <c r="I85" i="146"/>
  <c r="F85" i="146"/>
  <c r="B85" i="146"/>
  <c r="N79" i="146"/>
  <c r="G70" i="146"/>
  <c r="G69" i="146"/>
  <c r="C44" i="146"/>
  <c r="A43" i="146"/>
  <c r="A42" i="146"/>
  <c r="A41" i="146"/>
  <c r="A40" i="146"/>
  <c r="A39" i="146"/>
  <c r="A38" i="146"/>
  <c r="A37" i="146"/>
  <c r="A36" i="146"/>
  <c r="A35" i="146"/>
  <c r="A34" i="146"/>
  <c r="A33" i="146"/>
  <c r="A32" i="146"/>
  <c r="A31" i="146"/>
  <c r="A30" i="146"/>
  <c r="A29" i="146"/>
  <c r="A28" i="146"/>
  <c r="A27" i="146"/>
  <c r="A26" i="146"/>
  <c r="A25" i="146"/>
  <c r="A24" i="146"/>
  <c r="A23" i="146"/>
  <c r="A22" i="146"/>
  <c r="A21" i="146"/>
  <c r="A20" i="146"/>
  <c r="A19" i="146"/>
  <c r="J105" i="145"/>
  <c r="H105" i="145"/>
  <c r="E105" i="145"/>
  <c r="C105" i="145"/>
  <c r="J104" i="145"/>
  <c r="H104" i="145"/>
  <c r="E104" i="145"/>
  <c r="C104" i="145"/>
  <c r="J103" i="145"/>
  <c r="H103" i="145"/>
  <c r="E103" i="145"/>
  <c r="C103" i="145"/>
  <c r="I102" i="145"/>
  <c r="G102" i="145"/>
  <c r="F102" i="145"/>
  <c r="E102" i="145"/>
  <c r="D102" i="145"/>
  <c r="C102" i="145"/>
  <c r="I101" i="145"/>
  <c r="G101" i="145"/>
  <c r="F101" i="145"/>
  <c r="E101" i="145"/>
  <c r="D101" i="145"/>
  <c r="C101" i="145"/>
  <c r="I100" i="145"/>
  <c r="G100" i="145"/>
  <c r="F100" i="145"/>
  <c r="E100" i="145"/>
  <c r="D100" i="145"/>
  <c r="C100" i="145"/>
  <c r="M99" i="145"/>
  <c r="L99" i="145"/>
  <c r="K99" i="145"/>
  <c r="J99" i="145"/>
  <c r="I99" i="145"/>
  <c r="G99" i="145"/>
  <c r="F99" i="145"/>
  <c r="E99" i="145"/>
  <c r="D99" i="145"/>
  <c r="C99" i="145"/>
  <c r="M98" i="145"/>
  <c r="L98" i="145"/>
  <c r="K98" i="145"/>
  <c r="J98" i="145"/>
  <c r="I98" i="145"/>
  <c r="G98" i="145"/>
  <c r="F98" i="145"/>
  <c r="E98" i="145"/>
  <c r="D98" i="145"/>
  <c r="C98" i="145"/>
  <c r="M97" i="145"/>
  <c r="L97" i="145"/>
  <c r="K97" i="145"/>
  <c r="J97" i="145"/>
  <c r="I97" i="145"/>
  <c r="M96" i="145"/>
  <c r="L96" i="145"/>
  <c r="K96" i="145"/>
  <c r="J96" i="145"/>
  <c r="I96" i="145"/>
  <c r="H96" i="145"/>
  <c r="L53" i="145"/>
  <c r="G96" i="145"/>
  <c r="F96" i="145"/>
  <c r="J53" i="145"/>
  <c r="E96" i="145"/>
  <c r="D96" i="145"/>
  <c r="C96" i="145"/>
  <c r="B96" i="145"/>
  <c r="A96" i="145"/>
  <c r="M95" i="145"/>
  <c r="L95" i="145"/>
  <c r="K95" i="145"/>
  <c r="J95" i="145"/>
  <c r="I95" i="145"/>
  <c r="H95" i="145"/>
  <c r="L52" i="145"/>
  <c r="G95" i="145"/>
  <c r="F95" i="145"/>
  <c r="J52" i="145"/>
  <c r="E95" i="145"/>
  <c r="D95" i="145"/>
  <c r="C95" i="145"/>
  <c r="B95" i="145"/>
  <c r="A95" i="145"/>
  <c r="M94" i="145"/>
  <c r="L94" i="145"/>
  <c r="K94" i="145"/>
  <c r="J94" i="145"/>
  <c r="I94" i="145"/>
  <c r="H94" i="145"/>
  <c r="L51" i="145"/>
  <c r="G94" i="145"/>
  <c r="F94" i="145"/>
  <c r="J51" i="145"/>
  <c r="E94" i="145"/>
  <c r="D94" i="145"/>
  <c r="C94" i="145"/>
  <c r="B94" i="145"/>
  <c r="A94" i="145"/>
  <c r="M93" i="145"/>
  <c r="L93" i="145"/>
  <c r="K93" i="145"/>
  <c r="J93" i="145"/>
  <c r="I93" i="145"/>
  <c r="H93" i="145"/>
  <c r="L50" i="145"/>
  <c r="G93" i="145"/>
  <c r="F93" i="145"/>
  <c r="J50" i="145"/>
  <c r="E93" i="145"/>
  <c r="D93" i="145"/>
  <c r="C93" i="145"/>
  <c r="B93" i="145"/>
  <c r="A93" i="145"/>
  <c r="M92" i="145"/>
  <c r="L92" i="145"/>
  <c r="K92" i="145"/>
  <c r="J92" i="145"/>
  <c r="I92" i="145"/>
  <c r="H92" i="145"/>
  <c r="L49" i="145"/>
  <c r="G92" i="145"/>
  <c r="F92" i="145"/>
  <c r="J49" i="145"/>
  <c r="E92" i="145"/>
  <c r="D92" i="145"/>
  <c r="C92" i="145"/>
  <c r="B92" i="145"/>
  <c r="A92" i="145"/>
  <c r="M91" i="145"/>
  <c r="L91" i="145"/>
  <c r="K91" i="145"/>
  <c r="J91" i="145"/>
  <c r="I91" i="145"/>
  <c r="H91" i="145"/>
  <c r="L48" i="145"/>
  <c r="G91" i="145"/>
  <c r="F91" i="145"/>
  <c r="J48" i="145"/>
  <c r="E91" i="145"/>
  <c r="D91" i="145"/>
  <c r="C91" i="145"/>
  <c r="B91" i="145"/>
  <c r="A91" i="145"/>
  <c r="M90" i="145"/>
  <c r="L90" i="145"/>
  <c r="K90" i="145"/>
  <c r="J90" i="145"/>
  <c r="I90" i="145"/>
  <c r="H90" i="145"/>
  <c r="L47" i="145"/>
  <c r="G90" i="145"/>
  <c r="F90" i="145"/>
  <c r="J47" i="145"/>
  <c r="E90" i="145"/>
  <c r="D90" i="145"/>
  <c r="C90" i="145"/>
  <c r="B90" i="145"/>
  <c r="A90" i="145"/>
  <c r="M89" i="145"/>
  <c r="L89" i="145"/>
  <c r="K89" i="145"/>
  <c r="J89" i="145"/>
  <c r="I89" i="145"/>
  <c r="H89" i="145"/>
  <c r="J46" i="145"/>
  <c r="L46" i="145"/>
  <c r="G89" i="145"/>
  <c r="F89" i="145"/>
  <c r="E89" i="145"/>
  <c r="D89" i="145"/>
  <c r="C89" i="145"/>
  <c r="B89" i="145"/>
  <c r="A89" i="145"/>
  <c r="M88" i="145"/>
  <c r="L88" i="145"/>
  <c r="K88" i="145"/>
  <c r="J88" i="145"/>
  <c r="H87" i="145"/>
  <c r="F3" i="145"/>
  <c r="F87" i="145"/>
  <c r="B87" i="145"/>
  <c r="H86" i="145"/>
  <c r="B86" i="145"/>
  <c r="M85" i="145"/>
  <c r="K85" i="145"/>
  <c r="I85" i="145"/>
  <c r="F85" i="145"/>
  <c r="B85" i="145"/>
  <c r="N79" i="145"/>
  <c r="G70" i="145"/>
  <c r="G69" i="145"/>
  <c r="C44" i="145"/>
  <c r="A43" i="145"/>
  <c r="A42" i="145"/>
  <c r="A41" i="145"/>
  <c r="A40" i="145"/>
  <c r="A39" i="145"/>
  <c r="A38" i="145"/>
  <c r="A37" i="145"/>
  <c r="A36" i="145"/>
  <c r="A35" i="145"/>
  <c r="A34" i="145"/>
  <c r="A33" i="145"/>
  <c r="A32" i="145"/>
  <c r="A31" i="145"/>
  <c r="A30" i="145"/>
  <c r="A29" i="145"/>
  <c r="A28" i="145"/>
  <c r="A27" i="145"/>
  <c r="A26" i="145"/>
  <c r="A25" i="145"/>
  <c r="A24" i="145"/>
  <c r="A23" i="145"/>
  <c r="A22" i="145"/>
  <c r="A21" i="145"/>
  <c r="A20" i="145"/>
  <c r="A19" i="145"/>
  <c r="J105" i="144"/>
  <c r="H105" i="144"/>
  <c r="E105" i="144"/>
  <c r="C105" i="144"/>
  <c r="J104" i="144"/>
  <c r="H104" i="144"/>
  <c r="E104" i="144"/>
  <c r="C104" i="144"/>
  <c r="J103" i="144"/>
  <c r="H103" i="144"/>
  <c r="E103" i="144"/>
  <c r="C103" i="144"/>
  <c r="I102" i="144"/>
  <c r="G102" i="144"/>
  <c r="F102" i="144"/>
  <c r="E102" i="144"/>
  <c r="D102" i="144"/>
  <c r="C102" i="144"/>
  <c r="I101" i="144"/>
  <c r="G101" i="144"/>
  <c r="F101" i="144"/>
  <c r="E101" i="144"/>
  <c r="D101" i="144"/>
  <c r="C101" i="144"/>
  <c r="I100" i="144"/>
  <c r="G100" i="144"/>
  <c r="F100" i="144"/>
  <c r="E100" i="144"/>
  <c r="D100" i="144"/>
  <c r="C100" i="144"/>
  <c r="M99" i="144"/>
  <c r="L99" i="144"/>
  <c r="K99" i="144"/>
  <c r="J99" i="144"/>
  <c r="I99" i="144"/>
  <c r="G99" i="144"/>
  <c r="F99" i="144"/>
  <c r="E99" i="144"/>
  <c r="D99" i="144"/>
  <c r="C99" i="144"/>
  <c r="M98" i="144"/>
  <c r="L98" i="144"/>
  <c r="K98" i="144"/>
  <c r="J98" i="144"/>
  <c r="I98" i="144"/>
  <c r="G98" i="144"/>
  <c r="F98" i="144"/>
  <c r="E98" i="144"/>
  <c r="D98" i="144"/>
  <c r="C98" i="144"/>
  <c r="M97" i="144"/>
  <c r="L97" i="144"/>
  <c r="K97" i="144"/>
  <c r="J97" i="144"/>
  <c r="I97" i="144"/>
  <c r="M96" i="144"/>
  <c r="L96" i="144"/>
  <c r="K96" i="144"/>
  <c r="J96" i="144"/>
  <c r="I96" i="144"/>
  <c r="H96" i="144"/>
  <c r="L53" i="144"/>
  <c r="G96" i="144"/>
  <c r="F96" i="144"/>
  <c r="J53" i="144"/>
  <c r="E96" i="144"/>
  <c r="D96" i="144"/>
  <c r="C96" i="144"/>
  <c r="B96" i="144"/>
  <c r="A96" i="144"/>
  <c r="M95" i="144"/>
  <c r="L95" i="144"/>
  <c r="K95" i="144"/>
  <c r="J95" i="144"/>
  <c r="I95" i="144"/>
  <c r="H95" i="144"/>
  <c r="L52" i="144"/>
  <c r="G95" i="144"/>
  <c r="F95" i="144"/>
  <c r="J52" i="144"/>
  <c r="E95" i="144"/>
  <c r="D95" i="144"/>
  <c r="C95" i="144"/>
  <c r="B95" i="144"/>
  <c r="A95" i="144"/>
  <c r="M94" i="144"/>
  <c r="L94" i="144"/>
  <c r="K94" i="144"/>
  <c r="J94" i="144"/>
  <c r="I94" i="144"/>
  <c r="H94" i="144"/>
  <c r="L51" i="144"/>
  <c r="G94" i="144"/>
  <c r="F94" i="144"/>
  <c r="J51" i="144"/>
  <c r="E94" i="144"/>
  <c r="D94" i="144"/>
  <c r="C94" i="144"/>
  <c r="B94" i="144"/>
  <c r="A94" i="144"/>
  <c r="M93" i="144"/>
  <c r="L93" i="144"/>
  <c r="K93" i="144"/>
  <c r="J93" i="144"/>
  <c r="I93" i="144"/>
  <c r="H93" i="144"/>
  <c r="L50" i="144"/>
  <c r="G93" i="144"/>
  <c r="F93" i="144"/>
  <c r="J50" i="144"/>
  <c r="E93" i="144"/>
  <c r="D93" i="144"/>
  <c r="C93" i="144"/>
  <c r="B93" i="144"/>
  <c r="A93" i="144"/>
  <c r="M92" i="144"/>
  <c r="L92" i="144"/>
  <c r="K92" i="144"/>
  <c r="J92" i="144"/>
  <c r="I92" i="144"/>
  <c r="H92" i="144"/>
  <c r="L49" i="144"/>
  <c r="G92" i="144"/>
  <c r="F92" i="144"/>
  <c r="J49" i="144"/>
  <c r="E92" i="144"/>
  <c r="D92" i="144"/>
  <c r="C92" i="144"/>
  <c r="B92" i="144"/>
  <c r="A92" i="144"/>
  <c r="M91" i="144"/>
  <c r="L91" i="144"/>
  <c r="K91" i="144"/>
  <c r="J91" i="144"/>
  <c r="I91" i="144"/>
  <c r="H91" i="144"/>
  <c r="L48" i="144"/>
  <c r="G91" i="144"/>
  <c r="F91" i="144"/>
  <c r="J48" i="144"/>
  <c r="E91" i="144"/>
  <c r="D91" i="144"/>
  <c r="C91" i="144"/>
  <c r="B91" i="144"/>
  <c r="A91" i="144"/>
  <c r="M90" i="144"/>
  <c r="L90" i="144"/>
  <c r="K90" i="144"/>
  <c r="J90" i="144"/>
  <c r="I90" i="144"/>
  <c r="H90" i="144"/>
  <c r="L47" i="144"/>
  <c r="G90" i="144"/>
  <c r="F90" i="144"/>
  <c r="J47" i="144"/>
  <c r="E90" i="144"/>
  <c r="D90" i="144"/>
  <c r="C90" i="144"/>
  <c r="B90" i="144"/>
  <c r="A90" i="144"/>
  <c r="M89" i="144"/>
  <c r="L89" i="144"/>
  <c r="K89" i="144"/>
  <c r="J89" i="144"/>
  <c r="I89" i="144"/>
  <c r="H89" i="144"/>
  <c r="J46" i="144"/>
  <c r="L46" i="144"/>
  <c r="G89" i="144"/>
  <c r="F89" i="144"/>
  <c r="E89" i="144"/>
  <c r="D89" i="144"/>
  <c r="C89" i="144"/>
  <c r="B89" i="144"/>
  <c r="A89" i="144"/>
  <c r="M88" i="144"/>
  <c r="L88" i="144"/>
  <c r="K88" i="144"/>
  <c r="J88" i="144"/>
  <c r="H87" i="144"/>
  <c r="F3" i="144"/>
  <c r="F87" i="144"/>
  <c r="B87" i="144"/>
  <c r="H86" i="144"/>
  <c r="B86" i="144"/>
  <c r="M85" i="144"/>
  <c r="K85" i="144"/>
  <c r="I85" i="144"/>
  <c r="F85" i="144"/>
  <c r="B85" i="144"/>
  <c r="N79" i="144"/>
  <c r="G70" i="144"/>
  <c r="G69" i="144"/>
  <c r="C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8" i="144"/>
  <c r="A27" i="144"/>
  <c r="A26" i="144"/>
  <c r="A25" i="144"/>
  <c r="A24" i="144"/>
  <c r="A23" i="144"/>
  <c r="A22" i="144"/>
  <c r="A21" i="144"/>
  <c r="A20" i="144"/>
  <c r="A19" i="144"/>
  <c r="J105" i="143"/>
  <c r="H105" i="143"/>
  <c r="E105" i="143"/>
  <c r="C105" i="143"/>
  <c r="J104" i="143"/>
  <c r="H104" i="143"/>
  <c r="E104" i="143"/>
  <c r="C104" i="143"/>
  <c r="J103" i="143"/>
  <c r="H103" i="143"/>
  <c r="E103" i="143"/>
  <c r="C103" i="143"/>
  <c r="I102" i="143"/>
  <c r="G102" i="143"/>
  <c r="F102" i="143"/>
  <c r="E102" i="143"/>
  <c r="D102" i="143"/>
  <c r="C102" i="143"/>
  <c r="I101" i="143"/>
  <c r="G101" i="143"/>
  <c r="F101" i="143"/>
  <c r="E101" i="143"/>
  <c r="D101" i="143"/>
  <c r="C101" i="143"/>
  <c r="I100" i="143"/>
  <c r="G100" i="143"/>
  <c r="F100" i="143"/>
  <c r="E100" i="143"/>
  <c r="D100" i="143"/>
  <c r="C100" i="143"/>
  <c r="M99" i="143"/>
  <c r="L99" i="143"/>
  <c r="K99" i="143"/>
  <c r="J99" i="143"/>
  <c r="I99" i="143"/>
  <c r="G99" i="143"/>
  <c r="F99" i="143"/>
  <c r="E99" i="143"/>
  <c r="D99" i="143"/>
  <c r="C99" i="143"/>
  <c r="M98" i="143"/>
  <c r="L98" i="143"/>
  <c r="K98" i="143"/>
  <c r="J98" i="143"/>
  <c r="I98" i="143"/>
  <c r="G98" i="143"/>
  <c r="F98" i="143"/>
  <c r="E98" i="143"/>
  <c r="D98" i="143"/>
  <c r="C98" i="143"/>
  <c r="M97" i="143"/>
  <c r="L97" i="143"/>
  <c r="K97" i="143"/>
  <c r="J97" i="143"/>
  <c r="I97" i="143"/>
  <c r="M96" i="143"/>
  <c r="L96" i="143"/>
  <c r="K96" i="143"/>
  <c r="J96" i="143"/>
  <c r="I96" i="143"/>
  <c r="H96" i="143"/>
  <c r="L53" i="143"/>
  <c r="G96" i="143"/>
  <c r="F96" i="143"/>
  <c r="J53" i="143"/>
  <c r="E96" i="143"/>
  <c r="D96" i="143"/>
  <c r="C96" i="143"/>
  <c r="B96" i="143"/>
  <c r="A96" i="143"/>
  <c r="M95" i="143"/>
  <c r="L95" i="143"/>
  <c r="K95" i="143"/>
  <c r="J95" i="143"/>
  <c r="I95" i="143"/>
  <c r="H95" i="143"/>
  <c r="L52" i="143"/>
  <c r="G95" i="143"/>
  <c r="F95" i="143"/>
  <c r="J52" i="143"/>
  <c r="E95" i="143"/>
  <c r="D95" i="143"/>
  <c r="C95" i="143"/>
  <c r="B95" i="143"/>
  <c r="A95" i="143"/>
  <c r="M94" i="143"/>
  <c r="L94" i="143"/>
  <c r="K94" i="143"/>
  <c r="J94" i="143"/>
  <c r="I94" i="143"/>
  <c r="H94" i="143"/>
  <c r="J51" i="143"/>
  <c r="L51" i="143"/>
  <c r="G94" i="143"/>
  <c r="F94" i="143"/>
  <c r="E94" i="143"/>
  <c r="D94" i="143"/>
  <c r="C94" i="143"/>
  <c r="B94" i="143"/>
  <c r="A94" i="143"/>
  <c r="M93" i="143"/>
  <c r="L93" i="143"/>
  <c r="K93" i="143"/>
  <c r="J93" i="143"/>
  <c r="I93" i="143"/>
  <c r="H93" i="143"/>
  <c r="J50" i="143"/>
  <c r="L50" i="143"/>
  <c r="G93" i="143"/>
  <c r="F93" i="143"/>
  <c r="E93" i="143"/>
  <c r="D93" i="143"/>
  <c r="C93" i="143"/>
  <c r="B93" i="143"/>
  <c r="A93" i="143"/>
  <c r="M92" i="143"/>
  <c r="L92" i="143"/>
  <c r="K92" i="143"/>
  <c r="J92" i="143"/>
  <c r="I92" i="143"/>
  <c r="H92" i="143"/>
  <c r="J49" i="143"/>
  <c r="L49" i="143"/>
  <c r="G92" i="143"/>
  <c r="F92" i="143"/>
  <c r="E92" i="143"/>
  <c r="D92" i="143"/>
  <c r="C92" i="143"/>
  <c r="B92" i="143"/>
  <c r="A92" i="143"/>
  <c r="M91" i="143"/>
  <c r="L91" i="143"/>
  <c r="K91" i="143"/>
  <c r="J91" i="143"/>
  <c r="I91" i="143"/>
  <c r="H91" i="143"/>
  <c r="J48" i="143"/>
  <c r="L48" i="143"/>
  <c r="G91" i="143"/>
  <c r="F91" i="143"/>
  <c r="E91" i="143"/>
  <c r="D91" i="143"/>
  <c r="C91" i="143"/>
  <c r="B91" i="143"/>
  <c r="A91" i="143"/>
  <c r="M90" i="143"/>
  <c r="L90" i="143"/>
  <c r="K90" i="143"/>
  <c r="J90" i="143"/>
  <c r="I90" i="143"/>
  <c r="H90" i="143"/>
  <c r="J47" i="143"/>
  <c r="L47" i="143"/>
  <c r="G90" i="143"/>
  <c r="F90" i="143"/>
  <c r="E90" i="143"/>
  <c r="D90" i="143"/>
  <c r="C90" i="143"/>
  <c r="B90" i="143"/>
  <c r="A90" i="143"/>
  <c r="M89" i="143"/>
  <c r="L89" i="143"/>
  <c r="K89" i="143"/>
  <c r="J89" i="143"/>
  <c r="I89" i="143"/>
  <c r="H89" i="143"/>
  <c r="J46" i="143"/>
  <c r="L46" i="143"/>
  <c r="G89" i="143"/>
  <c r="F89" i="143"/>
  <c r="E89" i="143"/>
  <c r="D89" i="143"/>
  <c r="C89" i="143"/>
  <c r="B89" i="143"/>
  <c r="A89" i="143"/>
  <c r="M88" i="143"/>
  <c r="L88" i="143"/>
  <c r="K88" i="143"/>
  <c r="J88" i="143"/>
  <c r="H87" i="143"/>
  <c r="F3" i="143"/>
  <c r="F87" i="143"/>
  <c r="B87" i="143"/>
  <c r="H86" i="143"/>
  <c r="B86" i="143"/>
  <c r="M85" i="143"/>
  <c r="K85" i="143"/>
  <c r="I85" i="143"/>
  <c r="F85" i="143"/>
  <c r="B85" i="143"/>
  <c r="N79" i="143"/>
  <c r="G70" i="143"/>
  <c r="G69" i="143"/>
  <c r="C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8" i="143"/>
  <c r="A27" i="143"/>
  <c r="A26" i="143"/>
  <c r="A25" i="143"/>
  <c r="A24" i="143"/>
  <c r="A23" i="143"/>
  <c r="A22" i="143"/>
  <c r="A21" i="143"/>
  <c r="A20" i="143"/>
  <c r="A19" i="143"/>
  <c r="B42" i="132"/>
</calcChain>
</file>

<file path=xl/sharedStrings.xml><?xml version="1.0" encoding="utf-8"?>
<sst xmlns="http://schemas.openxmlformats.org/spreadsheetml/2006/main" count="4418" uniqueCount="600">
  <si>
    <t>Well Name</t>
  </si>
  <si>
    <t>Report #</t>
  </si>
  <si>
    <t>Size</t>
  </si>
  <si>
    <t>Wt/Grade</t>
  </si>
  <si>
    <t>Date Set</t>
  </si>
  <si>
    <t>Depth</t>
  </si>
  <si>
    <t>Conductor</t>
  </si>
  <si>
    <t>Footage</t>
  </si>
  <si>
    <t>Mfg</t>
  </si>
  <si>
    <t>Type</t>
  </si>
  <si>
    <t>SN</t>
  </si>
  <si>
    <t>Jets</t>
  </si>
  <si>
    <t>In</t>
  </si>
  <si>
    <t>Out</t>
  </si>
  <si>
    <t>Ftg</t>
  </si>
  <si>
    <t>Hrs</t>
  </si>
  <si>
    <t>Gauge</t>
  </si>
  <si>
    <t>Comments</t>
  </si>
  <si>
    <t>Mud WT.</t>
  </si>
  <si>
    <t xml:space="preserve">Vis </t>
  </si>
  <si>
    <t>PV</t>
  </si>
  <si>
    <t>YP</t>
  </si>
  <si>
    <t>Gels</t>
  </si>
  <si>
    <t>API WL</t>
  </si>
  <si>
    <t>Solids</t>
  </si>
  <si>
    <t>pH</t>
  </si>
  <si>
    <t>Chlorides</t>
  </si>
  <si>
    <t>String Volume</t>
  </si>
  <si>
    <t>Liner OD</t>
  </si>
  <si>
    <t>Length</t>
  </si>
  <si>
    <t>SPM</t>
  </si>
  <si>
    <t>GPM</t>
  </si>
  <si>
    <t>Press</t>
  </si>
  <si>
    <t>Pump No. 1</t>
  </si>
  <si>
    <t>Pump No. 2</t>
  </si>
  <si>
    <t>Pressure</t>
  </si>
  <si>
    <t>From</t>
  </si>
  <si>
    <t>To</t>
  </si>
  <si>
    <t>Hours</t>
  </si>
  <si>
    <t xml:space="preserve">Activity for Previous 24 Hours </t>
  </si>
  <si>
    <t>TOTAL HOURS</t>
  </si>
  <si>
    <t>Well:</t>
  </si>
  <si>
    <t>PU wt.</t>
  </si>
  <si>
    <t>Deviation Surveys</t>
  </si>
  <si>
    <t>Angle</t>
  </si>
  <si>
    <t>SO wt.</t>
  </si>
  <si>
    <t>size</t>
  </si>
  <si>
    <t>Wt.</t>
  </si>
  <si>
    <t>Grade</t>
  </si>
  <si>
    <t>Conn.</t>
  </si>
  <si>
    <t>Jts</t>
  </si>
  <si>
    <t>Jts / Loc</t>
  </si>
  <si>
    <t>Drill Pipe (bottom)</t>
  </si>
  <si>
    <t>Drill Pipe (middle)</t>
  </si>
  <si>
    <t>Drill Pipe (top)</t>
  </si>
  <si>
    <t>GPS (100%)</t>
  </si>
  <si>
    <t>Assumed Pump Eff.</t>
  </si>
  <si>
    <t>bbls.</t>
  </si>
  <si>
    <t>Rig Repair Log*</t>
  </si>
  <si>
    <t>Contractor</t>
  </si>
  <si>
    <t>Spud Date:</t>
  </si>
  <si>
    <t>Drlg Foremen:</t>
  </si>
  <si>
    <t xml:space="preserve">*This log is for downtime associated with rig repairs, including time </t>
  </si>
  <si>
    <t>associated with holes in the DP/DC</t>
  </si>
  <si>
    <t>Report Date</t>
  </si>
  <si>
    <t>Rig Time (hrs)</t>
  </si>
  <si>
    <t>Description/Comments</t>
  </si>
  <si>
    <t>Total hours</t>
  </si>
  <si>
    <t>Rot. wt.</t>
  </si>
  <si>
    <t>Planned TD</t>
  </si>
  <si>
    <t>Bit No.</t>
  </si>
  <si>
    <t>Mud Wt.</t>
  </si>
  <si>
    <t>BHA Lngth</t>
  </si>
  <si>
    <t>Slow Pump Rate/Press</t>
  </si>
  <si>
    <t>Contr/Rig #</t>
  </si>
  <si>
    <t>Loads/bbls BW Hauled</t>
  </si>
  <si>
    <t>Loads/bbls FW Hauled</t>
  </si>
  <si>
    <t xml:space="preserve">Release Date : </t>
  </si>
  <si>
    <t>Azimuth</t>
  </si>
  <si>
    <t>Op Code</t>
  </si>
  <si>
    <t>MD</t>
  </si>
  <si>
    <t>HTHP</t>
  </si>
  <si>
    <t>OWR</t>
  </si>
  <si>
    <t>ES</t>
  </si>
  <si>
    <t>WPS</t>
  </si>
  <si>
    <t>Diesel Rate</t>
  </si>
  <si>
    <t>Water Rate</t>
  </si>
  <si>
    <t>LGS</t>
  </si>
  <si>
    <t>6 RPM</t>
  </si>
  <si>
    <t>3 RPM</t>
  </si>
  <si>
    <t>Part</t>
  </si>
  <si>
    <t>ROP</t>
  </si>
  <si>
    <t>Rsn Pulled</t>
  </si>
  <si>
    <t>TVD</t>
  </si>
  <si>
    <t>DLS</t>
  </si>
  <si>
    <t>+N/-S</t>
  </si>
  <si>
    <t>+E/-W</t>
  </si>
  <si>
    <t>BHA #</t>
  </si>
  <si>
    <t>Bit #</t>
  </si>
  <si>
    <t>Description</t>
  </si>
  <si>
    <t>Bend</t>
  </si>
  <si>
    <t>Motor Mfg</t>
  </si>
  <si>
    <t>RPG</t>
  </si>
  <si>
    <t>Closure D</t>
  </si>
  <si>
    <t>Closure A</t>
  </si>
  <si>
    <t>Bottom</t>
  </si>
  <si>
    <t>Top</t>
  </si>
  <si>
    <t>Surface Casing</t>
  </si>
  <si>
    <t>Intermediate Csg</t>
  </si>
  <si>
    <t>Intermediate 2 Csg</t>
  </si>
  <si>
    <t>Production Casing</t>
  </si>
  <si>
    <t>Time</t>
  </si>
  <si>
    <t>Surface Rig Spud Date</t>
  </si>
  <si>
    <t>Surface Rig Release Date</t>
  </si>
  <si>
    <t>Rig Spud Date</t>
  </si>
  <si>
    <t>Rig Release Date</t>
  </si>
  <si>
    <t>Rig Pause Date</t>
  </si>
  <si>
    <t>Rig Resume Date</t>
  </si>
  <si>
    <t>Rig Crew Days</t>
  </si>
  <si>
    <t>Rig Crew Nights</t>
  </si>
  <si>
    <t>Toolpusher</t>
  </si>
  <si>
    <t>Mud Engineer</t>
  </si>
  <si>
    <t>Directional Drillers</t>
  </si>
  <si>
    <t>MWD</t>
  </si>
  <si>
    <t>Solids Control</t>
  </si>
  <si>
    <t>Other</t>
  </si>
  <si>
    <t>Contact Information</t>
  </si>
  <si>
    <t>Company Formen</t>
  </si>
  <si>
    <t>Foreman Nights</t>
  </si>
  <si>
    <t>Directional Days</t>
  </si>
  <si>
    <t>Directional Nights</t>
  </si>
  <si>
    <t>Phone</t>
  </si>
  <si>
    <t>Personnel Summary</t>
  </si>
  <si>
    <t>Foreman Days</t>
  </si>
  <si>
    <t>Total Personnel</t>
  </si>
  <si>
    <t>Loads OBM Cuttings</t>
  </si>
  <si>
    <t>Fixed/Adj</t>
  </si>
  <si>
    <t>Total Days</t>
  </si>
  <si>
    <t>Date</t>
  </si>
  <si>
    <t>Daily Cost</t>
  </si>
  <si>
    <t>Total Cost</t>
  </si>
  <si>
    <t>Op at RT</t>
  </si>
  <si>
    <t>Loads/bbls Res Hauled</t>
  </si>
  <si>
    <t>Incident/Safety Information</t>
  </si>
  <si>
    <t>Lobes/Stages</t>
  </si>
  <si>
    <t>Torque</t>
  </si>
  <si>
    <t>Torque and Drag Summary</t>
  </si>
  <si>
    <t>Mud Product Used Last 24 hours</t>
  </si>
  <si>
    <t>Drill Pipe Chemical Used Last 24 hours</t>
  </si>
  <si>
    <t>Diesel Daily</t>
  </si>
  <si>
    <t>Loads Gel Hauled</t>
  </si>
  <si>
    <t>Loads Barite Hauled</t>
  </si>
  <si>
    <t>Last Survey Proximity to Plan Line</t>
  </si>
  <si>
    <t>A/B</t>
  </si>
  <si>
    <t>L/R</t>
  </si>
  <si>
    <t>Pad Location</t>
  </si>
  <si>
    <t>Item</t>
  </si>
  <si>
    <t>Serial Number</t>
  </si>
  <si>
    <t>Stab 1</t>
  </si>
  <si>
    <t>Stab 2</t>
  </si>
  <si>
    <t>Stab 3</t>
  </si>
  <si>
    <t>Surv Tool</t>
  </si>
  <si>
    <t>Bit Sub</t>
  </si>
  <si>
    <t>Shock Sub</t>
  </si>
  <si>
    <t>Agitator</t>
  </si>
  <si>
    <t>Rig Up and Tear Down</t>
  </si>
  <si>
    <t>Drill Actual</t>
  </si>
  <si>
    <t>Reaming</t>
  </si>
  <si>
    <t>Coring</t>
  </si>
  <si>
    <t>Condition Mud and Circulate</t>
  </si>
  <si>
    <t>Trips</t>
  </si>
  <si>
    <t>Lubricate Rig</t>
  </si>
  <si>
    <t>Repair Rig</t>
  </si>
  <si>
    <t>Cut Off Drilling Line</t>
  </si>
  <si>
    <t>Deviation Survey</t>
  </si>
  <si>
    <t>Wireline Logs</t>
  </si>
  <si>
    <t>Run Casing and Cement</t>
  </si>
  <si>
    <t>Wait on Cement</t>
  </si>
  <si>
    <t>Nipple Up BOP</t>
  </si>
  <si>
    <t>Test BOP</t>
  </si>
  <si>
    <t>Drill Stem Test</t>
  </si>
  <si>
    <t>Plug Back</t>
  </si>
  <si>
    <t>Squeeze Cement</t>
  </si>
  <si>
    <t>Fishing</t>
  </si>
  <si>
    <t>Directional Work</t>
  </si>
  <si>
    <t>IADC OP Codes</t>
  </si>
  <si>
    <t>Vis</t>
  </si>
  <si>
    <t>Diesel Total</t>
  </si>
  <si>
    <t>+Gain/-Loss</t>
  </si>
  <si>
    <t>Cntrfg Hrs</t>
  </si>
  <si>
    <t>52.78 / B</t>
  </si>
  <si>
    <t>0'</t>
  </si>
  <si>
    <t>Stab OD</t>
  </si>
  <si>
    <t>No accidents reported last 24 hours</t>
  </si>
  <si>
    <t>Hole Section Codes</t>
  </si>
  <si>
    <t>Surface</t>
  </si>
  <si>
    <t>Intermediate</t>
  </si>
  <si>
    <t>Intermediate 2</t>
  </si>
  <si>
    <t>Production</t>
  </si>
  <si>
    <t>Non Productive Time</t>
  </si>
  <si>
    <t>54.50 / J-55</t>
  </si>
  <si>
    <t>Precision 593</t>
  </si>
  <si>
    <t>NMDC</t>
  </si>
  <si>
    <t>Transcend Rig 1</t>
  </si>
  <si>
    <t>PZ-8</t>
  </si>
  <si>
    <t>Richard Hardwick</t>
  </si>
  <si>
    <t>(432) 553-6153</t>
  </si>
  <si>
    <t>4.5 XH</t>
  </si>
  <si>
    <t>Panther Trucking  Del: 32 joints of 13 3/8" casing from Sooner pipe</t>
  </si>
  <si>
    <t>Greg De La Rosa</t>
  </si>
  <si>
    <t>(432) 556-2220</t>
  </si>
  <si>
    <t>Gwendolyn #2612 LB</t>
  </si>
  <si>
    <t>2-2</t>
  </si>
  <si>
    <t>On the Gwendolyn 2611 LA.</t>
  </si>
  <si>
    <t>Move and rig up on the Gwendolyn 2612 LA</t>
  </si>
  <si>
    <t>Notified TRCC of spud @ 7:00 PM on 5/22/2018,  Audry Oper #2</t>
  </si>
  <si>
    <t>Drilling 17 1/2"" Surface hole @ 883'</t>
  </si>
  <si>
    <t xml:space="preserve">Spud 17 1/2" surface hole Drlg f/ 40' t/ 883'/ 843'/ 80.2 FPH/ WOB 10-18, Rot 50-85        </t>
  </si>
  <si>
    <t>G 105</t>
  </si>
  <si>
    <t>8 Poly Stks, 12 SAPP Stks, 8 Soap Stks</t>
  </si>
  <si>
    <t>Bit, Bit Sub, Shock Sub, True Fire, 8" DC, IBS, 8" DC, X/O, 5-6" DC's</t>
  </si>
  <si>
    <t>KS1963AR</t>
  </si>
  <si>
    <t>8X16</t>
  </si>
  <si>
    <t>Drilling hours: 10.50</t>
  </si>
  <si>
    <t>PDC Logic</t>
  </si>
  <si>
    <t>90'</t>
  </si>
  <si>
    <t>210'</t>
  </si>
  <si>
    <t>301'</t>
  </si>
  <si>
    <t>395'</t>
  </si>
  <si>
    <t>520'</t>
  </si>
  <si>
    <t>613'</t>
  </si>
  <si>
    <t>Art's casing inspection.   All Casing Good</t>
  </si>
  <si>
    <t>Cementing 13 3/8" Casing</t>
  </si>
  <si>
    <t>PJSM w/ Rig Crew</t>
  </si>
  <si>
    <t xml:space="preserve">(Surface) Rotate Drill F/883' - T/1156' (273' @ 32FPH) WOB 10-18, Rot 50-85        </t>
  </si>
  <si>
    <t>Change out Washpipe and Packing</t>
  </si>
  <si>
    <t>(Surface) Rotate Drill F/1156' - T/1177' (21' @ 14FPH) WOB 10-18, Rot 50-85</t>
  </si>
  <si>
    <t>Circulate Clean Hole</t>
  </si>
  <si>
    <t>TOH, Break Down BHA</t>
  </si>
  <si>
    <t>Prep and RU to Run Casing</t>
  </si>
  <si>
    <t>Run Casing F/86' - T/1177'</t>
  </si>
  <si>
    <t>Circulate and PJSM with Cementers</t>
  </si>
  <si>
    <t>RU and Cement 13 3/8" Casing as per prog</t>
  </si>
  <si>
    <t>TD</t>
  </si>
  <si>
    <t>1,1</t>
  </si>
  <si>
    <t>Cody Keel</t>
  </si>
  <si>
    <t>(325)232-9610</t>
  </si>
  <si>
    <t>Carlos Lopez</t>
  </si>
  <si>
    <t>(325) 812-3464</t>
  </si>
  <si>
    <t>Make up Shoe track and wait on welder to Weld Float Collar and 2nd Joint</t>
  </si>
  <si>
    <t>PJSM w/ Rig Crews</t>
  </si>
  <si>
    <t>PJSM w/ Rig Crews and Continue Cementing as Per Prog</t>
  </si>
  <si>
    <t xml:space="preserve">WOC </t>
  </si>
  <si>
    <t>WOC and RD Cementers</t>
  </si>
  <si>
    <t>Cut Casing</t>
  </si>
  <si>
    <t>Rig Down Back Yard, Layover Derrick and Remove Rig From Hole</t>
  </si>
  <si>
    <t>Pressure wash Equipment and Organize location for Rig Move</t>
  </si>
  <si>
    <t>Plug Down 5-24-18 @ 06:34am</t>
  </si>
  <si>
    <t>Rig is Released and Waiting to Move</t>
  </si>
  <si>
    <t>(432)553-6153</t>
  </si>
  <si>
    <t>Randall Blue</t>
  </si>
  <si>
    <t>(325)315-3200</t>
  </si>
  <si>
    <t>Nick Pool</t>
  </si>
  <si>
    <t>(254) 624-3082</t>
  </si>
  <si>
    <t>Wesley Teeter</t>
  </si>
  <si>
    <t>(817) 408-6235</t>
  </si>
  <si>
    <t>Shane Longmire</t>
  </si>
  <si>
    <t>(361) 354-4160</t>
  </si>
  <si>
    <t>Ulterra</t>
  </si>
  <si>
    <t>CF 616</t>
  </si>
  <si>
    <t>U03001</t>
  </si>
  <si>
    <t>6 X 16</t>
  </si>
  <si>
    <t>Renagade</t>
  </si>
  <si>
    <t>9 5/8</t>
  </si>
  <si>
    <t>1.5</t>
  </si>
  <si>
    <t>Fixed</t>
  </si>
  <si>
    <t>7/8: 4.0</t>
  </si>
  <si>
    <t>.166</t>
  </si>
  <si>
    <t>RDM 911</t>
  </si>
  <si>
    <t>12 1/4" bit, Motor #1, 11 3/4" Stab, UBHO, 2-NMDC, 11 3/4" Stab, 6-8" DC's, X/O, 12-6 1/2" DC's, X/O</t>
  </si>
  <si>
    <t>HWDP</t>
  </si>
  <si>
    <t>S-135</t>
  </si>
  <si>
    <t>4.5 IF</t>
  </si>
  <si>
    <t>FB-1600</t>
  </si>
  <si>
    <t>B&amp;A 8626</t>
  </si>
  <si>
    <t>B&amp;A 87596</t>
  </si>
  <si>
    <t>DR86229 / DR340115</t>
  </si>
  <si>
    <t>Nipple down and walk rig from the Gwendolyn 2611 LA. Center over well @ 10:45 AM</t>
  </si>
  <si>
    <t>Nipple up B.O.P</t>
  </si>
  <si>
    <t>Precision Rig 593</t>
  </si>
  <si>
    <t>Test casing 1500 psi for 30 min</t>
  </si>
  <si>
    <t>Test all manifold valves, Set test plug, Test blind rams, lower &amp; upper rams, mud lines, annular, floor valves, manual ibop 1500 hi/ 300 lo for 5 mins/ test</t>
  </si>
  <si>
    <t>Install wear bushing</t>
  </si>
  <si>
    <t>2.20.</t>
  </si>
  <si>
    <t>Pick &amp; make directional tools, scribe, pulse test mwd &amp; make up bit</t>
  </si>
  <si>
    <t>T.I.H w/ bha</t>
  </si>
  <si>
    <t>T.I.H w/ drill pipe f/ 660' t/ 1072'</t>
  </si>
  <si>
    <t>Slip &amp; cut drill line 88'</t>
  </si>
  <si>
    <t>Drill out shoe track</t>
  </si>
  <si>
    <t>MWD for correction</t>
  </si>
  <si>
    <t>1316'</t>
  </si>
  <si>
    <t>1406'</t>
  </si>
  <si>
    <t>1495'</t>
  </si>
  <si>
    <t>Rig service</t>
  </si>
  <si>
    <t>1643</t>
  </si>
  <si>
    <t>30</t>
  </si>
  <si>
    <t>Intermediate 12 1/4" hole Rot f/ 1177' t/ 1375'/ 198'/ 158.4 FPH/ WOB 25/ GPM 500-654/ RPM 25-40/ MRPM 83-108/ TQ 7-9</t>
  </si>
  <si>
    <t>Intermediate 12 1/4" hole Rot f/ 1375' t/ 1643'/ 268'/ 178.6 FPH/ WOB 25/ GPM 654-750/ RPM 40-55/ MRPM 108-125/ TQ 7-11</t>
  </si>
  <si>
    <t>1584'</t>
  </si>
  <si>
    <t>1674'</t>
  </si>
  <si>
    <t>1554'</t>
  </si>
  <si>
    <t>8 to 11</t>
  </si>
  <si>
    <t>8 to 13</t>
  </si>
  <si>
    <t>1764'</t>
  </si>
  <si>
    <t xml:space="preserve">Lime 15, Soda ash 10, Soap sticks 9, MF-55 2, </t>
  </si>
  <si>
    <t>9 B</t>
  </si>
  <si>
    <t>5 L</t>
  </si>
  <si>
    <t>Intermediate 12 1/4" hole Rot f/ 1643' t/ 1860'/ 217'/ 144.6  FPH/ WOB 25/ GPM 750/ RPM 55/ MRPM 125/ TQ 7-11</t>
  </si>
  <si>
    <t xml:space="preserve">Drilling Hrs: 4.25                                                             Fresh water gel tanks  2500                                                                     Shaker Screens                                            RRC # </t>
  </si>
  <si>
    <t>(Intermediate) Drilling 12 1/4" hole @ 1860'</t>
  </si>
  <si>
    <t>No Repairs</t>
  </si>
  <si>
    <t>1942'</t>
  </si>
  <si>
    <t>2211'</t>
  </si>
  <si>
    <t>2480'</t>
  </si>
  <si>
    <t>2748'</t>
  </si>
  <si>
    <t>2091'</t>
  </si>
  <si>
    <t>9 to 10</t>
  </si>
  <si>
    <t>2359'</t>
  </si>
  <si>
    <t>2628'</t>
  </si>
  <si>
    <t>2897'</t>
  </si>
  <si>
    <t>2927'</t>
  </si>
  <si>
    <t>3017'</t>
  </si>
  <si>
    <t>(Intermediate) 12 1/4" hole Rot/Slide  f/ 1860' t/ 2986'/ 1126'/ 118.5 FPH/ WOB 20-30/ GPM 750-850/ RPM 55/ MRPM 125-141/ TQ 7-14</t>
  </si>
  <si>
    <t>(Intermediate) 12 1/4" hole Rot/Slide  f/ 2986' t/ 3121'/ 135'/ 67.5 FPH/ WOB 20-30/ GPM 750-850/ RPM 55/ MRPM 141/ TQ 7-14</t>
  </si>
  <si>
    <t>3196'</t>
  </si>
  <si>
    <t>3375'</t>
  </si>
  <si>
    <t>3554'</t>
  </si>
  <si>
    <t>3733'</t>
  </si>
  <si>
    <t>3344'</t>
  </si>
  <si>
    <t>3970'</t>
  </si>
  <si>
    <t>4150</t>
  </si>
  <si>
    <t>(Intermediate) 12 1/4" hole Rot/ Slide  f/ 3121' t/ 4150'/ 1029'/ 114.3 FPH/ WOB 20-37/ GPM 840/ RPM 55/ MRPM 139/ TQ 7-14</t>
  </si>
  <si>
    <t>4091'</t>
  </si>
  <si>
    <t>4271'</t>
  </si>
  <si>
    <t>10 B</t>
  </si>
  <si>
    <t>10 L</t>
  </si>
  <si>
    <t>(Intermediate) Drilling 12 1/4" hole @ 4385'</t>
  </si>
  <si>
    <t>(Intermediate) 12 1/4" hole Rot/ Slide  f/ 4150' t/ 4385'/ 235'/ 94 FPH/ WOB 20-37/ GPM 840/ RPM 55/ MRPM 139/ TQ 7-14      (Mudded up @ 4330')</t>
  </si>
  <si>
    <t xml:space="preserve">Drilling Hrs: 23                                                             Fresh water gel tanks  2000                                                                     Shaker Screens  1                                          RRC # </t>
  </si>
  <si>
    <t>Displace hole with gel @ 4330', 8400 strokes mud to surface.</t>
  </si>
  <si>
    <t>4509'</t>
  </si>
  <si>
    <t>4777'</t>
  </si>
  <si>
    <t>5046'</t>
  </si>
  <si>
    <t>8 to 14</t>
  </si>
  <si>
    <t>4450'</t>
  </si>
  <si>
    <t>4629'</t>
  </si>
  <si>
    <t>4808'</t>
  </si>
  <si>
    <t>4987'</t>
  </si>
  <si>
    <t>5166'</t>
  </si>
  <si>
    <t>8 L</t>
  </si>
  <si>
    <t xml:space="preserve">(Intermediate) 12 1/4" hole Rot/ Slide  f/ 4385' t/ 5315'/ 930'/ 95.3 FPH/ WOB 20-40/ GPM 840/ RPM 55/ MRPM 139/ TQ 8-14    </t>
  </si>
  <si>
    <t>Rig service &amp; Flow check, Well flowing 18.75 gpm @ 5315'</t>
  </si>
  <si>
    <t xml:space="preserve">(Intermediate) 12 1/4" hole Rot/ Slide  f/ 5315' t/ 5539'/ 224'/ 128 FPH/ WOB 20-40/ GPM 840/ RPM 55/ MRPM 139/ TQ 8-14    </t>
  </si>
  <si>
    <t>5435'</t>
  </si>
  <si>
    <t>8 to12</t>
  </si>
  <si>
    <t>12 to 14</t>
  </si>
  <si>
    <t>5524'</t>
  </si>
  <si>
    <t>5704'</t>
  </si>
  <si>
    <t xml:space="preserve">Rig service </t>
  </si>
  <si>
    <t>5972'</t>
  </si>
  <si>
    <t>6151'</t>
  </si>
  <si>
    <t>5315'</t>
  </si>
  <si>
    <t>6121'</t>
  </si>
  <si>
    <t>6330'</t>
  </si>
  <si>
    <t>Retuns down to 4% @ 6283' for 5 mins</t>
  </si>
  <si>
    <t xml:space="preserve">(Intermediate) 12 1/4" hole Rot/ Slide  f/ 5539' t/ 6132'/ 593'/ 112.9 FPH/ WOB 20-40/ GPM 840/ RPM 55/ MRPM 139/ TQ 8-12    </t>
  </si>
  <si>
    <t>6568</t>
  </si>
  <si>
    <t>(Intermediate) Drilling 12 1/4" hole @ 6620'</t>
  </si>
  <si>
    <t>7 / 15</t>
  </si>
  <si>
    <t>Lime 21, Soda ash 45, Hulls 17, Fiber seal 17, Multieseal 12</t>
  </si>
  <si>
    <t xml:space="preserve">C202=12 , CL9390=20, CLTD 120=3 </t>
  </si>
  <si>
    <t>6509'</t>
  </si>
  <si>
    <t>13 B</t>
  </si>
  <si>
    <t xml:space="preserve">(Intermediate) 12 1/4" hole Rot/ Slide  f/ 6132' t/ 6620'/ 488'/ 78 FPH/ WOB 30-40/ GPM 675-740/ RPM 55/ MRPM 112-124/ TQ 8-14    </t>
  </si>
  <si>
    <t>Drilling Hrs: 23                                   Fresh water gel tanks  2500                                     Dumped 1525 bbls                                                    Shaker Screens  0                          RRC # 132473</t>
  </si>
  <si>
    <t>Richard Hardwick / Randall Blue / Cody Keel / Jason Rhoudes</t>
  </si>
  <si>
    <t>5/22/18 @ 19:30</t>
  </si>
  <si>
    <t>REC: 118 jts of 9 5/8" Bare casing &amp; 91 jts of Ryte-wrap casing from Master Tubulars</t>
  </si>
  <si>
    <t>Art's casing inspection, All casing was Good</t>
  </si>
  <si>
    <t>Rec: Packer/DV and float equipment from Blackhawk</t>
  </si>
  <si>
    <t>6599'</t>
  </si>
  <si>
    <t>6778'</t>
  </si>
  <si>
    <t>6957'</t>
  </si>
  <si>
    <t>7137'</t>
  </si>
  <si>
    <t xml:space="preserve">(Intermediate) 12 1/4" hole Rot/ Slide  f/ 6620' t/ 7375'/ 755'/ 75.5  FPH/ WOB 30-40/ GPM 675-700/ RPM 55/ MRPM 112-116/ TQ 8-22    </t>
  </si>
  <si>
    <t>Rig Service, Clean rad on gen #2</t>
  </si>
  <si>
    <t>Circulate and change liner gasket in pump #2</t>
  </si>
  <si>
    <t xml:space="preserve">(Intermediate) 12 1/4" hole Rot/ Slide  f/ 7375'' t/ 7395'/ 20'/ 40 FPH/ WOB 30-40/ GPM 700/ RPM 55/ MRPM 116/ TQ 8-22    </t>
  </si>
  <si>
    <t>(Intermediate) 12 1/4" hole Rot/Slide f/ 7395' t/ 7445'/ 50'/ 66.7 FPH/ WOB 30-40/ GPM 700/ RPM 55/ MRPM 116/ TQ 8-22</t>
  </si>
  <si>
    <t>7316'</t>
  </si>
  <si>
    <t>(Intermediate) 12 1/4" hole Rot/ Slide f/ 7445' t/ 7484'/ 39'/ 78 FPH/ WOB 30-40/ GPM 700/ RPM 55/ MRPM 116/ TQ 8-22</t>
  </si>
  <si>
    <t>Circulate and change liner in pump #1</t>
  </si>
  <si>
    <t>7405'</t>
  </si>
  <si>
    <t>7495'</t>
  </si>
  <si>
    <t>6658'</t>
  </si>
  <si>
    <t>6927'</t>
  </si>
  <si>
    <t>7285'</t>
  </si>
  <si>
    <t>13 to 14</t>
  </si>
  <si>
    <t>7674'</t>
  </si>
  <si>
    <t>7763'</t>
  </si>
  <si>
    <t>(Intermediate) 12 1/4" hole Rot/ Slide f/ 7484' t/ 8001'/ 517'/ 86.2 FPH/ WOB 30-40/ GPM 700/ RPM 55/ MRPM 116/ TQ 8-18</t>
  </si>
  <si>
    <t>7783'</t>
  </si>
  <si>
    <t>8001'</t>
  </si>
  <si>
    <t>14 to 16</t>
  </si>
  <si>
    <t>7942'</t>
  </si>
  <si>
    <t>1..68</t>
  </si>
  <si>
    <t>8032'</t>
  </si>
  <si>
    <t>Rig Service.</t>
  </si>
  <si>
    <t>(Intermediate) 12 1/4" hole Rot/ Slide f/ 8001' t/ 8091'/ 90'/ 51.4 FPH/ WOB 30-40/ GPM 600/ RPM 55/ MRPM 100/ TQ 8-22</t>
  </si>
  <si>
    <t>8091</t>
  </si>
  <si>
    <t>(Intermediate) Drilling 12 1/4" hole @ 8205'</t>
  </si>
  <si>
    <t>6 / 11</t>
  </si>
  <si>
    <t>Lime 27, Soda ash 40, Hulls 32, Fiber seal 32, Multieseal 32</t>
  </si>
  <si>
    <t xml:space="preserve">C202=6 , CL9390=20, CLTD 120=3 </t>
  </si>
  <si>
    <t>(Intermediate) 12 1/4" hole Rot/ Slide f/ 8091' t/ 8205'/ 114'/ 45.6 FPH/ WOB 30-40/ GPM 600/ RPM 55/ MRPM 100/ TQ 8-22</t>
  </si>
  <si>
    <t>Drilling Hrs: 22                                   Fresh water gel tanks  2500                                     Dumped 1550 bbls                                                    Shaker Screens  0                          RRC # 132473</t>
  </si>
  <si>
    <t>14 B</t>
  </si>
  <si>
    <t>13 R</t>
  </si>
  <si>
    <t>8121'</t>
  </si>
  <si>
    <t>Doug Stovall</t>
  </si>
  <si>
    <t>(940) 297-7726</t>
  </si>
  <si>
    <t>(Intermediate) 12 1/4" hole Rot/ Slide f/ 8205' t/ 8538'/ 333'/ 39.1 FPH/ WOB 30-40/ GPM 600/ RPM 55/ MRPM 100/ TQ 8-22</t>
  </si>
  <si>
    <t>8211'</t>
  </si>
  <si>
    <t>8204..96</t>
  </si>
  <si>
    <t>8300'</t>
  </si>
  <si>
    <t>8390'</t>
  </si>
  <si>
    <t>8270'</t>
  </si>
  <si>
    <t>Drilling Hrs: 8.50                                  Fresh water gel tanks  2500                                     Dumped 450 bbls                                                    Shaker Screens  0                          RRC # 132473</t>
  </si>
  <si>
    <t>RRC contacted @ 19:52  Linda, Operator #8</t>
  </si>
  <si>
    <t>Circulate bottoms up @ the shoe</t>
  </si>
  <si>
    <t>T.O.O.H w/ drill pipe f/ 8538' t/ 1177' flow check @ shoe 30 gpm</t>
  </si>
  <si>
    <t>Pump 2-40 bbl sweeps and circulate 3 bottoms up 31,000 strks, flow check off bottom 43 gpm</t>
  </si>
  <si>
    <t>T.O.O.H w/ drill pipe f/ 1177' t/ 660'</t>
  </si>
  <si>
    <t>8479'</t>
  </si>
  <si>
    <t>23 R</t>
  </si>
  <si>
    <t>T.O.O.H w/ bha stand 2 stds of 6": in derrick and lay down the rest of drill collars</t>
  </si>
  <si>
    <t>Pull wear bushing</t>
  </si>
  <si>
    <t>4,4</t>
  </si>
  <si>
    <t>Rig up ext bails, make up crt, rig up elevators and dry fit landing joint</t>
  </si>
  <si>
    <t>Break and lay down directional tools and bit  flow out of the hole 25 gpm</t>
  </si>
  <si>
    <t>Flow off bottom 43 gpm, @ shoe 30 gpm, out of hole 25 gpm</t>
  </si>
  <si>
    <t>PJSM.  Rig up casing crew</t>
  </si>
  <si>
    <t>Circulate 9 5/8 casing @ 2140'</t>
  </si>
  <si>
    <t>4 / 8</t>
  </si>
  <si>
    <t>Lime 11, Soda ash 25, Hulls 13, Fiber seal 13, Multieseal 13, Starch 100</t>
  </si>
  <si>
    <t>Make shoe track, Run 9 5/8" casing f/ 0' t/ 2140'</t>
  </si>
  <si>
    <t>14 / 1760</t>
  </si>
  <si>
    <t>Circulate black water @ 2140'  100 ppm H2S at flowline</t>
  </si>
  <si>
    <t>CF616M</t>
  </si>
  <si>
    <t>Renegade</t>
  </si>
  <si>
    <t>Circulate black water @ 2140'  Dump 400 bbls black water to pit</t>
  </si>
  <si>
    <t>Run 9 5/8" casing f/ 2140' t/ 4365'</t>
  </si>
  <si>
    <t>Run 9 5/8" casing f/ 4365' t/ 7000'</t>
  </si>
  <si>
    <t>Swab for returns, Regained circulation @ 4365', Dump 570 bbls black water to pit</t>
  </si>
  <si>
    <t>Circulate @ 7000' with full returns, Dump 690 bbls of black water to pit</t>
  </si>
  <si>
    <t>Run 9 5/8' casing f/ 7000' t/ 8515'</t>
  </si>
  <si>
    <t>PJSM, Rig up cementers &amp; test lines</t>
  </si>
  <si>
    <t>Circulate @ 8515' with full returns.  Circulated 865 bbls of black water to reserve pit, 10400 strks</t>
  </si>
  <si>
    <t>Drop opening device and freefall for 30 mins.  Open DV Tool w/ 720 psi</t>
  </si>
  <si>
    <t>Circulating thru dv tool.  Circulated 616 bbls of blackwater to reserve pit</t>
  </si>
  <si>
    <t>Cement 2nd stage</t>
  </si>
  <si>
    <t>Pump 50 bbls fresh water and cement 2nd stage per prog.</t>
  </si>
  <si>
    <t>Pump 50 FW, 40 PRO M, 5 FW and Cement 1st stage per prog.  Plug down @ 1:30.  Circulated 1038 bbls of blackwater to reserve during cement job</t>
  </si>
  <si>
    <t>Drilling Hrs:                                  Fresh water gel tanks  500                                                                                         Shaker Screens  0                          RRC # 132473</t>
  </si>
  <si>
    <t>Cont to cement 2nd stage per prog</t>
  </si>
  <si>
    <t>Flush BOP, Flowline and rig down cementers</t>
  </si>
  <si>
    <t>Back off landing joint &amp; Lay down, Rig down ext.bails &amp; Casing elevators, Set packoff, Pull 40K, Test packoff 5000 psi.</t>
  </si>
  <si>
    <t>Install wear bushing with cactus service man</t>
  </si>
  <si>
    <t>Pick up and make up 8 3/4" bit, run 2 stands od 6 1/2" DC's</t>
  </si>
  <si>
    <t>P/U HWDP from catwalk</t>
  </si>
  <si>
    <t>CF 516</t>
  </si>
  <si>
    <t>5 X 14</t>
  </si>
  <si>
    <t>U02789</t>
  </si>
  <si>
    <t>Drill Out</t>
  </si>
  <si>
    <t xml:space="preserve">8 3/4" bit, Bit sub, 6-6 1/2" DC's, X/O, 7 Stands HWDP, </t>
  </si>
  <si>
    <t>40# /HCL80</t>
  </si>
  <si>
    <t>Trip in hole f/ 837' t/ 5185' Tag cement @ 5185'</t>
  </si>
  <si>
    <t>Install rotating head &amp; Shaker screens, Fill pipe</t>
  </si>
  <si>
    <t>Drill out DV tool @ 5196'</t>
  </si>
  <si>
    <t xml:space="preserve">Drill out DV tool @ 5196'  WOB 4-26, RPM 30-70, GPM 500-600, </t>
  </si>
  <si>
    <t>Circulating @ 5310'</t>
  </si>
  <si>
    <t>Circulate bottoms up.</t>
  </si>
  <si>
    <t>5990 bbls</t>
  </si>
  <si>
    <t>Cont. to circulate</t>
  </si>
  <si>
    <t>Test casing to 1500 psi for 30 min, Lost 250 psi over 30 min, Checked all surface equipment and found no leaks.</t>
  </si>
  <si>
    <t>Trip in hole f/ 5313 t/ 6670</t>
  </si>
  <si>
    <t>Circulate Full circulation</t>
  </si>
  <si>
    <t>Check all valves, Test casing 1500 psi for 30 min. Good Test</t>
  </si>
  <si>
    <t>Trip in hole f/ 6670' t/ 8452'</t>
  </si>
  <si>
    <t>Drill shoe track f/ 8452' t/ 8532'</t>
  </si>
  <si>
    <t>Circulate hole clean.</t>
  </si>
  <si>
    <t>U02888</t>
  </si>
  <si>
    <t>5 X 16</t>
  </si>
  <si>
    <t>Curve</t>
  </si>
  <si>
    <t>Bit, Motor #1, UBHO, 2-NMDC's</t>
  </si>
  <si>
    <t>6.75</t>
  </si>
  <si>
    <t>2.25</t>
  </si>
  <si>
    <t>7/8: 5.0</t>
  </si>
  <si>
    <t>.288</t>
  </si>
  <si>
    <t>RDM6839</t>
  </si>
  <si>
    <t>T.O.O.H f/ 8532' t/ 322'</t>
  </si>
  <si>
    <t>T.O.O.H f/ 322' w/ bha</t>
  </si>
  <si>
    <t>Pick up, make up, scribe and pulse test directional tools</t>
  </si>
  <si>
    <t>1,6</t>
  </si>
  <si>
    <t>T.I.H w/ drill pipe f/ 89 t/ 8000'</t>
  </si>
  <si>
    <t>Pick up drill pipe off pipe cat f/ 8000' t/ 8538'</t>
  </si>
  <si>
    <t>Displace hole w/ OBM</t>
  </si>
  <si>
    <t>8573</t>
  </si>
  <si>
    <t>KOP 8573'</t>
  </si>
  <si>
    <t>Rot f/ 8538' t/ 8573'/ 35'/ 35 FPH/ WOB 20/ RPM 20/ GPM 600/ MRPM 173/ TQ 5-7  (flow check- no flow)</t>
  </si>
  <si>
    <t>Orientate MWD Tool for corrections</t>
  </si>
  <si>
    <t>3840 bbls</t>
  </si>
  <si>
    <t xml:space="preserve"> 700940 / 700580</t>
  </si>
  <si>
    <t xml:space="preserve">(Curve) Slide/ Rot f/ 8573' t/ 8595'/ 22'/ 29.3 FPH/ WOB 20/ RPM 0-25/ GPM 600/ MRPM 173 </t>
  </si>
  <si>
    <t>8.1+</t>
  </si>
  <si>
    <t>77'</t>
  </si>
  <si>
    <t>Drilling curve @ 8615'</t>
  </si>
  <si>
    <t xml:space="preserve">(Curve) Slide/ Rot f/ 8595' t/ 8615'/ 20'/ 40 FPH/ WOB 20-30/ RPM 0/ GPM 600/ MRPM 173 </t>
  </si>
  <si>
    <t>13 / 29</t>
  </si>
  <si>
    <t>83 /17</t>
  </si>
  <si>
    <t>Lime 21, Benetone 910 2, Bentone 990 6, CaCl 15,</t>
  </si>
  <si>
    <t>Drilling Hrs: 2.25                                                        OBM on location 2102                                                                    Shaker Screens  8-230s                                                     RRC # 132473</t>
  </si>
  <si>
    <t>Orientate for MWD corrections</t>
  </si>
  <si>
    <t>4. 20</t>
  </si>
  <si>
    <t xml:space="preserve">(Curve) Slide/ Rot f/ 8615' t/ 8684'/ 69'  FPH/ WOB 20-30/ RPM 0/ GPM 600/ MRPM 173 </t>
  </si>
  <si>
    <t>(Curve) Slide f/ 8684' t/ 8863'/ 179'/ 23 FPH/ WOB 20-30/ RPM 0/ GPM 500-600/ MRPM 144-173</t>
  </si>
  <si>
    <t>8636'</t>
  </si>
  <si>
    <t>8726'</t>
  </si>
  <si>
    <t>8815'</t>
  </si>
  <si>
    <t>8905'</t>
  </si>
  <si>
    <t>8994'</t>
  </si>
  <si>
    <t>9084'</t>
  </si>
  <si>
    <t>8863'</t>
  </si>
  <si>
    <t>8 to 9</t>
  </si>
  <si>
    <t>9133'</t>
  </si>
  <si>
    <t>10 to 15</t>
  </si>
  <si>
    <t>9221</t>
  </si>
  <si>
    <t>(Curve) Slide/Rot f/ 8863' t/ 8943'/ 60'/ 34.3 FPH/ WOB 20-30/ RPM 0-25/ GPM 500/ MRPM 144</t>
  </si>
  <si>
    <t>9173'</t>
  </si>
  <si>
    <t>750 bbls</t>
  </si>
  <si>
    <t>Drilling curve @ 9311'</t>
  </si>
  <si>
    <t>(Curve) Slide/ Rot f/ 8943' t/ 9221'/ 278'/ 30.9 FPH/ WOB 20-40/ RPM 0-25/ GPM 500/ MRPM 144</t>
  </si>
  <si>
    <t>(Curve) Slide/ Rot f/ 9221' t/ 9311'/ 90'/ 36 FPH/ WOB 20-40/ RPM 0-25/ GPM 500/ MRPM 144</t>
  </si>
  <si>
    <t>11 / 24</t>
  </si>
  <si>
    <t>84 / 16</t>
  </si>
  <si>
    <t>Lime 48, Benetone 910 6, Bentone 990 16, CaCl 45, Primary 1, Rhoe mod 1</t>
  </si>
  <si>
    <t>Drilling Hrs: 22                                                        OBM on location 2131                                                                    Shaker Screens  0                                                     RRC # 132473</t>
  </si>
  <si>
    <t>11 R</t>
  </si>
  <si>
    <t>9263'</t>
  </si>
  <si>
    <t>22 A</t>
  </si>
  <si>
    <t>9352'</t>
  </si>
  <si>
    <t>9442'</t>
  </si>
  <si>
    <t>(Curve) Slide/ Rot f/ 9311' t/ 9652'/ 341'/ 29.7 FPH/ WOB 20-40/ RPM 0-25/ GPM 500/ MRPM 144</t>
  </si>
  <si>
    <t>Working tight spot @ 9652'</t>
  </si>
  <si>
    <t>Circulate bottoms up 6000 stks @ 600gpm.  Flow check</t>
  </si>
  <si>
    <t>T.O.O.H f/ 9652' t/ 8500' wet</t>
  </si>
  <si>
    <t>T.O.O.H f/ 8500' t/ 89'</t>
  </si>
  <si>
    <t>9604'</t>
  </si>
  <si>
    <t xml:space="preserve">CF616 </t>
  </si>
  <si>
    <t>UO2850</t>
  </si>
  <si>
    <t>Sniper</t>
  </si>
  <si>
    <t>6.81</t>
  </si>
  <si>
    <t>1.75</t>
  </si>
  <si>
    <t>DR67086</t>
  </si>
  <si>
    <t>Bit, Motor #2, UBHO, 2-NMDC's</t>
  </si>
  <si>
    <t>Bit, Motor #3, 7 7/8 Stab, UBHO, 2-NMDC's</t>
  </si>
  <si>
    <t xml:space="preserve">                                                                                                                                                                                      Agitator 22 stds above BHA.  Before 650  psi After 780 psi @ 100 spm</t>
  </si>
  <si>
    <t>9400'</t>
  </si>
  <si>
    <t>10,</t>
  </si>
  <si>
    <t>1,2</t>
  </si>
  <si>
    <t>BHA</t>
  </si>
  <si>
    <t>Curve, 1 Chipped Cutter</t>
  </si>
  <si>
    <t>4.20.</t>
  </si>
  <si>
    <t xml:space="preserve">Lay down directional tools </t>
  </si>
  <si>
    <t>Pick up, make up, scribe and pulse directional tools</t>
  </si>
  <si>
    <t>Slip &amp; cut 96' of drill line</t>
  </si>
  <si>
    <t>T.I.H w/ drill pipe f/ 103' t/ 8493'</t>
  </si>
  <si>
    <t>Lateral</t>
  </si>
  <si>
    <t>SD26528</t>
  </si>
  <si>
    <t>1243478-2</t>
  </si>
  <si>
    <t>2940 bbls</t>
  </si>
  <si>
    <t>David Willis</t>
  </si>
  <si>
    <t>(936) 671-1247</t>
  </si>
  <si>
    <t>OTL</t>
  </si>
  <si>
    <t>15 R</t>
  </si>
  <si>
    <t>8.2+</t>
  </si>
  <si>
    <t>12 / 23</t>
  </si>
  <si>
    <t>Lime 22, Benetone 910 2, Bentone 990 6, CaCl 10, Primary 0, Rhoe mod 0, Bar 7 tons</t>
  </si>
  <si>
    <t>Drilling Hrs: 11.5                                                       OBM on location 2141                                                                    Shaker Screens  0                                                     RRC # 132473</t>
  </si>
  <si>
    <t>Slip and cut drilling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</si>
</sst>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m/d/yy\ h:mm;@"/>
    <numFmt numFmtId="166" formatCode="[$-409]h:mm\ AM/PM;@"/>
    <numFmt numFmtId="167" formatCode="#\ ?/2"/>
    <numFmt numFmtId="168" formatCode="0&quot;'&quot;"/>
    <numFmt numFmtId="169" formatCode="&quot;$&quot;#,##0.00"/>
    <numFmt numFmtId="170" formatCode="h:mm;@"/>
    <numFmt numFmtId="171" formatCode="m/d/yy;@"/>
    <numFmt numFmtId="172" formatCode="mm/dd/yy;@"/>
  </numFmts>
  <fonts count="1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6"/>
      <color rgb="FFFF000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1">
    <xf numFmtId="0" fontId="0" fillId="0" borderId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70">
    <xf numFmtId="0" fontId="0" fillId="0" borderId="0" xfId="0"/>
    <xf numFmtId="0" fontId="0" fillId="0" borderId="0" xfId="0" applyBorder="1"/>
    <xf numFmtId="166" fontId="4" fillId="0" borderId="1" xfId="0" applyNumberFormat="1" applyFont="1" applyFill="1" applyBorder="1" applyAlignment="1" applyProtection="1">
      <alignment horizontal="center"/>
      <protection locked="0"/>
    </xf>
    <xf numFmtId="166" fontId="4" fillId="0" borderId="2" xfId="0" applyNumberFormat="1" applyFont="1" applyFill="1" applyBorder="1" applyAlignment="1" applyProtection="1">
      <alignment horizontal="center"/>
    </xf>
    <xf numFmtId="0" fontId="3" fillId="2" borderId="1" xfId="1" applyFont="1" applyFill="1" applyBorder="1" applyAlignment="1" applyProtection="1">
      <alignment horizontal="right"/>
    </xf>
    <xf numFmtId="0" fontId="3" fillId="2" borderId="2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</xf>
    <xf numFmtId="1" fontId="4" fillId="0" borderId="6" xfId="0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3" fillId="2" borderId="15" xfId="0" applyFont="1" applyFill="1" applyBorder="1" applyProtection="1"/>
    <xf numFmtId="0" fontId="4" fillId="2" borderId="16" xfId="0" applyFont="1" applyFill="1" applyBorder="1" applyAlignment="1" applyProtection="1">
      <alignment horizontal="center"/>
    </xf>
    <xf numFmtId="0" fontId="3" fillId="2" borderId="17" xfId="0" applyFont="1" applyFill="1" applyBorder="1" applyProtection="1"/>
    <xf numFmtId="0" fontId="3" fillId="2" borderId="18" xfId="0" applyFont="1" applyFill="1" applyBorder="1" applyAlignment="1" applyProtection="1">
      <alignment horizontal="left"/>
    </xf>
    <xf numFmtId="1" fontId="4" fillId="0" borderId="1" xfId="0" applyNumberFormat="1" applyFont="1" applyFill="1" applyBorder="1" applyAlignment="1" applyProtection="1">
      <alignment horizontal="center"/>
    </xf>
    <xf numFmtId="0" fontId="3" fillId="2" borderId="19" xfId="0" applyFont="1" applyFill="1" applyBorder="1" applyProtection="1"/>
    <xf numFmtId="0" fontId="3" fillId="2" borderId="20" xfId="0" applyFont="1" applyFill="1" applyBorder="1" applyAlignment="1" applyProtection="1">
      <alignment horizontal="left"/>
    </xf>
    <xf numFmtId="0" fontId="3" fillId="2" borderId="7" xfId="0" applyFont="1" applyFill="1" applyBorder="1" applyProtection="1"/>
    <xf numFmtId="0" fontId="3" fillId="2" borderId="21" xfId="0" applyFont="1" applyFill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49" fontId="4" fillId="0" borderId="2" xfId="0" applyNumberFormat="1" applyFont="1" applyFill="1" applyBorder="1" applyAlignment="1" applyProtection="1">
      <alignment horizontal="center"/>
      <protection locked="0"/>
    </xf>
    <xf numFmtId="2" fontId="4" fillId="0" borderId="1" xfId="0" applyNumberFormat="1" applyFont="1" applyBorder="1" applyAlignment="1" applyProtection="1">
      <alignment horizontal="center"/>
      <protection locked="0"/>
    </xf>
    <xf numFmtId="2" fontId="4" fillId="0" borderId="6" xfId="0" applyNumberFormat="1" applyFont="1" applyBorder="1" applyAlignment="1" applyProtection="1">
      <alignment horizontal="center"/>
      <protection locked="0"/>
    </xf>
    <xf numFmtId="9" fontId="4" fillId="0" borderId="25" xfId="0" applyNumberFormat="1" applyFont="1" applyFill="1" applyBorder="1" applyAlignment="1" applyProtection="1">
      <alignment horizontal="center"/>
      <protection locked="0"/>
    </xf>
    <xf numFmtId="9" fontId="4" fillId="0" borderId="26" xfId="0" applyNumberFormat="1" applyFont="1" applyFill="1" applyBorder="1" applyAlignment="1" applyProtection="1">
      <alignment horizontal="center"/>
      <protection locked="0"/>
    </xf>
    <xf numFmtId="2" fontId="4" fillId="0" borderId="1" xfId="0" applyNumberFormat="1" applyFont="1" applyFill="1" applyBorder="1" applyAlignment="1" applyProtection="1">
      <alignment horizontal="center"/>
      <protection locked="0"/>
    </xf>
    <xf numFmtId="4" fontId="4" fillId="0" borderId="1" xfId="0" applyNumberFormat="1" applyFont="1" applyFill="1" applyBorder="1" applyAlignment="1" applyProtection="1">
      <alignment horizontal="center"/>
      <protection locked="0"/>
    </xf>
    <xf numFmtId="1" fontId="4" fillId="0" borderId="1" xfId="0" applyNumberFormat="1" applyFont="1" applyFill="1" applyBorder="1" applyAlignment="1" applyProtection="1">
      <alignment horizontal="center"/>
      <protection locked="0"/>
    </xf>
    <xf numFmtId="0" fontId="4" fillId="0" borderId="27" xfId="0" applyFont="1" applyFill="1" applyBorder="1" applyAlignment="1" applyProtection="1">
      <alignment horizontal="center"/>
      <protection locked="0"/>
    </xf>
    <xf numFmtId="0" fontId="4" fillId="0" borderId="20" xfId="0" applyFont="1" applyFill="1" applyBorder="1" applyAlignment="1" applyProtection="1">
      <alignment horizontal="center"/>
      <protection locked="0"/>
    </xf>
    <xf numFmtId="49" fontId="4" fillId="0" borderId="5" xfId="0" applyNumberFormat="1" applyFont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16" fontId="4" fillId="0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NumberFormat="1" applyFont="1" applyFill="1" applyBorder="1" applyAlignment="1" applyProtection="1">
      <alignment horizontal="center"/>
      <protection locked="0"/>
    </xf>
    <xf numFmtId="1" fontId="4" fillId="0" borderId="6" xfId="0" applyNumberFormat="1" applyFont="1" applyFill="1" applyBorder="1" applyAlignment="1" applyProtection="1">
      <alignment horizontal="center"/>
      <protection locked="0"/>
    </xf>
    <xf numFmtId="2" fontId="3" fillId="2" borderId="2" xfId="0" applyNumberFormat="1" applyFont="1" applyFill="1" applyBorder="1" applyAlignment="1" applyProtection="1">
      <alignment horizontal="right"/>
    </xf>
    <xf numFmtId="0" fontId="1" fillId="0" borderId="0" xfId="2"/>
    <xf numFmtId="0" fontId="5" fillId="0" borderId="29" xfId="2" applyFont="1" applyBorder="1"/>
    <xf numFmtId="0" fontId="5" fillId="0" borderId="30" xfId="2" applyFont="1" applyBorder="1" applyAlignment="1">
      <alignment horizontal="center"/>
    </xf>
    <xf numFmtId="14" fontId="1" fillId="0" borderId="0" xfId="2" applyNumberFormat="1"/>
    <xf numFmtId="0" fontId="5" fillId="0" borderId="31" xfId="2" applyFont="1" applyBorder="1"/>
    <xf numFmtId="0" fontId="1" fillId="0" borderId="32" xfId="2" applyBorder="1"/>
    <xf numFmtId="167" fontId="1" fillId="0" borderId="10" xfId="2" applyNumberFormat="1" applyBorder="1" applyAlignment="1" applyProtection="1">
      <alignment horizontal="center"/>
      <protection locked="0"/>
    </xf>
    <xf numFmtId="14" fontId="1" fillId="0" borderId="2" xfId="2" applyNumberFormat="1" applyFont="1" applyBorder="1" applyAlignment="1" applyProtection="1">
      <alignment horizontal="center"/>
      <protection locked="0"/>
    </xf>
    <xf numFmtId="167" fontId="1" fillId="0" borderId="1" xfId="2" applyNumberFormat="1" applyBorder="1" applyAlignment="1" applyProtection="1">
      <alignment horizontal="center"/>
      <protection locked="0"/>
    </xf>
    <xf numFmtId="167" fontId="1" fillId="0" borderId="13" xfId="2" applyNumberFormat="1" applyBorder="1" applyAlignment="1" applyProtection="1">
      <alignment horizontal="center"/>
      <protection locked="0"/>
    </xf>
    <xf numFmtId="167" fontId="1" fillId="0" borderId="27" xfId="2" applyNumberFormat="1" applyBorder="1" applyAlignment="1" applyProtection="1">
      <alignment horizontal="center"/>
      <protection locked="0"/>
    </xf>
    <xf numFmtId="0" fontId="1" fillId="0" borderId="16" xfId="2" applyBorder="1" applyProtection="1">
      <protection locked="0"/>
    </xf>
    <xf numFmtId="0" fontId="1" fillId="0" borderId="18" xfId="2" applyBorder="1" applyProtection="1">
      <protection locked="0"/>
    </xf>
    <xf numFmtId="0" fontId="4" fillId="0" borderId="1" xfId="0" applyNumberFormat="1" applyFont="1" applyBorder="1" applyAlignment="1" applyProtection="1">
      <alignment horizontal="center"/>
      <protection locked="0"/>
    </xf>
    <xf numFmtId="0" fontId="4" fillId="0" borderId="6" xfId="0" applyNumberFormat="1" applyFont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2" fontId="4" fillId="2" borderId="35" xfId="0" applyNumberFormat="1" applyFont="1" applyFill="1" applyBorder="1" applyAlignment="1" applyProtection="1">
      <alignment horizontal="center"/>
      <protection locked="0"/>
    </xf>
    <xf numFmtId="168" fontId="4" fillId="0" borderId="2" xfId="0" applyNumberFormat="1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3" fontId="4" fillId="0" borderId="6" xfId="0" applyNumberFormat="1" applyFont="1" applyFill="1" applyBorder="1" applyAlignment="1" applyProtection="1">
      <alignment horizontal="center"/>
    </xf>
    <xf numFmtId="14" fontId="3" fillId="2" borderId="7" xfId="0" applyNumberFormat="1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  <protection locked="0"/>
    </xf>
    <xf numFmtId="3" fontId="4" fillId="0" borderId="27" xfId="0" applyNumberFormat="1" applyFont="1" applyFill="1" applyBorder="1" applyAlignment="1" applyProtection="1">
      <alignment horizontal="center"/>
      <protection locked="0"/>
    </xf>
    <xf numFmtId="164" fontId="4" fillId="0" borderId="1" xfId="0" applyNumberFormat="1" applyFont="1" applyFill="1" applyBorder="1" applyAlignment="1" applyProtection="1">
      <alignment horizontal="center"/>
      <protection locked="0"/>
    </xf>
    <xf numFmtId="2" fontId="3" fillId="0" borderId="6" xfId="0" applyNumberFormat="1" applyFont="1" applyFill="1" applyBorder="1" applyAlignment="1" applyProtection="1">
      <alignment horizontal="center"/>
    </xf>
    <xf numFmtId="1" fontId="4" fillId="0" borderId="4" xfId="0" applyNumberFormat="1" applyFont="1" applyFill="1" applyBorder="1" applyAlignment="1" applyProtection="1">
      <alignment horizontal="center"/>
      <protection locked="0"/>
    </xf>
    <xf numFmtId="1" fontId="4" fillId="0" borderId="24" xfId="0" applyNumberFormat="1" applyFont="1" applyFill="1" applyBorder="1" applyAlignment="1" applyProtection="1">
      <alignment horizontal="center"/>
      <protection locked="0"/>
    </xf>
    <xf numFmtId="164" fontId="4" fillId="0" borderId="22" xfId="0" applyNumberFormat="1" applyFont="1" applyFill="1" applyBorder="1" applyAlignment="1" applyProtection="1">
      <alignment horizontal="center"/>
      <protection locked="0"/>
    </xf>
    <xf numFmtId="164" fontId="4" fillId="0" borderId="40" xfId="0" applyNumberFormat="1" applyFont="1" applyFill="1" applyBorder="1" applyAlignment="1" applyProtection="1">
      <alignment horizontal="center"/>
      <protection locked="0"/>
    </xf>
    <xf numFmtId="2" fontId="3" fillId="0" borderId="1" xfId="0" applyNumberFormat="1" applyFont="1" applyFill="1" applyBorder="1" applyAlignment="1" applyProtection="1">
      <alignment horizontal="center"/>
      <protection locked="0"/>
    </xf>
    <xf numFmtId="0" fontId="0" fillId="0" borderId="18" xfId="2" applyFont="1" applyBorder="1" applyProtection="1">
      <protection locked="0"/>
    </xf>
    <xf numFmtId="14" fontId="0" fillId="0" borderId="9" xfId="2" applyNumberFormat="1" applyFont="1" applyBorder="1" applyAlignment="1" applyProtection="1">
      <alignment horizontal="center"/>
      <protection locked="0"/>
    </xf>
    <xf numFmtId="14" fontId="0" fillId="0" borderId="2" xfId="2" applyNumberFormat="1" applyFont="1" applyBorder="1" applyAlignment="1" applyProtection="1">
      <alignment horizontal="center"/>
      <protection locked="0"/>
    </xf>
    <xf numFmtId="14" fontId="7" fillId="0" borderId="2" xfId="2" applyNumberFormat="1" applyFont="1" applyBorder="1" applyAlignment="1" applyProtection="1">
      <alignment horizontal="center"/>
      <protection locked="0"/>
    </xf>
    <xf numFmtId="0" fontId="0" fillId="0" borderId="16" xfId="2" quotePrefix="1" applyFont="1" applyBorder="1" applyProtection="1">
      <protection locked="0"/>
    </xf>
    <xf numFmtId="14" fontId="1" fillId="0" borderId="2" xfId="2" applyNumberFormat="1" applyBorder="1" applyAlignment="1" applyProtection="1">
      <alignment horizontal="center"/>
      <protection locked="0"/>
    </xf>
    <xf numFmtId="14" fontId="1" fillId="0" borderId="2" xfId="2" applyNumberFormat="1" applyBorder="1" applyProtection="1">
      <protection locked="0"/>
    </xf>
    <xf numFmtId="16" fontId="1" fillId="0" borderId="33" xfId="2" applyNumberFormat="1" applyBorder="1" applyProtection="1">
      <protection locked="0"/>
    </xf>
    <xf numFmtId="0" fontId="7" fillId="0" borderId="18" xfId="2" applyFont="1" applyBorder="1" applyProtection="1">
      <protection locked="0"/>
    </xf>
    <xf numFmtId="0" fontId="3" fillId="2" borderId="10" xfId="0" applyFont="1" applyFill="1" applyBorder="1" applyAlignment="1" applyProtection="1">
      <alignment horizontal="center"/>
    </xf>
    <xf numFmtId="49" fontId="4" fillId="0" borderId="6" xfId="0" applyNumberFormat="1" applyFont="1" applyFill="1" applyBorder="1" applyAlignment="1" applyProtection="1">
      <alignment horizontal="center"/>
      <protection locked="0"/>
    </xf>
    <xf numFmtId="0" fontId="3" fillId="2" borderId="8" xfId="0" applyFont="1" applyFill="1" applyBorder="1" applyAlignment="1" applyProtection="1">
      <alignment horizontal="center"/>
    </xf>
    <xf numFmtId="0" fontId="4" fillId="0" borderId="23" xfId="0" applyFont="1" applyFill="1" applyBorder="1" applyAlignment="1" applyProtection="1">
      <protection locked="0"/>
    </xf>
    <xf numFmtId="2" fontId="4" fillId="0" borderId="13" xfId="0" applyNumberFormat="1" applyFont="1" applyFill="1" applyBorder="1" applyAlignment="1" applyProtection="1">
      <alignment horizontal="center"/>
      <protection locked="0"/>
    </xf>
    <xf numFmtId="2" fontId="4" fillId="0" borderId="34" xfId="0" applyNumberFormat="1" applyFont="1" applyFill="1" applyBorder="1" applyAlignment="1" applyProtection="1">
      <alignment horizontal="center"/>
      <protection locked="0"/>
    </xf>
    <xf numFmtId="2" fontId="4" fillId="0" borderId="34" xfId="0" applyNumberFormat="1" applyFont="1" applyBorder="1" applyAlignment="1" applyProtection="1">
      <alignment horizontal="center"/>
      <protection locked="0"/>
    </xf>
    <xf numFmtId="2" fontId="4" fillId="0" borderId="23" xfId="0" applyNumberFormat="1" applyFont="1" applyBorder="1" applyAlignment="1" applyProtection="1">
      <alignment horizontal="center"/>
      <protection locked="0"/>
    </xf>
    <xf numFmtId="1" fontId="4" fillId="0" borderId="13" xfId="0" applyNumberFormat="1" applyFont="1" applyFill="1" applyBorder="1" applyAlignment="1" applyProtection="1">
      <alignment horizontal="center"/>
    </xf>
    <xf numFmtId="0" fontId="3" fillId="2" borderId="27" xfId="0" applyFont="1" applyFill="1" applyBorder="1" applyAlignment="1" applyProtection="1">
      <alignment horizontal="center"/>
    </xf>
    <xf numFmtId="0" fontId="3" fillId="2" borderId="11" xfId="0" applyFont="1" applyFill="1" applyBorder="1" applyAlignment="1" applyProtection="1">
      <alignment horizontal="center"/>
    </xf>
    <xf numFmtId="0" fontId="3" fillId="2" borderId="13" xfId="0" quotePrefix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3" fillId="2" borderId="4" xfId="0" quotePrefix="1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12" fontId="4" fillId="0" borderId="1" xfId="0" applyNumberFormat="1" applyFont="1" applyFill="1" applyBorder="1" applyAlignment="1" applyProtection="1">
      <alignment horizontal="center"/>
      <protection locked="0"/>
    </xf>
    <xf numFmtId="12" fontId="4" fillId="0" borderId="6" xfId="0" applyNumberFormat="1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/>
    <xf numFmtId="0" fontId="3" fillId="0" borderId="0" xfId="0" applyFont="1" applyFill="1" applyBorder="1" applyAlignment="1" applyProtection="1">
      <alignment horizontal="right"/>
    </xf>
    <xf numFmtId="0" fontId="4" fillId="0" borderId="0" xfId="0" applyFont="1" applyFill="1" applyBorder="1" applyAlignment="1" applyProtection="1">
      <protection locked="0"/>
    </xf>
    <xf numFmtId="49" fontId="4" fillId="0" borderId="0" xfId="0" applyNumberFormat="1" applyFont="1" applyFill="1" applyBorder="1" applyAlignment="1" applyProtection="1">
      <protection locked="0"/>
    </xf>
    <xf numFmtId="0" fontId="0" fillId="0" borderId="0" xfId="0" applyFill="1" applyBorder="1"/>
    <xf numFmtId="0" fontId="3" fillId="0" borderId="0" xfId="0" applyFont="1" applyFill="1" applyBorder="1" applyAlignment="1" applyProtection="1"/>
    <xf numFmtId="0" fontId="4" fillId="0" borderId="13" xfId="0" applyFont="1" applyBorder="1" applyAlignment="1" applyProtection="1">
      <alignment horizontal="center"/>
      <protection locked="0"/>
    </xf>
    <xf numFmtId="12" fontId="4" fillId="0" borderId="0" xfId="0" applyNumberFormat="1" applyFont="1" applyFill="1" applyBorder="1" applyAlignment="1" applyProtection="1">
      <alignment horizontal="center"/>
      <protection locked="0"/>
    </xf>
    <xf numFmtId="20" fontId="3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20" fontId="4" fillId="0" borderId="0" xfId="0" applyNumberFormat="1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20" fontId="3" fillId="2" borderId="7" xfId="0" applyNumberFormat="1" applyFont="1" applyFill="1" applyBorder="1" applyAlignment="1" applyProtection="1">
      <alignment horizontal="center"/>
    </xf>
    <xf numFmtId="0" fontId="3" fillId="2" borderId="26" xfId="0" applyFont="1" applyFill="1" applyBorder="1" applyAlignment="1">
      <alignment horizontal="right"/>
    </xf>
    <xf numFmtId="0" fontId="0" fillId="3" borderId="0" xfId="0" applyFill="1" applyBorder="1"/>
    <xf numFmtId="0" fontId="3" fillId="0" borderId="6" xfId="0" applyFont="1" applyFill="1" applyBorder="1" applyAlignment="1" applyProtection="1">
      <alignment horizontal="center"/>
      <protection locked="0"/>
    </xf>
    <xf numFmtId="1" fontId="4" fillId="0" borderId="13" xfId="0" applyNumberFormat="1" applyFont="1" applyFill="1" applyBorder="1" applyAlignment="1" applyProtection="1">
      <alignment horizontal="center"/>
      <protection locked="0"/>
    </xf>
    <xf numFmtId="3" fontId="4" fillId="0" borderId="1" xfId="0" applyNumberFormat="1" applyFont="1" applyBorder="1" applyAlignment="1" applyProtection="1">
      <alignment horizontal="center"/>
      <protection locked="0"/>
    </xf>
    <xf numFmtId="3" fontId="4" fillId="0" borderId="6" xfId="0" applyNumberFormat="1" applyFont="1" applyBorder="1" applyAlignment="1" applyProtection="1">
      <alignment horizontal="center"/>
      <protection locked="0"/>
    </xf>
    <xf numFmtId="14" fontId="4" fillId="0" borderId="1" xfId="0" applyNumberFormat="1" applyFont="1" applyFill="1" applyBorder="1" applyAlignment="1" applyProtection="1">
      <alignment horizontal="center"/>
      <protection locked="0"/>
    </xf>
    <xf numFmtId="14" fontId="4" fillId="0" borderId="1" xfId="0" applyNumberFormat="1" applyFont="1" applyFill="1" applyBorder="1" applyAlignment="1" applyProtection="1">
      <protection locked="0"/>
    </xf>
    <xf numFmtId="0" fontId="8" fillId="2" borderId="1" xfId="0" applyFont="1" applyFill="1" applyBorder="1" applyAlignment="1" applyProtection="1">
      <alignment horizontal="center"/>
    </xf>
    <xf numFmtId="0" fontId="3" fillId="3" borderId="32" xfId="0" applyFont="1" applyFill="1" applyBorder="1" applyAlignment="1">
      <alignment horizontal="right"/>
    </xf>
    <xf numFmtId="0" fontId="4" fillId="0" borderId="24" xfId="0" applyFont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49" fontId="4" fillId="0" borderId="27" xfId="0" applyNumberFormat="1" applyFont="1" applyFill="1" applyBorder="1" applyAlignment="1" applyProtection="1">
      <alignment horizontal="center"/>
      <protection locked="0"/>
    </xf>
    <xf numFmtId="0" fontId="4" fillId="0" borderId="27" xfId="0" applyFont="1" applyBorder="1" applyAlignment="1" applyProtection="1">
      <alignment horizontal="center"/>
      <protection locked="0"/>
    </xf>
    <xf numFmtId="0" fontId="4" fillId="0" borderId="28" xfId="0" applyFont="1" applyBorder="1" applyAlignment="1" applyProtection="1">
      <alignment horizontal="center"/>
      <protection locked="0"/>
    </xf>
    <xf numFmtId="2" fontId="0" fillId="3" borderId="37" xfId="0" applyNumberFormat="1" applyFill="1" applyBorder="1" applyProtection="1"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49" fontId="4" fillId="0" borderId="33" xfId="0" applyNumberFormat="1" applyFont="1" applyFill="1" applyBorder="1" applyAlignment="1" applyProtection="1">
      <alignment horizontal="center"/>
      <protection locked="0"/>
    </xf>
    <xf numFmtId="0" fontId="4" fillId="0" borderId="54" xfId="0" applyFont="1" applyFill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right"/>
      <protection locked="0"/>
    </xf>
    <xf numFmtId="0" fontId="3" fillId="2" borderId="32" xfId="0" applyFont="1" applyFill="1" applyBorder="1" applyAlignment="1" applyProtection="1">
      <alignment horizontal="right"/>
    </xf>
    <xf numFmtId="0" fontId="3" fillId="0" borderId="5" xfId="0" applyFont="1" applyFill="1" applyBorder="1" applyAlignment="1" applyProtection="1">
      <alignment horizontal="center"/>
      <protection locked="0"/>
    </xf>
    <xf numFmtId="0" fontId="10" fillId="0" borderId="0" xfId="0" applyFont="1"/>
    <xf numFmtId="2" fontId="4" fillId="0" borderId="1" xfId="0" applyNumberFormat="1" applyFont="1" applyFill="1" applyBorder="1" applyAlignment="1" applyProtection="1">
      <alignment horizontal="center"/>
    </xf>
    <xf numFmtId="168" fontId="4" fillId="0" borderId="0" xfId="0" applyNumberFormat="1" applyFont="1" applyFill="1" applyBorder="1" applyAlignment="1" applyProtection="1">
      <alignment horizontal="center"/>
    </xf>
    <xf numFmtId="2" fontId="4" fillId="0" borderId="0" xfId="0" applyNumberFormat="1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0" fillId="3" borderId="58" xfId="0" applyFill="1" applyBorder="1"/>
    <xf numFmtId="0" fontId="0" fillId="3" borderId="57" xfId="0" applyFill="1" applyBorder="1"/>
    <xf numFmtId="0" fontId="0" fillId="3" borderId="47" xfId="0" applyFill="1" applyBorder="1"/>
    <xf numFmtId="0" fontId="0" fillId="3" borderId="48" xfId="0" applyFill="1" applyBorder="1"/>
    <xf numFmtId="164" fontId="4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0" fontId="0" fillId="3" borderId="46" xfId="0" applyFill="1" applyBorder="1"/>
    <xf numFmtId="49" fontId="4" fillId="0" borderId="8" xfId="0" applyNumberFormat="1" applyFont="1" applyFill="1" applyBorder="1" applyAlignment="1" applyProtection="1">
      <alignment horizontal="center"/>
    </xf>
    <xf numFmtId="14" fontId="3" fillId="2" borderId="9" xfId="0" applyNumberFormat="1" applyFont="1" applyFill="1" applyBorder="1" applyAlignment="1" applyProtection="1">
      <alignment horizontal="center"/>
    </xf>
    <xf numFmtId="0" fontId="3" fillId="2" borderId="35" xfId="0" applyFont="1" applyFill="1" applyBorder="1" applyAlignment="1" applyProtection="1">
      <alignment horizontal="center"/>
    </xf>
    <xf numFmtId="0" fontId="3" fillId="2" borderId="12" xfId="0" applyFont="1" applyFill="1" applyBorder="1" applyAlignment="1" applyProtection="1">
      <alignment horizontal="center"/>
    </xf>
    <xf numFmtId="0" fontId="4" fillId="0" borderId="6" xfId="0" applyFont="1" applyFill="1" applyBorder="1" applyAlignment="1" applyProtection="1">
      <alignment horizontal="center"/>
    </xf>
    <xf numFmtId="2" fontId="4" fillId="0" borderId="6" xfId="0" applyNumberFormat="1" applyFont="1" applyFill="1" applyBorder="1" applyAlignment="1" applyProtection="1">
      <alignment horizontal="center"/>
    </xf>
    <xf numFmtId="3" fontId="4" fillId="0" borderId="1" xfId="0" applyNumberFormat="1" applyFont="1" applyBorder="1" applyAlignment="1" applyProtection="1">
      <alignment horizontal="center"/>
    </xf>
    <xf numFmtId="14" fontId="4" fillId="0" borderId="1" xfId="0" applyNumberFormat="1" applyFont="1" applyFill="1" applyBorder="1" applyAlignment="1" applyProtection="1">
      <alignment horizontal="center"/>
    </xf>
    <xf numFmtId="14" fontId="4" fillId="0" borderId="6" xfId="0" applyNumberFormat="1" applyFont="1" applyFill="1" applyBorder="1" applyAlignment="1" applyProtection="1">
      <alignment horizontal="center"/>
    </xf>
    <xf numFmtId="0" fontId="4" fillId="0" borderId="8" xfId="0" applyNumberFormat="1" applyFont="1" applyFill="1" applyBorder="1" applyAlignment="1" applyProtection="1">
      <alignment horizontal="center"/>
      <protection locked="0"/>
    </xf>
    <xf numFmtId="3" fontId="4" fillId="0" borderId="39" xfId="0" applyNumberFormat="1" applyFont="1" applyFill="1" applyBorder="1" applyAlignment="1" applyProtection="1">
      <alignment horizontal="center"/>
      <protection locked="0"/>
    </xf>
    <xf numFmtId="3" fontId="4" fillId="0" borderId="32" xfId="0" applyNumberFormat="1" applyFont="1" applyFill="1" applyBorder="1" applyAlignment="1" applyProtection="1">
      <alignment horizontal="center"/>
      <protection locked="0"/>
    </xf>
    <xf numFmtId="0" fontId="4" fillId="0" borderId="11" xfId="0" applyFont="1" applyFill="1" applyBorder="1" applyAlignment="1" applyProtection="1">
      <alignment horizontal="center"/>
      <protection locked="0"/>
    </xf>
    <xf numFmtId="0" fontId="4" fillId="0" borderId="24" xfId="0" applyFont="1" applyFill="1" applyBorder="1" applyAlignment="1" applyProtection="1">
      <protection locked="0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10" xfId="0" applyFont="1" applyFill="1" applyBorder="1" applyAlignment="1" applyProtection="1">
      <alignment horizontal="center"/>
      <protection locked="0"/>
    </xf>
    <xf numFmtId="0" fontId="4" fillId="0" borderId="35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Protection="1">
      <protection locked="0"/>
    </xf>
    <xf numFmtId="0" fontId="4" fillId="0" borderId="2" xfId="0" applyFont="1" applyFill="1" applyBorder="1" applyAlignment="1" applyProtection="1">
      <alignment horizontal="center"/>
    </xf>
    <xf numFmtId="0" fontId="4" fillId="0" borderId="5" xfId="0" applyFont="1" applyFill="1" applyBorder="1" applyAlignment="1" applyProtection="1">
      <alignment horizontal="center"/>
    </xf>
    <xf numFmtId="3" fontId="4" fillId="0" borderId="39" xfId="0" applyNumberFormat="1" applyFont="1" applyFill="1" applyBorder="1" applyAlignment="1" applyProtection="1"/>
    <xf numFmtId="3" fontId="4" fillId="0" borderId="37" xfId="0" applyNumberFormat="1" applyFont="1" applyFill="1" applyBorder="1" applyProtection="1"/>
    <xf numFmtId="164" fontId="4" fillId="0" borderId="11" xfId="0" applyNumberFormat="1" applyFont="1" applyFill="1" applyBorder="1" applyAlignment="1" applyProtection="1">
      <alignment horizontal="center"/>
      <protection locked="0"/>
    </xf>
    <xf numFmtId="164" fontId="4" fillId="0" borderId="55" xfId="0" applyNumberFormat="1" applyFont="1" applyFill="1" applyBorder="1" applyAlignment="1" applyProtection="1">
      <alignment horizontal="center"/>
      <protection locked="0"/>
    </xf>
    <xf numFmtId="0" fontId="4" fillId="0" borderId="35" xfId="0" applyFont="1" applyBorder="1" applyAlignment="1" applyProtection="1">
      <alignment horizontal="center"/>
      <protection locked="0"/>
    </xf>
    <xf numFmtId="0" fontId="4" fillId="0" borderId="23" xfId="0" applyFont="1" applyBorder="1" applyAlignment="1" applyProtection="1">
      <alignment horizontal="center"/>
      <protection locked="0"/>
    </xf>
    <xf numFmtId="14" fontId="4" fillId="0" borderId="27" xfId="0" applyNumberFormat="1" applyFont="1" applyBorder="1" applyAlignment="1" applyProtection="1">
      <alignment horizontal="center"/>
      <protection locked="0"/>
    </xf>
    <xf numFmtId="171" fontId="4" fillId="0" borderId="4" xfId="0" applyNumberFormat="1" applyFont="1" applyBorder="1" applyAlignment="1" applyProtection="1">
      <alignment horizontal="center"/>
      <protection locked="0"/>
    </xf>
    <xf numFmtId="171" fontId="4" fillId="0" borderId="24" xfId="0" applyNumberFormat="1" applyFont="1" applyBorder="1" applyAlignment="1" applyProtection="1">
      <alignment horizontal="center"/>
      <protection locked="0"/>
    </xf>
    <xf numFmtId="0" fontId="4" fillId="0" borderId="1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172" fontId="4" fillId="0" borderId="4" xfId="0" applyNumberFormat="1" applyFont="1" applyBorder="1" applyAlignment="1" applyProtection="1">
      <alignment horizontal="center"/>
    </xf>
    <xf numFmtId="14" fontId="4" fillId="0" borderId="6" xfId="0" applyNumberFormat="1" applyFont="1" applyBorder="1" applyAlignment="1" applyProtection="1">
      <alignment horizontal="center"/>
    </xf>
    <xf numFmtId="14" fontId="4" fillId="0" borderId="3" xfId="0" applyNumberFormat="1" applyFont="1" applyBorder="1" applyAlignment="1" applyProtection="1">
      <alignment horizontal="center"/>
    </xf>
    <xf numFmtId="170" fontId="4" fillId="0" borderId="3" xfId="0" applyNumberFormat="1" applyFont="1" applyFill="1" applyBorder="1" applyAlignment="1" applyProtection="1">
      <alignment horizontal="center"/>
    </xf>
    <xf numFmtId="170" fontId="4" fillId="0" borderId="1" xfId="0" applyNumberFormat="1" applyFont="1" applyFill="1" applyBorder="1" applyAlignment="1" applyProtection="1">
      <alignment horizontal="center"/>
    </xf>
    <xf numFmtId="170" fontId="4" fillId="0" borderId="6" xfId="0" applyNumberFormat="1" applyFont="1" applyFill="1" applyBorder="1" applyAlignment="1" applyProtection="1">
      <alignment horizontal="center"/>
    </xf>
    <xf numFmtId="170" fontId="4" fillId="0" borderId="21" xfId="0" applyNumberFormat="1" applyFont="1" applyFill="1" applyBorder="1" applyAlignment="1" applyProtection="1">
      <alignment horizontal="center"/>
    </xf>
    <xf numFmtId="170" fontId="4" fillId="0" borderId="4" xfId="0" applyNumberFormat="1" applyFont="1" applyFill="1" applyBorder="1" applyAlignment="1" applyProtection="1">
      <alignment horizontal="center"/>
    </xf>
    <xf numFmtId="170" fontId="4" fillId="0" borderId="24" xfId="0" applyNumberFormat="1" applyFont="1" applyFill="1" applyBorder="1" applyAlignment="1" applyProtection="1">
      <alignment horizontal="center"/>
    </xf>
    <xf numFmtId="170" fontId="4" fillId="0" borderId="53" xfId="0" applyNumberFormat="1" applyFont="1" applyFill="1" applyBorder="1" applyAlignment="1" applyProtection="1">
      <alignment horizontal="center"/>
      <protection locked="0"/>
    </xf>
    <xf numFmtId="170" fontId="4" fillId="0" borderId="4" xfId="0" applyNumberFormat="1" applyFont="1" applyFill="1" applyBorder="1" applyAlignment="1" applyProtection="1">
      <alignment horizontal="center"/>
      <protection locked="0"/>
    </xf>
    <xf numFmtId="170" fontId="4" fillId="0" borderId="13" xfId="0" applyNumberFormat="1" applyFont="1" applyFill="1" applyBorder="1" applyAlignment="1" applyProtection="1">
      <alignment horizontal="center"/>
      <protection locked="0"/>
    </xf>
    <xf numFmtId="170" fontId="4" fillId="0" borderId="34" xfId="0" applyNumberFormat="1" applyFont="1" applyFill="1" applyBorder="1" applyAlignment="1" applyProtection="1">
      <alignment horizontal="center"/>
      <protection locked="0"/>
    </xf>
    <xf numFmtId="49" fontId="4" fillId="0" borderId="11" xfId="0" applyNumberFormat="1" applyFont="1" applyFill="1" applyBorder="1" applyAlignment="1" applyProtection="1">
      <alignment horizontal="center"/>
      <protection locked="0"/>
    </xf>
    <xf numFmtId="2" fontId="4" fillId="0" borderId="23" xfId="0" applyNumberFormat="1" applyFont="1" applyFill="1" applyBorder="1" applyAlignment="1" applyProtection="1">
      <alignment horizontal="center"/>
      <protection locked="0"/>
    </xf>
    <xf numFmtId="0" fontId="4" fillId="0" borderId="10" xfId="0" applyFont="1" applyFill="1" applyBorder="1" applyAlignment="1" applyProtection="1">
      <alignment horizontal="center"/>
    </xf>
    <xf numFmtId="0" fontId="10" fillId="0" borderId="0" xfId="0" applyFont="1" applyAlignment="1"/>
    <xf numFmtId="14" fontId="4" fillId="0" borderId="3" xfId="0" applyNumberFormat="1" applyFont="1" applyBorder="1" applyAlignment="1" applyProtection="1">
      <alignment horizontal="center"/>
      <protection locked="0"/>
    </xf>
    <xf numFmtId="2" fontId="4" fillId="0" borderId="45" xfId="0" applyNumberFormat="1" applyFont="1" applyFill="1" applyBorder="1" applyAlignment="1" applyProtection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0" fillId="0" borderId="16" xfId="2" applyFont="1" applyBorder="1" applyProtection="1">
      <protection locked="0"/>
    </xf>
    <xf numFmtId="12" fontId="4" fillId="0" borderId="10" xfId="0" applyNumberFormat="1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0" fontId="4" fillId="0" borderId="13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</xf>
    <xf numFmtId="49" fontId="4" fillId="0" borderId="1" xfId="0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14" fontId="4" fillId="0" borderId="3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4" fillId="0" borderId="51" xfId="0" applyFont="1" applyFill="1" applyBorder="1" applyAlignment="1" applyProtection="1">
      <alignment horizontal="center"/>
      <protection locked="0"/>
    </xf>
    <xf numFmtId="49" fontId="4" fillId="0" borderId="6" xfId="0" applyNumberFormat="1" applyFont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right"/>
    </xf>
    <xf numFmtId="0" fontId="3" fillId="2" borderId="60" xfId="0" applyFont="1" applyFill="1" applyBorder="1" applyAlignment="1" applyProtection="1">
      <alignment horizontal="right"/>
    </xf>
    <xf numFmtId="0" fontId="3" fillId="2" borderId="13" xfId="0" applyFont="1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right"/>
    </xf>
    <xf numFmtId="0" fontId="3" fillId="2" borderId="6" xfId="0" applyFont="1" applyFill="1" applyBorder="1" applyAlignment="1" applyProtection="1">
      <alignment horizontal="right"/>
    </xf>
    <xf numFmtId="3" fontId="4" fillId="0" borderId="50" xfId="0" applyNumberFormat="1" applyFont="1" applyFill="1" applyBorder="1" applyAlignment="1" applyProtection="1">
      <alignment horizontal="center"/>
      <protection locked="0"/>
    </xf>
    <xf numFmtId="1" fontId="4" fillId="0" borderId="2" xfId="0" applyNumberFormat="1" applyFont="1" applyFill="1" applyBorder="1" applyAlignment="1" applyProtection="1">
      <alignment horizontal="center"/>
      <protection locked="0"/>
    </xf>
    <xf numFmtId="2" fontId="4" fillId="0" borderId="4" xfId="0" applyNumberFormat="1" applyFont="1" applyBorder="1" applyAlignment="1" applyProtection="1">
      <alignment horizontal="center"/>
      <protection locked="0"/>
    </xf>
    <xf numFmtId="1" fontId="4" fillId="0" borderId="33" xfId="0" applyNumberFormat="1" applyFont="1" applyFill="1" applyBorder="1" applyAlignment="1" applyProtection="1">
      <alignment horizontal="center"/>
      <protection locked="0"/>
    </xf>
    <xf numFmtId="0" fontId="4" fillId="0" borderId="27" xfId="0" applyNumberFormat="1" applyFont="1" applyFill="1" applyBorder="1" applyAlignment="1" applyProtection="1">
      <alignment horizontal="center"/>
      <protection locked="0"/>
    </xf>
    <xf numFmtId="1" fontId="4" fillId="0" borderId="33" xfId="0" applyNumberFormat="1" applyFont="1" applyBorder="1" applyAlignment="1" applyProtection="1">
      <alignment horizontal="center"/>
      <protection locked="0"/>
    </xf>
    <xf numFmtId="1" fontId="4" fillId="0" borderId="5" xfId="0" applyNumberFormat="1" applyFont="1" applyBorder="1" applyAlignment="1" applyProtection="1">
      <alignment horizontal="center"/>
      <protection locked="0"/>
    </xf>
    <xf numFmtId="2" fontId="4" fillId="0" borderId="24" xfId="0" applyNumberFormat="1" applyFont="1" applyBorder="1" applyAlignment="1" applyProtection="1">
      <alignment horizontal="center"/>
      <protection locked="0"/>
    </xf>
    <xf numFmtId="2" fontId="4" fillId="0" borderId="32" xfId="0" quotePrefix="1" applyNumberFormat="1" applyFont="1" applyBorder="1" applyAlignment="1" applyProtection="1">
      <alignment horizontal="center"/>
      <protection locked="0"/>
    </xf>
    <xf numFmtId="2" fontId="4" fillId="0" borderId="0" xfId="0" applyNumberFormat="1" applyFont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49" fontId="4" fillId="0" borderId="48" xfId="0" applyNumberFormat="1" applyFont="1" applyBorder="1" applyAlignment="1" applyProtection="1">
      <alignment horizontal="center"/>
      <protection locked="0"/>
    </xf>
    <xf numFmtId="0" fontId="4" fillId="0" borderId="55" xfId="0" applyFont="1" applyFill="1" applyBorder="1" applyAlignment="1" applyProtection="1">
      <alignment horizontal="center"/>
      <protection locked="0"/>
    </xf>
    <xf numFmtId="1" fontId="4" fillId="0" borderId="55" xfId="0" applyNumberFormat="1" applyFont="1" applyFill="1" applyBorder="1" applyAlignment="1" applyProtection="1">
      <alignment horizontal="center"/>
      <protection locked="0"/>
    </xf>
    <xf numFmtId="1" fontId="4" fillId="0" borderId="5" xfId="0" applyNumberFormat="1" applyFont="1" applyFill="1" applyBorder="1" applyAlignment="1" applyProtection="1">
      <alignment horizontal="center"/>
      <protection locked="0"/>
    </xf>
    <xf numFmtId="0" fontId="4" fillId="0" borderId="13" xfId="0" applyNumberFormat="1" applyFont="1" applyBorder="1" applyAlignment="1" applyProtection="1">
      <alignment horizontal="center"/>
      <protection locked="0"/>
    </xf>
    <xf numFmtId="0" fontId="4" fillId="0" borderId="13" xfId="0" quotePrefix="1" applyNumberFormat="1" applyFont="1" applyFill="1" applyBorder="1" applyAlignment="1" applyProtection="1">
      <alignment horizontal="center"/>
      <protection locked="0"/>
    </xf>
    <xf numFmtId="0" fontId="4" fillId="0" borderId="34" xfId="0" applyNumberFormat="1" applyFont="1" applyFill="1" applyBorder="1" applyAlignment="1" applyProtection="1">
      <alignment horizontal="center"/>
      <protection locked="0"/>
    </xf>
    <xf numFmtId="12" fontId="4" fillId="0" borderId="1" xfId="0" applyNumberFormat="1" applyFont="1" applyFill="1" applyBorder="1" applyAlignment="1" applyProtection="1">
      <alignment horizontal="center"/>
    </xf>
    <xf numFmtId="12" fontId="4" fillId="0" borderId="6" xfId="0" applyNumberFormat="1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right"/>
    </xf>
    <xf numFmtId="0" fontId="3" fillId="2" borderId="6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center"/>
    </xf>
    <xf numFmtId="0" fontId="4" fillId="0" borderId="51" xfId="0" applyFont="1" applyFill="1" applyBorder="1" applyAlignment="1" applyProtection="1">
      <alignment horizontal="center"/>
      <protection locked="0"/>
    </xf>
    <xf numFmtId="49" fontId="4" fillId="0" borderId="6" xfId="0" applyNumberFormat="1" applyFont="1" applyBorder="1" applyAlignment="1" applyProtection="1">
      <alignment horizontal="center"/>
      <protection locked="0"/>
    </xf>
    <xf numFmtId="14" fontId="4" fillId="0" borderId="3" xfId="0" applyNumberFormat="1" applyFont="1" applyFill="1" applyBorder="1" applyAlignment="1" applyProtection="1">
      <alignment horizontal="center"/>
    </xf>
    <xf numFmtId="49" fontId="4" fillId="0" borderId="1" xfId="0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right"/>
    </xf>
    <xf numFmtId="0" fontId="3" fillId="2" borderId="27" xfId="0" applyFont="1" applyFill="1" applyBorder="1" applyAlignment="1" applyProtection="1">
      <alignment horizontal="right"/>
    </xf>
    <xf numFmtId="0" fontId="4" fillId="0" borderId="13" xfId="0" applyFont="1" applyFill="1" applyBorder="1" applyAlignment="1" applyProtection="1">
      <alignment horizontal="center"/>
      <protection locked="0"/>
    </xf>
    <xf numFmtId="0" fontId="3" fillId="2" borderId="60" xfId="0" applyFont="1" applyFill="1" applyBorder="1" applyAlignment="1" applyProtection="1">
      <alignment horizontal="right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0" fontId="4" fillId="0" borderId="13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49" fontId="4" fillId="0" borderId="1" xfId="0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3" fillId="2" borderId="60" xfId="0" applyFont="1" applyFill="1" applyBorder="1" applyAlignment="1" applyProtection="1">
      <alignment horizontal="right"/>
    </xf>
    <xf numFmtId="0" fontId="3" fillId="2" borderId="27" xfId="0" applyFont="1" applyFill="1" applyBorder="1" applyAlignment="1" applyProtection="1">
      <alignment horizontal="right"/>
    </xf>
    <xf numFmtId="0" fontId="4" fillId="0" borderId="51" xfId="0" applyFont="1" applyFill="1" applyBorder="1" applyAlignment="1" applyProtection="1">
      <alignment horizontal="center"/>
      <protection locked="0"/>
    </xf>
    <xf numFmtId="49" fontId="4" fillId="0" borderId="6" xfId="0" applyNumberFormat="1" applyFont="1" applyBorder="1" applyAlignment="1" applyProtection="1">
      <alignment horizontal="center"/>
      <protection locked="0"/>
    </xf>
    <xf numFmtId="14" fontId="4" fillId="0" borderId="3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right"/>
    </xf>
    <xf numFmtId="0" fontId="3" fillId="2" borderId="6" xfId="0" applyFont="1" applyFill="1" applyBorder="1" applyAlignment="1" applyProtection="1">
      <alignment horizontal="right"/>
    </xf>
    <xf numFmtId="0" fontId="3" fillId="2" borderId="7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right"/>
    </xf>
    <xf numFmtId="0" fontId="3" fillId="2" borderId="6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center"/>
    </xf>
    <xf numFmtId="0" fontId="4" fillId="0" borderId="51" xfId="0" applyFont="1" applyFill="1" applyBorder="1" applyAlignment="1" applyProtection="1">
      <alignment horizontal="center"/>
      <protection locked="0"/>
    </xf>
    <xf numFmtId="49" fontId="4" fillId="0" borderId="6" xfId="0" applyNumberFormat="1" applyFont="1" applyBorder="1" applyAlignment="1" applyProtection="1">
      <alignment horizontal="center"/>
      <protection locked="0"/>
    </xf>
    <xf numFmtId="14" fontId="4" fillId="0" borderId="3" xfId="0" applyNumberFormat="1" applyFont="1" applyFill="1" applyBorder="1" applyAlignment="1" applyProtection="1">
      <alignment horizontal="center"/>
    </xf>
    <xf numFmtId="49" fontId="4" fillId="0" borderId="1" xfId="0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right"/>
    </xf>
    <xf numFmtId="0" fontId="3" fillId="2" borderId="27" xfId="0" applyFont="1" applyFill="1" applyBorder="1" applyAlignment="1" applyProtection="1">
      <alignment horizontal="right"/>
    </xf>
    <xf numFmtId="0" fontId="4" fillId="0" borderId="13" xfId="0" applyFont="1" applyFill="1" applyBorder="1" applyAlignment="1" applyProtection="1">
      <alignment horizontal="center"/>
      <protection locked="0"/>
    </xf>
    <xf numFmtId="0" fontId="3" fillId="2" borderId="60" xfId="0" applyFont="1" applyFill="1" applyBorder="1" applyAlignment="1" applyProtection="1">
      <alignment horizontal="right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0" fontId="4" fillId="0" borderId="13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49" fontId="4" fillId="0" borderId="1" xfId="0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3" fillId="2" borderId="60" xfId="0" applyFont="1" applyFill="1" applyBorder="1" applyAlignment="1" applyProtection="1">
      <alignment horizontal="right"/>
    </xf>
    <xf numFmtId="0" fontId="3" fillId="2" borderId="27" xfId="0" applyFont="1" applyFill="1" applyBorder="1" applyAlignment="1" applyProtection="1">
      <alignment horizontal="right"/>
    </xf>
    <xf numFmtId="0" fontId="4" fillId="0" borderId="51" xfId="0" applyFont="1" applyFill="1" applyBorder="1" applyAlignment="1" applyProtection="1">
      <alignment horizontal="center"/>
      <protection locked="0"/>
    </xf>
    <xf numFmtId="49" fontId="4" fillId="0" borderId="6" xfId="0" applyNumberFormat="1" applyFont="1" applyBorder="1" applyAlignment="1" applyProtection="1">
      <alignment horizontal="center"/>
      <protection locked="0"/>
    </xf>
    <xf numFmtId="14" fontId="4" fillId="0" borderId="3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right"/>
    </xf>
    <xf numFmtId="0" fontId="3" fillId="2" borderId="6" xfId="0" applyFont="1" applyFill="1" applyBorder="1" applyAlignment="1" applyProtection="1">
      <alignment horizontal="right"/>
    </xf>
    <xf numFmtId="0" fontId="3" fillId="2" borderId="7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right"/>
    </xf>
    <xf numFmtId="0" fontId="3" fillId="2" borderId="6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center"/>
    </xf>
    <xf numFmtId="0" fontId="4" fillId="0" borderId="51" xfId="0" applyFont="1" applyFill="1" applyBorder="1" applyAlignment="1" applyProtection="1">
      <alignment horizontal="center"/>
      <protection locked="0"/>
    </xf>
    <xf numFmtId="49" fontId="4" fillId="0" borderId="6" xfId="0" applyNumberFormat="1" applyFont="1" applyBorder="1" applyAlignment="1" applyProtection="1">
      <alignment horizontal="center"/>
      <protection locked="0"/>
    </xf>
    <xf numFmtId="14" fontId="4" fillId="0" borderId="3" xfId="0" applyNumberFormat="1" applyFont="1" applyFill="1" applyBorder="1" applyAlignment="1" applyProtection="1">
      <alignment horizontal="center"/>
    </xf>
    <xf numFmtId="49" fontId="4" fillId="0" borderId="1" xfId="0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right"/>
    </xf>
    <xf numFmtId="0" fontId="3" fillId="2" borderId="27" xfId="0" applyFont="1" applyFill="1" applyBorder="1" applyAlignment="1" applyProtection="1">
      <alignment horizontal="right"/>
    </xf>
    <xf numFmtId="0" fontId="4" fillId="0" borderId="13" xfId="0" applyFont="1" applyFill="1" applyBorder="1" applyAlignment="1" applyProtection="1">
      <alignment horizontal="center"/>
      <protection locked="0"/>
    </xf>
    <xf numFmtId="0" fontId="3" fillId="2" borderId="60" xfId="0" applyFont="1" applyFill="1" applyBorder="1" applyAlignment="1" applyProtection="1">
      <alignment horizontal="right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0" fontId="3" fillId="2" borderId="7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right"/>
    </xf>
    <xf numFmtId="0" fontId="3" fillId="2" borderId="6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center"/>
    </xf>
    <xf numFmtId="0" fontId="4" fillId="0" borderId="51" xfId="0" applyFont="1" applyFill="1" applyBorder="1" applyAlignment="1" applyProtection="1">
      <alignment horizontal="center"/>
      <protection locked="0"/>
    </xf>
    <xf numFmtId="49" fontId="4" fillId="0" borderId="6" xfId="0" applyNumberFormat="1" applyFont="1" applyBorder="1" applyAlignment="1" applyProtection="1">
      <alignment horizontal="center"/>
      <protection locked="0"/>
    </xf>
    <xf numFmtId="14" fontId="4" fillId="0" borderId="3" xfId="0" applyNumberFormat="1" applyFont="1" applyFill="1" applyBorder="1" applyAlignment="1" applyProtection="1">
      <alignment horizontal="center"/>
    </xf>
    <xf numFmtId="49" fontId="4" fillId="0" borderId="1" xfId="0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right"/>
    </xf>
    <xf numFmtId="0" fontId="3" fillId="2" borderId="27" xfId="0" applyFont="1" applyFill="1" applyBorder="1" applyAlignment="1" applyProtection="1">
      <alignment horizontal="right"/>
    </xf>
    <xf numFmtId="0" fontId="4" fillId="0" borderId="13" xfId="0" applyFont="1" applyFill="1" applyBorder="1" applyAlignment="1" applyProtection="1">
      <alignment horizontal="center"/>
      <protection locked="0"/>
    </xf>
    <xf numFmtId="0" fontId="3" fillId="2" borderId="60" xfId="0" applyFont="1" applyFill="1" applyBorder="1" applyAlignment="1" applyProtection="1">
      <alignment horizontal="right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0" fontId="3" fillId="2" borderId="7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right"/>
    </xf>
    <xf numFmtId="0" fontId="3" fillId="2" borderId="6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center"/>
    </xf>
    <xf numFmtId="0" fontId="4" fillId="0" borderId="51" xfId="0" applyFont="1" applyFill="1" applyBorder="1" applyAlignment="1" applyProtection="1">
      <alignment horizontal="center"/>
      <protection locked="0"/>
    </xf>
    <xf numFmtId="49" fontId="4" fillId="0" borderId="6" xfId="0" applyNumberFormat="1" applyFont="1" applyBorder="1" applyAlignment="1" applyProtection="1">
      <alignment horizontal="center"/>
      <protection locked="0"/>
    </xf>
    <xf numFmtId="14" fontId="4" fillId="0" borderId="3" xfId="0" applyNumberFormat="1" applyFont="1" applyFill="1" applyBorder="1" applyAlignment="1" applyProtection="1">
      <alignment horizontal="center"/>
    </xf>
    <xf numFmtId="49" fontId="4" fillId="0" borderId="1" xfId="0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right"/>
    </xf>
    <xf numFmtId="0" fontId="3" fillId="2" borderId="27" xfId="0" applyFont="1" applyFill="1" applyBorder="1" applyAlignment="1" applyProtection="1">
      <alignment horizontal="right"/>
    </xf>
    <xf numFmtId="0" fontId="4" fillId="0" borderId="13" xfId="0" applyFont="1" applyFill="1" applyBorder="1" applyAlignment="1" applyProtection="1">
      <alignment horizontal="center"/>
      <protection locked="0"/>
    </xf>
    <xf numFmtId="0" fontId="3" fillId="2" borderId="60" xfId="0" applyFont="1" applyFill="1" applyBorder="1" applyAlignment="1" applyProtection="1">
      <alignment horizontal="right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0" fontId="3" fillId="2" borderId="7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right"/>
    </xf>
    <xf numFmtId="0" fontId="3" fillId="2" borderId="6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center"/>
    </xf>
    <xf numFmtId="0" fontId="4" fillId="0" borderId="51" xfId="0" applyFont="1" applyFill="1" applyBorder="1" applyAlignment="1" applyProtection="1">
      <alignment horizontal="center"/>
      <protection locked="0"/>
    </xf>
    <xf numFmtId="49" fontId="4" fillId="0" borderId="6" xfId="0" applyNumberFormat="1" applyFont="1" applyBorder="1" applyAlignment="1" applyProtection="1">
      <alignment horizontal="center"/>
      <protection locked="0"/>
    </xf>
    <xf numFmtId="14" fontId="4" fillId="0" borderId="3" xfId="0" applyNumberFormat="1" applyFont="1" applyFill="1" applyBorder="1" applyAlignment="1" applyProtection="1">
      <alignment horizontal="center"/>
    </xf>
    <xf numFmtId="49" fontId="4" fillId="0" borderId="1" xfId="0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right"/>
    </xf>
    <xf numFmtId="0" fontId="3" fillId="2" borderId="27" xfId="0" applyFont="1" applyFill="1" applyBorder="1" applyAlignment="1" applyProtection="1">
      <alignment horizontal="right"/>
    </xf>
    <xf numFmtId="0" fontId="4" fillId="0" borderId="13" xfId="0" applyFont="1" applyFill="1" applyBorder="1" applyAlignment="1" applyProtection="1">
      <alignment horizontal="center"/>
      <protection locked="0"/>
    </xf>
    <xf numFmtId="0" fontId="3" fillId="2" borderId="60" xfId="0" applyFont="1" applyFill="1" applyBorder="1" applyAlignment="1" applyProtection="1">
      <alignment horizontal="right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0" fontId="4" fillId="0" borderId="13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49" fontId="4" fillId="0" borderId="1" xfId="0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3" fillId="2" borderId="60" xfId="0" applyFont="1" applyFill="1" applyBorder="1" applyAlignment="1" applyProtection="1">
      <alignment horizontal="right"/>
    </xf>
    <xf numFmtId="0" fontId="3" fillId="2" borderId="27" xfId="0" applyFont="1" applyFill="1" applyBorder="1" applyAlignment="1" applyProtection="1">
      <alignment horizontal="right"/>
    </xf>
    <xf numFmtId="0" fontId="4" fillId="0" borderId="51" xfId="0" applyFont="1" applyFill="1" applyBorder="1" applyAlignment="1" applyProtection="1">
      <alignment horizontal="center"/>
      <protection locked="0"/>
    </xf>
    <xf numFmtId="49" fontId="4" fillId="0" borderId="6" xfId="0" applyNumberFormat="1" applyFont="1" applyBorder="1" applyAlignment="1" applyProtection="1">
      <alignment horizontal="center"/>
      <protection locked="0"/>
    </xf>
    <xf numFmtId="14" fontId="4" fillId="0" borderId="3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right"/>
    </xf>
    <xf numFmtId="0" fontId="3" fillId="2" borderId="6" xfId="0" applyFont="1" applyFill="1" applyBorder="1" applyAlignment="1" applyProtection="1">
      <alignment horizontal="right"/>
    </xf>
    <xf numFmtId="0" fontId="3" fillId="2" borderId="7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right"/>
    </xf>
    <xf numFmtId="0" fontId="3" fillId="2" borderId="6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center"/>
    </xf>
    <xf numFmtId="0" fontId="4" fillId="0" borderId="51" xfId="0" applyFont="1" applyFill="1" applyBorder="1" applyAlignment="1" applyProtection="1">
      <alignment horizontal="center"/>
      <protection locked="0"/>
    </xf>
    <xf numFmtId="49" fontId="4" fillId="0" borderId="6" xfId="0" applyNumberFormat="1" applyFont="1" applyBorder="1" applyAlignment="1" applyProtection="1">
      <alignment horizontal="center"/>
      <protection locked="0"/>
    </xf>
    <xf numFmtId="14" fontId="4" fillId="0" borderId="3" xfId="0" applyNumberFormat="1" applyFont="1" applyFill="1" applyBorder="1" applyAlignment="1" applyProtection="1">
      <alignment horizontal="center"/>
    </xf>
    <xf numFmtId="49" fontId="4" fillId="0" borderId="1" xfId="0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right"/>
    </xf>
    <xf numFmtId="0" fontId="3" fillId="2" borderId="27" xfId="0" applyFont="1" applyFill="1" applyBorder="1" applyAlignment="1" applyProtection="1">
      <alignment horizontal="right"/>
    </xf>
    <xf numFmtId="0" fontId="4" fillId="0" borderId="13" xfId="0" applyFont="1" applyFill="1" applyBorder="1" applyAlignment="1" applyProtection="1">
      <alignment horizontal="center"/>
      <protection locked="0"/>
    </xf>
    <xf numFmtId="0" fontId="3" fillId="2" borderId="60" xfId="0" applyFont="1" applyFill="1" applyBorder="1" applyAlignment="1" applyProtection="1">
      <alignment horizontal="right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0" fontId="3" fillId="2" borderId="7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right"/>
    </xf>
    <xf numFmtId="0" fontId="3" fillId="2" borderId="6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center"/>
    </xf>
    <xf numFmtId="0" fontId="4" fillId="0" borderId="51" xfId="0" applyFont="1" applyFill="1" applyBorder="1" applyAlignment="1" applyProtection="1">
      <alignment horizontal="center"/>
      <protection locked="0"/>
    </xf>
    <xf numFmtId="49" fontId="4" fillId="0" borderId="6" xfId="0" applyNumberFormat="1" applyFont="1" applyBorder="1" applyAlignment="1" applyProtection="1">
      <alignment horizontal="center"/>
      <protection locked="0"/>
    </xf>
    <xf numFmtId="14" fontId="4" fillId="0" borderId="3" xfId="0" applyNumberFormat="1" applyFont="1" applyFill="1" applyBorder="1" applyAlignment="1" applyProtection="1">
      <alignment horizontal="center"/>
    </xf>
    <xf numFmtId="49" fontId="4" fillId="0" borderId="1" xfId="0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right"/>
    </xf>
    <xf numFmtId="0" fontId="3" fillId="2" borderId="27" xfId="0" applyFont="1" applyFill="1" applyBorder="1" applyAlignment="1" applyProtection="1">
      <alignment horizontal="right"/>
    </xf>
    <xf numFmtId="0" fontId="4" fillId="0" borderId="13" xfId="0" applyFont="1" applyFill="1" applyBorder="1" applyAlignment="1" applyProtection="1">
      <alignment horizontal="center"/>
      <protection locked="0"/>
    </xf>
    <xf numFmtId="0" fontId="3" fillId="2" borderId="60" xfId="0" applyFont="1" applyFill="1" applyBorder="1" applyAlignment="1" applyProtection="1">
      <alignment horizontal="right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0" fontId="4" fillId="0" borderId="13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49" fontId="4" fillId="0" borderId="1" xfId="0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3" fillId="2" borderId="60" xfId="0" applyFont="1" applyFill="1" applyBorder="1" applyAlignment="1" applyProtection="1">
      <alignment horizontal="right"/>
    </xf>
    <xf numFmtId="0" fontId="3" fillId="2" borderId="27" xfId="0" applyFont="1" applyFill="1" applyBorder="1" applyAlignment="1" applyProtection="1">
      <alignment horizontal="right"/>
    </xf>
    <xf numFmtId="0" fontId="4" fillId="0" borderId="51" xfId="0" applyFont="1" applyFill="1" applyBorder="1" applyAlignment="1" applyProtection="1">
      <alignment horizontal="center"/>
      <protection locked="0"/>
    </xf>
    <xf numFmtId="49" fontId="4" fillId="0" borderId="6" xfId="0" applyNumberFormat="1" applyFont="1" applyBorder="1" applyAlignment="1" applyProtection="1">
      <alignment horizontal="center"/>
      <protection locked="0"/>
    </xf>
    <xf numFmtId="14" fontId="4" fillId="0" borderId="3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right"/>
    </xf>
    <xf numFmtId="0" fontId="3" fillId="2" borderId="6" xfId="0" applyFont="1" applyFill="1" applyBorder="1" applyAlignment="1" applyProtection="1">
      <alignment horizontal="right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protection locked="0"/>
    </xf>
    <xf numFmtId="14" fontId="4" fillId="0" borderId="3" xfId="0" applyNumberFormat="1" applyFont="1" applyFill="1" applyBorder="1" applyAlignment="1" applyProtection="1">
      <alignment horizontal="center"/>
      <protection locked="0"/>
    </xf>
    <xf numFmtId="49" fontId="4" fillId="0" borderId="38" xfId="0" applyNumberFormat="1" applyFont="1" applyFill="1" applyBorder="1" applyAlignment="1" applyProtection="1">
      <alignment horizontal="center"/>
      <protection locked="0"/>
    </xf>
    <xf numFmtId="49" fontId="4" fillId="0" borderId="36" xfId="0" applyNumberFormat="1" applyFont="1" applyFill="1" applyBorder="1" applyAlignment="1" applyProtection="1">
      <alignment horizontal="center"/>
      <protection locked="0"/>
    </xf>
    <xf numFmtId="0" fontId="4" fillId="0" borderId="13" xfId="0" applyFont="1" applyFill="1" applyBorder="1" applyAlignment="1" applyProtection="1">
      <alignment horizontal="center"/>
      <protection locked="0"/>
    </xf>
    <xf numFmtId="0" fontId="4" fillId="0" borderId="18" xfId="0" applyFont="1" applyFill="1" applyBorder="1" applyAlignment="1" applyProtection="1">
      <alignment horizontal="center"/>
      <protection locked="0"/>
    </xf>
    <xf numFmtId="0" fontId="4" fillId="0" borderId="22" xfId="0" applyFont="1" applyFill="1" applyBorder="1" applyAlignment="1" applyProtection="1">
      <alignment horizontal="center"/>
      <protection locked="0"/>
    </xf>
    <xf numFmtId="169" fontId="4" fillId="0" borderId="13" xfId="1" applyNumberFormat="1" applyFont="1" applyFill="1" applyBorder="1" applyAlignment="1" applyProtection="1">
      <alignment horizontal="center"/>
      <protection locked="0"/>
    </xf>
    <xf numFmtId="169" fontId="4" fillId="0" borderId="14" xfId="1" applyNumberFormat="1" applyFont="1" applyFill="1" applyBorder="1" applyAlignment="1" applyProtection="1">
      <alignment horizontal="center"/>
      <protection locked="0"/>
    </xf>
    <xf numFmtId="0" fontId="3" fillId="2" borderId="15" xfId="0" applyFont="1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3" fillId="2" borderId="43" xfId="0" applyFont="1" applyFill="1" applyBorder="1" applyAlignment="1" applyProtection="1">
      <alignment horizontal="center"/>
    </xf>
    <xf numFmtId="0" fontId="3" fillId="2" borderId="42" xfId="0" applyFont="1" applyFill="1" applyBorder="1" applyAlignment="1" applyProtection="1">
      <alignment horizontal="center"/>
    </xf>
    <xf numFmtId="0" fontId="9" fillId="0" borderId="19" xfId="0" applyFont="1" applyFill="1" applyBorder="1" applyAlignment="1" applyProtection="1">
      <alignment horizontal="center" wrapText="1"/>
      <protection locked="0"/>
    </xf>
    <xf numFmtId="0" fontId="9" fillId="0" borderId="20" xfId="0" applyFont="1" applyFill="1" applyBorder="1" applyAlignment="1" applyProtection="1">
      <alignment horizontal="center" wrapText="1"/>
      <protection locked="0"/>
    </xf>
    <xf numFmtId="0" fontId="9" fillId="0" borderId="56" xfId="0" applyFont="1" applyFill="1" applyBorder="1" applyAlignment="1" applyProtection="1">
      <alignment horizontal="center" wrapText="1"/>
      <protection locked="0"/>
    </xf>
    <xf numFmtId="0" fontId="9" fillId="0" borderId="58" xfId="0" applyFont="1" applyFill="1" applyBorder="1" applyAlignment="1" applyProtection="1">
      <alignment horizontal="center" wrapText="1"/>
      <protection locked="0"/>
    </xf>
    <xf numFmtId="0" fontId="9" fillId="0" borderId="0" xfId="0" applyFont="1" applyFill="1" applyBorder="1" applyAlignment="1" applyProtection="1">
      <alignment horizontal="center" wrapText="1"/>
      <protection locked="0"/>
    </xf>
    <xf numFmtId="0" fontId="9" fillId="0" borderId="57" xfId="0" applyFont="1" applyFill="1" applyBorder="1" applyAlignment="1" applyProtection="1">
      <alignment horizontal="center" wrapText="1"/>
      <protection locked="0"/>
    </xf>
    <xf numFmtId="0" fontId="9" fillId="0" borderId="15" xfId="0" applyFont="1" applyFill="1" applyBorder="1" applyAlignment="1" applyProtection="1">
      <alignment horizontal="center" wrapText="1"/>
      <protection locked="0"/>
    </xf>
    <xf numFmtId="0" fontId="9" fillId="0" borderId="16" xfId="0" applyFont="1" applyFill="1" applyBorder="1" applyAlignment="1" applyProtection="1">
      <alignment horizontal="center" wrapText="1"/>
      <protection locked="0"/>
    </xf>
    <xf numFmtId="0" fontId="9" fillId="0" borderId="62" xfId="0" applyFont="1" applyFill="1" applyBorder="1" applyAlignment="1" applyProtection="1">
      <alignment horizontal="center" wrapText="1"/>
      <protection locked="0"/>
    </xf>
    <xf numFmtId="0" fontId="3" fillId="2" borderId="58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3" fillId="2" borderId="57" xfId="0" applyFont="1" applyFill="1" applyBorder="1" applyAlignment="1" applyProtection="1">
      <alignment horizontal="center"/>
    </xf>
    <xf numFmtId="1" fontId="9" fillId="0" borderId="19" xfId="0" applyNumberFormat="1" applyFont="1" applyFill="1" applyBorder="1" applyAlignment="1" applyProtection="1">
      <alignment horizontal="center" wrapText="1"/>
      <protection locked="0"/>
    </xf>
    <xf numFmtId="1" fontId="9" fillId="0" borderId="20" xfId="0" applyNumberFormat="1" applyFont="1" applyFill="1" applyBorder="1" applyAlignment="1" applyProtection="1">
      <alignment horizontal="center" wrapText="1"/>
      <protection locked="0"/>
    </xf>
    <xf numFmtId="1" fontId="9" fillId="0" borderId="56" xfId="0" applyNumberFormat="1" applyFont="1" applyFill="1" applyBorder="1" applyAlignment="1" applyProtection="1">
      <alignment horizontal="center" wrapText="1"/>
      <protection locked="0"/>
    </xf>
    <xf numFmtId="1" fontId="9" fillId="0" borderId="46" xfId="0" applyNumberFormat="1" applyFont="1" applyFill="1" applyBorder="1" applyAlignment="1" applyProtection="1">
      <alignment horizontal="center" wrapText="1"/>
      <protection locked="0"/>
    </xf>
    <xf numFmtId="1" fontId="9" fillId="0" borderId="47" xfId="0" applyNumberFormat="1" applyFont="1" applyFill="1" applyBorder="1" applyAlignment="1" applyProtection="1">
      <alignment horizontal="center" wrapText="1"/>
      <protection locked="0"/>
    </xf>
    <xf numFmtId="1" fontId="9" fillId="0" borderId="48" xfId="0" applyNumberFormat="1" applyFont="1" applyFill="1" applyBorder="1" applyAlignment="1" applyProtection="1">
      <alignment horizontal="center" wrapText="1"/>
      <protection locked="0"/>
    </xf>
    <xf numFmtId="0" fontId="3" fillId="2" borderId="29" xfId="0" applyFont="1" applyFill="1" applyBorder="1" applyAlignment="1" applyProtection="1">
      <alignment horizontal="right"/>
    </xf>
    <xf numFmtId="0" fontId="3" fillId="2" borderId="50" xfId="0" applyFont="1" applyFill="1" applyBorder="1" applyAlignment="1" applyProtection="1">
      <alignment horizontal="right"/>
    </xf>
    <xf numFmtId="0" fontId="3" fillId="2" borderId="39" xfId="0" applyFont="1" applyFill="1" applyBorder="1" applyAlignment="1" applyProtection="1">
      <alignment horizontal="right"/>
    </xf>
    <xf numFmtId="0" fontId="3" fillId="2" borderId="25" xfId="0" applyFont="1" applyFill="1" applyBorder="1" applyAlignment="1" applyProtection="1">
      <alignment horizontal="center"/>
    </xf>
    <xf numFmtId="0" fontId="3" fillId="2" borderId="52" xfId="0" applyFont="1" applyFill="1" applyBorder="1" applyAlignment="1" applyProtection="1">
      <alignment horizontal="center"/>
    </xf>
    <xf numFmtId="0" fontId="3" fillId="2" borderId="53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4" xfId="0" applyFont="1" applyFill="1" applyBorder="1" applyAlignment="1" applyProtection="1">
      <alignment horizontal="left"/>
      <protection locked="0"/>
    </xf>
    <xf numFmtId="168" fontId="4" fillId="0" borderId="23" xfId="0" applyNumberFormat="1" applyFont="1" applyFill="1" applyBorder="1" applyAlignment="1" applyProtection="1">
      <alignment horizontal="center"/>
      <protection locked="0"/>
    </xf>
    <xf numFmtId="168" fontId="4" fillId="0" borderId="45" xfId="0" applyNumberFormat="1" applyFont="1" applyFill="1" applyBorder="1" applyAlignment="1" applyProtection="1">
      <alignment horizontal="center"/>
      <protection locked="0"/>
    </xf>
    <xf numFmtId="169" fontId="4" fillId="0" borderId="23" xfId="1" applyNumberFormat="1" applyFont="1" applyFill="1" applyBorder="1" applyAlignment="1" applyProtection="1">
      <alignment horizontal="center"/>
      <protection locked="0"/>
    </xf>
    <xf numFmtId="169" fontId="4" fillId="0" borderId="51" xfId="1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0" fontId="3" fillId="2" borderId="4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166" fontId="4" fillId="2" borderId="44" xfId="0" applyNumberFormat="1" applyFont="1" applyFill="1" applyBorder="1" applyAlignment="1" applyProtection="1">
      <alignment horizontal="right"/>
    </xf>
    <xf numFmtId="166" fontId="4" fillId="2" borderId="40" xfId="0" applyNumberFormat="1" applyFont="1" applyFill="1" applyBorder="1" applyAlignment="1" applyProtection="1">
      <alignment horizontal="right"/>
    </xf>
    <xf numFmtId="0" fontId="4" fillId="0" borderId="6" xfId="0" applyFont="1" applyFill="1" applyBorder="1" applyAlignment="1" applyProtection="1">
      <alignment horizontal="left"/>
      <protection locked="0"/>
    </xf>
    <xf numFmtId="0" fontId="4" fillId="0" borderId="24" xfId="0" applyFont="1" applyFill="1" applyBorder="1" applyAlignment="1" applyProtection="1">
      <alignment horizontal="left"/>
      <protection locked="0"/>
    </xf>
    <xf numFmtId="0" fontId="3" fillId="2" borderId="54" xfId="0" applyFont="1" applyFill="1" applyBorder="1" applyAlignment="1" applyProtection="1">
      <alignment horizontal="center"/>
    </xf>
    <xf numFmtId="49" fontId="4" fillId="0" borderId="13" xfId="0" applyNumberFormat="1" applyFont="1" applyFill="1" applyBorder="1" applyAlignment="1" applyProtection="1">
      <alignment horizontal="center"/>
      <protection locked="0"/>
    </xf>
    <xf numFmtId="49" fontId="4" fillId="0" borderId="18" xfId="0" applyNumberFormat="1" applyFont="1" applyFill="1" applyBorder="1" applyAlignment="1" applyProtection="1">
      <alignment horizontal="center"/>
      <protection locked="0"/>
    </xf>
    <xf numFmtId="49" fontId="4" fillId="0" borderId="22" xfId="0" applyNumberFormat="1" applyFont="1" applyFill="1" applyBorder="1" applyAlignment="1" applyProtection="1">
      <alignment horizontal="center"/>
      <protection locked="0"/>
    </xf>
    <xf numFmtId="49" fontId="4" fillId="0" borderId="23" xfId="0" applyNumberFormat="1" applyFont="1" applyBorder="1" applyAlignment="1" applyProtection="1">
      <alignment horizontal="center"/>
      <protection locked="0"/>
    </xf>
    <xf numFmtId="49" fontId="4" fillId="0" borderId="45" xfId="0" applyNumberFormat="1" applyFont="1" applyBorder="1" applyAlignment="1" applyProtection="1">
      <alignment horizontal="center"/>
      <protection locked="0"/>
    </xf>
    <xf numFmtId="49" fontId="4" fillId="0" borderId="40" xfId="0" applyNumberFormat="1" applyFont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</xf>
    <xf numFmtId="0" fontId="4" fillId="2" borderId="21" xfId="0" applyFont="1" applyFill="1" applyBorder="1" applyAlignment="1" applyProtection="1">
      <alignment horizontal="center"/>
    </xf>
    <xf numFmtId="0" fontId="3" fillId="2" borderId="43" xfId="0" applyFont="1" applyFill="1" applyBorder="1" applyAlignment="1" applyProtection="1">
      <alignment horizontal="right"/>
    </xf>
    <xf numFmtId="0" fontId="3" fillId="2" borderId="49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/>
    <xf numFmtId="0" fontId="4" fillId="2" borderId="4" xfId="0" applyFont="1" applyFill="1" applyBorder="1" applyAlignment="1" applyProtection="1"/>
    <xf numFmtId="0" fontId="3" fillId="2" borderId="18" xfId="0" applyFont="1" applyFill="1" applyBorder="1" applyAlignment="1" applyProtection="1">
      <alignment horizontal="right"/>
    </xf>
    <xf numFmtId="0" fontId="3" fillId="2" borderId="22" xfId="0" applyFont="1" applyFill="1" applyBorder="1" applyAlignment="1" applyProtection="1">
      <alignment horizontal="right"/>
    </xf>
    <xf numFmtId="0" fontId="3" fillId="2" borderId="13" xfId="0" applyFont="1" applyFill="1" applyBorder="1" applyAlignment="1" applyProtection="1">
      <alignment horizontal="center"/>
    </xf>
    <xf numFmtId="0" fontId="3" fillId="2" borderId="18" xfId="0" applyFont="1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right"/>
    </xf>
    <xf numFmtId="0" fontId="3" fillId="2" borderId="40" xfId="0" applyFont="1" applyFill="1" applyBorder="1" applyAlignment="1" applyProtection="1">
      <alignment horizontal="right"/>
    </xf>
    <xf numFmtId="0" fontId="3" fillId="2" borderId="59" xfId="0" applyFont="1" applyFill="1" applyBorder="1" applyAlignment="1" applyProtection="1">
      <alignment horizontal="center"/>
    </xf>
    <xf numFmtId="0" fontId="3" fillId="2" borderId="58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horizontal="right"/>
    </xf>
    <xf numFmtId="0" fontId="3" fillId="2" borderId="2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49" fontId="4" fillId="0" borderId="4" xfId="0" applyNumberFormat="1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 applyProtection="1">
      <alignment horizontal="right"/>
    </xf>
    <xf numFmtId="0" fontId="4" fillId="2" borderId="51" xfId="0" applyFont="1" applyFill="1" applyBorder="1" applyAlignment="1" applyProtection="1">
      <alignment horizontal="right"/>
    </xf>
    <xf numFmtId="0" fontId="3" fillId="0" borderId="50" xfId="0" applyFont="1" applyBorder="1" applyAlignment="1" applyProtection="1">
      <alignment horizontal="right"/>
    </xf>
    <xf numFmtId="0" fontId="3" fillId="2" borderId="52" xfId="0" applyFont="1" applyFill="1" applyBorder="1" applyAlignment="1" applyProtection="1">
      <alignment horizontal="right"/>
    </xf>
    <xf numFmtId="0" fontId="3" fillId="2" borderId="25" xfId="0" applyFont="1" applyFill="1" applyBorder="1" applyAlignment="1" applyProtection="1">
      <alignment horizontal="right"/>
    </xf>
    <xf numFmtId="0" fontId="4" fillId="2" borderId="43" xfId="0" applyFont="1" applyFill="1" applyBorder="1" applyAlignment="1" applyProtection="1">
      <alignment horizontal="center"/>
    </xf>
    <xf numFmtId="0" fontId="3" fillId="2" borderId="17" xfId="0" applyFont="1" applyFill="1" applyBorder="1" applyAlignment="1" applyProtection="1">
      <alignment horizontal="right"/>
    </xf>
    <xf numFmtId="14" fontId="3" fillId="3" borderId="17" xfId="0" applyNumberFormat="1" applyFont="1" applyFill="1" applyBorder="1" applyAlignment="1" applyProtection="1">
      <alignment horizontal="right"/>
    </xf>
    <xf numFmtId="14" fontId="3" fillId="3" borderId="22" xfId="0" applyNumberFormat="1" applyFont="1" applyFill="1" applyBorder="1" applyAlignment="1" applyProtection="1">
      <alignment horizontal="right"/>
    </xf>
    <xf numFmtId="0" fontId="4" fillId="0" borderId="14" xfId="0" applyFont="1" applyFill="1" applyBorder="1" applyAlignment="1" applyProtection="1">
      <alignment horizontal="center"/>
      <protection locked="0"/>
    </xf>
    <xf numFmtId="0" fontId="3" fillId="2" borderId="20" xfId="0" applyFont="1" applyFill="1" applyBorder="1" applyAlignment="1" applyProtection="1">
      <alignment horizontal="right"/>
    </xf>
    <xf numFmtId="49" fontId="4" fillId="0" borderId="1" xfId="0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3" fillId="2" borderId="59" xfId="0" applyFont="1" applyFill="1" applyBorder="1" applyAlignment="1" applyProtection="1">
      <alignment horizontal="right"/>
    </xf>
    <xf numFmtId="0" fontId="3" fillId="2" borderId="60" xfId="0" applyFont="1" applyFill="1" applyBorder="1" applyAlignment="1" applyProtection="1">
      <alignment horizontal="right"/>
    </xf>
    <xf numFmtId="14" fontId="3" fillId="3" borderId="59" xfId="0" applyNumberFormat="1" applyFont="1" applyFill="1" applyBorder="1" applyAlignment="1" applyProtection="1">
      <alignment horizontal="right"/>
    </xf>
    <xf numFmtId="14" fontId="3" fillId="3" borderId="60" xfId="0" applyNumberFormat="1" applyFont="1" applyFill="1" applyBorder="1" applyAlignment="1" applyProtection="1">
      <alignment horizontal="right"/>
    </xf>
    <xf numFmtId="0" fontId="3" fillId="3" borderId="8" xfId="0" applyFont="1" applyFill="1" applyBorder="1" applyAlignment="1" applyProtection="1">
      <alignment horizontal="center"/>
    </xf>
    <xf numFmtId="0" fontId="3" fillId="3" borderId="42" xfId="0" applyFont="1" applyFill="1" applyBorder="1" applyAlignment="1" applyProtection="1">
      <alignment horizontal="center"/>
    </xf>
    <xf numFmtId="0" fontId="4" fillId="2" borderId="17" xfId="0" applyFont="1" applyFill="1" applyBorder="1" applyAlignment="1" applyProtection="1">
      <alignment horizontal="right"/>
    </xf>
    <xf numFmtId="0" fontId="4" fillId="2" borderId="22" xfId="0" applyFont="1" applyFill="1" applyBorder="1" applyAlignment="1" applyProtection="1">
      <alignment horizontal="right"/>
    </xf>
    <xf numFmtId="0" fontId="3" fillId="2" borderId="33" xfId="0" applyFont="1" applyFill="1" applyBorder="1" applyAlignment="1" applyProtection="1">
      <alignment horizontal="right"/>
    </xf>
    <xf numFmtId="0" fontId="3" fillId="2" borderId="27" xfId="0" applyFont="1" applyFill="1" applyBorder="1" applyAlignment="1" applyProtection="1">
      <alignment horizontal="right"/>
    </xf>
    <xf numFmtId="14" fontId="3" fillId="3" borderId="19" xfId="0" applyNumberFormat="1" applyFont="1" applyFill="1" applyBorder="1" applyAlignment="1" applyProtection="1">
      <alignment horizontal="right"/>
    </xf>
    <xf numFmtId="14" fontId="3" fillId="3" borderId="61" xfId="0" applyNumberFormat="1" applyFont="1" applyFill="1" applyBorder="1" applyAlignment="1" applyProtection="1">
      <alignment horizontal="right"/>
    </xf>
    <xf numFmtId="0" fontId="4" fillId="0" borderId="45" xfId="0" applyFont="1" applyFill="1" applyBorder="1" applyAlignment="1" applyProtection="1">
      <alignment horizontal="center"/>
      <protection locked="0"/>
    </xf>
    <xf numFmtId="0" fontId="4" fillId="0" borderId="51" xfId="0" applyFont="1" applyFill="1" applyBorder="1" applyAlignment="1" applyProtection="1">
      <alignment horizontal="center"/>
      <protection locked="0"/>
    </xf>
    <xf numFmtId="0" fontId="3" fillId="2" borderId="45" xfId="0" applyFont="1" applyFill="1" applyBorder="1" applyAlignment="1" applyProtection="1">
      <alignment horizontal="right"/>
    </xf>
    <xf numFmtId="0" fontId="4" fillId="2" borderId="44" xfId="0" applyFont="1" applyFill="1" applyBorder="1" applyAlignment="1" applyProtection="1">
      <alignment horizontal="right"/>
    </xf>
    <xf numFmtId="0" fontId="4" fillId="2" borderId="40" xfId="0" applyFont="1" applyFill="1" applyBorder="1" applyAlignment="1" applyProtection="1">
      <alignment horizontal="right"/>
    </xf>
    <xf numFmtId="49" fontId="4" fillId="0" borderId="6" xfId="0" applyNumberFormat="1" applyFont="1" applyBorder="1" applyAlignment="1" applyProtection="1">
      <alignment horizontal="center"/>
      <protection locked="0"/>
    </xf>
    <xf numFmtId="49" fontId="4" fillId="0" borderId="24" xfId="0" applyNumberFormat="1" applyFont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</xf>
    <xf numFmtId="0" fontId="4" fillId="0" borderId="3" xfId="0" applyFont="1" applyBorder="1" applyAlignment="1" applyProtection="1"/>
    <xf numFmtId="14" fontId="4" fillId="0" borderId="3" xfId="0" applyNumberFormat="1" applyFont="1" applyFill="1" applyBorder="1" applyAlignment="1" applyProtection="1">
      <alignment horizontal="center"/>
    </xf>
    <xf numFmtId="20" fontId="3" fillId="2" borderId="41" xfId="0" applyNumberFormat="1" applyFont="1" applyFill="1" applyBorder="1" applyAlignment="1" applyProtection="1">
      <alignment horizontal="center"/>
    </xf>
    <xf numFmtId="20" fontId="3" fillId="2" borderId="43" xfId="0" applyNumberFormat="1" applyFont="1" applyFill="1" applyBorder="1" applyAlignment="1" applyProtection="1">
      <alignment horizontal="center"/>
    </xf>
    <xf numFmtId="0" fontId="4" fillId="0" borderId="19" xfId="0" applyFont="1" applyFill="1" applyBorder="1" applyAlignment="1" applyProtection="1">
      <alignment horizontal="center" wrapText="1"/>
      <protection locked="0"/>
    </xf>
    <xf numFmtId="0" fontId="4" fillId="0" borderId="20" xfId="0" applyFont="1" applyFill="1" applyBorder="1" applyAlignment="1" applyProtection="1">
      <alignment horizontal="center" wrapText="1"/>
      <protection locked="0"/>
    </xf>
    <xf numFmtId="0" fontId="4" fillId="0" borderId="56" xfId="0" applyFont="1" applyFill="1" applyBorder="1" applyAlignment="1" applyProtection="1">
      <alignment horizontal="center" wrapText="1"/>
      <protection locked="0"/>
    </xf>
    <xf numFmtId="0" fontId="4" fillId="0" borderId="46" xfId="0" applyFont="1" applyFill="1" applyBorder="1" applyAlignment="1" applyProtection="1">
      <alignment horizontal="center" wrapText="1"/>
      <protection locked="0"/>
    </xf>
    <xf numFmtId="0" fontId="4" fillId="0" borderId="47" xfId="0" applyFont="1" applyFill="1" applyBorder="1" applyAlignment="1" applyProtection="1">
      <alignment horizontal="center" wrapText="1"/>
      <protection locked="0"/>
    </xf>
    <xf numFmtId="0" fontId="4" fillId="0" borderId="48" xfId="0" applyFont="1" applyFill="1" applyBorder="1" applyAlignment="1" applyProtection="1">
      <alignment horizontal="center" wrapText="1"/>
      <protection locked="0"/>
    </xf>
    <xf numFmtId="0" fontId="11" fillId="3" borderId="59" xfId="0" applyFont="1" applyFill="1" applyBorder="1" applyAlignment="1" applyProtection="1">
      <alignment horizontal="center" vertical="center"/>
    </xf>
    <xf numFmtId="0" fontId="11" fillId="3" borderId="52" xfId="0" applyFont="1" applyFill="1" applyBorder="1" applyAlignment="1" applyProtection="1">
      <alignment horizontal="center" vertical="center"/>
    </xf>
    <xf numFmtId="0" fontId="11" fillId="3" borderId="53" xfId="0" applyFont="1" applyFill="1" applyBorder="1" applyAlignment="1" applyProtection="1">
      <alignment horizontal="center" vertical="center"/>
    </xf>
    <xf numFmtId="0" fontId="11" fillId="3" borderId="58" xfId="0" applyFont="1" applyFill="1" applyBorder="1" applyAlignment="1" applyProtection="1">
      <alignment horizontal="center" vertical="center"/>
    </xf>
    <xf numFmtId="0" fontId="11" fillId="3" borderId="0" xfId="0" applyFont="1" applyFill="1" applyBorder="1" applyAlignment="1" applyProtection="1">
      <alignment horizontal="center" vertical="center"/>
    </xf>
    <xf numFmtId="0" fontId="11" fillId="3" borderId="57" xfId="0" applyFont="1" applyFill="1" applyBorder="1" applyAlignment="1" applyProtection="1">
      <alignment horizontal="center" vertical="center"/>
    </xf>
    <xf numFmtId="0" fontId="4" fillId="0" borderId="13" xfId="0" applyFont="1" applyFill="1" applyBorder="1" applyAlignment="1" applyProtection="1">
      <alignment horizontal="center"/>
    </xf>
    <xf numFmtId="0" fontId="4" fillId="0" borderId="18" xfId="0" applyFont="1" applyFill="1" applyBorder="1" applyAlignment="1" applyProtection="1">
      <alignment horizontal="center"/>
    </xf>
    <xf numFmtId="0" fontId="4" fillId="0" borderId="22" xfId="0" applyFont="1" applyFill="1" applyBorder="1" applyAlignment="1" applyProtection="1">
      <alignment horizontal="center"/>
    </xf>
    <xf numFmtId="169" fontId="4" fillId="0" borderId="13" xfId="1" applyNumberFormat="1" applyFont="1" applyFill="1" applyBorder="1" applyAlignment="1" applyProtection="1">
      <alignment horizontal="center"/>
    </xf>
    <xf numFmtId="169" fontId="4" fillId="0" borderId="18" xfId="1" applyNumberFormat="1" applyFont="1" applyFill="1" applyBorder="1" applyAlignment="1" applyProtection="1">
      <alignment horizontal="center"/>
    </xf>
    <xf numFmtId="168" fontId="4" fillId="0" borderId="23" xfId="0" applyNumberFormat="1" applyFont="1" applyFill="1" applyBorder="1" applyAlignment="1" applyProtection="1">
      <alignment horizontal="center"/>
    </xf>
    <xf numFmtId="168" fontId="4" fillId="0" borderId="45" xfId="0" applyNumberFormat="1" applyFont="1" applyFill="1" applyBorder="1" applyAlignment="1" applyProtection="1">
      <alignment horizontal="center"/>
    </xf>
    <xf numFmtId="169" fontId="4" fillId="0" borderId="23" xfId="1" applyNumberFormat="1" applyFont="1" applyFill="1" applyBorder="1" applyAlignment="1" applyProtection="1">
      <alignment horizontal="center"/>
    </xf>
    <xf numFmtId="169" fontId="4" fillId="0" borderId="45" xfId="1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right"/>
    </xf>
    <xf numFmtId="0" fontId="8" fillId="2" borderId="2" xfId="0" applyFont="1" applyFill="1" applyBorder="1" applyAlignment="1" applyProtection="1">
      <alignment horizontal="right"/>
    </xf>
    <xf numFmtId="0" fontId="8" fillId="2" borderId="1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right"/>
    </xf>
    <xf numFmtId="0" fontId="3" fillId="2" borderId="6" xfId="0" applyFont="1" applyFill="1" applyBorder="1" applyAlignment="1" applyProtection="1">
      <alignment horizontal="right"/>
    </xf>
    <xf numFmtId="0" fontId="3" fillId="2" borderId="41" xfId="0" applyFont="1" applyFill="1" applyBorder="1" applyAlignment="1" applyProtection="1">
      <alignment horizontal="right"/>
    </xf>
    <xf numFmtId="0" fontId="7" fillId="0" borderId="1" xfId="2" applyFont="1" applyBorder="1" applyAlignment="1" applyProtection="1">
      <alignment horizontal="center"/>
      <protection locked="0"/>
    </xf>
    <xf numFmtId="0" fontId="1" fillId="0" borderId="1" xfId="2" applyBorder="1" applyAlignment="1" applyProtection="1">
      <alignment horizontal="center"/>
      <protection locked="0"/>
    </xf>
    <xf numFmtId="0" fontId="1" fillId="0" borderId="4" xfId="2" applyBorder="1" applyAlignment="1" applyProtection="1">
      <alignment horizontal="center"/>
      <protection locked="0"/>
    </xf>
    <xf numFmtId="0" fontId="7" fillId="0" borderId="27" xfId="2" applyFont="1" applyBorder="1" applyAlignment="1" applyProtection="1">
      <alignment horizontal="center"/>
      <protection locked="0"/>
    </xf>
    <xf numFmtId="0" fontId="1" fillId="0" borderId="27" xfId="2" applyBorder="1" applyAlignment="1" applyProtection="1">
      <alignment horizontal="center"/>
      <protection locked="0"/>
    </xf>
    <xf numFmtId="0" fontId="1" fillId="0" borderId="28" xfId="2" applyBorder="1" applyAlignment="1" applyProtection="1">
      <alignment horizontal="center"/>
      <protection locked="0"/>
    </xf>
    <xf numFmtId="0" fontId="1" fillId="0" borderId="32" xfId="2" applyBorder="1" applyAlignment="1">
      <alignment horizontal="center"/>
    </xf>
    <xf numFmtId="0" fontId="1" fillId="0" borderId="37" xfId="2" applyBorder="1" applyAlignment="1">
      <alignment horizontal="center"/>
    </xf>
    <xf numFmtId="0" fontId="7" fillId="0" borderId="1" xfId="2" applyFont="1" applyBorder="1" applyAlignment="1" applyProtection="1">
      <alignment horizontal="left"/>
      <protection locked="0"/>
    </xf>
    <xf numFmtId="0" fontId="1" fillId="0" borderId="1" xfId="2" applyBorder="1" applyAlignment="1" applyProtection="1">
      <alignment horizontal="left"/>
      <protection locked="0"/>
    </xf>
    <xf numFmtId="0" fontId="1" fillId="0" borderId="4" xfId="2" applyBorder="1" applyAlignment="1" applyProtection="1">
      <alignment horizontal="left"/>
      <protection locked="0"/>
    </xf>
    <xf numFmtId="0" fontId="1" fillId="0" borderId="1" xfId="2" applyFont="1" applyBorder="1" applyAlignment="1" applyProtection="1">
      <alignment horizontal="left"/>
      <protection locked="0"/>
    </xf>
    <xf numFmtId="0" fontId="0" fillId="0" borderId="1" xfId="2" applyFont="1" applyBorder="1" applyAlignment="1" applyProtection="1">
      <alignment horizontal="left"/>
      <protection locked="0"/>
    </xf>
    <xf numFmtId="0" fontId="0" fillId="0" borderId="13" xfId="2" applyFont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7" fillId="0" borderId="10" xfId="2" applyFont="1" applyBorder="1" applyAlignment="1" applyProtection="1">
      <alignment horizontal="left"/>
      <protection locked="0"/>
    </xf>
    <xf numFmtId="0" fontId="1" fillId="0" borderId="10" xfId="2" applyBorder="1" applyAlignment="1" applyProtection="1">
      <alignment horizontal="left"/>
      <protection locked="0"/>
    </xf>
    <xf numFmtId="0" fontId="1" fillId="0" borderId="12" xfId="2" applyBorder="1" applyAlignment="1" applyProtection="1">
      <alignment horizontal="left"/>
      <protection locked="0"/>
    </xf>
    <xf numFmtId="0" fontId="1" fillId="0" borderId="13" xfId="2" applyFont="1" applyBorder="1" applyAlignment="1" applyProtection="1">
      <protection locked="0"/>
    </xf>
    <xf numFmtId="0" fontId="1" fillId="0" borderId="18" xfId="2" applyBorder="1" applyAlignment="1" applyProtection="1">
      <protection locked="0"/>
    </xf>
    <xf numFmtId="0" fontId="1" fillId="0" borderId="14" xfId="2" applyBorder="1" applyAlignment="1" applyProtection="1">
      <protection locked="0"/>
    </xf>
    <xf numFmtId="0" fontId="6" fillId="0" borderId="0" xfId="2" applyFont="1" applyAlignment="1">
      <alignment horizontal="center"/>
    </xf>
    <xf numFmtId="165" fontId="0" fillId="0" borderId="8" xfId="2" applyNumberFormat="1" applyFont="1" applyFill="1" applyBorder="1" applyAlignment="1" applyProtection="1">
      <alignment horizontal="center"/>
      <protection locked="0"/>
    </xf>
    <xf numFmtId="165" fontId="7" fillId="0" borderId="42" xfId="2" applyNumberFormat="1" applyFont="1" applyFill="1" applyBorder="1" applyAlignment="1" applyProtection="1">
      <alignment horizontal="center"/>
      <protection locked="0"/>
    </xf>
    <xf numFmtId="0" fontId="5" fillId="0" borderId="39" xfId="2" applyFont="1" applyBorder="1" applyAlignment="1">
      <alignment horizontal="center"/>
    </xf>
    <xf numFmtId="0" fontId="5" fillId="0" borderId="32" xfId="2" applyFont="1" applyBorder="1" applyAlignment="1">
      <alignment horizontal="center"/>
    </xf>
    <xf numFmtId="0" fontId="5" fillId="0" borderId="37" xfId="2" applyFont="1" applyBorder="1" applyAlignment="1">
      <alignment horizontal="center"/>
    </xf>
    <xf numFmtId="0" fontId="1" fillId="0" borderId="10" xfId="2" applyFont="1" applyBorder="1" applyAlignment="1" applyProtection="1">
      <alignment horizontal="left"/>
      <protection locked="0"/>
    </xf>
  </cellXfs>
  <cellStyles count="11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  <cellStyle name="Normal_University 13 BTU5 #9  DAILY DRLG REPORTS1" xfId="2" xr:uid="{00000000-0005-0000-0000-00000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8"/>
  <sheetViews>
    <sheetView showZeros="0" workbookViewId="0">
      <selection activeCell="S1" sqref="S1"/>
    </sheetView>
  </sheetViews>
  <sheetFormatPr defaultColWidth="8.85546875" defaultRowHeight="12.75" x14ac:dyDescent="0.2"/>
  <cols>
    <col min="1" max="1" width="11.28515625" customWidth="1"/>
    <col min="2" max="2" width="9.7109375" customWidth="1"/>
    <col min="3" max="3" width="11" customWidth="1"/>
    <col min="5" max="6" width="9.42578125" customWidth="1"/>
    <col min="7" max="7" width="9.85546875" customWidth="1"/>
    <col min="8" max="8" width="9.28515625" customWidth="1"/>
    <col min="9" max="9" width="9" customWidth="1"/>
    <col min="10" max="10" width="9.42578125" customWidth="1"/>
    <col min="11" max="11" width="9.85546875" customWidth="1"/>
    <col min="12" max="12" width="8.85546875" customWidth="1"/>
    <col min="14" max="14" width="10.140625" customWidth="1"/>
    <col min="15" max="15" width="9.85546875" customWidth="1"/>
    <col min="16" max="16" width="10.85546875" customWidth="1"/>
    <col min="22" max="22" width="3" bestFit="1" customWidth="1"/>
    <col min="23" max="23" width="24.7109375" bestFit="1" customWidth="1"/>
    <col min="24" max="24" width="2.42578125" customWidth="1"/>
    <col min="25" max="25" width="17.42578125" customWidth="1"/>
  </cols>
  <sheetData>
    <row r="1" spans="1:26" ht="13.5" thickBot="1" x14ac:dyDescent="0.25">
      <c r="A1" s="218" t="s">
        <v>0</v>
      </c>
      <c r="B1" s="495" t="s">
        <v>211</v>
      </c>
      <c r="C1" s="495"/>
      <c r="D1" s="496"/>
      <c r="E1" s="219" t="s">
        <v>138</v>
      </c>
      <c r="F1" s="497">
        <v>43243</v>
      </c>
      <c r="G1" s="497"/>
      <c r="H1" s="219" t="s">
        <v>1</v>
      </c>
      <c r="I1" s="151">
        <v>1</v>
      </c>
      <c r="J1" s="128" t="s">
        <v>5</v>
      </c>
      <c r="K1" s="152">
        <v>883</v>
      </c>
      <c r="L1" s="128" t="s">
        <v>7</v>
      </c>
      <c r="M1" s="153">
        <v>843</v>
      </c>
      <c r="N1" s="107" t="s">
        <v>69</v>
      </c>
      <c r="O1" s="222">
        <v>1177</v>
      </c>
      <c r="P1" s="116" t="s">
        <v>155</v>
      </c>
      <c r="Q1" s="498" t="s">
        <v>212</v>
      </c>
      <c r="R1" s="499"/>
    </row>
    <row r="2" spans="1:26" x14ac:dyDescent="0.2">
      <c r="A2" s="36" t="s">
        <v>141</v>
      </c>
      <c r="B2" s="500" t="s">
        <v>216</v>
      </c>
      <c r="C2" s="501"/>
      <c r="D2" s="501"/>
      <c r="E2" s="501"/>
      <c r="F2" s="502"/>
      <c r="G2" s="4" t="s">
        <v>139</v>
      </c>
      <c r="H2" s="503">
        <v>176978</v>
      </c>
      <c r="I2" s="504"/>
      <c r="J2" s="505" t="s">
        <v>43</v>
      </c>
      <c r="K2" s="506"/>
      <c r="L2" s="507"/>
      <c r="M2" s="507"/>
      <c r="N2" s="507"/>
      <c r="O2" s="507"/>
      <c r="P2" s="507"/>
      <c r="Q2" s="507"/>
      <c r="R2" s="508"/>
    </row>
    <row r="3" spans="1:26" ht="13.5" thickBot="1" x14ac:dyDescent="0.25">
      <c r="A3" s="36" t="s">
        <v>74</v>
      </c>
      <c r="B3" s="535" t="s">
        <v>203</v>
      </c>
      <c r="C3" s="536"/>
      <c r="D3" s="536"/>
      <c r="E3" s="4" t="s">
        <v>137</v>
      </c>
      <c r="F3" s="192" t="str">
        <f>IF(F1="","",IF(C73="","",(IF(C74="",IF(AND(C76="",C71&gt;0),((C72+E72)-(C71+E71)+(F1+0.25)-(C73+E73)),IF(AND(C76="",C71=""),(F1+0.25)-(C73+E73),(C76+E76)-(C73+E73)+((C72+E72)-(C71+E71)))),IF(AND(C76="",C71&gt;0),((C72+E72)-(C71+E71)+((C74+E74)-(C73+E73))+(F1+0.25)-(C75+E75)),IF(C76="",(((C74+E74)-(C73+E73))+(F1+0.25)-(C75+E75)),((C76+E76)-(C75+E75)+(C74+E74)-(C73+E73))))))))</f>
        <v/>
      </c>
      <c r="G3" s="4" t="s">
        <v>140</v>
      </c>
      <c r="H3" s="537">
        <v>176978</v>
      </c>
      <c r="I3" s="538"/>
      <c r="J3" s="5" t="s">
        <v>80</v>
      </c>
      <c r="K3" s="216" t="s">
        <v>44</v>
      </c>
      <c r="L3" s="216" t="s">
        <v>78</v>
      </c>
      <c r="M3" s="216" t="s">
        <v>93</v>
      </c>
      <c r="N3" s="216" t="s">
        <v>94</v>
      </c>
      <c r="O3" s="88" t="s">
        <v>95</v>
      </c>
      <c r="P3" s="88" t="s">
        <v>96</v>
      </c>
      <c r="Q3" s="88" t="s">
        <v>103</v>
      </c>
      <c r="R3" s="90" t="s">
        <v>104</v>
      </c>
      <c r="V3" s="539" t="s">
        <v>194</v>
      </c>
      <c r="W3" s="539"/>
      <c r="Z3" s="190"/>
    </row>
    <row r="4" spans="1:26" ht="12.75" customHeight="1" x14ac:dyDescent="0.2">
      <c r="A4" s="91" t="s">
        <v>18</v>
      </c>
      <c r="B4" s="207" t="s">
        <v>19</v>
      </c>
      <c r="C4" s="207" t="s">
        <v>20</v>
      </c>
      <c r="D4" s="207" t="s">
        <v>21</v>
      </c>
      <c r="E4" s="207" t="s">
        <v>22</v>
      </c>
      <c r="F4" s="207" t="s">
        <v>23</v>
      </c>
      <c r="G4" s="207" t="s">
        <v>25</v>
      </c>
      <c r="H4" s="207" t="s">
        <v>24</v>
      </c>
      <c r="I4" s="79" t="s">
        <v>26</v>
      </c>
      <c r="J4" s="223" t="s">
        <v>225</v>
      </c>
      <c r="K4" s="81">
        <v>0.9</v>
      </c>
      <c r="L4" s="81">
        <v>127</v>
      </c>
      <c r="M4" s="22"/>
      <c r="N4" s="22"/>
      <c r="O4" s="22"/>
      <c r="P4" s="22"/>
      <c r="Q4" s="22"/>
      <c r="R4" s="224"/>
      <c r="V4">
        <v>1</v>
      </c>
      <c r="W4" s="130" t="s">
        <v>195</v>
      </c>
    </row>
    <row r="5" spans="1:26" ht="12.75" customHeight="1" x14ac:dyDescent="0.2">
      <c r="A5" s="165">
        <v>8.3000000000000007</v>
      </c>
      <c r="B5" s="154">
        <v>27</v>
      </c>
      <c r="C5" s="154"/>
      <c r="D5" s="154"/>
      <c r="E5" s="187"/>
      <c r="F5" s="154"/>
      <c r="G5" s="164"/>
      <c r="H5" s="154"/>
      <c r="I5" s="126"/>
      <c r="J5" s="225" t="s">
        <v>226</v>
      </c>
      <c r="K5" s="82">
        <v>0.4</v>
      </c>
      <c r="L5" s="81">
        <v>210</v>
      </c>
      <c r="M5" s="22"/>
      <c r="N5" s="22"/>
      <c r="O5" s="22"/>
      <c r="P5" s="22"/>
      <c r="Q5" s="22"/>
      <c r="R5" s="224"/>
      <c r="V5">
        <v>2</v>
      </c>
      <c r="W5" s="130" t="s">
        <v>196</v>
      </c>
    </row>
    <row r="6" spans="1:26" ht="12.75" customHeight="1" x14ac:dyDescent="0.2">
      <c r="A6" s="5" t="s">
        <v>81</v>
      </c>
      <c r="B6" s="9" t="s">
        <v>82</v>
      </c>
      <c r="C6" s="9" t="s">
        <v>83</v>
      </c>
      <c r="D6" s="86" t="s">
        <v>84</v>
      </c>
      <c r="E6" s="86" t="s">
        <v>87</v>
      </c>
      <c r="F6" s="86" t="s">
        <v>88</v>
      </c>
      <c r="G6" s="86" t="s">
        <v>89</v>
      </c>
      <c r="H6" s="9" t="s">
        <v>85</v>
      </c>
      <c r="I6" s="9" t="s">
        <v>86</v>
      </c>
      <c r="J6" s="225" t="s">
        <v>227</v>
      </c>
      <c r="K6" s="82">
        <v>0.2</v>
      </c>
      <c r="L6" s="81">
        <v>317</v>
      </c>
      <c r="M6" s="22"/>
      <c r="N6" s="22"/>
      <c r="O6" s="22"/>
      <c r="P6" s="22"/>
      <c r="Q6" s="22"/>
      <c r="R6" s="224"/>
      <c r="V6">
        <v>3</v>
      </c>
      <c r="W6" s="130" t="s">
        <v>197</v>
      </c>
    </row>
    <row r="7" spans="1:26" ht="12.75" customHeight="1" thickBot="1" x14ac:dyDescent="0.25">
      <c r="A7" s="32"/>
      <c r="B7" s="124"/>
      <c r="C7" s="124"/>
      <c r="D7" s="29"/>
      <c r="E7" s="105"/>
      <c r="F7" s="105"/>
      <c r="G7" s="105"/>
      <c r="H7" s="105"/>
      <c r="I7" s="212"/>
      <c r="J7" s="225" t="s">
        <v>228</v>
      </c>
      <c r="K7" s="82">
        <v>0.5</v>
      </c>
      <c r="L7" s="81">
        <v>197</v>
      </c>
      <c r="M7" s="22"/>
      <c r="N7" s="22"/>
      <c r="O7" s="22"/>
      <c r="P7" s="22"/>
      <c r="Q7" s="22"/>
      <c r="R7" s="224"/>
      <c r="V7">
        <v>4</v>
      </c>
      <c r="W7" s="130" t="s">
        <v>198</v>
      </c>
    </row>
    <row r="8" spans="1:26" ht="12.75" customHeight="1" x14ac:dyDescent="0.2">
      <c r="A8" s="5" t="s">
        <v>149</v>
      </c>
      <c r="B8" s="216" t="s">
        <v>187</v>
      </c>
      <c r="C8" s="88" t="s">
        <v>188</v>
      </c>
      <c r="D8" s="6" t="s">
        <v>189</v>
      </c>
      <c r="E8" s="540" t="s">
        <v>146</v>
      </c>
      <c r="F8" s="507"/>
      <c r="G8" s="507"/>
      <c r="H8" s="507"/>
      <c r="I8" s="508"/>
      <c r="J8" s="225" t="s">
        <v>229</v>
      </c>
      <c r="K8" s="82">
        <v>0.7</v>
      </c>
      <c r="L8" s="81">
        <v>121</v>
      </c>
      <c r="M8" s="22"/>
      <c r="N8" s="22"/>
      <c r="O8" s="22"/>
      <c r="P8" s="22"/>
      <c r="Q8" s="22"/>
      <c r="R8" s="224"/>
    </row>
    <row r="9" spans="1:26" ht="12.75" customHeight="1" thickBot="1" x14ac:dyDescent="0.25">
      <c r="A9" s="129"/>
      <c r="B9" s="109"/>
      <c r="C9" s="80"/>
      <c r="D9" s="155"/>
      <c r="E9" s="118" t="s">
        <v>5</v>
      </c>
      <c r="F9" s="119" t="s">
        <v>145</v>
      </c>
      <c r="G9" s="9" t="s">
        <v>68</v>
      </c>
      <c r="H9" s="9" t="s">
        <v>42</v>
      </c>
      <c r="I9" s="6" t="s">
        <v>45</v>
      </c>
      <c r="J9" s="223" t="s">
        <v>230</v>
      </c>
      <c r="K9" s="82">
        <v>0.3</v>
      </c>
      <c r="L9" s="81">
        <v>239</v>
      </c>
      <c r="M9" s="22"/>
      <c r="N9" s="22"/>
      <c r="O9" s="22"/>
      <c r="P9" s="22"/>
      <c r="Q9" s="22"/>
      <c r="R9" s="224"/>
      <c r="V9" s="539" t="s">
        <v>185</v>
      </c>
      <c r="W9" s="539"/>
    </row>
    <row r="10" spans="1:26" ht="12.75" customHeight="1" x14ac:dyDescent="0.2">
      <c r="A10" s="518" t="s">
        <v>147</v>
      </c>
      <c r="B10" s="519"/>
      <c r="C10" s="519"/>
      <c r="D10" s="520"/>
      <c r="E10" s="32"/>
      <c r="F10" s="33"/>
      <c r="G10" s="232"/>
      <c r="H10" s="232"/>
      <c r="I10" s="233"/>
      <c r="J10" s="225"/>
      <c r="K10" s="82"/>
      <c r="L10" s="81"/>
      <c r="M10" s="22"/>
      <c r="N10" s="22"/>
      <c r="O10" s="22"/>
      <c r="P10" s="22"/>
      <c r="Q10" s="22"/>
      <c r="R10" s="224"/>
      <c r="V10">
        <v>1</v>
      </c>
      <c r="W10" s="130" t="s">
        <v>165</v>
      </c>
    </row>
    <row r="11" spans="1:26" ht="12.75" customHeight="1" x14ac:dyDescent="0.2">
      <c r="A11" s="509" t="s">
        <v>219</v>
      </c>
      <c r="B11" s="510"/>
      <c r="C11" s="510"/>
      <c r="D11" s="511"/>
      <c r="E11" s="32"/>
      <c r="F11" s="232"/>
      <c r="G11" s="232"/>
      <c r="H11" s="232"/>
      <c r="I11" s="233"/>
      <c r="J11" s="225"/>
      <c r="K11" s="82"/>
      <c r="L11" s="81"/>
      <c r="M11" s="22"/>
      <c r="N11" s="22"/>
      <c r="O11" s="22"/>
      <c r="P11" s="22"/>
      <c r="Q11" s="22"/>
      <c r="R11" s="224"/>
      <c r="V11">
        <v>2</v>
      </c>
      <c r="W11" s="130" t="s">
        <v>166</v>
      </c>
    </row>
    <row r="12" spans="1:26" ht="12.75" customHeight="1" x14ac:dyDescent="0.2">
      <c r="A12" s="512"/>
      <c r="B12" s="513"/>
      <c r="C12" s="513"/>
      <c r="D12" s="514"/>
      <c r="E12" s="32"/>
      <c r="F12" s="232"/>
      <c r="G12" s="232"/>
      <c r="H12" s="232"/>
      <c r="I12" s="233"/>
      <c r="J12" s="225"/>
      <c r="K12" s="82"/>
      <c r="L12" s="81"/>
      <c r="M12" s="22"/>
      <c r="N12" s="22"/>
      <c r="O12" s="22"/>
      <c r="P12" s="22"/>
      <c r="Q12" s="22"/>
      <c r="R12" s="224"/>
      <c r="V12">
        <v>3</v>
      </c>
      <c r="W12" s="130" t="s">
        <v>167</v>
      </c>
    </row>
    <row r="13" spans="1:26" ht="12.75" customHeight="1" x14ac:dyDescent="0.2">
      <c r="A13" s="515"/>
      <c r="B13" s="516"/>
      <c r="C13" s="516"/>
      <c r="D13" s="517"/>
      <c r="E13" s="235"/>
      <c r="F13" s="232"/>
      <c r="G13" s="226"/>
      <c r="H13" s="121"/>
      <c r="I13" s="122"/>
      <c r="J13" s="225"/>
      <c r="K13" s="82"/>
      <c r="L13" s="81"/>
      <c r="M13" s="22"/>
      <c r="N13" s="22"/>
      <c r="O13" s="22"/>
      <c r="P13" s="22"/>
      <c r="Q13" s="22"/>
      <c r="R13" s="224"/>
      <c r="V13">
        <v>4</v>
      </c>
      <c r="W13" s="130" t="s">
        <v>168</v>
      </c>
    </row>
    <row r="14" spans="1:26" ht="12.75" customHeight="1" x14ac:dyDescent="0.2">
      <c r="A14" s="518" t="s">
        <v>148</v>
      </c>
      <c r="B14" s="519"/>
      <c r="C14" s="519"/>
      <c r="D14" s="520"/>
      <c r="E14" s="223"/>
      <c r="F14" s="232"/>
      <c r="G14" s="226"/>
      <c r="H14" s="121"/>
      <c r="I14" s="122"/>
      <c r="J14" s="227"/>
      <c r="K14" s="83"/>
      <c r="L14" s="81"/>
      <c r="M14" s="22"/>
      <c r="N14" s="22"/>
      <c r="O14" s="22"/>
      <c r="P14" s="22"/>
      <c r="Q14" s="22"/>
      <c r="R14" s="224"/>
      <c r="V14">
        <v>5</v>
      </c>
      <c r="W14" s="130" t="s">
        <v>169</v>
      </c>
    </row>
    <row r="15" spans="1:26" ht="12.75" customHeight="1" thickBot="1" x14ac:dyDescent="0.25">
      <c r="A15" s="521"/>
      <c r="B15" s="522"/>
      <c r="C15" s="522"/>
      <c r="D15" s="523"/>
      <c r="E15" s="236"/>
      <c r="F15" s="232"/>
      <c r="G15" s="226"/>
      <c r="H15" s="121"/>
      <c r="I15" s="122"/>
      <c r="J15" s="228"/>
      <c r="K15" s="84"/>
      <c r="L15" s="188"/>
      <c r="M15" s="23"/>
      <c r="N15" s="23"/>
      <c r="O15" s="23"/>
      <c r="P15" s="23"/>
      <c r="Q15" s="23"/>
      <c r="R15" s="229"/>
      <c r="V15">
        <v>6</v>
      </c>
      <c r="W15" s="130" t="s">
        <v>170</v>
      </c>
    </row>
    <row r="16" spans="1:26" ht="12.75" customHeight="1" thickBot="1" x14ac:dyDescent="0.25">
      <c r="A16" s="524"/>
      <c r="B16" s="525"/>
      <c r="C16" s="525"/>
      <c r="D16" s="526"/>
      <c r="E16" s="237"/>
      <c r="F16" s="35"/>
      <c r="G16" s="78"/>
      <c r="H16" s="20"/>
      <c r="I16" s="117"/>
      <c r="J16" s="527" t="s">
        <v>152</v>
      </c>
      <c r="K16" s="528"/>
      <c r="L16" s="528"/>
      <c r="M16" s="529"/>
      <c r="N16" s="217" t="s">
        <v>153</v>
      </c>
      <c r="O16" s="230"/>
      <c r="P16" s="217" t="s">
        <v>154</v>
      </c>
      <c r="Q16" s="231"/>
      <c r="R16" s="123"/>
      <c r="V16">
        <v>7</v>
      </c>
      <c r="W16" s="130" t="s">
        <v>171</v>
      </c>
    </row>
    <row r="17" spans="1:23" ht="12.75" customHeight="1" x14ac:dyDescent="0.2">
      <c r="A17" s="106" t="s">
        <v>36</v>
      </c>
      <c r="B17" s="207" t="s">
        <v>37</v>
      </c>
      <c r="C17" s="207" t="s">
        <v>38</v>
      </c>
      <c r="D17" s="207" t="s">
        <v>79</v>
      </c>
      <c r="E17" s="530" t="s">
        <v>39</v>
      </c>
      <c r="F17" s="531"/>
      <c r="G17" s="531"/>
      <c r="H17" s="531"/>
      <c r="I17" s="531"/>
      <c r="J17" s="531"/>
      <c r="K17" s="531"/>
      <c r="L17" s="531"/>
      <c r="M17" s="531"/>
      <c r="N17" s="531"/>
      <c r="O17" s="531"/>
      <c r="P17" s="531"/>
      <c r="Q17" s="531"/>
      <c r="R17" s="532"/>
      <c r="V17">
        <v>8</v>
      </c>
      <c r="W17" s="130" t="s">
        <v>172</v>
      </c>
    </row>
    <row r="18" spans="1:23" ht="12.75" customHeight="1" x14ac:dyDescent="0.2">
      <c r="A18" s="3">
        <v>0.25</v>
      </c>
      <c r="B18" s="2">
        <v>4.1666666666666664E-2</v>
      </c>
      <c r="C18" s="67">
        <v>7</v>
      </c>
      <c r="D18" s="124">
        <v>1.1000000000000001</v>
      </c>
      <c r="E18" s="533" t="s">
        <v>213</v>
      </c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4"/>
      <c r="V18">
        <v>9</v>
      </c>
      <c r="W18" s="130" t="s">
        <v>173</v>
      </c>
    </row>
    <row r="19" spans="1:23" ht="12.75" customHeight="1" x14ac:dyDescent="0.2">
      <c r="A19" s="3">
        <f t="shared" ref="A19:A43" si="0">B18</f>
        <v>4.1666666666666664E-2</v>
      </c>
      <c r="B19" s="2">
        <v>0.8125</v>
      </c>
      <c r="C19" s="67">
        <v>6.5</v>
      </c>
      <c r="D19" s="124">
        <v>1.1000000000000001</v>
      </c>
      <c r="E19" s="533" t="s">
        <v>214</v>
      </c>
      <c r="F19" s="533"/>
      <c r="G19" s="533"/>
      <c r="H19" s="533"/>
      <c r="I19" s="533"/>
      <c r="J19" s="533"/>
      <c r="K19" s="533"/>
      <c r="L19" s="533"/>
      <c r="M19" s="533"/>
      <c r="N19" s="533"/>
      <c r="O19" s="533"/>
      <c r="P19" s="533"/>
      <c r="Q19" s="533"/>
      <c r="R19" s="534"/>
      <c r="V19">
        <v>10</v>
      </c>
      <c r="W19" s="130" t="s">
        <v>174</v>
      </c>
    </row>
    <row r="20" spans="1:23" ht="12.75" customHeight="1" x14ac:dyDescent="0.2">
      <c r="A20" s="3">
        <f t="shared" si="0"/>
        <v>0.8125</v>
      </c>
      <c r="B20" s="2">
        <v>0.25</v>
      </c>
      <c r="C20" s="67">
        <v>10.5</v>
      </c>
      <c r="D20" s="124">
        <v>1.2</v>
      </c>
      <c r="E20" s="533" t="s">
        <v>217</v>
      </c>
      <c r="F20" s="533"/>
      <c r="G20" s="533"/>
      <c r="H20" s="533"/>
      <c r="I20" s="533"/>
      <c r="J20" s="533"/>
      <c r="K20" s="533"/>
      <c r="L20" s="533"/>
      <c r="M20" s="533"/>
      <c r="N20" s="533"/>
      <c r="O20" s="533"/>
      <c r="P20" s="533"/>
      <c r="Q20" s="533"/>
      <c r="R20" s="534"/>
      <c r="V20">
        <v>11</v>
      </c>
      <c r="W20" s="130" t="s">
        <v>175</v>
      </c>
    </row>
    <row r="21" spans="1:23" ht="12.75" customHeight="1" x14ac:dyDescent="0.2">
      <c r="A21" s="3">
        <f t="shared" si="0"/>
        <v>0.25</v>
      </c>
      <c r="B21" s="2"/>
      <c r="C21" s="67"/>
      <c r="D21" s="124"/>
      <c r="E21" s="533"/>
      <c r="F21" s="533"/>
      <c r="G21" s="533"/>
      <c r="H21" s="533"/>
      <c r="I21" s="533"/>
      <c r="J21" s="533"/>
      <c r="K21" s="533"/>
      <c r="L21" s="533"/>
      <c r="M21" s="533"/>
      <c r="N21" s="533"/>
      <c r="O21" s="533"/>
      <c r="P21" s="533"/>
      <c r="Q21" s="533"/>
      <c r="R21" s="534"/>
      <c r="V21">
        <v>12</v>
      </c>
      <c r="W21" s="130" t="s">
        <v>176</v>
      </c>
    </row>
    <row r="22" spans="1:23" ht="12.75" customHeight="1" x14ac:dyDescent="0.2">
      <c r="A22" s="3">
        <f t="shared" si="0"/>
        <v>0</v>
      </c>
      <c r="B22" s="2"/>
      <c r="C22" s="67"/>
      <c r="D22" s="124"/>
      <c r="E22" s="533"/>
      <c r="F22" s="533"/>
      <c r="G22" s="533"/>
      <c r="H22" s="533"/>
      <c r="I22" s="533"/>
      <c r="J22" s="533"/>
      <c r="K22" s="533"/>
      <c r="L22" s="533"/>
      <c r="M22" s="533"/>
      <c r="N22" s="533"/>
      <c r="O22" s="533"/>
      <c r="P22" s="533"/>
      <c r="Q22" s="533"/>
      <c r="R22" s="534"/>
      <c r="V22">
        <v>13</v>
      </c>
      <c r="W22" s="130" t="s">
        <v>177</v>
      </c>
    </row>
    <row r="23" spans="1:23" ht="12.75" customHeight="1" x14ac:dyDescent="0.2">
      <c r="A23" s="3">
        <f t="shared" si="0"/>
        <v>0</v>
      </c>
      <c r="B23" s="2"/>
      <c r="C23" s="67"/>
      <c r="D23" s="124"/>
      <c r="E23" s="533"/>
      <c r="F23" s="533"/>
      <c r="G23" s="533"/>
      <c r="H23" s="533"/>
      <c r="I23" s="533"/>
      <c r="J23" s="533"/>
      <c r="K23" s="533"/>
      <c r="L23" s="533"/>
      <c r="M23" s="533"/>
      <c r="N23" s="533"/>
      <c r="O23" s="533"/>
      <c r="P23" s="533"/>
      <c r="Q23" s="533"/>
      <c r="R23" s="534"/>
      <c r="V23">
        <v>14</v>
      </c>
      <c r="W23" s="130" t="s">
        <v>178</v>
      </c>
    </row>
    <row r="24" spans="1:23" ht="12.75" customHeight="1" x14ac:dyDescent="0.2">
      <c r="A24" s="3">
        <f t="shared" si="0"/>
        <v>0</v>
      </c>
      <c r="B24" s="2"/>
      <c r="C24" s="67"/>
      <c r="D24" s="124"/>
      <c r="E24" s="533"/>
      <c r="F24" s="533"/>
      <c r="G24" s="533"/>
      <c r="H24" s="533"/>
      <c r="I24" s="533"/>
      <c r="J24" s="533"/>
      <c r="K24" s="533"/>
      <c r="L24" s="533"/>
      <c r="M24" s="533"/>
      <c r="N24" s="533"/>
      <c r="O24" s="533"/>
      <c r="P24" s="533"/>
      <c r="Q24" s="533"/>
      <c r="R24" s="534"/>
      <c r="V24">
        <v>15</v>
      </c>
      <c r="W24" s="130" t="s">
        <v>179</v>
      </c>
    </row>
    <row r="25" spans="1:23" ht="12.75" customHeight="1" x14ac:dyDescent="0.2">
      <c r="A25" s="3">
        <f t="shared" si="0"/>
        <v>0</v>
      </c>
      <c r="B25" s="2"/>
      <c r="C25" s="67"/>
      <c r="D25" s="124"/>
      <c r="E25" s="533"/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3"/>
      <c r="Q25" s="533"/>
      <c r="R25" s="534"/>
      <c r="V25">
        <v>16</v>
      </c>
      <c r="W25" s="130" t="s">
        <v>180</v>
      </c>
    </row>
    <row r="26" spans="1:23" ht="12.75" customHeight="1" x14ac:dyDescent="0.2">
      <c r="A26" s="3">
        <f t="shared" si="0"/>
        <v>0</v>
      </c>
      <c r="B26" s="2"/>
      <c r="C26" s="67"/>
      <c r="D26" s="124"/>
      <c r="E26" s="533"/>
      <c r="F26" s="533"/>
      <c r="G26" s="533"/>
      <c r="H26" s="533"/>
      <c r="I26" s="533"/>
      <c r="J26" s="533"/>
      <c r="K26" s="533"/>
      <c r="L26" s="533"/>
      <c r="M26" s="533"/>
      <c r="N26" s="533"/>
      <c r="O26" s="533"/>
      <c r="P26" s="533"/>
      <c r="Q26" s="533"/>
      <c r="R26" s="534"/>
      <c r="V26">
        <v>17</v>
      </c>
      <c r="W26" s="130" t="s">
        <v>181</v>
      </c>
    </row>
    <row r="27" spans="1:23" ht="12.75" customHeight="1" x14ac:dyDescent="0.2">
      <c r="A27" s="3">
        <f t="shared" si="0"/>
        <v>0</v>
      </c>
      <c r="B27" s="2"/>
      <c r="C27" s="67"/>
      <c r="D27" s="124"/>
      <c r="E27" s="533"/>
      <c r="F27" s="533"/>
      <c r="G27" s="533"/>
      <c r="H27" s="533"/>
      <c r="I27" s="533"/>
      <c r="J27" s="533"/>
      <c r="K27" s="533"/>
      <c r="L27" s="533"/>
      <c r="M27" s="533"/>
      <c r="N27" s="533"/>
      <c r="O27" s="533"/>
      <c r="P27" s="533"/>
      <c r="Q27" s="533"/>
      <c r="R27" s="534"/>
      <c r="V27">
        <v>18</v>
      </c>
      <c r="W27" s="130" t="s">
        <v>182</v>
      </c>
    </row>
    <row r="28" spans="1:23" ht="12.75" customHeight="1" x14ac:dyDescent="0.2">
      <c r="A28" s="3">
        <f t="shared" si="0"/>
        <v>0</v>
      </c>
      <c r="B28" s="2"/>
      <c r="C28" s="67"/>
      <c r="D28" s="124"/>
      <c r="E28" s="533"/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4"/>
      <c r="V28">
        <v>19</v>
      </c>
      <c r="W28" s="130" t="s">
        <v>183</v>
      </c>
    </row>
    <row r="29" spans="1:23" s="1" customFormat="1" ht="12.75" customHeight="1" x14ac:dyDescent="0.2">
      <c r="A29" s="3">
        <f t="shared" si="0"/>
        <v>0</v>
      </c>
      <c r="B29" s="2"/>
      <c r="C29" s="67"/>
      <c r="D29" s="124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4"/>
      <c r="V29">
        <v>20</v>
      </c>
      <c r="W29" s="130" t="s">
        <v>184</v>
      </c>
    </row>
    <row r="30" spans="1:23" ht="12.75" customHeight="1" x14ac:dyDescent="0.2">
      <c r="A30" s="3">
        <f t="shared" si="0"/>
        <v>0</v>
      </c>
      <c r="B30" s="2"/>
      <c r="C30" s="67"/>
      <c r="D30" s="124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4"/>
      <c r="V30">
        <v>21</v>
      </c>
      <c r="W30" s="130" t="s">
        <v>199</v>
      </c>
    </row>
    <row r="31" spans="1:23" ht="12.75" customHeight="1" x14ac:dyDescent="0.2">
      <c r="A31" s="3">
        <f t="shared" si="0"/>
        <v>0</v>
      </c>
      <c r="B31" s="2"/>
      <c r="C31" s="67"/>
      <c r="D31" s="124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4"/>
      <c r="V31">
        <v>22</v>
      </c>
    </row>
    <row r="32" spans="1:23" ht="12.75" customHeight="1" x14ac:dyDescent="0.2">
      <c r="A32" s="3">
        <f t="shared" si="0"/>
        <v>0</v>
      </c>
      <c r="B32" s="2"/>
      <c r="C32" s="67"/>
      <c r="D32" s="124"/>
      <c r="E32" s="533"/>
      <c r="F32" s="533"/>
      <c r="G32" s="533"/>
      <c r="H32" s="533"/>
      <c r="I32" s="533"/>
      <c r="J32" s="533"/>
      <c r="K32" s="533"/>
      <c r="L32" s="533"/>
      <c r="M32" s="533"/>
      <c r="N32" s="533"/>
      <c r="O32" s="533"/>
      <c r="P32" s="533"/>
      <c r="Q32" s="533"/>
      <c r="R32" s="534"/>
      <c r="V32">
        <v>23</v>
      </c>
    </row>
    <row r="33" spans="1:18" ht="12.75" customHeight="1" x14ac:dyDescent="0.2">
      <c r="A33" s="3">
        <f t="shared" si="0"/>
        <v>0</v>
      </c>
      <c r="B33" s="2"/>
      <c r="C33" s="67"/>
      <c r="D33" s="124"/>
      <c r="E33" s="533"/>
      <c r="F33" s="533"/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4"/>
    </row>
    <row r="34" spans="1:18" ht="12.75" customHeight="1" x14ac:dyDescent="0.2">
      <c r="A34" s="3">
        <f t="shared" si="0"/>
        <v>0</v>
      </c>
      <c r="B34" s="2"/>
      <c r="C34" s="67"/>
      <c r="D34" s="124"/>
      <c r="E34" s="533"/>
      <c r="F34" s="533"/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4"/>
    </row>
    <row r="35" spans="1:18" ht="12.75" customHeight="1" x14ac:dyDescent="0.2">
      <c r="A35" s="3">
        <f t="shared" si="0"/>
        <v>0</v>
      </c>
      <c r="B35" s="2"/>
      <c r="C35" s="67"/>
      <c r="D35" s="124"/>
      <c r="E35" s="533"/>
      <c r="F35" s="533"/>
      <c r="G35" s="533"/>
      <c r="H35" s="533"/>
      <c r="I35" s="533"/>
      <c r="J35" s="533"/>
      <c r="K35" s="533"/>
      <c r="L35" s="533"/>
      <c r="M35" s="533"/>
      <c r="N35" s="533"/>
      <c r="O35" s="533"/>
      <c r="P35" s="533"/>
      <c r="Q35" s="533"/>
      <c r="R35" s="534"/>
    </row>
    <row r="36" spans="1:18" ht="12.75" customHeight="1" x14ac:dyDescent="0.2">
      <c r="A36" s="3">
        <f t="shared" si="0"/>
        <v>0</v>
      </c>
      <c r="B36" s="2"/>
      <c r="C36" s="67"/>
      <c r="D36" s="124"/>
      <c r="E36" s="533"/>
      <c r="F36" s="533"/>
      <c r="G36" s="533"/>
      <c r="H36" s="533"/>
      <c r="I36" s="533"/>
      <c r="J36" s="533"/>
      <c r="K36" s="533"/>
      <c r="L36" s="533"/>
      <c r="M36" s="533"/>
      <c r="N36" s="533"/>
      <c r="O36" s="533"/>
      <c r="P36" s="533"/>
      <c r="Q36" s="533"/>
      <c r="R36" s="534"/>
    </row>
    <row r="37" spans="1:18" ht="12.75" customHeight="1" x14ac:dyDescent="0.2">
      <c r="A37" s="3">
        <f t="shared" si="0"/>
        <v>0</v>
      </c>
      <c r="B37" s="2"/>
      <c r="C37" s="67"/>
      <c r="D37" s="124"/>
      <c r="E37" s="533"/>
      <c r="F37" s="533"/>
      <c r="G37" s="533"/>
      <c r="H37" s="533"/>
      <c r="I37" s="533"/>
      <c r="J37" s="533"/>
      <c r="K37" s="533"/>
      <c r="L37" s="533"/>
      <c r="M37" s="533"/>
      <c r="N37" s="533"/>
      <c r="O37" s="533"/>
      <c r="P37" s="533"/>
      <c r="Q37" s="533"/>
      <c r="R37" s="534"/>
    </row>
    <row r="38" spans="1:18" ht="12.75" customHeight="1" x14ac:dyDescent="0.2">
      <c r="A38" s="3">
        <f t="shared" si="0"/>
        <v>0</v>
      </c>
      <c r="B38" s="2"/>
      <c r="C38" s="67"/>
      <c r="D38" s="124"/>
      <c r="E38" s="533" t="s">
        <v>215</v>
      </c>
      <c r="F38" s="533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33"/>
      <c r="R38" s="534"/>
    </row>
    <row r="39" spans="1:18" ht="12.75" customHeight="1" x14ac:dyDescent="0.2">
      <c r="A39" s="3">
        <f t="shared" si="0"/>
        <v>0</v>
      </c>
      <c r="B39" s="2"/>
      <c r="C39" s="67"/>
      <c r="D39" s="124"/>
      <c r="E39" s="533"/>
      <c r="F39" s="533"/>
      <c r="G39" s="533"/>
      <c r="H39" s="533"/>
      <c r="I39" s="533"/>
      <c r="J39" s="533"/>
      <c r="K39" s="533"/>
      <c r="L39" s="533"/>
      <c r="M39" s="533"/>
      <c r="N39" s="533"/>
      <c r="O39" s="533"/>
      <c r="P39" s="533"/>
      <c r="Q39" s="533"/>
      <c r="R39" s="534"/>
    </row>
    <row r="40" spans="1:18" x14ac:dyDescent="0.2">
      <c r="A40" s="3">
        <f t="shared" si="0"/>
        <v>0</v>
      </c>
      <c r="B40" s="2"/>
      <c r="C40" s="67"/>
      <c r="D40" s="124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4"/>
    </row>
    <row r="41" spans="1:18" x14ac:dyDescent="0.2">
      <c r="A41" s="3">
        <f t="shared" si="0"/>
        <v>0</v>
      </c>
      <c r="B41" s="2"/>
      <c r="C41" s="67"/>
      <c r="D41" s="124"/>
      <c r="E41" s="533" t="s">
        <v>208</v>
      </c>
      <c r="F41" s="533"/>
      <c r="G41" s="533"/>
      <c r="H41" s="533"/>
      <c r="I41" s="533"/>
      <c r="J41" s="533"/>
      <c r="K41" s="533"/>
      <c r="L41" s="533"/>
      <c r="M41" s="533"/>
      <c r="N41" s="533"/>
      <c r="O41" s="533"/>
      <c r="P41" s="533"/>
      <c r="Q41" s="533"/>
      <c r="R41" s="534"/>
    </row>
    <row r="42" spans="1:18" x14ac:dyDescent="0.2">
      <c r="A42" s="3">
        <f t="shared" si="0"/>
        <v>0</v>
      </c>
      <c r="B42" s="2"/>
      <c r="C42" s="67"/>
      <c r="D42" s="124"/>
      <c r="E42" s="533" t="s">
        <v>231</v>
      </c>
      <c r="F42" s="533"/>
      <c r="G42" s="533"/>
      <c r="H42" s="533"/>
      <c r="I42" s="533"/>
      <c r="J42" s="533"/>
      <c r="K42" s="533"/>
      <c r="L42" s="533"/>
      <c r="M42" s="533"/>
      <c r="N42" s="533"/>
      <c r="O42" s="533"/>
      <c r="P42" s="533"/>
      <c r="Q42" s="533"/>
      <c r="R42" s="534"/>
    </row>
    <row r="43" spans="1:18" x14ac:dyDescent="0.2">
      <c r="A43" s="3">
        <f t="shared" si="0"/>
        <v>0</v>
      </c>
      <c r="B43" s="2"/>
      <c r="C43" s="67"/>
      <c r="D43" s="124"/>
      <c r="E43" s="533" t="s">
        <v>223</v>
      </c>
      <c r="F43" s="533"/>
      <c r="G43" s="533"/>
      <c r="H43" s="533"/>
      <c r="I43" s="533"/>
      <c r="J43" s="533"/>
      <c r="K43" s="533"/>
      <c r="L43" s="533"/>
      <c r="M43" s="533"/>
      <c r="N43" s="533"/>
      <c r="O43" s="533"/>
      <c r="P43" s="533"/>
      <c r="Q43" s="533"/>
      <c r="R43" s="534"/>
    </row>
    <row r="44" spans="1:18" ht="13.5" thickBot="1" x14ac:dyDescent="0.25">
      <c r="A44" s="543" t="s">
        <v>40</v>
      </c>
      <c r="B44" s="544"/>
      <c r="C44" s="62">
        <f>SUM(C18:C43)</f>
        <v>24</v>
      </c>
      <c r="D44" s="80"/>
      <c r="E44" s="545"/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45"/>
      <c r="R44" s="546"/>
    </row>
    <row r="45" spans="1:18" x14ac:dyDescent="0.2">
      <c r="A45" s="7" t="s">
        <v>98</v>
      </c>
      <c r="B45" s="77" t="s">
        <v>2</v>
      </c>
      <c r="C45" s="77" t="s">
        <v>8</v>
      </c>
      <c r="D45" s="77" t="s">
        <v>9</v>
      </c>
      <c r="E45" s="77" t="s">
        <v>90</v>
      </c>
      <c r="F45" s="77" t="s">
        <v>10</v>
      </c>
      <c r="G45" s="77" t="s">
        <v>11</v>
      </c>
      <c r="H45" s="77" t="s">
        <v>12</v>
      </c>
      <c r="I45" s="77" t="s">
        <v>13</v>
      </c>
      <c r="J45" s="77" t="s">
        <v>14</v>
      </c>
      <c r="K45" s="77" t="s">
        <v>15</v>
      </c>
      <c r="L45" s="77" t="s">
        <v>91</v>
      </c>
      <c r="M45" s="87" t="s">
        <v>48</v>
      </c>
      <c r="N45" s="87" t="s">
        <v>16</v>
      </c>
      <c r="O45" s="87" t="s">
        <v>92</v>
      </c>
      <c r="P45" s="547" t="s">
        <v>17</v>
      </c>
      <c r="Q45" s="519"/>
      <c r="R45" s="520"/>
    </row>
    <row r="46" spans="1:18" x14ac:dyDescent="0.2">
      <c r="A46" s="156">
        <v>1</v>
      </c>
      <c r="B46" s="202">
        <v>17.5</v>
      </c>
      <c r="C46" s="157" t="s">
        <v>224</v>
      </c>
      <c r="D46" s="157" t="s">
        <v>221</v>
      </c>
      <c r="E46" s="157"/>
      <c r="F46" s="157">
        <v>17111528</v>
      </c>
      <c r="G46" s="157" t="s">
        <v>222</v>
      </c>
      <c r="H46" s="157">
        <v>40</v>
      </c>
      <c r="I46" s="157">
        <v>883</v>
      </c>
      <c r="J46" s="189">
        <f t="shared" ref="J46:J53" si="1">IF(I46="","",I46-H46)</f>
        <v>843</v>
      </c>
      <c r="K46" s="158">
        <v>10.5</v>
      </c>
      <c r="L46" s="85">
        <f t="shared" ref="L46:L53" si="2">IF(K46=0,"",(J46/K46))</f>
        <v>80.285714285714292</v>
      </c>
      <c r="M46" s="124"/>
      <c r="N46" s="124"/>
      <c r="O46" s="124"/>
      <c r="P46" s="541" t="s">
        <v>195</v>
      </c>
      <c r="Q46" s="541"/>
      <c r="R46" s="542"/>
    </row>
    <row r="47" spans="1:18" x14ac:dyDescent="0.2">
      <c r="A47" s="156"/>
      <c r="B47" s="202"/>
      <c r="C47" s="157"/>
      <c r="D47" s="157"/>
      <c r="E47" s="157"/>
      <c r="F47" s="157"/>
      <c r="G47" s="157"/>
      <c r="H47" s="157"/>
      <c r="I47" s="157"/>
      <c r="J47" s="189" t="str">
        <f t="shared" si="1"/>
        <v/>
      </c>
      <c r="K47" s="158"/>
      <c r="L47" s="85" t="str">
        <f t="shared" si="2"/>
        <v/>
      </c>
      <c r="M47" s="33"/>
      <c r="N47" s="124"/>
      <c r="O47" s="124"/>
      <c r="P47" s="541"/>
      <c r="Q47" s="541"/>
      <c r="R47" s="542"/>
    </row>
    <row r="48" spans="1:18" x14ac:dyDescent="0.2">
      <c r="A48" s="156"/>
      <c r="B48" s="202"/>
      <c r="C48" s="157"/>
      <c r="D48" s="157"/>
      <c r="E48" s="157"/>
      <c r="F48" s="157"/>
      <c r="G48" s="157"/>
      <c r="H48" s="157"/>
      <c r="I48" s="157"/>
      <c r="J48" s="189" t="str">
        <f t="shared" si="1"/>
        <v/>
      </c>
      <c r="K48" s="158"/>
      <c r="L48" s="85" t="str">
        <f t="shared" si="2"/>
        <v/>
      </c>
      <c r="M48" s="113"/>
      <c r="N48" s="59"/>
      <c r="O48" s="59"/>
      <c r="P48" s="541"/>
      <c r="Q48" s="541"/>
      <c r="R48" s="542"/>
    </row>
    <row r="49" spans="1:18" x14ac:dyDescent="0.2">
      <c r="A49" s="156"/>
      <c r="B49" s="202"/>
      <c r="C49" s="157"/>
      <c r="D49" s="157"/>
      <c r="E49" s="157"/>
      <c r="F49" s="157"/>
      <c r="G49" s="157"/>
      <c r="H49" s="157"/>
      <c r="I49" s="157"/>
      <c r="J49" s="189" t="str">
        <f t="shared" si="1"/>
        <v/>
      </c>
      <c r="K49" s="158"/>
      <c r="L49" s="85" t="str">
        <f t="shared" si="2"/>
        <v/>
      </c>
      <c r="M49" s="124"/>
      <c r="N49" s="124"/>
      <c r="O49" s="124"/>
      <c r="P49" s="541"/>
      <c r="Q49" s="541"/>
      <c r="R49" s="542"/>
    </row>
    <row r="50" spans="1:18" ht="14.25" customHeight="1" x14ac:dyDescent="0.2">
      <c r="A50" s="156"/>
      <c r="B50" s="202"/>
      <c r="C50" s="157"/>
      <c r="D50" s="157"/>
      <c r="E50" s="157"/>
      <c r="F50" s="157"/>
      <c r="G50" s="157"/>
      <c r="H50" s="157"/>
      <c r="I50" s="157"/>
      <c r="J50" s="189" t="str">
        <f t="shared" si="1"/>
        <v/>
      </c>
      <c r="K50" s="158"/>
      <c r="L50" s="85" t="str">
        <f t="shared" si="2"/>
        <v/>
      </c>
      <c r="M50" s="113"/>
      <c r="N50" s="124"/>
      <c r="O50" s="124"/>
      <c r="P50" s="541"/>
      <c r="Q50" s="541"/>
      <c r="R50" s="542"/>
    </row>
    <row r="51" spans="1:18" ht="12.75" customHeight="1" x14ac:dyDescent="0.2">
      <c r="A51" s="32"/>
      <c r="B51" s="205"/>
      <c r="C51" s="124"/>
      <c r="D51" s="124"/>
      <c r="E51" s="124"/>
      <c r="F51" s="33"/>
      <c r="G51" s="124"/>
      <c r="H51" s="124"/>
      <c r="I51" s="124"/>
      <c r="J51" s="131" t="str">
        <f t="shared" si="1"/>
        <v/>
      </c>
      <c r="K51" s="110"/>
      <c r="L51" s="85" t="str">
        <f t="shared" si="2"/>
        <v/>
      </c>
      <c r="M51" s="124"/>
      <c r="N51" s="124"/>
      <c r="O51" s="124"/>
      <c r="P51" s="541"/>
      <c r="Q51" s="541"/>
      <c r="R51" s="542"/>
    </row>
    <row r="52" spans="1:18" ht="12.75" customHeight="1" x14ac:dyDescent="0.2">
      <c r="A52" s="32"/>
      <c r="B52" s="205"/>
      <c r="C52" s="124"/>
      <c r="D52" s="124"/>
      <c r="E52" s="124"/>
      <c r="F52" s="34"/>
      <c r="G52" s="124"/>
      <c r="H52" s="124"/>
      <c r="I52" s="124"/>
      <c r="J52" s="131" t="str">
        <f t="shared" si="1"/>
        <v/>
      </c>
      <c r="K52" s="110"/>
      <c r="L52" s="85" t="str">
        <f t="shared" si="2"/>
        <v/>
      </c>
      <c r="M52" s="19"/>
      <c r="N52" s="19"/>
      <c r="O52" s="19"/>
      <c r="P52" s="541"/>
      <c r="Q52" s="541"/>
      <c r="R52" s="542"/>
    </row>
    <row r="53" spans="1:18" x14ac:dyDescent="0.2">
      <c r="A53" s="32"/>
      <c r="B53" s="205"/>
      <c r="C53" s="124"/>
      <c r="D53" s="124"/>
      <c r="E53" s="124"/>
      <c r="F53" s="34"/>
      <c r="G53" s="124"/>
      <c r="H53" s="124"/>
      <c r="I53" s="124"/>
      <c r="J53" s="131" t="str">
        <f t="shared" si="1"/>
        <v/>
      </c>
      <c r="K53" s="110"/>
      <c r="L53" s="85" t="str">
        <f t="shared" si="2"/>
        <v/>
      </c>
      <c r="M53" s="19"/>
      <c r="N53" s="19"/>
      <c r="O53" s="19"/>
      <c r="P53" s="541"/>
      <c r="Q53" s="541"/>
      <c r="R53" s="542"/>
    </row>
    <row r="54" spans="1:18" x14ac:dyDescent="0.2">
      <c r="A54" s="5" t="s">
        <v>97</v>
      </c>
      <c r="B54" s="562" t="s">
        <v>99</v>
      </c>
      <c r="C54" s="563"/>
      <c r="D54" s="563"/>
      <c r="E54" s="563"/>
      <c r="F54" s="563"/>
      <c r="G54" s="563"/>
      <c r="H54" s="563"/>
      <c r="I54" s="564"/>
      <c r="J54" s="77" t="s">
        <v>72</v>
      </c>
      <c r="K54" s="9" t="s">
        <v>101</v>
      </c>
      <c r="L54" s="9" t="s">
        <v>2</v>
      </c>
      <c r="M54" s="9" t="s">
        <v>100</v>
      </c>
      <c r="N54" s="9" t="s">
        <v>192</v>
      </c>
      <c r="O54" s="9" t="s">
        <v>136</v>
      </c>
      <c r="P54" s="115" t="s">
        <v>144</v>
      </c>
      <c r="Q54" s="9" t="s">
        <v>102</v>
      </c>
      <c r="R54" s="6" t="s">
        <v>10</v>
      </c>
    </row>
    <row r="55" spans="1:18" x14ac:dyDescent="0.2">
      <c r="A55" s="159">
        <v>1</v>
      </c>
      <c r="B55" s="500" t="s">
        <v>220</v>
      </c>
      <c r="C55" s="501"/>
      <c r="D55" s="501"/>
      <c r="E55" s="501"/>
      <c r="F55" s="501"/>
      <c r="G55" s="501"/>
      <c r="H55" s="501"/>
      <c r="I55" s="502"/>
      <c r="J55" s="26">
        <v>237.43</v>
      </c>
      <c r="K55" s="205"/>
      <c r="L55" s="208"/>
      <c r="M55" s="208"/>
      <c r="N55" s="22"/>
      <c r="O55" s="208"/>
      <c r="P55" s="208"/>
      <c r="Q55" s="208"/>
      <c r="R55" s="209"/>
    </row>
    <row r="56" spans="1:18" x14ac:dyDescent="0.2">
      <c r="A56" s="159"/>
      <c r="B56" s="500"/>
      <c r="C56" s="501"/>
      <c r="D56" s="501"/>
      <c r="E56" s="501"/>
      <c r="F56" s="501"/>
      <c r="G56" s="501"/>
      <c r="H56" s="501"/>
      <c r="I56" s="502"/>
      <c r="J56" s="26"/>
      <c r="K56" s="205"/>
      <c r="L56" s="208"/>
      <c r="M56" s="208"/>
      <c r="N56" s="22"/>
      <c r="O56" s="208"/>
      <c r="P56" s="208"/>
      <c r="Q56" s="208"/>
      <c r="R56" s="209"/>
    </row>
    <row r="57" spans="1:18" x14ac:dyDescent="0.2">
      <c r="A57" s="159"/>
      <c r="B57" s="500"/>
      <c r="C57" s="501"/>
      <c r="D57" s="501"/>
      <c r="E57" s="501"/>
      <c r="F57" s="501"/>
      <c r="G57" s="501"/>
      <c r="H57" s="501"/>
      <c r="I57" s="502"/>
      <c r="J57" s="26"/>
      <c r="K57" s="205"/>
      <c r="L57" s="208"/>
      <c r="M57" s="208"/>
      <c r="N57" s="22"/>
      <c r="O57" s="208"/>
      <c r="P57" s="208"/>
      <c r="Q57" s="208"/>
      <c r="R57" s="209"/>
    </row>
    <row r="58" spans="1:18" x14ac:dyDescent="0.2">
      <c r="A58" s="159"/>
      <c r="B58" s="500"/>
      <c r="C58" s="501"/>
      <c r="D58" s="501"/>
      <c r="E58" s="501"/>
      <c r="F58" s="501"/>
      <c r="G58" s="501"/>
      <c r="H58" s="501"/>
      <c r="I58" s="502"/>
      <c r="J58" s="26"/>
      <c r="K58" s="205"/>
      <c r="L58" s="208"/>
      <c r="M58" s="208"/>
      <c r="N58" s="22"/>
      <c r="O58" s="208"/>
      <c r="P58" s="208"/>
      <c r="Q58" s="208"/>
      <c r="R58" s="209"/>
    </row>
    <row r="59" spans="1:18" x14ac:dyDescent="0.2">
      <c r="A59" s="159"/>
      <c r="B59" s="500"/>
      <c r="C59" s="501"/>
      <c r="D59" s="501"/>
      <c r="E59" s="501"/>
      <c r="F59" s="501"/>
      <c r="G59" s="501"/>
      <c r="H59" s="501"/>
      <c r="I59" s="502"/>
      <c r="J59" s="26"/>
      <c r="K59" s="205"/>
      <c r="L59" s="208"/>
      <c r="M59" s="208"/>
      <c r="N59" s="22"/>
      <c r="O59" s="208"/>
      <c r="P59" s="208"/>
      <c r="Q59" s="208"/>
      <c r="R59" s="209"/>
    </row>
    <row r="60" spans="1:18" ht="12.75" customHeight="1" x14ac:dyDescent="0.2">
      <c r="A60" s="159"/>
      <c r="B60" s="500"/>
      <c r="C60" s="501"/>
      <c r="D60" s="501"/>
      <c r="E60" s="501"/>
      <c r="F60" s="501"/>
      <c r="G60" s="501"/>
      <c r="H60" s="501"/>
      <c r="I60" s="502"/>
      <c r="J60" s="26"/>
      <c r="K60" s="205"/>
      <c r="L60" s="208"/>
      <c r="M60" s="208"/>
      <c r="N60" s="22"/>
      <c r="O60" s="208"/>
      <c r="P60" s="208"/>
      <c r="Q60" s="208"/>
      <c r="R60" s="209"/>
    </row>
    <row r="61" spans="1:18" x14ac:dyDescent="0.2">
      <c r="A61" s="21"/>
      <c r="B61" s="548"/>
      <c r="C61" s="549"/>
      <c r="D61" s="549"/>
      <c r="E61" s="549"/>
      <c r="F61" s="549"/>
      <c r="G61" s="549"/>
      <c r="H61" s="549"/>
      <c r="I61" s="550"/>
      <c r="J61" s="26"/>
      <c r="K61" s="205"/>
      <c r="L61" s="208"/>
      <c r="M61" s="208"/>
      <c r="N61" s="22"/>
      <c r="O61" s="208"/>
      <c r="P61" s="208"/>
      <c r="Q61" s="208"/>
      <c r="R61" s="209"/>
    </row>
    <row r="62" spans="1:18" ht="13.5" thickBot="1" x14ac:dyDescent="0.25">
      <c r="A62" s="31"/>
      <c r="B62" s="551"/>
      <c r="C62" s="552"/>
      <c r="D62" s="552"/>
      <c r="E62" s="552"/>
      <c r="F62" s="552"/>
      <c r="G62" s="552"/>
      <c r="H62" s="552"/>
      <c r="I62" s="553"/>
      <c r="J62" s="23"/>
      <c r="K62" s="213"/>
      <c r="L62" s="213"/>
      <c r="M62" s="213"/>
      <c r="N62" s="23"/>
      <c r="O62" s="213"/>
      <c r="P62" s="213"/>
      <c r="Q62" s="213"/>
      <c r="R62" s="234"/>
    </row>
    <row r="63" spans="1:18" ht="13.5" thickBot="1" x14ac:dyDescent="0.25">
      <c r="A63" s="10"/>
      <c r="B63" s="11"/>
      <c r="C63" s="52" t="s">
        <v>46</v>
      </c>
      <c r="D63" s="52" t="s">
        <v>47</v>
      </c>
      <c r="E63" s="52" t="s">
        <v>48</v>
      </c>
      <c r="F63" s="52" t="s">
        <v>49</v>
      </c>
      <c r="G63" s="52" t="s">
        <v>50</v>
      </c>
      <c r="H63" s="52" t="s">
        <v>29</v>
      </c>
      <c r="I63" s="53" t="s">
        <v>51</v>
      </c>
      <c r="J63" s="554" t="s">
        <v>27</v>
      </c>
      <c r="K63" s="555"/>
      <c r="L63" s="108"/>
      <c r="M63" s="108"/>
      <c r="N63" s="58" t="s">
        <v>2</v>
      </c>
      <c r="O63" s="207" t="s">
        <v>3</v>
      </c>
      <c r="P63" s="79" t="s">
        <v>105</v>
      </c>
      <c r="Q63" s="79" t="s">
        <v>106</v>
      </c>
      <c r="R63" s="18" t="s">
        <v>4</v>
      </c>
    </row>
    <row r="64" spans="1:18" x14ac:dyDescent="0.2">
      <c r="A64" s="12" t="s">
        <v>52</v>
      </c>
      <c r="B64" s="13"/>
      <c r="C64" s="124">
        <v>4.5</v>
      </c>
      <c r="D64" s="26">
        <v>16.600000000000001</v>
      </c>
      <c r="E64" s="124" t="s">
        <v>218</v>
      </c>
      <c r="F64" s="27" t="s">
        <v>207</v>
      </c>
      <c r="G64" s="124">
        <v>21</v>
      </c>
      <c r="H64" s="28">
        <v>645.57000000000005</v>
      </c>
      <c r="I64" s="206"/>
      <c r="J64" s="61"/>
      <c r="K64" s="94" t="s">
        <v>57</v>
      </c>
      <c r="L64" s="556" t="s">
        <v>6</v>
      </c>
      <c r="M64" s="557"/>
      <c r="N64" s="124">
        <v>20</v>
      </c>
      <c r="O64" s="19" t="s">
        <v>190</v>
      </c>
      <c r="P64" s="111">
        <v>50</v>
      </c>
      <c r="Q64" s="111" t="s">
        <v>191</v>
      </c>
      <c r="R64" s="169"/>
    </row>
    <row r="65" spans="1:25" x14ac:dyDescent="0.2">
      <c r="A65" s="12" t="s">
        <v>53</v>
      </c>
      <c r="B65" s="13"/>
      <c r="C65" s="124"/>
      <c r="D65" s="124"/>
      <c r="E65" s="124"/>
      <c r="F65" s="124"/>
      <c r="G65" s="59"/>
      <c r="H65" s="124"/>
      <c r="I65" s="206"/>
      <c r="J65" s="558"/>
      <c r="K65" s="559"/>
      <c r="L65" s="560" t="s">
        <v>107</v>
      </c>
      <c r="M65" s="561"/>
      <c r="N65" s="92">
        <v>13.375</v>
      </c>
      <c r="O65" s="19" t="s">
        <v>200</v>
      </c>
      <c r="P65" s="111"/>
      <c r="Q65" s="111" t="s">
        <v>191</v>
      </c>
      <c r="R65" s="169"/>
    </row>
    <row r="66" spans="1:25" ht="13.5" thickBot="1" x14ac:dyDescent="0.25">
      <c r="A66" s="15" t="s">
        <v>54</v>
      </c>
      <c r="B66" s="16"/>
      <c r="C66" s="29"/>
      <c r="D66" s="29"/>
      <c r="E66" s="29"/>
      <c r="F66" s="29"/>
      <c r="G66" s="60"/>
      <c r="H66" s="29"/>
      <c r="I66" s="30"/>
      <c r="J66" s="574"/>
      <c r="K66" s="575"/>
      <c r="L66" s="560" t="s">
        <v>108</v>
      </c>
      <c r="M66" s="561"/>
      <c r="N66" s="92"/>
      <c r="O66" s="19"/>
      <c r="P66" s="111"/>
      <c r="Q66" s="111"/>
      <c r="R66" s="169"/>
    </row>
    <row r="67" spans="1:25" ht="13.5" thickBot="1" x14ac:dyDescent="0.25">
      <c r="A67" s="527" t="s">
        <v>56</v>
      </c>
      <c r="B67" s="576"/>
      <c r="C67" s="577" t="s">
        <v>33</v>
      </c>
      <c r="D67" s="577"/>
      <c r="E67" s="25">
        <v>0.9</v>
      </c>
      <c r="F67" s="578" t="s">
        <v>34</v>
      </c>
      <c r="G67" s="577"/>
      <c r="H67" s="24">
        <v>0.95</v>
      </c>
      <c r="I67" s="540" t="s">
        <v>73</v>
      </c>
      <c r="J67" s="579"/>
      <c r="K67" s="579"/>
      <c r="L67" s="580" t="s">
        <v>109</v>
      </c>
      <c r="M67" s="561"/>
      <c r="N67" s="92"/>
      <c r="O67" s="19"/>
      <c r="P67" s="111"/>
      <c r="Q67" s="111"/>
      <c r="R67" s="169"/>
    </row>
    <row r="68" spans="1:25" ht="13.5" thickBot="1" x14ac:dyDescent="0.25">
      <c r="A68" s="17"/>
      <c r="B68" s="207" t="s">
        <v>9</v>
      </c>
      <c r="C68" s="207" t="s">
        <v>28</v>
      </c>
      <c r="D68" s="207" t="s">
        <v>29</v>
      </c>
      <c r="E68" s="207" t="s">
        <v>55</v>
      </c>
      <c r="F68" s="207" t="s">
        <v>30</v>
      </c>
      <c r="G68" s="207" t="s">
        <v>31</v>
      </c>
      <c r="H68" s="18" t="s">
        <v>32</v>
      </c>
      <c r="I68" s="5" t="s">
        <v>5</v>
      </c>
      <c r="J68" s="9" t="s">
        <v>30</v>
      </c>
      <c r="K68" s="216" t="s">
        <v>35</v>
      </c>
      <c r="L68" s="565" t="s">
        <v>110</v>
      </c>
      <c r="M68" s="566"/>
      <c r="N68" s="93"/>
      <c r="O68" s="20"/>
      <c r="P68" s="112"/>
      <c r="Q68" s="112"/>
      <c r="R68" s="170"/>
    </row>
    <row r="69" spans="1:25" x14ac:dyDescent="0.2">
      <c r="A69" s="203" t="s">
        <v>33</v>
      </c>
      <c r="B69" s="50" t="s">
        <v>204</v>
      </c>
      <c r="C69" s="22">
        <v>6.5</v>
      </c>
      <c r="D69" s="22">
        <v>8</v>
      </c>
      <c r="E69" s="65">
        <v>3.83</v>
      </c>
      <c r="F69" s="28">
        <v>120</v>
      </c>
      <c r="G69" s="14">
        <f>E69*F69*E67</f>
        <v>413.64000000000004</v>
      </c>
      <c r="H69" s="63">
        <v>450</v>
      </c>
      <c r="I69" s="21"/>
      <c r="J69" s="205"/>
      <c r="K69" s="206"/>
      <c r="L69" s="540" t="s">
        <v>132</v>
      </c>
      <c r="M69" s="507"/>
      <c r="N69" s="507"/>
      <c r="O69" s="567" t="s">
        <v>126</v>
      </c>
      <c r="P69" s="531"/>
      <c r="Q69" s="531"/>
      <c r="R69" s="532"/>
    </row>
    <row r="70" spans="1:25" ht="13.5" thickBot="1" x14ac:dyDescent="0.25">
      <c r="A70" s="220" t="s">
        <v>34</v>
      </c>
      <c r="B70" s="51"/>
      <c r="C70" s="23"/>
      <c r="D70" s="23"/>
      <c r="E70" s="66"/>
      <c r="F70" s="35"/>
      <c r="G70" s="8">
        <f>E70*F70*H67</f>
        <v>0</v>
      </c>
      <c r="H70" s="64"/>
      <c r="I70" s="125"/>
      <c r="J70" s="120"/>
      <c r="K70" s="126"/>
      <c r="L70" s="568" t="s">
        <v>118</v>
      </c>
      <c r="M70" s="569"/>
      <c r="N70" s="166">
        <v>4</v>
      </c>
      <c r="O70" s="570" t="s">
        <v>133</v>
      </c>
      <c r="P70" s="571"/>
      <c r="Q70" s="572" t="s">
        <v>205</v>
      </c>
      <c r="R70" s="573"/>
    </row>
    <row r="71" spans="1:25" x14ac:dyDescent="0.2">
      <c r="A71" s="587" t="s">
        <v>112</v>
      </c>
      <c r="B71" s="588"/>
      <c r="C71" s="191">
        <v>43242</v>
      </c>
      <c r="D71" s="215" t="s">
        <v>111</v>
      </c>
      <c r="E71" s="183">
        <v>0.8125</v>
      </c>
      <c r="F71" s="589" t="s">
        <v>76</v>
      </c>
      <c r="G71" s="590"/>
      <c r="H71" s="151"/>
      <c r="I71" s="218" t="s">
        <v>156</v>
      </c>
      <c r="J71" s="591" t="s">
        <v>157</v>
      </c>
      <c r="K71" s="592"/>
      <c r="L71" s="584" t="s">
        <v>119</v>
      </c>
      <c r="M71" s="584"/>
      <c r="N71" s="100">
        <v>4</v>
      </c>
      <c r="O71" s="593" t="s">
        <v>131</v>
      </c>
      <c r="P71" s="594"/>
      <c r="Q71" s="585" t="s">
        <v>206</v>
      </c>
      <c r="R71" s="586"/>
      <c r="V71" s="95"/>
      <c r="W71" s="96"/>
      <c r="X71" s="96"/>
      <c r="Y71" s="96"/>
    </row>
    <row r="72" spans="1:25" x14ac:dyDescent="0.2">
      <c r="A72" s="570" t="s">
        <v>113</v>
      </c>
      <c r="B72" s="571"/>
      <c r="C72" s="113"/>
      <c r="D72" s="204" t="s">
        <v>111</v>
      </c>
      <c r="E72" s="184"/>
      <c r="F72" s="581" t="s">
        <v>75</v>
      </c>
      <c r="G72" s="582"/>
      <c r="H72" s="238"/>
      <c r="I72" s="203" t="s">
        <v>158</v>
      </c>
      <c r="J72" s="500"/>
      <c r="K72" s="583"/>
      <c r="L72" s="584" t="s">
        <v>120</v>
      </c>
      <c r="M72" s="584"/>
      <c r="N72" s="100">
        <v>1</v>
      </c>
      <c r="O72" s="570" t="s">
        <v>128</v>
      </c>
      <c r="P72" s="571"/>
      <c r="Q72" s="585"/>
      <c r="R72" s="586"/>
      <c r="V72" s="95"/>
      <c r="W72" s="97"/>
      <c r="X72" s="97"/>
      <c r="Y72" s="96"/>
    </row>
    <row r="73" spans="1:25" x14ac:dyDescent="0.2">
      <c r="A73" s="570" t="s">
        <v>114</v>
      </c>
      <c r="B73" s="571"/>
      <c r="C73" s="113"/>
      <c r="D73" s="204" t="s">
        <v>111</v>
      </c>
      <c r="E73" s="184"/>
      <c r="F73" s="581" t="s">
        <v>142</v>
      </c>
      <c r="G73" s="582"/>
      <c r="H73" s="238"/>
      <c r="I73" s="203" t="s">
        <v>159</v>
      </c>
      <c r="J73" s="500"/>
      <c r="K73" s="583"/>
      <c r="L73" s="584" t="s">
        <v>127</v>
      </c>
      <c r="M73" s="584"/>
      <c r="N73" s="100">
        <v>1</v>
      </c>
      <c r="O73" s="593" t="s">
        <v>131</v>
      </c>
      <c r="P73" s="594"/>
      <c r="Q73" s="585"/>
      <c r="R73" s="586"/>
    </row>
    <row r="74" spans="1:25" x14ac:dyDescent="0.2">
      <c r="A74" s="570" t="s">
        <v>116</v>
      </c>
      <c r="B74" s="571"/>
      <c r="C74" s="114"/>
      <c r="D74" s="204" t="s">
        <v>111</v>
      </c>
      <c r="E74" s="184"/>
      <c r="F74" s="581" t="s">
        <v>150</v>
      </c>
      <c r="G74" s="582"/>
      <c r="H74" s="239"/>
      <c r="I74" s="203" t="s">
        <v>160</v>
      </c>
      <c r="J74" s="500"/>
      <c r="K74" s="583"/>
      <c r="L74" s="584" t="s">
        <v>122</v>
      </c>
      <c r="M74" s="584"/>
      <c r="N74" s="100"/>
      <c r="O74" s="570" t="s">
        <v>120</v>
      </c>
      <c r="P74" s="571"/>
      <c r="Q74" s="585" t="s">
        <v>209</v>
      </c>
      <c r="R74" s="586"/>
      <c r="T74" s="95"/>
      <c r="U74" s="101"/>
      <c r="V74" s="102"/>
      <c r="W74" s="103"/>
      <c r="X74" s="103"/>
      <c r="Y74" s="103"/>
    </row>
    <row r="75" spans="1:25" x14ac:dyDescent="0.2">
      <c r="A75" s="570" t="s">
        <v>117</v>
      </c>
      <c r="B75" s="571"/>
      <c r="C75" s="114"/>
      <c r="D75" s="204" t="s">
        <v>111</v>
      </c>
      <c r="E75" s="185"/>
      <c r="F75" s="581" t="s">
        <v>151</v>
      </c>
      <c r="G75" s="582"/>
      <c r="H75" s="238"/>
      <c r="I75" s="203" t="s">
        <v>161</v>
      </c>
      <c r="J75" s="500"/>
      <c r="K75" s="583"/>
      <c r="L75" s="584" t="s">
        <v>123</v>
      </c>
      <c r="M75" s="584"/>
      <c r="N75" s="100"/>
      <c r="O75" s="593" t="s">
        <v>131</v>
      </c>
      <c r="P75" s="594"/>
      <c r="Q75" s="585" t="s">
        <v>210</v>
      </c>
      <c r="R75" s="586"/>
      <c r="T75" s="104"/>
      <c r="U75" s="104"/>
      <c r="V75" s="104"/>
      <c r="W75" s="104"/>
      <c r="X75" s="104"/>
      <c r="Y75" s="104"/>
    </row>
    <row r="76" spans="1:25" ht="13.5" thickBot="1" x14ac:dyDescent="0.25">
      <c r="A76" s="595" t="s">
        <v>115</v>
      </c>
      <c r="B76" s="596"/>
      <c r="C76" s="168"/>
      <c r="D76" s="214" t="s">
        <v>111</v>
      </c>
      <c r="E76" s="186"/>
      <c r="F76" s="597" t="s">
        <v>135</v>
      </c>
      <c r="G76" s="598"/>
      <c r="H76" s="240"/>
      <c r="I76" s="203" t="s">
        <v>162</v>
      </c>
      <c r="J76" s="500"/>
      <c r="K76" s="583"/>
      <c r="L76" s="584" t="s">
        <v>121</v>
      </c>
      <c r="M76" s="584"/>
      <c r="N76" s="100"/>
      <c r="O76" s="570" t="s">
        <v>129</v>
      </c>
      <c r="P76" s="571"/>
      <c r="Q76" s="585"/>
      <c r="R76" s="586"/>
    </row>
    <row r="77" spans="1:25" x14ac:dyDescent="0.2">
      <c r="A77" s="609" t="s">
        <v>143</v>
      </c>
      <c r="B77" s="610"/>
      <c r="C77" s="610"/>
      <c r="D77" s="610"/>
      <c r="E77" s="610"/>
      <c r="F77" s="610"/>
      <c r="G77" s="610"/>
      <c r="H77" s="610"/>
      <c r="I77" s="203" t="s">
        <v>163</v>
      </c>
      <c r="J77" s="501"/>
      <c r="K77" s="583"/>
      <c r="L77" s="584" t="s">
        <v>124</v>
      </c>
      <c r="M77" s="584"/>
      <c r="N77" s="100"/>
      <c r="O77" s="593" t="s">
        <v>131</v>
      </c>
      <c r="P77" s="594"/>
      <c r="Q77" s="585"/>
      <c r="R77" s="586"/>
    </row>
    <row r="78" spans="1:25" x14ac:dyDescent="0.2">
      <c r="A78" s="611" t="s">
        <v>193</v>
      </c>
      <c r="B78" s="612"/>
      <c r="C78" s="612"/>
      <c r="D78" s="612"/>
      <c r="E78" s="612"/>
      <c r="F78" s="612"/>
      <c r="G78" s="612"/>
      <c r="H78" s="613"/>
      <c r="I78" s="203" t="s">
        <v>164</v>
      </c>
      <c r="J78" s="501"/>
      <c r="K78" s="583"/>
      <c r="L78" s="584" t="s">
        <v>125</v>
      </c>
      <c r="M78" s="584"/>
      <c r="N78" s="100"/>
      <c r="O78" s="570" t="s">
        <v>130</v>
      </c>
      <c r="P78" s="571"/>
      <c r="Q78" s="585"/>
      <c r="R78" s="586"/>
    </row>
    <row r="79" spans="1:25" ht="13.5" thickBot="1" x14ac:dyDescent="0.25">
      <c r="A79" s="614"/>
      <c r="B79" s="615"/>
      <c r="C79" s="615"/>
      <c r="D79" s="615"/>
      <c r="E79" s="615"/>
      <c r="F79" s="615"/>
      <c r="G79" s="615"/>
      <c r="H79" s="616"/>
      <c r="I79" s="127" t="s">
        <v>202</v>
      </c>
      <c r="J79" s="599"/>
      <c r="K79" s="600"/>
      <c r="L79" s="601" t="s">
        <v>134</v>
      </c>
      <c r="M79" s="601"/>
      <c r="N79" s="167">
        <f>SUM(N70:N78)</f>
        <v>10</v>
      </c>
      <c r="O79" s="602" t="s">
        <v>131</v>
      </c>
      <c r="P79" s="603"/>
      <c r="Q79" s="604"/>
      <c r="R79" s="605"/>
      <c r="W79" s="98"/>
      <c r="X79" s="95"/>
      <c r="Y79" s="95"/>
    </row>
    <row r="80" spans="1:25" x14ac:dyDescent="0.2">
      <c r="L80" s="1"/>
      <c r="W80" s="98"/>
      <c r="X80" s="98"/>
      <c r="Y80" s="98"/>
    </row>
    <row r="81" spans="1:25" x14ac:dyDescent="0.2">
      <c r="W81" s="99"/>
      <c r="X81" s="99"/>
      <c r="Y81" s="98"/>
    </row>
    <row r="84" spans="1:25" ht="13.5" thickBot="1" x14ac:dyDescent="0.25"/>
    <row r="85" spans="1:25" ht="13.5" thickBot="1" x14ac:dyDescent="0.25">
      <c r="A85" s="218" t="s">
        <v>0</v>
      </c>
      <c r="B85" s="606" t="str">
        <f>B1</f>
        <v>Gwendolyn #2612 LB</v>
      </c>
      <c r="C85" s="606"/>
      <c r="D85" s="607"/>
      <c r="E85" s="219" t="s">
        <v>138</v>
      </c>
      <c r="F85" s="608">
        <f>F1</f>
        <v>43243</v>
      </c>
      <c r="G85" s="608"/>
      <c r="H85" s="219" t="s">
        <v>1</v>
      </c>
      <c r="I85" s="142">
        <f>I1</f>
        <v>1</v>
      </c>
      <c r="J85" s="128" t="s">
        <v>5</v>
      </c>
      <c r="K85" s="162">
        <f>K1</f>
        <v>883</v>
      </c>
      <c r="L85" s="128" t="s">
        <v>7</v>
      </c>
      <c r="M85" s="163">
        <f>M1</f>
        <v>843</v>
      </c>
    </row>
    <row r="86" spans="1:25" x14ac:dyDescent="0.2">
      <c r="A86" s="36" t="s">
        <v>141</v>
      </c>
      <c r="B86" s="623" t="str">
        <f>B2</f>
        <v>Drilling 17 1/2"" Surface hole @ 883'</v>
      </c>
      <c r="C86" s="624"/>
      <c r="D86" s="624"/>
      <c r="E86" s="624"/>
      <c r="F86" s="625"/>
      <c r="G86" s="4" t="s">
        <v>139</v>
      </c>
      <c r="H86" s="626">
        <f>H2</f>
        <v>176978</v>
      </c>
      <c r="I86" s="627"/>
      <c r="J86" s="567" t="s">
        <v>43</v>
      </c>
      <c r="K86" s="531"/>
      <c r="L86" s="531"/>
      <c r="M86" s="532"/>
    </row>
    <row r="87" spans="1:25" ht="13.5" thickBot="1" x14ac:dyDescent="0.25">
      <c r="A87" s="36" t="s">
        <v>74</v>
      </c>
      <c r="B87" s="628" t="str">
        <f>B3</f>
        <v>Transcend Rig 1</v>
      </c>
      <c r="C87" s="629"/>
      <c r="D87" s="629"/>
      <c r="E87" s="4" t="s">
        <v>137</v>
      </c>
      <c r="F87" s="192" t="str">
        <f>F3</f>
        <v/>
      </c>
      <c r="G87" s="4" t="s">
        <v>140</v>
      </c>
      <c r="H87" s="630">
        <f>H3</f>
        <v>176978</v>
      </c>
      <c r="I87" s="631"/>
      <c r="J87" s="5" t="s">
        <v>80</v>
      </c>
      <c r="K87" s="9" t="s">
        <v>44</v>
      </c>
      <c r="L87" s="9" t="s">
        <v>78</v>
      </c>
      <c r="M87" s="6" t="s">
        <v>93</v>
      </c>
      <c r="R87" s="632"/>
      <c r="S87" s="633"/>
    </row>
    <row r="88" spans="1:25" x14ac:dyDescent="0.2">
      <c r="A88" s="91" t="s">
        <v>70</v>
      </c>
      <c r="B88" s="207" t="s">
        <v>2</v>
      </c>
      <c r="C88" s="207" t="s">
        <v>12</v>
      </c>
      <c r="D88" s="207" t="s">
        <v>13</v>
      </c>
      <c r="E88" s="207" t="s">
        <v>14</v>
      </c>
      <c r="F88" s="207" t="s">
        <v>15</v>
      </c>
      <c r="G88" s="207" t="s">
        <v>91</v>
      </c>
      <c r="H88" s="207" t="s">
        <v>48</v>
      </c>
      <c r="I88" s="18" t="s">
        <v>92</v>
      </c>
      <c r="J88" s="54" t="str">
        <f t="shared" ref="J88:M99" si="3">J4</f>
        <v>90'</v>
      </c>
      <c r="K88" s="131">
        <f t="shared" si="3"/>
        <v>0.9</v>
      </c>
      <c r="L88" s="199">
        <f t="shared" si="3"/>
        <v>127</v>
      </c>
      <c r="M88" s="200">
        <f t="shared" si="3"/>
        <v>0</v>
      </c>
      <c r="R88" s="211"/>
      <c r="S88" s="211"/>
    </row>
    <row r="89" spans="1:25" x14ac:dyDescent="0.2">
      <c r="A89" s="160">
        <f t="shared" ref="A89:B96" si="4">A46</f>
        <v>1</v>
      </c>
      <c r="B89" s="241">
        <f t="shared" si="4"/>
        <v>17.5</v>
      </c>
      <c r="C89" s="55">
        <f t="shared" ref="C89:H96" si="5">H46</f>
        <v>40</v>
      </c>
      <c r="D89" s="89">
        <f t="shared" si="5"/>
        <v>883</v>
      </c>
      <c r="E89" s="131">
        <f t="shared" si="5"/>
        <v>843</v>
      </c>
      <c r="F89" s="193">
        <f t="shared" si="5"/>
        <v>10.5</v>
      </c>
      <c r="G89" s="194">
        <f t="shared" si="5"/>
        <v>80.285714285714292</v>
      </c>
      <c r="H89" s="193">
        <f t="shared" si="5"/>
        <v>0</v>
      </c>
      <c r="I89" s="195">
        <f t="shared" ref="I89:I96" si="6">O46</f>
        <v>0</v>
      </c>
      <c r="J89" s="54" t="str">
        <f t="shared" si="3"/>
        <v>210'</v>
      </c>
      <c r="K89" s="131">
        <f t="shared" si="3"/>
        <v>0.4</v>
      </c>
      <c r="L89" s="199">
        <f t="shared" si="3"/>
        <v>210</v>
      </c>
      <c r="M89" s="200">
        <f t="shared" si="3"/>
        <v>0</v>
      </c>
      <c r="R89" s="132"/>
      <c r="S89" s="133"/>
      <c r="T89" s="139"/>
      <c r="U89" s="140"/>
    </row>
    <row r="90" spans="1:25" x14ac:dyDescent="0.2">
      <c r="A90" s="160">
        <f t="shared" si="4"/>
        <v>0</v>
      </c>
      <c r="B90" s="241">
        <f t="shared" si="4"/>
        <v>0</v>
      </c>
      <c r="C90" s="55">
        <f t="shared" si="5"/>
        <v>0</v>
      </c>
      <c r="D90" s="89">
        <f t="shared" si="5"/>
        <v>0</v>
      </c>
      <c r="E90" s="131" t="str">
        <f t="shared" si="5"/>
        <v/>
      </c>
      <c r="F90" s="193">
        <f t="shared" si="5"/>
        <v>0</v>
      </c>
      <c r="G90" s="194" t="str">
        <f t="shared" si="5"/>
        <v/>
      </c>
      <c r="H90" s="193">
        <f t="shared" si="5"/>
        <v>0</v>
      </c>
      <c r="I90" s="195">
        <f t="shared" si="6"/>
        <v>0</v>
      </c>
      <c r="J90" s="54" t="str">
        <f t="shared" si="3"/>
        <v>301'</v>
      </c>
      <c r="K90" s="131">
        <f t="shared" si="3"/>
        <v>0.2</v>
      </c>
      <c r="L90" s="199">
        <f t="shared" si="3"/>
        <v>317</v>
      </c>
      <c r="M90" s="200">
        <f t="shared" si="3"/>
        <v>0</v>
      </c>
      <c r="R90" s="132"/>
      <c r="S90" s="133"/>
      <c r="T90" s="1"/>
      <c r="U90" s="1"/>
    </row>
    <row r="91" spans="1:25" x14ac:dyDescent="0.2">
      <c r="A91" s="160">
        <f t="shared" si="4"/>
        <v>0</v>
      </c>
      <c r="B91" s="241">
        <f t="shared" si="4"/>
        <v>0</v>
      </c>
      <c r="C91" s="55">
        <f t="shared" si="5"/>
        <v>0</v>
      </c>
      <c r="D91" s="89">
        <f t="shared" si="5"/>
        <v>0</v>
      </c>
      <c r="E91" s="131" t="str">
        <f t="shared" si="5"/>
        <v/>
      </c>
      <c r="F91" s="193">
        <f t="shared" si="5"/>
        <v>0</v>
      </c>
      <c r="G91" s="194" t="str">
        <f t="shared" si="5"/>
        <v/>
      </c>
      <c r="H91" s="193">
        <f t="shared" si="5"/>
        <v>0</v>
      </c>
      <c r="I91" s="195">
        <f t="shared" si="6"/>
        <v>0</v>
      </c>
      <c r="J91" s="54" t="str">
        <f t="shared" si="3"/>
        <v>395'</v>
      </c>
      <c r="K91" s="131">
        <f t="shared" si="3"/>
        <v>0.5</v>
      </c>
      <c r="L91" s="199">
        <f t="shared" si="3"/>
        <v>197</v>
      </c>
      <c r="M91" s="200">
        <f t="shared" si="3"/>
        <v>0</v>
      </c>
      <c r="T91" s="139"/>
      <c r="U91" s="139"/>
    </row>
    <row r="92" spans="1:25" x14ac:dyDescent="0.2">
      <c r="A92" s="160">
        <f t="shared" si="4"/>
        <v>0</v>
      </c>
      <c r="B92" s="241">
        <f t="shared" si="4"/>
        <v>0</v>
      </c>
      <c r="C92" s="55">
        <f t="shared" si="5"/>
        <v>0</v>
      </c>
      <c r="D92" s="89">
        <f t="shared" si="5"/>
        <v>0</v>
      </c>
      <c r="E92" s="131" t="str">
        <f t="shared" si="5"/>
        <v/>
      </c>
      <c r="F92" s="193">
        <f t="shared" si="5"/>
        <v>0</v>
      </c>
      <c r="G92" s="194" t="str">
        <f t="shared" si="5"/>
        <v/>
      </c>
      <c r="H92" s="193">
        <f t="shared" si="5"/>
        <v>0</v>
      </c>
      <c r="I92" s="195">
        <f t="shared" si="6"/>
        <v>0</v>
      </c>
      <c r="J92" s="54" t="str">
        <f t="shared" si="3"/>
        <v>520'</v>
      </c>
      <c r="K92" s="131">
        <f t="shared" si="3"/>
        <v>0.7</v>
      </c>
      <c r="L92" s="199">
        <f t="shared" si="3"/>
        <v>121</v>
      </c>
      <c r="M92" s="200">
        <f t="shared" si="3"/>
        <v>0</v>
      </c>
    </row>
    <row r="93" spans="1:25" x14ac:dyDescent="0.2">
      <c r="A93" s="160">
        <f t="shared" si="4"/>
        <v>0</v>
      </c>
      <c r="B93" s="241">
        <f t="shared" si="4"/>
        <v>0</v>
      </c>
      <c r="C93" s="55">
        <f t="shared" si="5"/>
        <v>0</v>
      </c>
      <c r="D93" s="89">
        <f t="shared" si="5"/>
        <v>0</v>
      </c>
      <c r="E93" s="131" t="str">
        <f t="shared" si="5"/>
        <v/>
      </c>
      <c r="F93" s="193">
        <f t="shared" si="5"/>
        <v>0</v>
      </c>
      <c r="G93" s="194" t="str">
        <f t="shared" si="5"/>
        <v/>
      </c>
      <c r="H93" s="193">
        <f t="shared" si="5"/>
        <v>0</v>
      </c>
      <c r="I93" s="195">
        <f t="shared" si="6"/>
        <v>0</v>
      </c>
      <c r="J93" s="54" t="str">
        <f t="shared" si="3"/>
        <v>613'</v>
      </c>
      <c r="K93" s="131">
        <f t="shared" si="3"/>
        <v>0.3</v>
      </c>
      <c r="L93" s="199">
        <f t="shared" si="3"/>
        <v>239</v>
      </c>
      <c r="M93" s="200">
        <f t="shared" si="3"/>
        <v>0</v>
      </c>
    </row>
    <row r="94" spans="1:25" x14ac:dyDescent="0.2">
      <c r="A94" s="160">
        <f t="shared" si="4"/>
        <v>0</v>
      </c>
      <c r="B94" s="241">
        <f t="shared" si="4"/>
        <v>0</v>
      </c>
      <c r="C94" s="55">
        <f t="shared" si="5"/>
        <v>0</v>
      </c>
      <c r="D94" s="89">
        <f t="shared" si="5"/>
        <v>0</v>
      </c>
      <c r="E94" s="131" t="str">
        <f t="shared" si="5"/>
        <v/>
      </c>
      <c r="F94" s="193">
        <f t="shared" si="5"/>
        <v>0</v>
      </c>
      <c r="G94" s="194" t="str">
        <f t="shared" si="5"/>
        <v/>
      </c>
      <c r="H94" s="193">
        <f t="shared" si="5"/>
        <v>0</v>
      </c>
      <c r="I94" s="195">
        <f t="shared" si="6"/>
        <v>0</v>
      </c>
      <c r="J94" s="54">
        <f t="shared" si="3"/>
        <v>0</v>
      </c>
      <c r="K94" s="131">
        <f t="shared" si="3"/>
        <v>0</v>
      </c>
      <c r="L94" s="199">
        <f t="shared" si="3"/>
        <v>0</v>
      </c>
      <c r="M94" s="200">
        <f t="shared" si="3"/>
        <v>0</v>
      </c>
    </row>
    <row r="95" spans="1:25" x14ac:dyDescent="0.2">
      <c r="A95" s="160">
        <f t="shared" si="4"/>
        <v>0</v>
      </c>
      <c r="B95" s="241">
        <f t="shared" si="4"/>
        <v>0</v>
      </c>
      <c r="C95" s="55">
        <f t="shared" si="5"/>
        <v>0</v>
      </c>
      <c r="D95" s="89">
        <f t="shared" si="5"/>
        <v>0</v>
      </c>
      <c r="E95" s="131" t="str">
        <f t="shared" si="5"/>
        <v/>
      </c>
      <c r="F95" s="193">
        <f t="shared" si="5"/>
        <v>0</v>
      </c>
      <c r="G95" s="194" t="str">
        <f t="shared" si="5"/>
        <v/>
      </c>
      <c r="H95" s="193">
        <f t="shared" si="5"/>
        <v>0</v>
      </c>
      <c r="I95" s="195">
        <f t="shared" si="6"/>
        <v>0</v>
      </c>
      <c r="J95" s="54">
        <f t="shared" si="3"/>
        <v>0</v>
      </c>
      <c r="K95" s="131">
        <f t="shared" si="3"/>
        <v>0</v>
      </c>
      <c r="L95" s="199">
        <f t="shared" si="3"/>
        <v>0</v>
      </c>
      <c r="M95" s="200">
        <f t="shared" si="3"/>
        <v>0</v>
      </c>
    </row>
    <row r="96" spans="1:25" ht="13.5" thickBot="1" x14ac:dyDescent="0.25">
      <c r="A96" s="161">
        <f t="shared" si="4"/>
        <v>0</v>
      </c>
      <c r="B96" s="242">
        <f t="shared" si="4"/>
        <v>0</v>
      </c>
      <c r="C96" s="57">
        <f t="shared" si="5"/>
        <v>0</v>
      </c>
      <c r="D96" s="146">
        <f t="shared" si="5"/>
        <v>0</v>
      </c>
      <c r="E96" s="147" t="str">
        <f t="shared" si="5"/>
        <v/>
      </c>
      <c r="F96" s="196">
        <f t="shared" si="5"/>
        <v>0</v>
      </c>
      <c r="G96" s="197" t="str">
        <f t="shared" si="5"/>
        <v/>
      </c>
      <c r="H96" s="196">
        <f t="shared" si="5"/>
        <v>0</v>
      </c>
      <c r="I96" s="198">
        <f t="shared" si="6"/>
        <v>0</v>
      </c>
      <c r="J96" s="54">
        <f t="shared" si="3"/>
        <v>0</v>
      </c>
      <c r="K96" s="131">
        <f t="shared" si="3"/>
        <v>0</v>
      </c>
      <c r="L96" s="199">
        <f t="shared" si="3"/>
        <v>0</v>
      </c>
      <c r="M96" s="200">
        <f t="shared" si="3"/>
        <v>0</v>
      </c>
    </row>
    <row r="97" spans="1:13" ht="13.5" thickBot="1" x14ac:dyDescent="0.25">
      <c r="A97" s="135"/>
      <c r="B97" s="108"/>
      <c r="C97" s="143" t="s">
        <v>2</v>
      </c>
      <c r="D97" s="77" t="s">
        <v>3</v>
      </c>
      <c r="E97" s="144" t="s">
        <v>105</v>
      </c>
      <c r="F97" s="144" t="s">
        <v>106</v>
      </c>
      <c r="G97" s="145" t="s">
        <v>4</v>
      </c>
      <c r="H97" s="7" t="s">
        <v>71</v>
      </c>
      <c r="I97" s="171">
        <f>A5</f>
        <v>8.3000000000000007</v>
      </c>
      <c r="J97" s="54">
        <f t="shared" si="3"/>
        <v>0</v>
      </c>
      <c r="K97" s="131">
        <f t="shared" si="3"/>
        <v>0</v>
      </c>
      <c r="L97" s="199">
        <f t="shared" si="3"/>
        <v>0</v>
      </c>
      <c r="M97" s="200">
        <f t="shared" si="3"/>
        <v>0</v>
      </c>
    </row>
    <row r="98" spans="1:13" x14ac:dyDescent="0.2">
      <c r="A98" s="640" t="s">
        <v>6</v>
      </c>
      <c r="B98" s="557"/>
      <c r="C98" s="241">
        <f t="shared" ref="C98:G102" si="7">N64</f>
        <v>20</v>
      </c>
      <c r="D98" s="56" t="str">
        <f t="shared" si="7"/>
        <v>52.78 / B</v>
      </c>
      <c r="E98" s="148">
        <f t="shared" si="7"/>
        <v>50</v>
      </c>
      <c r="F98" s="148" t="str">
        <f t="shared" si="7"/>
        <v>0'</v>
      </c>
      <c r="G98" s="174">
        <f t="shared" si="7"/>
        <v>0</v>
      </c>
      <c r="H98" s="5" t="s">
        <v>186</v>
      </c>
      <c r="I98" s="172">
        <f>B5</f>
        <v>27</v>
      </c>
      <c r="J98" s="54">
        <f t="shared" si="3"/>
        <v>0</v>
      </c>
      <c r="K98" s="131">
        <f t="shared" si="3"/>
        <v>0</v>
      </c>
      <c r="L98" s="199">
        <f t="shared" si="3"/>
        <v>0</v>
      </c>
      <c r="M98" s="200">
        <f t="shared" si="3"/>
        <v>0</v>
      </c>
    </row>
    <row r="99" spans="1:13" ht="13.5" thickBot="1" x14ac:dyDescent="0.25">
      <c r="A99" s="580" t="s">
        <v>107</v>
      </c>
      <c r="B99" s="561"/>
      <c r="C99" s="241">
        <f t="shared" si="7"/>
        <v>13.375</v>
      </c>
      <c r="D99" s="56" t="str">
        <f t="shared" si="7"/>
        <v>54.50 / J-55</v>
      </c>
      <c r="E99" s="148">
        <f t="shared" si="7"/>
        <v>0</v>
      </c>
      <c r="F99" s="148" t="str">
        <f t="shared" si="7"/>
        <v>0'</v>
      </c>
      <c r="G99" s="174">
        <f t="shared" si="7"/>
        <v>0</v>
      </c>
      <c r="H99" s="5" t="s">
        <v>25</v>
      </c>
      <c r="I99" s="172">
        <f>G5</f>
        <v>0</v>
      </c>
      <c r="J99" s="54">
        <f t="shared" si="3"/>
        <v>0</v>
      </c>
      <c r="K99" s="131">
        <f t="shared" si="3"/>
        <v>0</v>
      </c>
      <c r="L99" s="199">
        <f t="shared" si="3"/>
        <v>0</v>
      </c>
      <c r="M99" s="200">
        <f t="shared" si="3"/>
        <v>0</v>
      </c>
    </row>
    <row r="100" spans="1:13" x14ac:dyDescent="0.2">
      <c r="A100" s="580" t="s">
        <v>108</v>
      </c>
      <c r="B100" s="561"/>
      <c r="C100" s="241">
        <f t="shared" si="7"/>
        <v>0</v>
      </c>
      <c r="D100" s="56">
        <f t="shared" si="7"/>
        <v>0</v>
      </c>
      <c r="E100" s="148">
        <f t="shared" si="7"/>
        <v>0</v>
      </c>
      <c r="F100" s="148">
        <f t="shared" si="7"/>
        <v>0</v>
      </c>
      <c r="G100" s="174">
        <f t="shared" si="7"/>
        <v>0</v>
      </c>
      <c r="H100" s="5" t="s">
        <v>23</v>
      </c>
      <c r="I100" s="172">
        <f>F5</f>
        <v>0</v>
      </c>
      <c r="J100" s="617"/>
      <c r="K100" s="618"/>
      <c r="L100" s="618"/>
      <c r="M100" s="619"/>
    </row>
    <row r="101" spans="1:13" x14ac:dyDescent="0.2">
      <c r="A101" s="580" t="s">
        <v>109</v>
      </c>
      <c r="B101" s="561"/>
      <c r="C101" s="241">
        <f t="shared" si="7"/>
        <v>0</v>
      </c>
      <c r="D101" s="56">
        <f t="shared" si="7"/>
        <v>0</v>
      </c>
      <c r="E101" s="148">
        <f t="shared" si="7"/>
        <v>0</v>
      </c>
      <c r="F101" s="148">
        <f t="shared" si="7"/>
        <v>0</v>
      </c>
      <c r="G101" s="174">
        <f t="shared" si="7"/>
        <v>0</v>
      </c>
      <c r="H101" s="5" t="s">
        <v>26</v>
      </c>
      <c r="I101" s="172">
        <f>I5</f>
        <v>0</v>
      </c>
      <c r="J101" s="620"/>
      <c r="K101" s="621"/>
      <c r="L101" s="621"/>
      <c r="M101" s="622"/>
    </row>
    <row r="102" spans="1:13" ht="13.5" thickBot="1" x14ac:dyDescent="0.25">
      <c r="A102" s="565" t="s">
        <v>110</v>
      </c>
      <c r="B102" s="566"/>
      <c r="C102" s="241">
        <f t="shared" si="7"/>
        <v>0</v>
      </c>
      <c r="D102" s="56">
        <f t="shared" si="7"/>
        <v>0</v>
      </c>
      <c r="E102" s="148">
        <f t="shared" si="7"/>
        <v>0</v>
      </c>
      <c r="F102" s="148">
        <f t="shared" si="7"/>
        <v>0</v>
      </c>
      <c r="G102" s="174">
        <f t="shared" si="7"/>
        <v>0</v>
      </c>
      <c r="H102" s="134" t="s">
        <v>82</v>
      </c>
      <c r="I102" s="173">
        <f>B7</f>
        <v>0</v>
      </c>
      <c r="J102" s="620"/>
      <c r="K102" s="621"/>
      <c r="L102" s="621"/>
      <c r="M102" s="622"/>
    </row>
    <row r="103" spans="1:13" x14ac:dyDescent="0.2">
      <c r="A103" s="634" t="s">
        <v>112</v>
      </c>
      <c r="B103" s="635"/>
      <c r="C103" s="176">
        <f>C71</f>
        <v>43242</v>
      </c>
      <c r="D103" s="219" t="s">
        <v>111</v>
      </c>
      <c r="E103" s="177">
        <f>E71</f>
        <v>0.8125</v>
      </c>
      <c r="F103" s="635" t="s">
        <v>116</v>
      </c>
      <c r="G103" s="635"/>
      <c r="H103" s="210">
        <f>C74</f>
        <v>0</v>
      </c>
      <c r="I103" s="219" t="s">
        <v>111</v>
      </c>
      <c r="J103" s="180">
        <f>E74</f>
        <v>0</v>
      </c>
      <c r="K103" s="135"/>
      <c r="L103" s="108"/>
      <c r="M103" s="136"/>
    </row>
    <row r="104" spans="1:13" x14ac:dyDescent="0.2">
      <c r="A104" s="636" t="s">
        <v>113</v>
      </c>
      <c r="B104" s="637"/>
      <c r="C104" s="149">
        <f>C72</f>
        <v>0</v>
      </c>
      <c r="D104" s="204" t="s">
        <v>111</v>
      </c>
      <c r="E104" s="178">
        <f>E72</f>
        <v>0</v>
      </c>
      <c r="F104" s="571" t="s">
        <v>117</v>
      </c>
      <c r="G104" s="571"/>
      <c r="H104" s="149">
        <f>C75</f>
        <v>0</v>
      </c>
      <c r="I104" s="204" t="s">
        <v>111</v>
      </c>
      <c r="J104" s="181">
        <f>E75</f>
        <v>0</v>
      </c>
      <c r="K104" s="135"/>
      <c r="L104" s="108"/>
      <c r="M104" s="136"/>
    </row>
    <row r="105" spans="1:13" ht="13.5" thickBot="1" x14ac:dyDescent="0.25">
      <c r="A105" s="638" t="s">
        <v>114</v>
      </c>
      <c r="B105" s="639"/>
      <c r="C105" s="150">
        <f>C73</f>
        <v>0</v>
      </c>
      <c r="D105" s="221" t="s">
        <v>111</v>
      </c>
      <c r="E105" s="179">
        <f>E73</f>
        <v>0</v>
      </c>
      <c r="F105" s="639" t="s">
        <v>115</v>
      </c>
      <c r="G105" s="639"/>
      <c r="H105" s="175">
        <f>C76</f>
        <v>0</v>
      </c>
      <c r="I105" s="221" t="s">
        <v>111</v>
      </c>
      <c r="J105" s="182">
        <f>E76</f>
        <v>0</v>
      </c>
      <c r="K105" s="141"/>
      <c r="L105" s="137"/>
      <c r="M105" s="138"/>
    </row>
    <row r="106" spans="1:13" x14ac:dyDescent="0.2">
      <c r="F106" s="98"/>
      <c r="G106" s="98"/>
      <c r="H106" s="98"/>
      <c r="I106" s="98"/>
      <c r="J106" s="98"/>
      <c r="K106" s="98"/>
      <c r="L106" s="98"/>
      <c r="M106" s="98"/>
    </row>
    <row r="107" spans="1:13" x14ac:dyDescent="0.2">
      <c r="F107" s="98"/>
      <c r="G107" s="98"/>
      <c r="H107" s="98"/>
      <c r="I107" s="98"/>
      <c r="J107" s="98"/>
      <c r="K107" s="98"/>
      <c r="L107" s="98"/>
      <c r="M107" s="98"/>
    </row>
    <row r="108" spans="1:13" x14ac:dyDescent="0.2">
      <c r="F108" s="98"/>
      <c r="G108" s="98"/>
      <c r="H108" s="98"/>
      <c r="I108" s="98"/>
      <c r="J108" s="98"/>
      <c r="K108" s="98"/>
      <c r="L108" s="98"/>
      <c r="M108" s="98"/>
    </row>
  </sheetData>
  <sheetProtection password="CC40" sheet="1" scenarios="1"/>
  <mergeCells count="150">
    <mergeCell ref="A103:B103"/>
    <mergeCell ref="F103:G103"/>
    <mergeCell ref="A104:B104"/>
    <mergeCell ref="F104:G104"/>
    <mergeCell ref="A105:B105"/>
    <mergeCell ref="F105:G105"/>
    <mergeCell ref="A98:B98"/>
    <mergeCell ref="A99:B99"/>
    <mergeCell ref="A100:B100"/>
    <mergeCell ref="J100:M102"/>
    <mergeCell ref="A101:B101"/>
    <mergeCell ref="A102:B102"/>
    <mergeCell ref="B86:F86"/>
    <mergeCell ref="H86:I86"/>
    <mergeCell ref="J86:M86"/>
    <mergeCell ref="B87:D87"/>
    <mergeCell ref="H87:I87"/>
    <mergeCell ref="R87:S87"/>
    <mergeCell ref="J79:K79"/>
    <mergeCell ref="L79:M79"/>
    <mergeCell ref="O79:P79"/>
    <mergeCell ref="Q79:R79"/>
    <mergeCell ref="B85:D85"/>
    <mergeCell ref="F85:G85"/>
    <mergeCell ref="A77:H77"/>
    <mergeCell ref="J77:K77"/>
    <mergeCell ref="L77:M77"/>
    <mergeCell ref="O77:P77"/>
    <mergeCell ref="Q77:R77"/>
    <mergeCell ref="A78:H79"/>
    <mergeCell ref="J78:K78"/>
    <mergeCell ref="L78:M78"/>
    <mergeCell ref="O78:P78"/>
    <mergeCell ref="Q78:R78"/>
    <mergeCell ref="A76:B76"/>
    <mergeCell ref="F76:G76"/>
    <mergeCell ref="J76:K76"/>
    <mergeCell ref="L76:M76"/>
    <mergeCell ref="O76:P76"/>
    <mergeCell ref="Q76:R76"/>
    <mergeCell ref="A75:B75"/>
    <mergeCell ref="F75:G75"/>
    <mergeCell ref="J75:K75"/>
    <mergeCell ref="L75:M75"/>
    <mergeCell ref="O75:P75"/>
    <mergeCell ref="Q75:R75"/>
    <mergeCell ref="A74:B74"/>
    <mergeCell ref="F74:G74"/>
    <mergeCell ref="J74:K74"/>
    <mergeCell ref="L74:M74"/>
    <mergeCell ref="O74:P74"/>
    <mergeCell ref="Q74:R74"/>
    <mergeCell ref="A73:B73"/>
    <mergeCell ref="F73:G73"/>
    <mergeCell ref="J73:K73"/>
    <mergeCell ref="L73:M73"/>
    <mergeCell ref="O73:P73"/>
    <mergeCell ref="Q73:R73"/>
    <mergeCell ref="A72:B72"/>
    <mergeCell ref="F72:G72"/>
    <mergeCell ref="J72:K72"/>
    <mergeCell ref="L72:M72"/>
    <mergeCell ref="O72:P72"/>
    <mergeCell ref="Q72:R72"/>
    <mergeCell ref="A71:B71"/>
    <mergeCell ref="F71:G71"/>
    <mergeCell ref="J71:K71"/>
    <mergeCell ref="L71:M71"/>
    <mergeCell ref="O71:P71"/>
    <mergeCell ref="Q71:R71"/>
    <mergeCell ref="L68:M68"/>
    <mergeCell ref="L69:N69"/>
    <mergeCell ref="O69:R69"/>
    <mergeCell ref="L70:M70"/>
    <mergeCell ref="O70:P70"/>
    <mergeCell ref="Q70:R70"/>
    <mergeCell ref="J66:K66"/>
    <mergeCell ref="L66:M66"/>
    <mergeCell ref="A67:B67"/>
    <mergeCell ref="C67:D67"/>
    <mergeCell ref="F67:G67"/>
    <mergeCell ref="I67:K67"/>
    <mergeCell ref="L67:M67"/>
    <mergeCell ref="B60:I60"/>
    <mergeCell ref="B61:I61"/>
    <mergeCell ref="B62:I62"/>
    <mergeCell ref="J63:K63"/>
    <mergeCell ref="L64:M64"/>
    <mergeCell ref="J65:K65"/>
    <mergeCell ref="L65:M65"/>
    <mergeCell ref="B54:I54"/>
    <mergeCell ref="B55:I55"/>
    <mergeCell ref="B56:I56"/>
    <mergeCell ref="B57:I57"/>
    <mergeCell ref="B58:I58"/>
    <mergeCell ref="B59:I59"/>
    <mergeCell ref="P48:R48"/>
    <mergeCell ref="P49:R49"/>
    <mergeCell ref="P50:R50"/>
    <mergeCell ref="P51:R51"/>
    <mergeCell ref="P52:R52"/>
    <mergeCell ref="P53:R53"/>
    <mergeCell ref="E43:R43"/>
    <mergeCell ref="A44:B44"/>
    <mergeCell ref="E44:R44"/>
    <mergeCell ref="P45:R45"/>
    <mergeCell ref="P46:R46"/>
    <mergeCell ref="P47:R47"/>
    <mergeCell ref="E37:R37"/>
    <mergeCell ref="E38:R38"/>
    <mergeCell ref="E39:R39"/>
    <mergeCell ref="E40:R40"/>
    <mergeCell ref="E41:R41"/>
    <mergeCell ref="E42:R42"/>
    <mergeCell ref="E31:R31"/>
    <mergeCell ref="E32:R32"/>
    <mergeCell ref="E33:R33"/>
    <mergeCell ref="E34:R34"/>
    <mergeCell ref="E35:R35"/>
    <mergeCell ref="E36:R36"/>
    <mergeCell ref="E26:R26"/>
    <mergeCell ref="E27:R27"/>
    <mergeCell ref="E28:R28"/>
    <mergeCell ref="E29:R29"/>
    <mergeCell ref="E30:R30"/>
    <mergeCell ref="E19:R19"/>
    <mergeCell ref="E20:R20"/>
    <mergeCell ref="E21:R21"/>
    <mergeCell ref="E22:R22"/>
    <mergeCell ref="E23:R23"/>
    <mergeCell ref="E24:R24"/>
    <mergeCell ref="E17:R17"/>
    <mergeCell ref="E18:R18"/>
    <mergeCell ref="B3:D3"/>
    <mergeCell ref="H3:I3"/>
    <mergeCell ref="V3:W3"/>
    <mergeCell ref="E8:I8"/>
    <mergeCell ref="V9:W9"/>
    <mergeCell ref="A10:D10"/>
    <mergeCell ref="E25:R25"/>
    <mergeCell ref="B1:D1"/>
    <mergeCell ref="F1:G1"/>
    <mergeCell ref="Q1:R1"/>
    <mergeCell ref="B2:F2"/>
    <mergeCell ref="H2:I2"/>
    <mergeCell ref="J2:R2"/>
    <mergeCell ref="A11:D13"/>
    <mergeCell ref="A14:D14"/>
    <mergeCell ref="A15:D16"/>
    <mergeCell ref="J16:M16"/>
  </mergeCells>
  <printOptions horizontalCentered="1"/>
  <pageMargins left="0.25" right="0.1" top="0.77" bottom="0.28999999999999998" header="0.2" footer="7.0000000000000007E-2"/>
  <pageSetup scale="60" orientation="portrait" horizontalDpi="300" verticalDpi="300"/>
  <headerFooter alignWithMargins="0">
    <oddHeader xml:space="preserve">&amp;C&amp;"Book Antiqua,Bold Italic"&amp;14Henry Resources LLC
&amp;12Daily Drilling Report&amp;R
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D6685-D079-488B-BD48-5DD5629A34EE}">
  <sheetPr>
    <pageSetUpPr fitToPage="1"/>
  </sheetPr>
  <dimension ref="A1:Z108"/>
  <sheetViews>
    <sheetView showZeros="0" workbookViewId="0">
      <selection activeCell="S2" sqref="S2"/>
    </sheetView>
  </sheetViews>
  <sheetFormatPr defaultColWidth="8.85546875" defaultRowHeight="12.75" x14ac:dyDescent="0.2"/>
  <cols>
    <col min="1" max="1" width="11.28515625" customWidth="1"/>
    <col min="2" max="2" width="9.7109375" customWidth="1"/>
    <col min="3" max="3" width="11" customWidth="1"/>
    <col min="5" max="6" width="9.42578125" customWidth="1"/>
    <col min="7" max="7" width="9.85546875" customWidth="1"/>
    <col min="8" max="8" width="9.28515625" customWidth="1"/>
    <col min="9" max="9" width="9" customWidth="1"/>
    <col min="10" max="10" width="9.42578125" customWidth="1"/>
    <col min="11" max="11" width="9.85546875" customWidth="1"/>
    <col min="12" max="12" width="8.85546875" customWidth="1"/>
    <col min="14" max="14" width="10.140625" customWidth="1"/>
    <col min="15" max="15" width="9.85546875" customWidth="1"/>
    <col min="16" max="16" width="10.85546875" customWidth="1"/>
    <col min="22" max="22" width="3" bestFit="1" customWidth="1"/>
    <col min="23" max="23" width="24.7109375" bestFit="1" customWidth="1"/>
    <col min="24" max="24" width="2.42578125" customWidth="1"/>
    <col min="25" max="25" width="17.42578125" customWidth="1"/>
  </cols>
  <sheetData>
    <row r="1" spans="1:26" ht="13.5" thickBot="1" x14ac:dyDescent="0.25">
      <c r="A1" s="428" t="s">
        <v>0</v>
      </c>
      <c r="B1" s="495" t="s">
        <v>211</v>
      </c>
      <c r="C1" s="495"/>
      <c r="D1" s="496"/>
      <c r="E1" s="429" t="s">
        <v>138</v>
      </c>
      <c r="F1" s="497">
        <v>43281</v>
      </c>
      <c r="G1" s="497"/>
      <c r="H1" s="429" t="s">
        <v>1</v>
      </c>
      <c r="I1" s="151">
        <v>10</v>
      </c>
      <c r="J1" s="128" t="s">
        <v>5</v>
      </c>
      <c r="K1" s="152">
        <v>8538</v>
      </c>
      <c r="L1" s="128" t="s">
        <v>7</v>
      </c>
      <c r="M1" s="153"/>
      <c r="N1" s="107" t="s">
        <v>69</v>
      </c>
      <c r="O1" s="222">
        <v>8518</v>
      </c>
      <c r="P1" s="116" t="s">
        <v>155</v>
      </c>
      <c r="Q1" s="498" t="s">
        <v>212</v>
      </c>
      <c r="R1" s="499"/>
    </row>
    <row r="2" spans="1:26" x14ac:dyDescent="0.2">
      <c r="A2" s="36" t="s">
        <v>141</v>
      </c>
      <c r="B2" s="500" t="s">
        <v>490</v>
      </c>
      <c r="C2" s="501"/>
      <c r="D2" s="501"/>
      <c r="E2" s="501"/>
      <c r="F2" s="502"/>
      <c r="G2" s="4" t="s">
        <v>139</v>
      </c>
      <c r="H2" s="503">
        <v>141598</v>
      </c>
      <c r="I2" s="504"/>
      <c r="J2" s="505" t="s">
        <v>43</v>
      </c>
      <c r="K2" s="506"/>
      <c r="L2" s="507"/>
      <c r="M2" s="507"/>
      <c r="N2" s="507"/>
      <c r="O2" s="507"/>
      <c r="P2" s="507"/>
      <c r="Q2" s="507"/>
      <c r="R2" s="508"/>
    </row>
    <row r="3" spans="1:26" ht="13.5" thickBot="1" x14ac:dyDescent="0.25">
      <c r="A3" s="36" t="s">
        <v>74</v>
      </c>
      <c r="B3" s="535" t="s">
        <v>289</v>
      </c>
      <c r="C3" s="536"/>
      <c r="D3" s="536"/>
      <c r="E3" s="4" t="s">
        <v>137</v>
      </c>
      <c r="F3" s="192">
        <f>IF(F1="","",IF(C73="","",(IF(C74="",IF(AND(C76="",C71&gt;0),((C72+E72)-(C71+E71)+(F1+0.25)-(C73+E73)),IF(AND(C76="",C71=""),(F1+0.25)-(C73+E73),(C76+E76)-(C73+E73)+((C72+E72)-(C71+E71)))),IF(AND(C76="",C71&gt;0),((C72+E72)-(C71+E71)+((C74+E74)-(C73+E73))+(F1+0.25)-(C75+E75)),IF(C76="",(((C74+E74)-(C73+E73))+(F1+0.25)-(C75+E75)),((C76+E76)-(C75+E75)+(C74+E74)-(C73+E73))))))))</f>
        <v>8.6145833333357587</v>
      </c>
      <c r="G3" s="4" t="s">
        <v>140</v>
      </c>
      <c r="H3" s="537">
        <v>1073097</v>
      </c>
      <c r="I3" s="538"/>
      <c r="J3" s="5" t="s">
        <v>80</v>
      </c>
      <c r="K3" s="415" t="s">
        <v>44</v>
      </c>
      <c r="L3" s="415" t="s">
        <v>78</v>
      </c>
      <c r="M3" s="415" t="s">
        <v>93</v>
      </c>
      <c r="N3" s="415" t="s">
        <v>94</v>
      </c>
      <c r="O3" s="88" t="s">
        <v>95</v>
      </c>
      <c r="P3" s="88" t="s">
        <v>96</v>
      </c>
      <c r="Q3" s="88" t="s">
        <v>103</v>
      </c>
      <c r="R3" s="90" t="s">
        <v>104</v>
      </c>
      <c r="V3" s="539" t="s">
        <v>194</v>
      </c>
      <c r="W3" s="539"/>
      <c r="Z3" s="190"/>
    </row>
    <row r="4" spans="1:26" ht="12.75" customHeight="1" x14ac:dyDescent="0.2">
      <c r="A4" s="91" t="s">
        <v>18</v>
      </c>
      <c r="B4" s="414" t="s">
        <v>19</v>
      </c>
      <c r="C4" s="414" t="s">
        <v>20</v>
      </c>
      <c r="D4" s="414" t="s">
        <v>21</v>
      </c>
      <c r="E4" s="414" t="s">
        <v>22</v>
      </c>
      <c r="F4" s="414" t="s">
        <v>23</v>
      </c>
      <c r="G4" s="414" t="s">
        <v>25</v>
      </c>
      <c r="H4" s="414" t="s">
        <v>24</v>
      </c>
      <c r="I4" s="79" t="s">
        <v>26</v>
      </c>
      <c r="J4" s="223" t="s">
        <v>443</v>
      </c>
      <c r="K4" s="81">
        <v>2.2999999999999998</v>
      </c>
      <c r="L4" s="81">
        <v>62.92</v>
      </c>
      <c r="M4" s="22">
        <v>8472.7900000000009</v>
      </c>
      <c r="N4" s="22">
        <v>0.22</v>
      </c>
      <c r="O4" s="22">
        <v>129.4</v>
      </c>
      <c r="P4" s="22">
        <v>-20.2</v>
      </c>
      <c r="Q4" s="22">
        <v>130.97</v>
      </c>
      <c r="R4" s="224">
        <v>351.13</v>
      </c>
      <c r="V4">
        <v>1</v>
      </c>
      <c r="W4" s="130" t="s">
        <v>195</v>
      </c>
    </row>
    <row r="5" spans="1:26" ht="12.75" customHeight="1" x14ac:dyDescent="0.2">
      <c r="A5" s="165">
        <v>8.3000000000000007</v>
      </c>
      <c r="B5" s="154">
        <v>27</v>
      </c>
      <c r="C5" s="154"/>
      <c r="D5" s="154"/>
      <c r="E5" s="187"/>
      <c r="F5" s="154"/>
      <c r="G5" s="164"/>
      <c r="H5" s="154"/>
      <c r="I5" s="126"/>
      <c r="J5" s="225"/>
      <c r="K5" s="82"/>
      <c r="L5" s="81"/>
      <c r="M5" s="22"/>
      <c r="N5" s="22"/>
      <c r="O5" s="22"/>
      <c r="P5" s="22"/>
      <c r="Q5" s="22"/>
      <c r="R5" s="224"/>
      <c r="V5">
        <v>2</v>
      </c>
      <c r="W5" s="130" t="s">
        <v>196</v>
      </c>
    </row>
    <row r="6" spans="1:26" ht="12.75" customHeight="1" x14ac:dyDescent="0.2">
      <c r="A6" s="5" t="s">
        <v>81</v>
      </c>
      <c r="B6" s="9" t="s">
        <v>82</v>
      </c>
      <c r="C6" s="9" t="s">
        <v>83</v>
      </c>
      <c r="D6" s="86" t="s">
        <v>84</v>
      </c>
      <c r="E6" s="86" t="s">
        <v>87</v>
      </c>
      <c r="F6" s="86" t="s">
        <v>88</v>
      </c>
      <c r="G6" s="86" t="s">
        <v>89</v>
      </c>
      <c r="H6" s="9" t="s">
        <v>85</v>
      </c>
      <c r="I6" s="9" t="s">
        <v>86</v>
      </c>
      <c r="J6" s="225"/>
      <c r="K6" s="82"/>
      <c r="L6" s="81"/>
      <c r="M6" s="22"/>
      <c r="N6" s="22"/>
      <c r="O6" s="22"/>
      <c r="P6" s="22"/>
      <c r="Q6" s="22"/>
      <c r="R6" s="224"/>
      <c r="V6">
        <v>3</v>
      </c>
      <c r="W6" s="130" t="s">
        <v>197</v>
      </c>
    </row>
    <row r="7" spans="1:26" ht="12.75" customHeight="1" thickBot="1" x14ac:dyDescent="0.25">
      <c r="A7" s="32"/>
      <c r="B7" s="412"/>
      <c r="C7" s="412"/>
      <c r="D7" s="29"/>
      <c r="E7" s="105"/>
      <c r="F7" s="105"/>
      <c r="G7" s="105"/>
      <c r="H7" s="105"/>
      <c r="I7" s="424"/>
      <c r="J7" s="225"/>
      <c r="K7" s="82"/>
      <c r="L7" s="81"/>
      <c r="M7" s="22"/>
      <c r="N7" s="22"/>
      <c r="O7" s="22"/>
      <c r="P7" s="22"/>
      <c r="Q7" s="22"/>
      <c r="R7" s="224"/>
      <c r="V7">
        <v>4</v>
      </c>
      <c r="W7" s="130" t="s">
        <v>198</v>
      </c>
    </row>
    <row r="8" spans="1:26" ht="12.75" customHeight="1" x14ac:dyDescent="0.2">
      <c r="A8" s="5" t="s">
        <v>149</v>
      </c>
      <c r="B8" s="415" t="s">
        <v>187</v>
      </c>
      <c r="C8" s="88" t="s">
        <v>188</v>
      </c>
      <c r="D8" s="6" t="s">
        <v>189</v>
      </c>
      <c r="E8" s="540" t="s">
        <v>146</v>
      </c>
      <c r="F8" s="507"/>
      <c r="G8" s="507"/>
      <c r="H8" s="507"/>
      <c r="I8" s="508"/>
      <c r="J8" s="225"/>
      <c r="K8" s="82"/>
      <c r="L8" s="81"/>
      <c r="M8" s="22"/>
      <c r="N8" s="22">
        <v>0</v>
      </c>
      <c r="O8" s="22"/>
      <c r="P8" s="22"/>
      <c r="Q8" s="22"/>
      <c r="R8" s="224"/>
    </row>
    <row r="9" spans="1:26" ht="12.75" customHeight="1" thickBot="1" x14ac:dyDescent="0.25">
      <c r="A9" s="129"/>
      <c r="B9" s="109"/>
      <c r="C9" s="80"/>
      <c r="D9" s="155"/>
      <c r="E9" s="118" t="s">
        <v>5</v>
      </c>
      <c r="F9" s="119" t="s">
        <v>145</v>
      </c>
      <c r="G9" s="9" t="s">
        <v>68</v>
      </c>
      <c r="H9" s="9" t="s">
        <v>42</v>
      </c>
      <c r="I9" s="6" t="s">
        <v>45</v>
      </c>
      <c r="J9" s="223"/>
      <c r="K9" s="82"/>
      <c r="L9" s="81"/>
      <c r="M9" s="22"/>
      <c r="N9" s="22"/>
      <c r="O9" s="22"/>
      <c r="P9" s="22"/>
      <c r="Q9" s="22"/>
      <c r="R9" s="224"/>
      <c r="V9" s="539" t="s">
        <v>185</v>
      </c>
      <c r="W9" s="539"/>
    </row>
    <row r="10" spans="1:26" ht="12.75" customHeight="1" x14ac:dyDescent="0.2">
      <c r="A10" s="518" t="s">
        <v>147</v>
      </c>
      <c r="B10" s="519"/>
      <c r="C10" s="519"/>
      <c r="D10" s="520"/>
      <c r="E10" s="32" t="s">
        <v>436</v>
      </c>
      <c r="F10" s="33" t="s">
        <v>365</v>
      </c>
      <c r="G10" s="412">
        <v>255</v>
      </c>
      <c r="H10" s="412">
        <v>260</v>
      </c>
      <c r="I10" s="413">
        <v>240</v>
      </c>
      <c r="J10" s="225"/>
      <c r="K10" s="82"/>
      <c r="L10" s="81"/>
      <c r="M10" s="22"/>
      <c r="N10" s="22"/>
      <c r="O10" s="22"/>
      <c r="P10" s="22"/>
      <c r="Q10" s="22"/>
      <c r="R10" s="224"/>
      <c r="V10">
        <v>1</v>
      </c>
      <c r="W10" s="130" t="s">
        <v>165</v>
      </c>
    </row>
    <row r="11" spans="1:26" ht="12.75" customHeight="1" x14ac:dyDescent="0.2">
      <c r="A11" s="509"/>
      <c r="B11" s="510"/>
      <c r="C11" s="510"/>
      <c r="D11" s="511"/>
      <c r="E11" s="32"/>
      <c r="F11" s="412"/>
      <c r="G11" s="412"/>
      <c r="H11" s="412"/>
      <c r="I11" s="413"/>
      <c r="J11" s="225"/>
      <c r="K11" s="82"/>
      <c r="L11" s="81"/>
      <c r="M11" s="22"/>
      <c r="N11" s="22"/>
      <c r="O11" s="22"/>
      <c r="P11" s="22"/>
      <c r="Q11" s="22"/>
      <c r="R11" s="224"/>
      <c r="V11">
        <v>2</v>
      </c>
      <c r="W11" s="130" t="s">
        <v>166</v>
      </c>
    </row>
    <row r="12" spans="1:26" ht="12.75" customHeight="1" x14ac:dyDescent="0.2">
      <c r="A12" s="512"/>
      <c r="B12" s="513"/>
      <c r="C12" s="513"/>
      <c r="D12" s="514"/>
      <c r="E12" s="32"/>
      <c r="F12" s="412"/>
      <c r="G12" s="412"/>
      <c r="H12" s="412"/>
      <c r="I12" s="413"/>
      <c r="J12" s="225"/>
      <c r="K12" s="82"/>
      <c r="L12" s="81"/>
      <c r="M12" s="22"/>
      <c r="N12" s="22"/>
      <c r="O12" s="22"/>
      <c r="P12" s="22"/>
      <c r="Q12" s="22"/>
      <c r="R12" s="224"/>
      <c r="V12">
        <v>3</v>
      </c>
      <c r="W12" s="130" t="s">
        <v>167</v>
      </c>
    </row>
    <row r="13" spans="1:26" ht="12.75" customHeight="1" x14ac:dyDescent="0.2">
      <c r="A13" s="515"/>
      <c r="B13" s="516"/>
      <c r="C13" s="516"/>
      <c r="D13" s="517"/>
      <c r="E13" s="235"/>
      <c r="F13" s="412"/>
      <c r="G13" s="226"/>
      <c r="H13" s="121"/>
      <c r="I13" s="122"/>
      <c r="J13" s="225"/>
      <c r="K13" s="82"/>
      <c r="L13" s="81"/>
      <c r="M13" s="22"/>
      <c r="N13" s="22"/>
      <c r="O13" s="22"/>
      <c r="P13" s="22"/>
      <c r="Q13" s="22"/>
      <c r="R13" s="224"/>
      <c r="V13">
        <v>4</v>
      </c>
      <c r="W13" s="130" t="s">
        <v>168</v>
      </c>
    </row>
    <row r="14" spans="1:26" ht="12.75" customHeight="1" x14ac:dyDescent="0.2">
      <c r="A14" s="518" t="s">
        <v>148</v>
      </c>
      <c r="B14" s="519"/>
      <c r="C14" s="519"/>
      <c r="D14" s="520"/>
      <c r="E14" s="223"/>
      <c r="F14" s="412"/>
      <c r="G14" s="226"/>
      <c r="H14" s="121"/>
      <c r="I14" s="122"/>
      <c r="J14" s="227"/>
      <c r="K14" s="83"/>
      <c r="L14" s="81"/>
      <c r="M14" s="22"/>
      <c r="N14" s="22"/>
      <c r="O14" s="22"/>
      <c r="P14" s="22"/>
      <c r="Q14" s="22"/>
      <c r="R14" s="224"/>
      <c r="V14">
        <v>5</v>
      </c>
      <c r="W14" s="130" t="s">
        <v>169</v>
      </c>
    </row>
    <row r="15" spans="1:26" ht="12.75" customHeight="1" thickBot="1" x14ac:dyDescent="0.25">
      <c r="A15" s="521"/>
      <c r="B15" s="522"/>
      <c r="C15" s="522"/>
      <c r="D15" s="523"/>
      <c r="E15" s="236"/>
      <c r="F15" s="412"/>
      <c r="G15" s="226"/>
      <c r="H15" s="121"/>
      <c r="I15" s="122"/>
      <c r="J15" s="228"/>
      <c r="K15" s="84"/>
      <c r="L15" s="188"/>
      <c r="M15" s="23"/>
      <c r="N15" s="23"/>
      <c r="O15" s="23"/>
      <c r="P15" s="23"/>
      <c r="Q15" s="23"/>
      <c r="R15" s="229"/>
      <c r="V15">
        <v>6</v>
      </c>
      <c r="W15" s="130" t="s">
        <v>170</v>
      </c>
    </row>
    <row r="16" spans="1:26" ht="12.75" customHeight="1" thickBot="1" x14ac:dyDescent="0.25">
      <c r="A16" s="524"/>
      <c r="B16" s="525"/>
      <c r="C16" s="525"/>
      <c r="D16" s="526"/>
      <c r="E16" s="237"/>
      <c r="F16" s="35"/>
      <c r="G16" s="78"/>
      <c r="H16" s="20"/>
      <c r="I16" s="117"/>
      <c r="J16" s="527" t="s">
        <v>152</v>
      </c>
      <c r="K16" s="528"/>
      <c r="L16" s="528"/>
      <c r="M16" s="529"/>
      <c r="N16" s="416" t="s">
        <v>153</v>
      </c>
      <c r="O16" s="230" t="s">
        <v>382</v>
      </c>
      <c r="P16" s="416" t="s">
        <v>154</v>
      </c>
      <c r="Q16" s="231" t="s">
        <v>444</v>
      </c>
      <c r="R16" s="123"/>
      <c r="V16">
        <v>7</v>
      </c>
      <c r="W16" s="130" t="s">
        <v>171</v>
      </c>
    </row>
    <row r="17" spans="1:23" ht="12.75" customHeight="1" x14ac:dyDescent="0.2">
      <c r="A17" s="106" t="s">
        <v>36</v>
      </c>
      <c r="B17" s="414" t="s">
        <v>37</v>
      </c>
      <c r="C17" s="414" t="s">
        <v>38</v>
      </c>
      <c r="D17" s="414" t="s">
        <v>79</v>
      </c>
      <c r="E17" s="530" t="s">
        <v>39</v>
      </c>
      <c r="F17" s="531"/>
      <c r="G17" s="531"/>
      <c r="H17" s="531"/>
      <c r="I17" s="531"/>
      <c r="J17" s="531"/>
      <c r="K17" s="531"/>
      <c r="L17" s="531"/>
      <c r="M17" s="531"/>
      <c r="N17" s="531"/>
      <c r="O17" s="531"/>
      <c r="P17" s="531"/>
      <c r="Q17" s="531"/>
      <c r="R17" s="532"/>
      <c r="V17">
        <v>8</v>
      </c>
      <c r="W17" s="130" t="s">
        <v>172</v>
      </c>
    </row>
    <row r="18" spans="1:23" ht="12.75" customHeight="1" x14ac:dyDescent="0.2">
      <c r="A18" s="3">
        <v>0.25</v>
      </c>
      <c r="B18" s="2">
        <v>0.41666666666666669</v>
      </c>
      <c r="C18" s="67">
        <v>4</v>
      </c>
      <c r="D18" s="412">
        <v>2.12</v>
      </c>
      <c r="E18" s="533" t="s">
        <v>474</v>
      </c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4"/>
      <c r="V18">
        <v>9</v>
      </c>
      <c r="W18" s="130" t="s">
        <v>173</v>
      </c>
    </row>
    <row r="19" spans="1:23" ht="12.75" customHeight="1" x14ac:dyDescent="0.2">
      <c r="A19" s="3">
        <f t="shared" ref="A19:A43" si="0">B18</f>
        <v>0.41666666666666669</v>
      </c>
      <c r="B19" s="2">
        <v>0.4375</v>
      </c>
      <c r="C19" s="67">
        <v>0.5</v>
      </c>
      <c r="D19" s="412">
        <v>2.12</v>
      </c>
      <c r="E19" s="533" t="s">
        <v>475</v>
      </c>
      <c r="F19" s="533"/>
      <c r="G19" s="533"/>
      <c r="H19" s="533"/>
      <c r="I19" s="533"/>
      <c r="J19" s="533"/>
      <c r="K19" s="533"/>
      <c r="L19" s="533"/>
      <c r="M19" s="533"/>
      <c r="N19" s="533"/>
      <c r="O19" s="533"/>
      <c r="P19" s="533"/>
      <c r="Q19" s="533"/>
      <c r="R19" s="534"/>
      <c r="V19">
        <v>10</v>
      </c>
      <c r="W19" s="130" t="s">
        <v>174</v>
      </c>
    </row>
    <row r="20" spans="1:23" ht="12.75" customHeight="1" x14ac:dyDescent="0.2">
      <c r="A20" s="3">
        <f t="shared" si="0"/>
        <v>0.4375</v>
      </c>
      <c r="B20" s="2">
        <v>0.48958333333333331</v>
      </c>
      <c r="C20" s="67">
        <v>1.25</v>
      </c>
      <c r="D20" s="412">
        <v>2.12</v>
      </c>
      <c r="E20" s="533" t="s">
        <v>476</v>
      </c>
      <c r="F20" s="533"/>
      <c r="G20" s="533"/>
      <c r="H20" s="533"/>
      <c r="I20" s="533"/>
      <c r="J20" s="533"/>
      <c r="K20" s="533"/>
      <c r="L20" s="533"/>
      <c r="M20" s="533"/>
      <c r="N20" s="533"/>
      <c r="O20" s="533"/>
      <c r="P20" s="533"/>
      <c r="Q20" s="533"/>
      <c r="R20" s="534"/>
      <c r="V20">
        <v>11</v>
      </c>
      <c r="W20" s="130" t="s">
        <v>175</v>
      </c>
    </row>
    <row r="21" spans="1:23" ht="12.75" customHeight="1" x14ac:dyDescent="0.2">
      <c r="A21" s="3">
        <f t="shared" si="0"/>
        <v>0.48958333333333331</v>
      </c>
      <c r="B21" s="2">
        <v>0.53125</v>
      </c>
      <c r="C21" s="67">
        <v>1</v>
      </c>
      <c r="D21" s="412">
        <v>2.12</v>
      </c>
      <c r="E21" s="533" t="s">
        <v>477</v>
      </c>
      <c r="F21" s="533"/>
      <c r="G21" s="533"/>
      <c r="H21" s="533"/>
      <c r="I21" s="533"/>
      <c r="J21" s="533"/>
      <c r="K21" s="533"/>
      <c r="L21" s="533"/>
      <c r="M21" s="533"/>
      <c r="N21" s="533"/>
      <c r="O21" s="533"/>
      <c r="P21" s="533"/>
      <c r="Q21" s="533"/>
      <c r="R21" s="534"/>
      <c r="V21">
        <v>12</v>
      </c>
      <c r="W21" s="130" t="s">
        <v>176</v>
      </c>
    </row>
    <row r="22" spans="1:23" ht="12.75" customHeight="1" x14ac:dyDescent="0.2">
      <c r="A22" s="3">
        <f t="shared" si="0"/>
        <v>0.53125</v>
      </c>
      <c r="B22" s="2">
        <v>0.55208333333333337</v>
      </c>
      <c r="C22" s="67">
        <v>0.5</v>
      </c>
      <c r="D22" s="412">
        <v>2.6</v>
      </c>
      <c r="E22" s="533" t="s">
        <v>478</v>
      </c>
      <c r="F22" s="533"/>
      <c r="G22" s="533"/>
      <c r="H22" s="533"/>
      <c r="I22" s="533"/>
      <c r="J22" s="533"/>
      <c r="K22" s="533"/>
      <c r="L22" s="533"/>
      <c r="M22" s="533"/>
      <c r="N22" s="533"/>
      <c r="O22" s="533"/>
      <c r="P22" s="533"/>
      <c r="Q22" s="533"/>
      <c r="R22" s="534"/>
      <c r="V22">
        <v>13</v>
      </c>
      <c r="W22" s="130" t="s">
        <v>177</v>
      </c>
    </row>
    <row r="23" spans="1:23" ht="12.75" customHeight="1" x14ac:dyDescent="0.2">
      <c r="A23" s="3">
        <f t="shared" si="0"/>
        <v>0.55208333333333337</v>
      </c>
      <c r="B23" s="2">
        <v>0.59375</v>
      </c>
      <c r="C23" s="67">
        <v>1</v>
      </c>
      <c r="D23" s="412">
        <v>2.6</v>
      </c>
      <c r="E23" s="533" t="s">
        <v>479</v>
      </c>
      <c r="F23" s="533"/>
      <c r="G23" s="533"/>
      <c r="H23" s="533"/>
      <c r="I23" s="533"/>
      <c r="J23" s="533"/>
      <c r="K23" s="533"/>
      <c r="L23" s="533"/>
      <c r="M23" s="533"/>
      <c r="N23" s="533"/>
      <c r="O23" s="533"/>
      <c r="P23" s="533"/>
      <c r="Q23" s="533"/>
      <c r="R23" s="534"/>
      <c r="V23">
        <v>14</v>
      </c>
      <c r="W23" s="130" t="s">
        <v>178</v>
      </c>
    </row>
    <row r="24" spans="1:23" ht="12.75" customHeight="1" x14ac:dyDescent="0.2">
      <c r="A24" s="3">
        <f t="shared" si="0"/>
        <v>0.59375</v>
      </c>
      <c r="B24" s="2">
        <v>0.67708333333333337</v>
      </c>
      <c r="C24" s="67">
        <v>2</v>
      </c>
      <c r="D24" s="412">
        <v>2.6</v>
      </c>
      <c r="E24" s="533" t="s">
        <v>486</v>
      </c>
      <c r="F24" s="533"/>
      <c r="G24" s="533"/>
      <c r="H24" s="533"/>
      <c r="I24" s="533"/>
      <c r="J24" s="533"/>
      <c r="K24" s="533"/>
      <c r="L24" s="533"/>
      <c r="M24" s="533"/>
      <c r="N24" s="533"/>
      <c r="O24" s="533"/>
      <c r="P24" s="533"/>
      <c r="Q24" s="533"/>
      <c r="R24" s="534"/>
      <c r="V24">
        <v>15</v>
      </c>
      <c r="W24" s="130" t="s">
        <v>179</v>
      </c>
    </row>
    <row r="25" spans="1:23" ht="12.75" customHeight="1" x14ac:dyDescent="0.2">
      <c r="A25" s="3">
        <f t="shared" si="0"/>
        <v>0.67708333333333337</v>
      </c>
      <c r="B25" s="2">
        <v>0.69791666666666663</v>
      </c>
      <c r="C25" s="67">
        <v>0.5</v>
      </c>
      <c r="D25" s="412">
        <v>2.6</v>
      </c>
      <c r="E25" s="533" t="s">
        <v>487</v>
      </c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3"/>
      <c r="Q25" s="533"/>
      <c r="R25" s="534"/>
      <c r="V25">
        <v>16</v>
      </c>
      <c r="W25" s="130" t="s">
        <v>180</v>
      </c>
    </row>
    <row r="26" spans="1:23" ht="12.75" customHeight="1" x14ac:dyDescent="0.2">
      <c r="A26" s="3">
        <f t="shared" si="0"/>
        <v>0.69791666666666663</v>
      </c>
      <c r="B26" s="2">
        <v>0.75</v>
      </c>
      <c r="C26" s="67">
        <v>1.25</v>
      </c>
      <c r="D26" s="412">
        <v>2.2000000000000002</v>
      </c>
      <c r="E26" s="533" t="s">
        <v>488</v>
      </c>
      <c r="F26" s="533"/>
      <c r="G26" s="533"/>
      <c r="H26" s="533"/>
      <c r="I26" s="533"/>
      <c r="J26" s="533"/>
      <c r="K26" s="533"/>
      <c r="L26" s="533"/>
      <c r="M26" s="533"/>
      <c r="N26" s="533"/>
      <c r="O26" s="533"/>
      <c r="P26" s="533"/>
      <c r="Q26" s="533"/>
      <c r="R26" s="534"/>
      <c r="V26">
        <v>17</v>
      </c>
      <c r="W26" s="130" t="s">
        <v>181</v>
      </c>
    </row>
    <row r="27" spans="1:23" ht="12.75" customHeight="1" x14ac:dyDescent="0.2">
      <c r="A27" s="3">
        <f t="shared" si="0"/>
        <v>0.75</v>
      </c>
      <c r="B27" s="2">
        <v>0.22916666666666666</v>
      </c>
      <c r="C27" s="67">
        <v>11.5</v>
      </c>
      <c r="D27" s="412">
        <v>2.2000000000000002</v>
      </c>
      <c r="E27" s="533" t="s">
        <v>489</v>
      </c>
      <c r="F27" s="533"/>
      <c r="G27" s="533"/>
      <c r="H27" s="533"/>
      <c r="I27" s="533"/>
      <c r="J27" s="533"/>
      <c r="K27" s="533"/>
      <c r="L27" s="533"/>
      <c r="M27" s="533"/>
      <c r="N27" s="533"/>
      <c r="O27" s="533"/>
      <c r="P27" s="533"/>
      <c r="Q27" s="533"/>
      <c r="R27" s="534"/>
      <c r="V27">
        <v>18</v>
      </c>
      <c r="W27" s="130" t="s">
        <v>182</v>
      </c>
    </row>
    <row r="28" spans="1:23" ht="12.75" customHeight="1" x14ac:dyDescent="0.2">
      <c r="A28" s="3">
        <f t="shared" si="0"/>
        <v>0.22916666666666666</v>
      </c>
      <c r="B28" s="2">
        <v>0.25</v>
      </c>
      <c r="C28" s="67">
        <v>0.5</v>
      </c>
      <c r="D28" s="412">
        <v>2.5</v>
      </c>
      <c r="E28" s="533" t="s">
        <v>491</v>
      </c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4"/>
      <c r="V28">
        <v>19</v>
      </c>
      <c r="W28" s="130" t="s">
        <v>183</v>
      </c>
    </row>
    <row r="29" spans="1:23" s="1" customFormat="1" ht="12.75" customHeight="1" x14ac:dyDescent="0.2">
      <c r="A29" s="3">
        <f t="shared" si="0"/>
        <v>0.25</v>
      </c>
      <c r="B29" s="2"/>
      <c r="C29" s="67"/>
      <c r="D29" s="412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4"/>
      <c r="V29">
        <v>20</v>
      </c>
      <c r="W29" s="130" t="s">
        <v>184</v>
      </c>
    </row>
    <row r="30" spans="1:23" ht="12.75" customHeight="1" x14ac:dyDescent="0.2">
      <c r="A30" s="3">
        <f t="shared" si="0"/>
        <v>0</v>
      </c>
      <c r="B30" s="2"/>
      <c r="C30" s="67"/>
      <c r="D30" s="412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4"/>
      <c r="V30">
        <v>21</v>
      </c>
      <c r="W30" s="130" t="s">
        <v>199</v>
      </c>
    </row>
    <row r="31" spans="1:23" ht="12.75" customHeight="1" x14ac:dyDescent="0.2">
      <c r="A31" s="3">
        <f t="shared" si="0"/>
        <v>0</v>
      </c>
      <c r="B31" s="2"/>
      <c r="C31" s="67"/>
      <c r="D31" s="412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4"/>
      <c r="V31">
        <v>22</v>
      </c>
    </row>
    <row r="32" spans="1:23" ht="12.75" customHeight="1" x14ac:dyDescent="0.2">
      <c r="A32" s="3">
        <f t="shared" si="0"/>
        <v>0</v>
      </c>
      <c r="B32" s="2"/>
      <c r="C32" s="67"/>
      <c r="D32" s="412"/>
      <c r="E32" s="533"/>
      <c r="F32" s="533"/>
      <c r="G32" s="533"/>
      <c r="H32" s="533"/>
      <c r="I32" s="533"/>
      <c r="J32" s="533"/>
      <c r="K32" s="533"/>
      <c r="L32" s="533"/>
      <c r="M32" s="533"/>
      <c r="N32" s="533"/>
      <c r="O32" s="533"/>
      <c r="P32" s="533"/>
      <c r="Q32" s="533"/>
      <c r="R32" s="534"/>
      <c r="V32">
        <v>23</v>
      </c>
    </row>
    <row r="33" spans="1:18" ht="12.75" customHeight="1" x14ac:dyDescent="0.2">
      <c r="A33" s="3">
        <f t="shared" si="0"/>
        <v>0</v>
      </c>
      <c r="B33" s="2"/>
      <c r="C33" s="67"/>
      <c r="D33" s="412"/>
      <c r="E33" s="533"/>
      <c r="F33" s="533"/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4"/>
    </row>
    <row r="34" spans="1:18" ht="12.75" customHeight="1" x14ac:dyDescent="0.2">
      <c r="A34" s="3">
        <f t="shared" si="0"/>
        <v>0</v>
      </c>
      <c r="B34" s="2"/>
      <c r="C34" s="67"/>
      <c r="D34" s="412"/>
      <c r="E34" s="533"/>
      <c r="F34" s="533"/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4"/>
    </row>
    <row r="35" spans="1:18" ht="12.75" customHeight="1" x14ac:dyDescent="0.2">
      <c r="A35" s="3">
        <f t="shared" si="0"/>
        <v>0</v>
      </c>
      <c r="B35" s="2"/>
      <c r="C35" s="67"/>
      <c r="D35" s="412"/>
      <c r="E35" s="533"/>
      <c r="F35" s="533"/>
      <c r="G35" s="533"/>
      <c r="H35" s="533"/>
      <c r="I35" s="533"/>
      <c r="J35" s="533"/>
      <c r="K35" s="533"/>
      <c r="L35" s="533"/>
      <c r="M35" s="533"/>
      <c r="N35" s="533"/>
      <c r="O35" s="533"/>
      <c r="P35" s="533"/>
      <c r="Q35" s="533"/>
      <c r="R35" s="534"/>
    </row>
    <row r="36" spans="1:18" ht="12.75" customHeight="1" x14ac:dyDescent="0.2">
      <c r="A36" s="3">
        <f t="shared" si="0"/>
        <v>0</v>
      </c>
      <c r="B36" s="2"/>
      <c r="C36" s="67"/>
      <c r="D36" s="412"/>
      <c r="E36" s="533"/>
      <c r="F36" s="533"/>
      <c r="G36" s="533"/>
      <c r="H36" s="533"/>
      <c r="I36" s="533"/>
      <c r="J36" s="533"/>
      <c r="K36" s="533"/>
      <c r="L36" s="533"/>
      <c r="M36" s="533"/>
      <c r="N36" s="533"/>
      <c r="O36" s="533"/>
      <c r="P36" s="533"/>
      <c r="Q36" s="533"/>
      <c r="R36" s="534"/>
    </row>
    <row r="37" spans="1:18" ht="12.75" customHeight="1" x14ac:dyDescent="0.2">
      <c r="A37" s="3">
        <f t="shared" si="0"/>
        <v>0</v>
      </c>
      <c r="B37" s="2"/>
      <c r="C37" s="67"/>
      <c r="D37" s="412"/>
      <c r="E37" s="533"/>
      <c r="F37" s="533"/>
      <c r="G37" s="533"/>
      <c r="H37" s="533"/>
      <c r="I37" s="533"/>
      <c r="J37" s="533"/>
      <c r="K37" s="533"/>
      <c r="L37" s="533"/>
      <c r="M37" s="533"/>
      <c r="N37" s="533"/>
      <c r="O37" s="533"/>
      <c r="P37" s="533"/>
      <c r="Q37" s="533"/>
      <c r="R37" s="534"/>
    </row>
    <row r="38" spans="1:18" ht="12.75" customHeight="1" x14ac:dyDescent="0.2">
      <c r="A38" s="3">
        <f t="shared" si="0"/>
        <v>0</v>
      </c>
      <c r="B38" s="2"/>
      <c r="C38" s="67"/>
      <c r="D38" s="412"/>
      <c r="E38" s="533"/>
      <c r="F38" s="533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33"/>
      <c r="R38" s="534"/>
    </row>
    <row r="39" spans="1:18" ht="12.75" customHeight="1" x14ac:dyDescent="0.2">
      <c r="A39" s="3">
        <f t="shared" si="0"/>
        <v>0</v>
      </c>
      <c r="B39" s="2"/>
      <c r="C39" s="67"/>
      <c r="D39" s="412"/>
      <c r="E39" s="533"/>
      <c r="F39" s="533"/>
      <c r="G39" s="533"/>
      <c r="H39" s="533"/>
      <c r="I39" s="533"/>
      <c r="J39" s="533"/>
      <c r="K39" s="533"/>
      <c r="L39" s="533"/>
      <c r="M39" s="533"/>
      <c r="N39" s="533"/>
      <c r="O39" s="533"/>
      <c r="P39" s="533"/>
      <c r="Q39" s="533"/>
      <c r="R39" s="534"/>
    </row>
    <row r="40" spans="1:18" x14ac:dyDescent="0.2">
      <c r="A40" s="3">
        <f t="shared" si="0"/>
        <v>0</v>
      </c>
      <c r="B40" s="2"/>
      <c r="C40" s="67"/>
      <c r="D40" s="412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4"/>
    </row>
    <row r="41" spans="1:18" x14ac:dyDescent="0.2">
      <c r="A41" s="3">
        <f t="shared" si="0"/>
        <v>0</v>
      </c>
      <c r="B41" s="2"/>
      <c r="C41" s="67"/>
      <c r="D41" s="412"/>
      <c r="E41" s="533"/>
      <c r="F41" s="533"/>
      <c r="G41" s="533"/>
      <c r="H41" s="533"/>
      <c r="I41" s="533"/>
      <c r="J41" s="533"/>
      <c r="K41" s="533"/>
      <c r="L41" s="533"/>
      <c r="M41" s="533"/>
      <c r="N41" s="533"/>
      <c r="O41" s="533"/>
      <c r="P41" s="533"/>
      <c r="Q41" s="533"/>
      <c r="R41" s="534"/>
    </row>
    <row r="42" spans="1:18" x14ac:dyDescent="0.2">
      <c r="A42" s="3">
        <f t="shared" si="0"/>
        <v>0</v>
      </c>
      <c r="B42" s="2"/>
      <c r="C42" s="67"/>
      <c r="D42" s="412"/>
      <c r="E42" s="533"/>
      <c r="F42" s="533"/>
      <c r="G42" s="533"/>
      <c r="H42" s="533"/>
      <c r="I42" s="533"/>
      <c r="J42" s="533"/>
      <c r="K42" s="533"/>
      <c r="L42" s="533"/>
      <c r="M42" s="533"/>
      <c r="N42" s="533"/>
      <c r="O42" s="533"/>
      <c r="P42" s="533"/>
      <c r="Q42" s="533"/>
      <c r="R42" s="534"/>
    </row>
    <row r="43" spans="1:18" x14ac:dyDescent="0.2">
      <c r="A43" s="3">
        <f t="shared" si="0"/>
        <v>0</v>
      </c>
      <c r="B43" s="2"/>
      <c r="C43" s="67"/>
      <c r="D43" s="412"/>
      <c r="E43" s="533"/>
      <c r="F43" s="533"/>
      <c r="G43" s="533"/>
      <c r="H43" s="533"/>
      <c r="I43" s="533"/>
      <c r="J43" s="533"/>
      <c r="K43" s="533"/>
      <c r="L43" s="533"/>
      <c r="M43" s="533"/>
      <c r="N43" s="533"/>
      <c r="O43" s="533"/>
      <c r="P43" s="533"/>
      <c r="Q43" s="533"/>
      <c r="R43" s="534"/>
    </row>
    <row r="44" spans="1:18" ht="13.5" thickBot="1" x14ac:dyDescent="0.25">
      <c r="A44" s="543" t="s">
        <v>40</v>
      </c>
      <c r="B44" s="544"/>
      <c r="C44" s="62">
        <f>SUM(C18:C43)</f>
        <v>24</v>
      </c>
      <c r="D44" s="80"/>
      <c r="E44" s="545" t="s">
        <v>473</v>
      </c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45"/>
      <c r="R44" s="546"/>
    </row>
    <row r="45" spans="1:18" x14ac:dyDescent="0.2">
      <c r="A45" s="7" t="s">
        <v>98</v>
      </c>
      <c r="B45" s="77" t="s">
        <v>2</v>
      </c>
      <c r="C45" s="77" t="s">
        <v>8</v>
      </c>
      <c r="D45" s="77" t="s">
        <v>9</v>
      </c>
      <c r="E45" s="77" t="s">
        <v>90</v>
      </c>
      <c r="F45" s="77" t="s">
        <v>10</v>
      </c>
      <c r="G45" s="77" t="s">
        <v>11</v>
      </c>
      <c r="H45" s="77" t="s">
        <v>12</v>
      </c>
      <c r="I45" s="77" t="s">
        <v>13</v>
      </c>
      <c r="J45" s="77" t="s">
        <v>14</v>
      </c>
      <c r="K45" s="77" t="s">
        <v>15</v>
      </c>
      <c r="L45" s="77" t="s">
        <v>91</v>
      </c>
      <c r="M45" s="87" t="s">
        <v>48</v>
      </c>
      <c r="N45" s="87" t="s">
        <v>16</v>
      </c>
      <c r="O45" s="87" t="s">
        <v>92</v>
      </c>
      <c r="P45" s="547" t="s">
        <v>17</v>
      </c>
      <c r="Q45" s="519"/>
      <c r="R45" s="520"/>
    </row>
    <row r="46" spans="1:18" x14ac:dyDescent="0.2">
      <c r="A46" s="156">
        <v>1</v>
      </c>
      <c r="B46" s="202">
        <v>17.5</v>
      </c>
      <c r="C46" s="157" t="s">
        <v>224</v>
      </c>
      <c r="D46" s="157" t="s">
        <v>221</v>
      </c>
      <c r="E46" s="157"/>
      <c r="F46" s="157">
        <v>17111528</v>
      </c>
      <c r="G46" s="157" t="s">
        <v>222</v>
      </c>
      <c r="H46" s="157">
        <v>40</v>
      </c>
      <c r="I46" s="157">
        <v>1177</v>
      </c>
      <c r="J46" s="189">
        <f t="shared" ref="J46:J53" si="1">IF(I46="","",I46-H46)</f>
        <v>1137</v>
      </c>
      <c r="K46" s="158">
        <v>20.5</v>
      </c>
      <c r="L46" s="85">
        <f t="shared" ref="L46:L53" si="2">IF(K46=0,"",(J46/K46))</f>
        <v>55.463414634146339</v>
      </c>
      <c r="M46" s="33" t="s">
        <v>244</v>
      </c>
      <c r="N46" s="412" t="s">
        <v>12</v>
      </c>
      <c r="O46" s="412" t="s">
        <v>243</v>
      </c>
      <c r="P46" s="541" t="s">
        <v>195</v>
      </c>
      <c r="Q46" s="541"/>
      <c r="R46" s="542"/>
    </row>
    <row r="47" spans="1:18" x14ac:dyDescent="0.2">
      <c r="A47" s="156">
        <v>2</v>
      </c>
      <c r="B47" s="202">
        <v>12.25</v>
      </c>
      <c r="C47" s="157" t="s">
        <v>268</v>
      </c>
      <c r="D47" s="157" t="s">
        <v>458</v>
      </c>
      <c r="E47" s="157" t="s">
        <v>270</v>
      </c>
      <c r="F47" s="157">
        <v>39972</v>
      </c>
      <c r="G47" s="157" t="s">
        <v>271</v>
      </c>
      <c r="H47" s="157">
        <v>1177</v>
      </c>
      <c r="I47" s="157">
        <v>8538</v>
      </c>
      <c r="J47" s="189">
        <f t="shared" si="1"/>
        <v>7361</v>
      </c>
      <c r="K47" s="158">
        <v>80.75</v>
      </c>
      <c r="L47" s="85">
        <f t="shared" si="2"/>
        <v>91.15789473684211</v>
      </c>
      <c r="M47" s="33" t="s">
        <v>447</v>
      </c>
      <c r="N47" s="412" t="s">
        <v>12</v>
      </c>
      <c r="O47" s="412" t="s">
        <v>243</v>
      </c>
      <c r="P47" s="541" t="s">
        <v>196</v>
      </c>
      <c r="Q47" s="541"/>
      <c r="R47" s="542"/>
    </row>
    <row r="48" spans="1:18" x14ac:dyDescent="0.2">
      <c r="A48" s="156">
        <v>3</v>
      </c>
      <c r="B48" s="202">
        <v>8.75</v>
      </c>
      <c r="C48" s="157" t="s">
        <v>268</v>
      </c>
      <c r="D48" s="157" t="s">
        <v>480</v>
      </c>
      <c r="E48" s="157" t="s">
        <v>482</v>
      </c>
      <c r="F48" s="157">
        <v>34022</v>
      </c>
      <c r="G48" s="157" t="s">
        <v>481</v>
      </c>
      <c r="H48" s="157">
        <v>8538</v>
      </c>
      <c r="I48" s="157"/>
      <c r="J48" s="189" t="str">
        <f t="shared" si="1"/>
        <v/>
      </c>
      <c r="K48" s="158"/>
      <c r="L48" s="85" t="str">
        <f t="shared" si="2"/>
        <v/>
      </c>
      <c r="M48" s="113"/>
      <c r="N48" s="59"/>
      <c r="O48" s="59"/>
      <c r="P48" s="541" t="s">
        <v>483</v>
      </c>
      <c r="Q48" s="541"/>
      <c r="R48" s="542"/>
    </row>
    <row r="49" spans="1:18" x14ac:dyDescent="0.2">
      <c r="A49" s="156"/>
      <c r="B49" s="202"/>
      <c r="C49" s="157"/>
      <c r="D49" s="157"/>
      <c r="E49" s="157"/>
      <c r="F49" s="157"/>
      <c r="G49" s="157"/>
      <c r="H49" s="157"/>
      <c r="I49" s="157"/>
      <c r="J49" s="189" t="str">
        <f t="shared" si="1"/>
        <v/>
      </c>
      <c r="K49" s="158"/>
      <c r="L49" s="85" t="str">
        <f t="shared" si="2"/>
        <v/>
      </c>
      <c r="M49" s="412"/>
      <c r="N49" s="412"/>
      <c r="O49" s="412"/>
      <c r="P49" s="541"/>
      <c r="Q49" s="541"/>
      <c r="R49" s="542"/>
    </row>
    <row r="50" spans="1:18" ht="14.25" customHeight="1" x14ac:dyDescent="0.2">
      <c r="A50" s="156"/>
      <c r="B50" s="202"/>
      <c r="C50" s="157"/>
      <c r="D50" s="157"/>
      <c r="E50" s="157"/>
      <c r="F50" s="157"/>
      <c r="G50" s="157"/>
      <c r="H50" s="157"/>
      <c r="I50" s="157"/>
      <c r="J50" s="189" t="str">
        <f t="shared" si="1"/>
        <v/>
      </c>
      <c r="K50" s="158"/>
      <c r="L50" s="85" t="str">
        <f t="shared" si="2"/>
        <v/>
      </c>
      <c r="M50" s="113"/>
      <c r="N50" s="412"/>
      <c r="O50" s="412"/>
      <c r="P50" s="541"/>
      <c r="Q50" s="541"/>
      <c r="R50" s="542"/>
    </row>
    <row r="51" spans="1:18" ht="12.75" customHeight="1" x14ac:dyDescent="0.2">
      <c r="A51" s="32"/>
      <c r="B51" s="419"/>
      <c r="C51" s="412"/>
      <c r="D51" s="412"/>
      <c r="E51" s="412"/>
      <c r="F51" s="33"/>
      <c r="G51" s="412"/>
      <c r="H51" s="412"/>
      <c r="I51" s="412"/>
      <c r="J51" s="131" t="str">
        <f t="shared" si="1"/>
        <v/>
      </c>
      <c r="K51" s="110"/>
      <c r="L51" s="85" t="str">
        <f t="shared" si="2"/>
        <v/>
      </c>
      <c r="M51" s="412"/>
      <c r="N51" s="412"/>
      <c r="O51" s="412"/>
      <c r="P51" s="541"/>
      <c r="Q51" s="541"/>
      <c r="R51" s="542"/>
    </row>
    <row r="52" spans="1:18" ht="12.75" customHeight="1" x14ac:dyDescent="0.2">
      <c r="A52" s="32"/>
      <c r="B52" s="419"/>
      <c r="C52" s="412"/>
      <c r="D52" s="412"/>
      <c r="E52" s="412"/>
      <c r="F52" s="34"/>
      <c r="G52" s="412"/>
      <c r="H52" s="412"/>
      <c r="I52" s="412"/>
      <c r="J52" s="131" t="str">
        <f t="shared" si="1"/>
        <v/>
      </c>
      <c r="K52" s="110"/>
      <c r="L52" s="85" t="str">
        <f t="shared" si="2"/>
        <v/>
      </c>
      <c r="M52" s="19"/>
      <c r="N52" s="19"/>
      <c r="O52" s="19"/>
      <c r="P52" s="541"/>
      <c r="Q52" s="541"/>
      <c r="R52" s="542"/>
    </row>
    <row r="53" spans="1:18" x14ac:dyDescent="0.2">
      <c r="A53" s="32"/>
      <c r="B53" s="419"/>
      <c r="C53" s="412"/>
      <c r="D53" s="412"/>
      <c r="E53" s="412"/>
      <c r="F53" s="34"/>
      <c r="G53" s="412"/>
      <c r="H53" s="412"/>
      <c r="I53" s="412"/>
      <c r="J53" s="131" t="str">
        <f t="shared" si="1"/>
        <v/>
      </c>
      <c r="K53" s="110"/>
      <c r="L53" s="85" t="str">
        <f t="shared" si="2"/>
        <v/>
      </c>
      <c r="M53" s="19"/>
      <c r="N53" s="19"/>
      <c r="O53" s="19"/>
      <c r="P53" s="541"/>
      <c r="Q53" s="541"/>
      <c r="R53" s="542"/>
    </row>
    <row r="54" spans="1:18" x14ac:dyDescent="0.2">
      <c r="A54" s="5" t="s">
        <v>97</v>
      </c>
      <c r="B54" s="562" t="s">
        <v>99</v>
      </c>
      <c r="C54" s="563"/>
      <c r="D54" s="563"/>
      <c r="E54" s="563"/>
      <c r="F54" s="563"/>
      <c r="G54" s="563"/>
      <c r="H54" s="563"/>
      <c r="I54" s="564"/>
      <c r="J54" s="77" t="s">
        <v>72</v>
      </c>
      <c r="K54" s="9" t="s">
        <v>101</v>
      </c>
      <c r="L54" s="9" t="s">
        <v>2</v>
      </c>
      <c r="M54" s="9" t="s">
        <v>100</v>
      </c>
      <c r="N54" s="9" t="s">
        <v>192</v>
      </c>
      <c r="O54" s="9" t="s">
        <v>136</v>
      </c>
      <c r="P54" s="115" t="s">
        <v>144</v>
      </c>
      <c r="Q54" s="9" t="s">
        <v>102</v>
      </c>
      <c r="R54" s="6" t="s">
        <v>10</v>
      </c>
    </row>
    <row r="55" spans="1:18" x14ac:dyDescent="0.2">
      <c r="A55" s="159">
        <v>1</v>
      </c>
      <c r="B55" s="500" t="s">
        <v>220</v>
      </c>
      <c r="C55" s="501"/>
      <c r="D55" s="501"/>
      <c r="E55" s="501"/>
      <c r="F55" s="501"/>
      <c r="G55" s="501"/>
      <c r="H55" s="501"/>
      <c r="I55" s="502"/>
      <c r="J55" s="26">
        <v>237.43</v>
      </c>
      <c r="K55" s="419"/>
      <c r="L55" s="420"/>
      <c r="M55" s="420"/>
      <c r="N55" s="22"/>
      <c r="O55" s="420"/>
      <c r="P55" s="420"/>
      <c r="Q55" s="420"/>
      <c r="R55" s="421"/>
    </row>
    <row r="56" spans="1:18" x14ac:dyDescent="0.2">
      <c r="A56" s="159">
        <v>2</v>
      </c>
      <c r="B56" s="500" t="s">
        <v>279</v>
      </c>
      <c r="C56" s="501"/>
      <c r="D56" s="501"/>
      <c r="E56" s="501"/>
      <c r="F56" s="501"/>
      <c r="G56" s="501"/>
      <c r="H56" s="501"/>
      <c r="I56" s="502"/>
      <c r="J56" s="26">
        <v>660.53</v>
      </c>
      <c r="K56" s="419" t="s">
        <v>459</v>
      </c>
      <c r="L56" s="420" t="s">
        <v>273</v>
      </c>
      <c r="M56" s="420" t="s">
        <v>274</v>
      </c>
      <c r="N56" s="22">
        <v>11.5</v>
      </c>
      <c r="O56" s="420" t="s">
        <v>275</v>
      </c>
      <c r="P56" s="420" t="s">
        <v>276</v>
      </c>
      <c r="Q56" s="420" t="s">
        <v>277</v>
      </c>
      <c r="R56" s="421" t="s">
        <v>278</v>
      </c>
    </row>
    <row r="57" spans="1:18" x14ac:dyDescent="0.2">
      <c r="A57" s="159">
        <v>3</v>
      </c>
      <c r="B57" s="500" t="s">
        <v>484</v>
      </c>
      <c r="C57" s="501"/>
      <c r="D57" s="501"/>
      <c r="E57" s="501"/>
      <c r="F57" s="501"/>
      <c r="G57" s="501"/>
      <c r="H57" s="501"/>
      <c r="I57" s="502"/>
      <c r="J57" s="26">
        <v>837.8</v>
      </c>
      <c r="K57" s="419"/>
      <c r="L57" s="420"/>
      <c r="M57" s="420"/>
      <c r="N57" s="22"/>
      <c r="O57" s="420"/>
      <c r="P57" s="420"/>
      <c r="Q57" s="420"/>
      <c r="R57" s="421"/>
    </row>
    <row r="58" spans="1:18" x14ac:dyDescent="0.2">
      <c r="A58" s="159"/>
      <c r="B58" s="500"/>
      <c r="C58" s="501"/>
      <c r="D58" s="501"/>
      <c r="E58" s="501"/>
      <c r="F58" s="501"/>
      <c r="G58" s="501"/>
      <c r="H58" s="501"/>
      <c r="I58" s="502"/>
      <c r="J58" s="26"/>
      <c r="K58" s="419"/>
      <c r="L58" s="420"/>
      <c r="M58" s="420"/>
      <c r="N58" s="22"/>
      <c r="O58" s="420"/>
      <c r="P58" s="420"/>
      <c r="Q58" s="420"/>
      <c r="R58" s="421"/>
    </row>
    <row r="59" spans="1:18" x14ac:dyDescent="0.2">
      <c r="A59" s="159"/>
      <c r="B59" s="500"/>
      <c r="C59" s="501"/>
      <c r="D59" s="501"/>
      <c r="E59" s="501"/>
      <c r="F59" s="501"/>
      <c r="G59" s="501"/>
      <c r="H59" s="501"/>
      <c r="I59" s="502"/>
      <c r="J59" s="26"/>
      <c r="K59" s="419"/>
      <c r="L59" s="420"/>
      <c r="M59" s="420"/>
      <c r="N59" s="22"/>
      <c r="O59" s="420"/>
      <c r="P59" s="420"/>
      <c r="Q59" s="420"/>
      <c r="R59" s="421"/>
    </row>
    <row r="60" spans="1:18" ht="12.75" customHeight="1" x14ac:dyDescent="0.2">
      <c r="A60" s="159"/>
      <c r="B60" s="500"/>
      <c r="C60" s="501"/>
      <c r="D60" s="501"/>
      <c r="E60" s="501"/>
      <c r="F60" s="501"/>
      <c r="G60" s="501"/>
      <c r="H60" s="501"/>
      <c r="I60" s="502"/>
      <c r="J60" s="26"/>
      <c r="K60" s="419"/>
      <c r="L60" s="420"/>
      <c r="M60" s="420"/>
      <c r="N60" s="22"/>
      <c r="O60" s="420"/>
      <c r="P60" s="420"/>
      <c r="Q60" s="420"/>
      <c r="R60" s="421"/>
    </row>
    <row r="61" spans="1:18" x14ac:dyDescent="0.2">
      <c r="A61" s="21"/>
      <c r="B61" s="548"/>
      <c r="C61" s="549"/>
      <c r="D61" s="549"/>
      <c r="E61" s="549"/>
      <c r="F61" s="549"/>
      <c r="G61" s="549"/>
      <c r="H61" s="549"/>
      <c r="I61" s="550"/>
      <c r="J61" s="26"/>
      <c r="K61" s="419"/>
      <c r="L61" s="420"/>
      <c r="M61" s="420"/>
      <c r="N61" s="22"/>
      <c r="O61" s="420"/>
      <c r="P61" s="420"/>
      <c r="Q61" s="420"/>
      <c r="R61" s="421"/>
    </row>
    <row r="62" spans="1:18" ht="13.5" thickBot="1" x14ac:dyDescent="0.25">
      <c r="A62" s="31"/>
      <c r="B62" s="551"/>
      <c r="C62" s="552"/>
      <c r="D62" s="552"/>
      <c r="E62" s="552"/>
      <c r="F62" s="552"/>
      <c r="G62" s="552"/>
      <c r="H62" s="552"/>
      <c r="I62" s="553"/>
      <c r="J62" s="23"/>
      <c r="K62" s="425"/>
      <c r="L62" s="425"/>
      <c r="M62" s="425"/>
      <c r="N62" s="23"/>
      <c r="O62" s="425"/>
      <c r="P62" s="425"/>
      <c r="Q62" s="425"/>
      <c r="R62" s="234"/>
    </row>
    <row r="63" spans="1:18" ht="13.5" thickBot="1" x14ac:dyDescent="0.25">
      <c r="A63" s="10"/>
      <c r="B63" s="11"/>
      <c r="C63" s="52" t="s">
        <v>46</v>
      </c>
      <c r="D63" s="52" t="s">
        <v>47</v>
      </c>
      <c r="E63" s="52" t="s">
        <v>48</v>
      </c>
      <c r="F63" s="52" t="s">
        <v>49</v>
      </c>
      <c r="G63" s="52" t="s">
        <v>50</v>
      </c>
      <c r="H63" s="52" t="s">
        <v>29</v>
      </c>
      <c r="I63" s="53" t="s">
        <v>51</v>
      </c>
      <c r="J63" s="554" t="s">
        <v>27</v>
      </c>
      <c r="K63" s="555"/>
      <c r="L63" s="108"/>
      <c r="M63" s="108"/>
      <c r="N63" s="58" t="s">
        <v>2</v>
      </c>
      <c r="O63" s="414" t="s">
        <v>3</v>
      </c>
      <c r="P63" s="79" t="s">
        <v>105</v>
      </c>
      <c r="Q63" s="79" t="s">
        <v>106</v>
      </c>
      <c r="R63" s="18" t="s">
        <v>4</v>
      </c>
    </row>
    <row r="64" spans="1:18" x14ac:dyDescent="0.2">
      <c r="A64" s="12" t="s">
        <v>52</v>
      </c>
      <c r="B64" s="13"/>
      <c r="C64" s="412">
        <v>5</v>
      </c>
      <c r="D64" s="26">
        <v>19.5</v>
      </c>
      <c r="E64" s="412" t="s">
        <v>281</v>
      </c>
      <c r="F64" s="27" t="s">
        <v>282</v>
      </c>
      <c r="G64" s="412"/>
      <c r="H64" s="28"/>
      <c r="I64" s="411"/>
      <c r="J64" s="61">
        <v>81.2</v>
      </c>
      <c r="K64" s="94" t="s">
        <v>57</v>
      </c>
      <c r="L64" s="556" t="s">
        <v>6</v>
      </c>
      <c r="M64" s="557"/>
      <c r="N64" s="412">
        <v>20</v>
      </c>
      <c r="O64" s="19" t="s">
        <v>190</v>
      </c>
      <c r="P64" s="111">
        <v>50</v>
      </c>
      <c r="Q64" s="111" t="s">
        <v>191</v>
      </c>
      <c r="R64" s="169"/>
    </row>
    <row r="65" spans="1:25" x14ac:dyDescent="0.2">
      <c r="A65" s="12" t="s">
        <v>53</v>
      </c>
      <c r="B65" s="13"/>
      <c r="C65" s="412">
        <v>5</v>
      </c>
      <c r="D65" s="412">
        <v>49.8</v>
      </c>
      <c r="E65" s="412" t="s">
        <v>280</v>
      </c>
      <c r="F65" s="412" t="s">
        <v>282</v>
      </c>
      <c r="G65" s="59">
        <v>27</v>
      </c>
      <c r="H65" s="412">
        <v>653.42999999999995</v>
      </c>
      <c r="I65" s="411">
        <v>27</v>
      </c>
      <c r="J65" s="558"/>
      <c r="K65" s="559"/>
      <c r="L65" s="560" t="s">
        <v>107</v>
      </c>
      <c r="M65" s="561"/>
      <c r="N65" s="92">
        <v>13.375</v>
      </c>
      <c r="O65" s="19" t="s">
        <v>200</v>
      </c>
      <c r="P65" s="111">
        <v>1177</v>
      </c>
      <c r="Q65" s="111" t="s">
        <v>191</v>
      </c>
      <c r="R65" s="169">
        <v>43244</v>
      </c>
    </row>
    <row r="66" spans="1:25" ht="13.5" thickBot="1" x14ac:dyDescent="0.25">
      <c r="A66" s="15" t="s">
        <v>54</v>
      </c>
      <c r="B66" s="16"/>
      <c r="C66" s="29">
        <v>5</v>
      </c>
      <c r="D66" s="29">
        <v>19.5</v>
      </c>
      <c r="E66" s="29" t="s">
        <v>281</v>
      </c>
      <c r="F66" s="29" t="s">
        <v>282</v>
      </c>
      <c r="G66" s="60">
        <v>50</v>
      </c>
      <c r="H66" s="29">
        <v>4472.82</v>
      </c>
      <c r="I66" s="30">
        <v>443</v>
      </c>
      <c r="J66" s="574"/>
      <c r="K66" s="575"/>
      <c r="L66" s="560" t="s">
        <v>108</v>
      </c>
      <c r="M66" s="561"/>
      <c r="N66" s="92">
        <v>9.625</v>
      </c>
      <c r="O66" s="19" t="s">
        <v>485</v>
      </c>
      <c r="P66" s="111">
        <v>8515</v>
      </c>
      <c r="Q66" s="111" t="s">
        <v>191</v>
      </c>
      <c r="R66" s="169">
        <v>43280</v>
      </c>
    </row>
    <row r="67" spans="1:25" ht="13.5" thickBot="1" x14ac:dyDescent="0.25">
      <c r="A67" s="527" t="s">
        <v>56</v>
      </c>
      <c r="B67" s="576"/>
      <c r="C67" s="577" t="s">
        <v>33</v>
      </c>
      <c r="D67" s="577"/>
      <c r="E67" s="25">
        <v>0.95</v>
      </c>
      <c r="F67" s="578" t="s">
        <v>34</v>
      </c>
      <c r="G67" s="577"/>
      <c r="H67" s="24">
        <v>0.95</v>
      </c>
      <c r="I67" s="540" t="s">
        <v>73</v>
      </c>
      <c r="J67" s="579"/>
      <c r="K67" s="579"/>
      <c r="L67" s="580" t="s">
        <v>109</v>
      </c>
      <c r="M67" s="561"/>
      <c r="N67" s="92"/>
      <c r="O67" s="19"/>
      <c r="P67" s="111"/>
      <c r="Q67" s="111"/>
      <c r="R67" s="169"/>
    </row>
    <row r="68" spans="1:25" ht="13.5" thickBot="1" x14ac:dyDescent="0.25">
      <c r="A68" s="17"/>
      <c r="B68" s="414" t="s">
        <v>9</v>
      </c>
      <c r="C68" s="414" t="s">
        <v>28</v>
      </c>
      <c r="D68" s="414" t="s">
        <v>29</v>
      </c>
      <c r="E68" s="414" t="s">
        <v>55</v>
      </c>
      <c r="F68" s="414" t="s">
        <v>30</v>
      </c>
      <c r="G68" s="414" t="s">
        <v>31</v>
      </c>
      <c r="H68" s="18" t="s">
        <v>32</v>
      </c>
      <c r="I68" s="5" t="s">
        <v>5</v>
      </c>
      <c r="J68" s="9" t="s">
        <v>30</v>
      </c>
      <c r="K68" s="415" t="s">
        <v>35</v>
      </c>
      <c r="L68" s="565" t="s">
        <v>110</v>
      </c>
      <c r="M68" s="566"/>
      <c r="N68" s="93"/>
      <c r="O68" s="20"/>
      <c r="P68" s="112"/>
      <c r="Q68" s="112"/>
      <c r="R68" s="170"/>
    </row>
    <row r="69" spans="1:25" x14ac:dyDescent="0.2">
      <c r="A69" s="417" t="s">
        <v>33</v>
      </c>
      <c r="B69" s="50" t="s">
        <v>283</v>
      </c>
      <c r="C69" s="22">
        <v>6</v>
      </c>
      <c r="D69" s="22">
        <v>12</v>
      </c>
      <c r="E69" s="65">
        <v>4.4000000000000004</v>
      </c>
      <c r="F69" s="28">
        <v>72</v>
      </c>
      <c r="G69" s="14">
        <f>E69*F69*E67</f>
        <v>300.95999999999998</v>
      </c>
      <c r="H69" s="63">
        <v>1097</v>
      </c>
      <c r="I69" s="21" t="s">
        <v>419</v>
      </c>
      <c r="J69" s="419" t="s">
        <v>305</v>
      </c>
      <c r="K69" s="411">
        <v>240</v>
      </c>
      <c r="L69" s="540" t="s">
        <v>132</v>
      </c>
      <c r="M69" s="507"/>
      <c r="N69" s="507"/>
      <c r="O69" s="567" t="s">
        <v>126</v>
      </c>
      <c r="P69" s="531"/>
      <c r="Q69" s="531"/>
      <c r="R69" s="532"/>
    </row>
    <row r="70" spans="1:25" ht="13.5" thickBot="1" x14ac:dyDescent="0.25">
      <c r="A70" s="430" t="s">
        <v>34</v>
      </c>
      <c r="B70" s="51" t="s">
        <v>283</v>
      </c>
      <c r="C70" s="23">
        <v>6</v>
      </c>
      <c r="D70" s="23">
        <v>12</v>
      </c>
      <c r="E70" s="66">
        <v>4.4000000000000004</v>
      </c>
      <c r="F70" s="35">
        <v>72</v>
      </c>
      <c r="G70" s="8">
        <f>E70*F70*H67</f>
        <v>300.95999999999998</v>
      </c>
      <c r="H70" s="64">
        <v>1097</v>
      </c>
      <c r="I70" s="125" t="s">
        <v>419</v>
      </c>
      <c r="J70" s="120" t="s">
        <v>305</v>
      </c>
      <c r="K70" s="126">
        <v>250</v>
      </c>
      <c r="L70" s="568" t="s">
        <v>118</v>
      </c>
      <c r="M70" s="569"/>
      <c r="N70" s="166">
        <v>6</v>
      </c>
      <c r="O70" s="570" t="s">
        <v>133</v>
      </c>
      <c r="P70" s="571"/>
      <c r="Q70" s="572" t="s">
        <v>205</v>
      </c>
      <c r="R70" s="573"/>
    </row>
    <row r="71" spans="1:25" x14ac:dyDescent="0.2">
      <c r="A71" s="587" t="s">
        <v>112</v>
      </c>
      <c r="B71" s="588"/>
      <c r="C71" s="191">
        <v>43242</v>
      </c>
      <c r="D71" s="422" t="s">
        <v>111</v>
      </c>
      <c r="E71" s="183">
        <v>0.8125</v>
      </c>
      <c r="F71" s="589" t="s">
        <v>76</v>
      </c>
      <c r="G71" s="590"/>
      <c r="H71" s="151"/>
      <c r="I71" s="428" t="s">
        <v>156</v>
      </c>
      <c r="J71" s="591" t="s">
        <v>157</v>
      </c>
      <c r="K71" s="592"/>
      <c r="L71" s="584" t="s">
        <v>119</v>
      </c>
      <c r="M71" s="584"/>
      <c r="N71" s="100">
        <v>6</v>
      </c>
      <c r="O71" s="593" t="s">
        <v>131</v>
      </c>
      <c r="P71" s="594"/>
      <c r="Q71" s="585" t="s">
        <v>259</v>
      </c>
      <c r="R71" s="586"/>
      <c r="V71" s="95"/>
      <c r="W71" s="96"/>
      <c r="X71" s="96"/>
      <c r="Y71" s="96"/>
    </row>
    <row r="72" spans="1:25" x14ac:dyDescent="0.2">
      <c r="A72" s="570" t="s">
        <v>113</v>
      </c>
      <c r="B72" s="571"/>
      <c r="C72" s="113">
        <v>43244</v>
      </c>
      <c r="D72" s="418" t="s">
        <v>111</v>
      </c>
      <c r="E72" s="184">
        <v>0.5625</v>
      </c>
      <c r="F72" s="581" t="s">
        <v>75</v>
      </c>
      <c r="G72" s="582"/>
      <c r="H72" s="238"/>
      <c r="I72" s="417" t="s">
        <v>158</v>
      </c>
      <c r="J72" s="500"/>
      <c r="K72" s="583"/>
      <c r="L72" s="584" t="s">
        <v>120</v>
      </c>
      <c r="M72" s="584"/>
      <c r="N72" s="100">
        <v>1</v>
      </c>
      <c r="O72" s="570" t="s">
        <v>128</v>
      </c>
      <c r="P72" s="571"/>
      <c r="Q72" s="585" t="s">
        <v>260</v>
      </c>
      <c r="R72" s="586"/>
      <c r="V72" s="95"/>
      <c r="W72" s="97"/>
      <c r="X72" s="97"/>
      <c r="Y72" s="96"/>
    </row>
    <row r="73" spans="1:25" x14ac:dyDescent="0.2">
      <c r="A73" s="570" t="s">
        <v>114</v>
      </c>
      <c r="B73" s="571"/>
      <c r="C73" s="113">
        <v>43274</v>
      </c>
      <c r="D73" s="418" t="s">
        <v>111</v>
      </c>
      <c r="E73" s="184">
        <v>0.38541666666666669</v>
      </c>
      <c r="F73" s="581" t="s">
        <v>142</v>
      </c>
      <c r="G73" s="582"/>
      <c r="H73" s="238" t="s">
        <v>492</v>
      </c>
      <c r="I73" s="417" t="s">
        <v>159</v>
      </c>
      <c r="J73" s="500"/>
      <c r="K73" s="583"/>
      <c r="L73" s="584" t="s">
        <v>127</v>
      </c>
      <c r="M73" s="584"/>
      <c r="N73" s="100">
        <v>2</v>
      </c>
      <c r="O73" s="593" t="s">
        <v>131</v>
      </c>
      <c r="P73" s="594"/>
      <c r="Q73" s="585" t="s">
        <v>261</v>
      </c>
      <c r="R73" s="586"/>
    </row>
    <row r="74" spans="1:25" x14ac:dyDescent="0.2">
      <c r="A74" s="570" t="s">
        <v>116</v>
      </c>
      <c r="B74" s="571"/>
      <c r="C74" s="114"/>
      <c r="D74" s="418" t="s">
        <v>111</v>
      </c>
      <c r="E74" s="184"/>
      <c r="F74" s="581" t="s">
        <v>150</v>
      </c>
      <c r="G74" s="582"/>
      <c r="H74" s="239"/>
      <c r="I74" s="417" t="s">
        <v>160</v>
      </c>
      <c r="J74" s="500"/>
      <c r="K74" s="583"/>
      <c r="L74" s="584" t="s">
        <v>122</v>
      </c>
      <c r="M74" s="584"/>
      <c r="N74" s="100">
        <v>2</v>
      </c>
      <c r="O74" s="570" t="s">
        <v>120</v>
      </c>
      <c r="P74" s="571"/>
      <c r="Q74" s="585" t="s">
        <v>429</v>
      </c>
      <c r="R74" s="586"/>
      <c r="T74" s="95"/>
      <c r="U74" s="101"/>
      <c r="V74" s="102"/>
      <c r="W74" s="103"/>
      <c r="X74" s="103"/>
      <c r="Y74" s="103"/>
    </row>
    <row r="75" spans="1:25" x14ac:dyDescent="0.2">
      <c r="A75" s="570" t="s">
        <v>117</v>
      </c>
      <c r="B75" s="571"/>
      <c r="C75" s="114"/>
      <c r="D75" s="418" t="s">
        <v>111</v>
      </c>
      <c r="E75" s="185"/>
      <c r="F75" s="581" t="s">
        <v>151</v>
      </c>
      <c r="G75" s="582"/>
      <c r="H75" s="238">
        <v>2</v>
      </c>
      <c r="I75" s="417" t="s">
        <v>161</v>
      </c>
      <c r="J75" s="500"/>
      <c r="K75" s="583"/>
      <c r="L75" s="584" t="s">
        <v>123</v>
      </c>
      <c r="M75" s="584"/>
      <c r="N75" s="100">
        <v>2</v>
      </c>
      <c r="O75" s="593" t="s">
        <v>131</v>
      </c>
      <c r="P75" s="594"/>
      <c r="Q75" s="585" t="s">
        <v>430</v>
      </c>
      <c r="R75" s="586"/>
      <c r="T75" s="104"/>
      <c r="U75" s="104"/>
      <c r="V75" s="104"/>
      <c r="W75" s="104"/>
      <c r="X75" s="104"/>
      <c r="Y75" s="104"/>
    </row>
    <row r="76" spans="1:25" ht="13.5" thickBot="1" x14ac:dyDescent="0.25">
      <c r="A76" s="595" t="s">
        <v>115</v>
      </c>
      <c r="B76" s="596"/>
      <c r="C76" s="168"/>
      <c r="D76" s="423" t="s">
        <v>111</v>
      </c>
      <c r="E76" s="186"/>
      <c r="F76" s="597" t="s">
        <v>135</v>
      </c>
      <c r="G76" s="598"/>
      <c r="H76" s="240"/>
      <c r="I76" s="417" t="s">
        <v>162</v>
      </c>
      <c r="J76" s="500"/>
      <c r="K76" s="583"/>
      <c r="L76" s="584" t="s">
        <v>121</v>
      </c>
      <c r="M76" s="584"/>
      <c r="N76" s="100"/>
      <c r="O76" s="570" t="s">
        <v>129</v>
      </c>
      <c r="P76" s="571"/>
      <c r="Q76" s="585" t="s">
        <v>264</v>
      </c>
      <c r="R76" s="586"/>
    </row>
    <row r="77" spans="1:25" x14ac:dyDescent="0.2">
      <c r="A77" s="609" t="s">
        <v>143</v>
      </c>
      <c r="B77" s="610"/>
      <c r="C77" s="610"/>
      <c r="D77" s="610"/>
      <c r="E77" s="610"/>
      <c r="F77" s="610"/>
      <c r="G77" s="610"/>
      <c r="H77" s="610"/>
      <c r="I77" s="417" t="s">
        <v>163</v>
      </c>
      <c r="J77" s="501"/>
      <c r="K77" s="583"/>
      <c r="L77" s="584" t="s">
        <v>124</v>
      </c>
      <c r="M77" s="584"/>
      <c r="N77" s="100"/>
      <c r="O77" s="593" t="s">
        <v>131</v>
      </c>
      <c r="P77" s="594"/>
      <c r="Q77" s="585" t="s">
        <v>265</v>
      </c>
      <c r="R77" s="586"/>
    </row>
    <row r="78" spans="1:25" x14ac:dyDescent="0.2">
      <c r="A78" s="611" t="s">
        <v>193</v>
      </c>
      <c r="B78" s="612"/>
      <c r="C78" s="612"/>
      <c r="D78" s="612"/>
      <c r="E78" s="612"/>
      <c r="F78" s="612"/>
      <c r="G78" s="612"/>
      <c r="H78" s="613"/>
      <c r="I78" s="417" t="s">
        <v>164</v>
      </c>
      <c r="J78" s="501"/>
      <c r="K78" s="583"/>
      <c r="L78" s="584" t="s">
        <v>125</v>
      </c>
      <c r="M78" s="584"/>
      <c r="N78" s="100"/>
      <c r="O78" s="570" t="s">
        <v>130</v>
      </c>
      <c r="P78" s="571"/>
      <c r="Q78" s="585" t="s">
        <v>266</v>
      </c>
      <c r="R78" s="586"/>
    </row>
    <row r="79" spans="1:25" ht="13.5" thickBot="1" x14ac:dyDescent="0.25">
      <c r="A79" s="614"/>
      <c r="B79" s="615"/>
      <c r="C79" s="615"/>
      <c r="D79" s="615"/>
      <c r="E79" s="615"/>
      <c r="F79" s="615"/>
      <c r="G79" s="615"/>
      <c r="H79" s="616"/>
      <c r="I79" s="127" t="s">
        <v>202</v>
      </c>
      <c r="J79" s="599"/>
      <c r="K79" s="600"/>
      <c r="L79" s="601" t="s">
        <v>134</v>
      </c>
      <c r="M79" s="601"/>
      <c r="N79" s="167">
        <f>SUM(N70:N78)</f>
        <v>19</v>
      </c>
      <c r="O79" s="602" t="s">
        <v>131</v>
      </c>
      <c r="P79" s="603"/>
      <c r="Q79" s="604" t="s">
        <v>267</v>
      </c>
      <c r="R79" s="605"/>
      <c r="W79" s="98"/>
      <c r="X79" s="95"/>
      <c r="Y79" s="95"/>
    </row>
    <row r="80" spans="1:25" x14ac:dyDescent="0.2">
      <c r="L80" s="1"/>
      <c r="W80" s="98"/>
      <c r="X80" s="98"/>
      <c r="Y80" s="98"/>
    </row>
    <row r="81" spans="1:25" x14ac:dyDescent="0.2">
      <c r="W81" s="99"/>
      <c r="X81" s="99"/>
      <c r="Y81" s="98"/>
    </row>
    <row r="84" spans="1:25" ht="13.5" thickBot="1" x14ac:dyDescent="0.25"/>
    <row r="85" spans="1:25" ht="13.5" thickBot="1" x14ac:dyDescent="0.25">
      <c r="A85" s="428" t="s">
        <v>0</v>
      </c>
      <c r="B85" s="606" t="str">
        <f>B1</f>
        <v>Gwendolyn #2612 LB</v>
      </c>
      <c r="C85" s="606"/>
      <c r="D85" s="607"/>
      <c r="E85" s="429" t="s">
        <v>138</v>
      </c>
      <c r="F85" s="608">
        <f>F1</f>
        <v>43281</v>
      </c>
      <c r="G85" s="608"/>
      <c r="H85" s="429" t="s">
        <v>1</v>
      </c>
      <c r="I85" s="142">
        <f>I1</f>
        <v>10</v>
      </c>
      <c r="J85" s="128" t="s">
        <v>5</v>
      </c>
      <c r="K85" s="162">
        <f>K1</f>
        <v>8538</v>
      </c>
      <c r="L85" s="128" t="s">
        <v>7</v>
      </c>
      <c r="M85" s="163">
        <f>M1</f>
        <v>0</v>
      </c>
    </row>
    <row r="86" spans="1:25" x14ac:dyDescent="0.2">
      <c r="A86" s="36" t="s">
        <v>141</v>
      </c>
      <c r="B86" s="623" t="str">
        <f>B2</f>
        <v>Circulating @ 5310'</v>
      </c>
      <c r="C86" s="624"/>
      <c r="D86" s="624"/>
      <c r="E86" s="624"/>
      <c r="F86" s="625"/>
      <c r="G86" s="4" t="s">
        <v>139</v>
      </c>
      <c r="H86" s="626">
        <f>H2</f>
        <v>141598</v>
      </c>
      <c r="I86" s="627"/>
      <c r="J86" s="567" t="s">
        <v>43</v>
      </c>
      <c r="K86" s="531"/>
      <c r="L86" s="531"/>
      <c r="M86" s="532"/>
    </row>
    <row r="87" spans="1:25" ht="13.5" thickBot="1" x14ac:dyDescent="0.25">
      <c r="A87" s="36" t="s">
        <v>74</v>
      </c>
      <c r="B87" s="628" t="str">
        <f>B3</f>
        <v>Precision Rig 593</v>
      </c>
      <c r="C87" s="629"/>
      <c r="D87" s="629"/>
      <c r="E87" s="4" t="s">
        <v>137</v>
      </c>
      <c r="F87" s="192">
        <f>F3</f>
        <v>8.6145833333357587</v>
      </c>
      <c r="G87" s="4" t="s">
        <v>140</v>
      </c>
      <c r="H87" s="630">
        <f>H3</f>
        <v>1073097</v>
      </c>
      <c r="I87" s="631"/>
      <c r="J87" s="5" t="s">
        <v>80</v>
      </c>
      <c r="K87" s="9" t="s">
        <v>44</v>
      </c>
      <c r="L87" s="9" t="s">
        <v>78</v>
      </c>
      <c r="M87" s="6" t="s">
        <v>93</v>
      </c>
      <c r="R87" s="632"/>
      <c r="S87" s="633"/>
    </row>
    <row r="88" spans="1:25" x14ac:dyDescent="0.2">
      <c r="A88" s="91" t="s">
        <v>70</v>
      </c>
      <c r="B88" s="414" t="s">
        <v>2</v>
      </c>
      <c r="C88" s="414" t="s">
        <v>12</v>
      </c>
      <c r="D88" s="414" t="s">
        <v>13</v>
      </c>
      <c r="E88" s="414" t="s">
        <v>14</v>
      </c>
      <c r="F88" s="414" t="s">
        <v>15</v>
      </c>
      <c r="G88" s="414" t="s">
        <v>91</v>
      </c>
      <c r="H88" s="414" t="s">
        <v>48</v>
      </c>
      <c r="I88" s="18" t="s">
        <v>92</v>
      </c>
      <c r="J88" s="54" t="str">
        <f t="shared" ref="J88:M99" si="3">J4</f>
        <v>8479'</v>
      </c>
      <c r="K88" s="131">
        <f t="shared" si="3"/>
        <v>2.2999999999999998</v>
      </c>
      <c r="L88" s="199">
        <f t="shared" si="3"/>
        <v>62.92</v>
      </c>
      <c r="M88" s="200">
        <f t="shared" si="3"/>
        <v>8472.7900000000009</v>
      </c>
      <c r="R88" s="427"/>
      <c r="S88" s="427"/>
    </row>
    <row r="89" spans="1:25" x14ac:dyDescent="0.2">
      <c r="A89" s="160">
        <f t="shared" ref="A89:B96" si="4">A46</f>
        <v>1</v>
      </c>
      <c r="B89" s="241">
        <f t="shared" si="4"/>
        <v>17.5</v>
      </c>
      <c r="C89" s="55">
        <f t="shared" ref="C89:H96" si="5">H46</f>
        <v>40</v>
      </c>
      <c r="D89" s="89">
        <f t="shared" si="5"/>
        <v>1177</v>
      </c>
      <c r="E89" s="131">
        <f t="shared" si="5"/>
        <v>1137</v>
      </c>
      <c r="F89" s="193">
        <f t="shared" si="5"/>
        <v>20.5</v>
      </c>
      <c r="G89" s="194">
        <f t="shared" si="5"/>
        <v>55.463414634146339</v>
      </c>
      <c r="H89" s="193" t="str">
        <f t="shared" si="5"/>
        <v>1,1</v>
      </c>
      <c r="I89" s="195" t="str">
        <f t="shared" ref="I89:I96" si="6">O46</f>
        <v>TD</v>
      </c>
      <c r="J89" s="54">
        <f t="shared" si="3"/>
        <v>0</v>
      </c>
      <c r="K89" s="131">
        <f t="shared" si="3"/>
        <v>0</v>
      </c>
      <c r="L89" s="199">
        <f t="shared" si="3"/>
        <v>0</v>
      </c>
      <c r="M89" s="200">
        <f t="shared" si="3"/>
        <v>0</v>
      </c>
      <c r="R89" s="132"/>
      <c r="S89" s="133"/>
      <c r="T89" s="139"/>
      <c r="U89" s="140"/>
    </row>
    <row r="90" spans="1:25" x14ac:dyDescent="0.2">
      <c r="A90" s="160">
        <f t="shared" si="4"/>
        <v>2</v>
      </c>
      <c r="B90" s="241">
        <f t="shared" si="4"/>
        <v>12.25</v>
      </c>
      <c r="C90" s="55">
        <f t="shared" si="5"/>
        <v>1177</v>
      </c>
      <c r="D90" s="89">
        <f t="shared" si="5"/>
        <v>8538</v>
      </c>
      <c r="E90" s="131">
        <f t="shared" si="5"/>
        <v>7361</v>
      </c>
      <c r="F90" s="193">
        <f t="shared" si="5"/>
        <v>80.75</v>
      </c>
      <c r="G90" s="194">
        <f t="shared" si="5"/>
        <v>91.15789473684211</v>
      </c>
      <c r="H90" s="193" t="str">
        <f t="shared" si="5"/>
        <v>4,4</v>
      </c>
      <c r="I90" s="195" t="str">
        <f t="shared" si="6"/>
        <v>TD</v>
      </c>
      <c r="J90" s="54">
        <f t="shared" si="3"/>
        <v>0</v>
      </c>
      <c r="K90" s="131">
        <f t="shared" si="3"/>
        <v>0</v>
      </c>
      <c r="L90" s="199">
        <f t="shared" si="3"/>
        <v>0</v>
      </c>
      <c r="M90" s="200">
        <f t="shared" si="3"/>
        <v>0</v>
      </c>
      <c r="R90" s="132"/>
      <c r="S90" s="133"/>
      <c r="T90" s="1"/>
      <c r="U90" s="1"/>
    </row>
    <row r="91" spans="1:25" x14ac:dyDescent="0.2">
      <c r="A91" s="160">
        <f t="shared" si="4"/>
        <v>3</v>
      </c>
      <c r="B91" s="241">
        <f t="shared" si="4"/>
        <v>8.75</v>
      </c>
      <c r="C91" s="55">
        <f t="shared" si="5"/>
        <v>8538</v>
      </c>
      <c r="D91" s="89">
        <f t="shared" si="5"/>
        <v>0</v>
      </c>
      <c r="E91" s="131" t="str">
        <f t="shared" si="5"/>
        <v/>
      </c>
      <c r="F91" s="193">
        <f t="shared" si="5"/>
        <v>0</v>
      </c>
      <c r="G91" s="194" t="str">
        <f t="shared" si="5"/>
        <v/>
      </c>
      <c r="H91" s="193">
        <f t="shared" si="5"/>
        <v>0</v>
      </c>
      <c r="I91" s="195">
        <f t="shared" si="6"/>
        <v>0</v>
      </c>
      <c r="J91" s="54">
        <f t="shared" si="3"/>
        <v>0</v>
      </c>
      <c r="K91" s="131">
        <f t="shared" si="3"/>
        <v>0</v>
      </c>
      <c r="L91" s="199">
        <f t="shared" si="3"/>
        <v>0</v>
      </c>
      <c r="M91" s="200">
        <f t="shared" si="3"/>
        <v>0</v>
      </c>
      <c r="T91" s="139"/>
      <c r="U91" s="139"/>
    </row>
    <row r="92" spans="1:25" x14ac:dyDescent="0.2">
      <c r="A92" s="160">
        <f t="shared" si="4"/>
        <v>0</v>
      </c>
      <c r="B92" s="241">
        <f t="shared" si="4"/>
        <v>0</v>
      </c>
      <c r="C92" s="55">
        <f t="shared" si="5"/>
        <v>0</v>
      </c>
      <c r="D92" s="89">
        <f t="shared" si="5"/>
        <v>0</v>
      </c>
      <c r="E92" s="131" t="str">
        <f t="shared" si="5"/>
        <v/>
      </c>
      <c r="F92" s="193">
        <f t="shared" si="5"/>
        <v>0</v>
      </c>
      <c r="G92" s="194" t="str">
        <f t="shared" si="5"/>
        <v/>
      </c>
      <c r="H92" s="193">
        <f t="shared" si="5"/>
        <v>0</v>
      </c>
      <c r="I92" s="195">
        <f t="shared" si="6"/>
        <v>0</v>
      </c>
      <c r="J92" s="54">
        <f t="shared" si="3"/>
        <v>0</v>
      </c>
      <c r="K92" s="131">
        <f t="shared" si="3"/>
        <v>0</v>
      </c>
      <c r="L92" s="199">
        <f t="shared" si="3"/>
        <v>0</v>
      </c>
      <c r="M92" s="200">
        <f t="shared" si="3"/>
        <v>0</v>
      </c>
    </row>
    <row r="93" spans="1:25" x14ac:dyDescent="0.2">
      <c r="A93" s="160">
        <f t="shared" si="4"/>
        <v>0</v>
      </c>
      <c r="B93" s="241">
        <f t="shared" si="4"/>
        <v>0</v>
      </c>
      <c r="C93" s="55">
        <f t="shared" si="5"/>
        <v>0</v>
      </c>
      <c r="D93" s="89">
        <f t="shared" si="5"/>
        <v>0</v>
      </c>
      <c r="E93" s="131" t="str">
        <f t="shared" si="5"/>
        <v/>
      </c>
      <c r="F93" s="193">
        <f t="shared" si="5"/>
        <v>0</v>
      </c>
      <c r="G93" s="194" t="str">
        <f t="shared" si="5"/>
        <v/>
      </c>
      <c r="H93" s="193">
        <f t="shared" si="5"/>
        <v>0</v>
      </c>
      <c r="I93" s="195">
        <f t="shared" si="6"/>
        <v>0</v>
      </c>
      <c r="J93" s="54">
        <f t="shared" si="3"/>
        <v>0</v>
      </c>
      <c r="K93" s="131">
        <f t="shared" si="3"/>
        <v>0</v>
      </c>
      <c r="L93" s="199">
        <f t="shared" si="3"/>
        <v>0</v>
      </c>
      <c r="M93" s="200">
        <f t="shared" si="3"/>
        <v>0</v>
      </c>
    </row>
    <row r="94" spans="1:25" x14ac:dyDescent="0.2">
      <c r="A94" s="160">
        <f t="shared" si="4"/>
        <v>0</v>
      </c>
      <c r="B94" s="241">
        <f t="shared" si="4"/>
        <v>0</v>
      </c>
      <c r="C94" s="55">
        <f t="shared" si="5"/>
        <v>0</v>
      </c>
      <c r="D94" s="89">
        <f t="shared" si="5"/>
        <v>0</v>
      </c>
      <c r="E94" s="131" t="str">
        <f t="shared" si="5"/>
        <v/>
      </c>
      <c r="F94" s="193">
        <f t="shared" si="5"/>
        <v>0</v>
      </c>
      <c r="G94" s="194" t="str">
        <f t="shared" si="5"/>
        <v/>
      </c>
      <c r="H94" s="193">
        <f t="shared" si="5"/>
        <v>0</v>
      </c>
      <c r="I94" s="195">
        <f t="shared" si="6"/>
        <v>0</v>
      </c>
      <c r="J94" s="54">
        <f t="shared" si="3"/>
        <v>0</v>
      </c>
      <c r="K94" s="131">
        <f t="shared" si="3"/>
        <v>0</v>
      </c>
      <c r="L94" s="199">
        <f t="shared" si="3"/>
        <v>0</v>
      </c>
      <c r="M94" s="200">
        <f t="shared" si="3"/>
        <v>0</v>
      </c>
    </row>
    <row r="95" spans="1:25" x14ac:dyDescent="0.2">
      <c r="A95" s="160">
        <f t="shared" si="4"/>
        <v>0</v>
      </c>
      <c r="B95" s="241">
        <f t="shared" si="4"/>
        <v>0</v>
      </c>
      <c r="C95" s="55">
        <f t="shared" si="5"/>
        <v>0</v>
      </c>
      <c r="D95" s="89">
        <f t="shared" si="5"/>
        <v>0</v>
      </c>
      <c r="E95" s="131" t="str">
        <f t="shared" si="5"/>
        <v/>
      </c>
      <c r="F95" s="193">
        <f t="shared" si="5"/>
        <v>0</v>
      </c>
      <c r="G95" s="194" t="str">
        <f t="shared" si="5"/>
        <v/>
      </c>
      <c r="H95" s="193">
        <f t="shared" si="5"/>
        <v>0</v>
      </c>
      <c r="I95" s="195">
        <f t="shared" si="6"/>
        <v>0</v>
      </c>
      <c r="J95" s="54">
        <f t="shared" si="3"/>
        <v>0</v>
      </c>
      <c r="K95" s="131">
        <f t="shared" si="3"/>
        <v>0</v>
      </c>
      <c r="L95" s="199">
        <f t="shared" si="3"/>
        <v>0</v>
      </c>
      <c r="M95" s="200">
        <f t="shared" si="3"/>
        <v>0</v>
      </c>
    </row>
    <row r="96" spans="1:25" ht="13.5" thickBot="1" x14ac:dyDescent="0.25">
      <c r="A96" s="161">
        <f t="shared" si="4"/>
        <v>0</v>
      </c>
      <c r="B96" s="242">
        <f t="shared" si="4"/>
        <v>0</v>
      </c>
      <c r="C96" s="57">
        <f t="shared" si="5"/>
        <v>0</v>
      </c>
      <c r="D96" s="146">
        <f t="shared" si="5"/>
        <v>0</v>
      </c>
      <c r="E96" s="147" t="str">
        <f t="shared" si="5"/>
        <v/>
      </c>
      <c r="F96" s="196">
        <f t="shared" si="5"/>
        <v>0</v>
      </c>
      <c r="G96" s="197" t="str">
        <f t="shared" si="5"/>
        <v/>
      </c>
      <c r="H96" s="196">
        <f t="shared" si="5"/>
        <v>0</v>
      </c>
      <c r="I96" s="198">
        <f t="shared" si="6"/>
        <v>0</v>
      </c>
      <c r="J96" s="54">
        <f t="shared" si="3"/>
        <v>0</v>
      </c>
      <c r="K96" s="131">
        <f t="shared" si="3"/>
        <v>0</v>
      </c>
      <c r="L96" s="199">
        <f t="shared" si="3"/>
        <v>0</v>
      </c>
      <c r="M96" s="200">
        <f t="shared" si="3"/>
        <v>0</v>
      </c>
    </row>
    <row r="97" spans="1:13" ht="13.5" thickBot="1" x14ac:dyDescent="0.25">
      <c r="A97" s="135"/>
      <c r="B97" s="108"/>
      <c r="C97" s="143" t="s">
        <v>2</v>
      </c>
      <c r="D97" s="77" t="s">
        <v>3</v>
      </c>
      <c r="E97" s="144" t="s">
        <v>105</v>
      </c>
      <c r="F97" s="144" t="s">
        <v>106</v>
      </c>
      <c r="G97" s="145" t="s">
        <v>4</v>
      </c>
      <c r="H97" s="7" t="s">
        <v>71</v>
      </c>
      <c r="I97" s="171">
        <f>A5</f>
        <v>8.3000000000000007</v>
      </c>
      <c r="J97" s="54">
        <f t="shared" si="3"/>
        <v>0</v>
      </c>
      <c r="K97" s="131">
        <f t="shared" si="3"/>
        <v>0</v>
      </c>
      <c r="L97" s="199">
        <f t="shared" si="3"/>
        <v>0</v>
      </c>
      <c r="M97" s="200">
        <f t="shared" si="3"/>
        <v>0</v>
      </c>
    </row>
    <row r="98" spans="1:13" x14ac:dyDescent="0.2">
      <c r="A98" s="640" t="s">
        <v>6</v>
      </c>
      <c r="B98" s="557"/>
      <c r="C98" s="241">
        <f t="shared" ref="C98:G102" si="7">N64</f>
        <v>20</v>
      </c>
      <c r="D98" s="56" t="str">
        <f t="shared" si="7"/>
        <v>52.78 / B</v>
      </c>
      <c r="E98" s="148">
        <f t="shared" si="7"/>
        <v>50</v>
      </c>
      <c r="F98" s="148" t="str">
        <f t="shared" si="7"/>
        <v>0'</v>
      </c>
      <c r="G98" s="174">
        <f t="shared" si="7"/>
        <v>0</v>
      </c>
      <c r="H98" s="5" t="s">
        <v>186</v>
      </c>
      <c r="I98" s="172">
        <f>B5</f>
        <v>27</v>
      </c>
      <c r="J98" s="54">
        <f t="shared" si="3"/>
        <v>0</v>
      </c>
      <c r="K98" s="131">
        <f t="shared" si="3"/>
        <v>0</v>
      </c>
      <c r="L98" s="199">
        <f t="shared" si="3"/>
        <v>0</v>
      </c>
      <c r="M98" s="200">
        <f t="shared" si="3"/>
        <v>0</v>
      </c>
    </row>
    <row r="99" spans="1:13" ht="13.5" thickBot="1" x14ac:dyDescent="0.25">
      <c r="A99" s="580" t="s">
        <v>107</v>
      </c>
      <c r="B99" s="561"/>
      <c r="C99" s="241">
        <f t="shared" si="7"/>
        <v>13.375</v>
      </c>
      <c r="D99" s="56" t="str">
        <f t="shared" si="7"/>
        <v>54.50 / J-55</v>
      </c>
      <c r="E99" s="148">
        <f t="shared" si="7"/>
        <v>1177</v>
      </c>
      <c r="F99" s="148" t="str">
        <f t="shared" si="7"/>
        <v>0'</v>
      </c>
      <c r="G99" s="174">
        <f t="shared" si="7"/>
        <v>43244</v>
      </c>
      <c r="H99" s="5" t="s">
        <v>25</v>
      </c>
      <c r="I99" s="172">
        <f>G5</f>
        <v>0</v>
      </c>
      <c r="J99" s="54">
        <f t="shared" si="3"/>
        <v>0</v>
      </c>
      <c r="K99" s="131">
        <f t="shared" si="3"/>
        <v>0</v>
      </c>
      <c r="L99" s="199">
        <f t="shared" si="3"/>
        <v>0</v>
      </c>
      <c r="M99" s="200">
        <f t="shared" si="3"/>
        <v>0</v>
      </c>
    </row>
    <row r="100" spans="1:13" x14ac:dyDescent="0.2">
      <c r="A100" s="580" t="s">
        <v>108</v>
      </c>
      <c r="B100" s="561"/>
      <c r="C100" s="241">
        <f t="shared" si="7"/>
        <v>9.625</v>
      </c>
      <c r="D100" s="56" t="str">
        <f t="shared" si="7"/>
        <v>40# /HCL80</v>
      </c>
      <c r="E100" s="148">
        <f t="shared" si="7"/>
        <v>8515</v>
      </c>
      <c r="F100" s="148" t="str">
        <f t="shared" si="7"/>
        <v>0'</v>
      </c>
      <c r="G100" s="174">
        <f t="shared" si="7"/>
        <v>43280</v>
      </c>
      <c r="H100" s="5" t="s">
        <v>23</v>
      </c>
      <c r="I100" s="172">
        <f>F5</f>
        <v>0</v>
      </c>
      <c r="J100" s="617"/>
      <c r="K100" s="618"/>
      <c r="L100" s="618"/>
      <c r="M100" s="619"/>
    </row>
    <row r="101" spans="1:13" x14ac:dyDescent="0.2">
      <c r="A101" s="580" t="s">
        <v>109</v>
      </c>
      <c r="B101" s="561"/>
      <c r="C101" s="241">
        <f t="shared" si="7"/>
        <v>0</v>
      </c>
      <c r="D101" s="56">
        <f t="shared" si="7"/>
        <v>0</v>
      </c>
      <c r="E101" s="148">
        <f t="shared" si="7"/>
        <v>0</v>
      </c>
      <c r="F101" s="148">
        <f t="shared" si="7"/>
        <v>0</v>
      </c>
      <c r="G101" s="174">
        <f t="shared" si="7"/>
        <v>0</v>
      </c>
      <c r="H101" s="5" t="s">
        <v>26</v>
      </c>
      <c r="I101" s="172">
        <f>I5</f>
        <v>0</v>
      </c>
      <c r="J101" s="620"/>
      <c r="K101" s="621"/>
      <c r="L101" s="621"/>
      <c r="M101" s="622"/>
    </row>
    <row r="102" spans="1:13" ht="13.5" thickBot="1" x14ac:dyDescent="0.25">
      <c r="A102" s="565" t="s">
        <v>110</v>
      </c>
      <c r="B102" s="566"/>
      <c r="C102" s="241">
        <f t="shared" si="7"/>
        <v>0</v>
      </c>
      <c r="D102" s="56">
        <f t="shared" si="7"/>
        <v>0</v>
      </c>
      <c r="E102" s="148">
        <f t="shared" si="7"/>
        <v>0</v>
      </c>
      <c r="F102" s="148">
        <f t="shared" si="7"/>
        <v>0</v>
      </c>
      <c r="G102" s="174">
        <f t="shared" si="7"/>
        <v>0</v>
      </c>
      <c r="H102" s="134" t="s">
        <v>82</v>
      </c>
      <c r="I102" s="173">
        <f>B7</f>
        <v>0</v>
      </c>
      <c r="J102" s="620"/>
      <c r="K102" s="621"/>
      <c r="L102" s="621"/>
      <c r="M102" s="622"/>
    </row>
    <row r="103" spans="1:13" x14ac:dyDescent="0.2">
      <c r="A103" s="634" t="s">
        <v>112</v>
      </c>
      <c r="B103" s="635"/>
      <c r="C103" s="176">
        <f>C71</f>
        <v>43242</v>
      </c>
      <c r="D103" s="429" t="s">
        <v>111</v>
      </c>
      <c r="E103" s="177">
        <f>E71</f>
        <v>0.8125</v>
      </c>
      <c r="F103" s="635" t="s">
        <v>116</v>
      </c>
      <c r="G103" s="635"/>
      <c r="H103" s="426">
        <f>C74</f>
        <v>0</v>
      </c>
      <c r="I103" s="429" t="s">
        <v>111</v>
      </c>
      <c r="J103" s="180">
        <f>E74</f>
        <v>0</v>
      </c>
      <c r="K103" s="135"/>
      <c r="L103" s="108"/>
      <c r="M103" s="136"/>
    </row>
    <row r="104" spans="1:13" x14ac:dyDescent="0.2">
      <c r="A104" s="636" t="s">
        <v>113</v>
      </c>
      <c r="B104" s="637"/>
      <c r="C104" s="149">
        <f>C72</f>
        <v>43244</v>
      </c>
      <c r="D104" s="418" t="s">
        <v>111</v>
      </c>
      <c r="E104" s="178">
        <f>E72</f>
        <v>0.5625</v>
      </c>
      <c r="F104" s="571" t="s">
        <v>117</v>
      </c>
      <c r="G104" s="571"/>
      <c r="H104" s="149">
        <f>C75</f>
        <v>0</v>
      </c>
      <c r="I104" s="418" t="s">
        <v>111</v>
      </c>
      <c r="J104" s="181">
        <f>E75</f>
        <v>0</v>
      </c>
      <c r="K104" s="135"/>
      <c r="L104" s="108"/>
      <c r="M104" s="136"/>
    </row>
    <row r="105" spans="1:13" ht="13.5" thickBot="1" x14ac:dyDescent="0.25">
      <c r="A105" s="638" t="s">
        <v>114</v>
      </c>
      <c r="B105" s="639"/>
      <c r="C105" s="150">
        <f>C73</f>
        <v>43274</v>
      </c>
      <c r="D105" s="431" t="s">
        <v>111</v>
      </c>
      <c r="E105" s="179">
        <f>E73</f>
        <v>0.38541666666666669</v>
      </c>
      <c r="F105" s="639" t="s">
        <v>115</v>
      </c>
      <c r="G105" s="639"/>
      <c r="H105" s="175">
        <f>C76</f>
        <v>0</v>
      </c>
      <c r="I105" s="431" t="s">
        <v>111</v>
      </c>
      <c r="J105" s="182">
        <f>E76</f>
        <v>0</v>
      </c>
      <c r="K105" s="141"/>
      <c r="L105" s="137"/>
      <c r="M105" s="138"/>
    </row>
    <row r="106" spans="1:13" x14ac:dyDescent="0.2">
      <c r="F106" s="98"/>
      <c r="G106" s="98"/>
      <c r="H106" s="98"/>
      <c r="I106" s="98"/>
      <c r="J106" s="98"/>
      <c r="K106" s="98"/>
      <c r="L106" s="98"/>
      <c r="M106" s="98"/>
    </row>
    <row r="107" spans="1:13" x14ac:dyDescent="0.2">
      <c r="F107" s="98"/>
      <c r="G107" s="98"/>
      <c r="H107" s="98"/>
      <c r="I107" s="98"/>
      <c r="J107" s="98"/>
      <c r="K107" s="98"/>
      <c r="L107" s="98"/>
      <c r="M107" s="98"/>
    </row>
    <row r="108" spans="1:13" x14ac:dyDescent="0.2">
      <c r="F108" s="98"/>
      <c r="G108" s="98"/>
      <c r="H108" s="98"/>
      <c r="I108" s="98"/>
      <c r="J108" s="98"/>
      <c r="K108" s="98"/>
      <c r="L108" s="98"/>
      <c r="M108" s="98"/>
    </row>
  </sheetData>
  <sheetProtection password="CC40" sheet="1" scenarios="1"/>
  <mergeCells count="150">
    <mergeCell ref="B1:D1"/>
    <mergeCell ref="F1:G1"/>
    <mergeCell ref="Q1:R1"/>
    <mergeCell ref="B2:F2"/>
    <mergeCell ref="H2:I2"/>
    <mergeCell ref="J2:R2"/>
    <mergeCell ref="A11:D13"/>
    <mergeCell ref="A14:D14"/>
    <mergeCell ref="A15:D16"/>
    <mergeCell ref="J16:M16"/>
    <mergeCell ref="E17:R17"/>
    <mergeCell ref="E18:R18"/>
    <mergeCell ref="B3:D3"/>
    <mergeCell ref="H3:I3"/>
    <mergeCell ref="V3:W3"/>
    <mergeCell ref="E8:I8"/>
    <mergeCell ref="V9:W9"/>
    <mergeCell ref="A10:D10"/>
    <mergeCell ref="E25:R25"/>
    <mergeCell ref="E26:R26"/>
    <mergeCell ref="E27:R27"/>
    <mergeCell ref="E28:R28"/>
    <mergeCell ref="E29:R29"/>
    <mergeCell ref="E30:R30"/>
    <mergeCell ref="E19:R19"/>
    <mergeCell ref="E20:R20"/>
    <mergeCell ref="E21:R21"/>
    <mergeCell ref="E22:R22"/>
    <mergeCell ref="E23:R23"/>
    <mergeCell ref="E24:R24"/>
    <mergeCell ref="E37:R37"/>
    <mergeCell ref="E38:R38"/>
    <mergeCell ref="E39:R39"/>
    <mergeCell ref="E40:R40"/>
    <mergeCell ref="E41:R41"/>
    <mergeCell ref="E42:R42"/>
    <mergeCell ref="E31:R31"/>
    <mergeCell ref="E32:R32"/>
    <mergeCell ref="E33:R33"/>
    <mergeCell ref="E34:R34"/>
    <mergeCell ref="E35:R35"/>
    <mergeCell ref="E36:R36"/>
    <mergeCell ref="P48:R48"/>
    <mergeCell ref="P49:R49"/>
    <mergeCell ref="P50:R50"/>
    <mergeCell ref="P51:R51"/>
    <mergeCell ref="P52:R52"/>
    <mergeCell ref="P53:R53"/>
    <mergeCell ref="E43:R43"/>
    <mergeCell ref="A44:B44"/>
    <mergeCell ref="E44:R44"/>
    <mergeCell ref="P45:R45"/>
    <mergeCell ref="P46:R46"/>
    <mergeCell ref="P47:R47"/>
    <mergeCell ref="B60:I60"/>
    <mergeCell ref="B61:I61"/>
    <mergeCell ref="B62:I62"/>
    <mergeCell ref="J63:K63"/>
    <mergeCell ref="L64:M64"/>
    <mergeCell ref="J65:K65"/>
    <mergeCell ref="L65:M65"/>
    <mergeCell ref="B54:I54"/>
    <mergeCell ref="B55:I55"/>
    <mergeCell ref="B56:I56"/>
    <mergeCell ref="B57:I57"/>
    <mergeCell ref="B58:I58"/>
    <mergeCell ref="B59:I59"/>
    <mergeCell ref="L68:M68"/>
    <mergeCell ref="L69:N69"/>
    <mergeCell ref="O69:R69"/>
    <mergeCell ref="L70:M70"/>
    <mergeCell ref="O70:P70"/>
    <mergeCell ref="Q70:R70"/>
    <mergeCell ref="J66:K66"/>
    <mergeCell ref="L66:M66"/>
    <mergeCell ref="A67:B67"/>
    <mergeCell ref="C67:D67"/>
    <mergeCell ref="F67:G67"/>
    <mergeCell ref="I67:K67"/>
    <mergeCell ref="L67:M67"/>
    <mergeCell ref="A72:B72"/>
    <mergeCell ref="F72:G72"/>
    <mergeCell ref="J72:K72"/>
    <mergeCell ref="L72:M72"/>
    <mergeCell ref="O72:P72"/>
    <mergeCell ref="Q72:R72"/>
    <mergeCell ref="A71:B71"/>
    <mergeCell ref="F71:G71"/>
    <mergeCell ref="J71:K71"/>
    <mergeCell ref="L71:M71"/>
    <mergeCell ref="O71:P71"/>
    <mergeCell ref="Q71:R71"/>
    <mergeCell ref="A74:B74"/>
    <mergeCell ref="F74:G74"/>
    <mergeCell ref="J74:K74"/>
    <mergeCell ref="L74:M74"/>
    <mergeCell ref="O74:P74"/>
    <mergeCell ref="Q74:R74"/>
    <mergeCell ref="A73:B73"/>
    <mergeCell ref="F73:G73"/>
    <mergeCell ref="J73:K73"/>
    <mergeCell ref="L73:M73"/>
    <mergeCell ref="O73:P73"/>
    <mergeCell ref="Q73:R73"/>
    <mergeCell ref="A76:B76"/>
    <mergeCell ref="F76:G76"/>
    <mergeCell ref="J76:K76"/>
    <mergeCell ref="L76:M76"/>
    <mergeCell ref="O76:P76"/>
    <mergeCell ref="Q76:R76"/>
    <mergeCell ref="A75:B75"/>
    <mergeCell ref="F75:G75"/>
    <mergeCell ref="J75:K75"/>
    <mergeCell ref="L75:M75"/>
    <mergeCell ref="O75:P75"/>
    <mergeCell ref="Q75:R75"/>
    <mergeCell ref="J79:K79"/>
    <mergeCell ref="L79:M79"/>
    <mergeCell ref="O79:P79"/>
    <mergeCell ref="Q79:R79"/>
    <mergeCell ref="B85:D85"/>
    <mergeCell ref="F85:G85"/>
    <mergeCell ref="A77:H77"/>
    <mergeCell ref="J77:K77"/>
    <mergeCell ref="L77:M77"/>
    <mergeCell ref="O77:P77"/>
    <mergeCell ref="Q77:R77"/>
    <mergeCell ref="A78:H79"/>
    <mergeCell ref="J78:K78"/>
    <mergeCell ref="L78:M78"/>
    <mergeCell ref="O78:P78"/>
    <mergeCell ref="Q78:R78"/>
    <mergeCell ref="J100:M102"/>
    <mergeCell ref="A101:B101"/>
    <mergeCell ref="A102:B102"/>
    <mergeCell ref="B86:F86"/>
    <mergeCell ref="H86:I86"/>
    <mergeCell ref="J86:M86"/>
    <mergeCell ref="B87:D87"/>
    <mergeCell ref="H87:I87"/>
    <mergeCell ref="R87:S87"/>
    <mergeCell ref="A103:B103"/>
    <mergeCell ref="F103:G103"/>
    <mergeCell ref="A104:B104"/>
    <mergeCell ref="F104:G104"/>
    <mergeCell ref="A105:B105"/>
    <mergeCell ref="F105:G105"/>
    <mergeCell ref="A98:B98"/>
    <mergeCell ref="A99:B99"/>
    <mergeCell ref="A100:B100"/>
  </mergeCells>
  <printOptions horizontalCentered="1"/>
  <pageMargins left="0.25" right="0.1" top="0.77" bottom="0.28999999999999998" header="0.2" footer="7.0000000000000007E-2"/>
  <pageSetup scale="60" orientation="portrait" horizontalDpi="300" verticalDpi="300" r:id="rId1"/>
  <headerFooter alignWithMargins="0">
    <oddHeader xml:space="preserve">&amp;C&amp;"Book Antiqua,Bold Italic"&amp;14Henry Resources LLC
&amp;12Daily Drilling Report&amp;R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0688-7712-4622-BF7F-00BCFF7E9087}">
  <sheetPr>
    <pageSetUpPr fitToPage="1"/>
  </sheetPr>
  <dimension ref="A1:Z108"/>
  <sheetViews>
    <sheetView showZeros="0" workbookViewId="0">
      <selection activeCell="S2" sqref="S2"/>
    </sheetView>
  </sheetViews>
  <sheetFormatPr defaultColWidth="8.85546875" defaultRowHeight="12.75" x14ac:dyDescent="0.2"/>
  <cols>
    <col min="1" max="1" width="11.28515625" customWidth="1"/>
    <col min="2" max="2" width="9.7109375" customWidth="1"/>
    <col min="3" max="3" width="11" customWidth="1"/>
    <col min="5" max="6" width="9.42578125" customWidth="1"/>
    <col min="7" max="7" width="9.85546875" customWidth="1"/>
    <col min="8" max="8" width="9.28515625" customWidth="1"/>
    <col min="9" max="9" width="9" customWidth="1"/>
    <col min="10" max="10" width="9.42578125" customWidth="1"/>
    <col min="11" max="11" width="9.85546875" customWidth="1"/>
    <col min="12" max="12" width="8.85546875" customWidth="1"/>
    <col min="14" max="14" width="10.140625" customWidth="1"/>
    <col min="15" max="15" width="9.85546875" customWidth="1"/>
    <col min="16" max="16" width="10.85546875" customWidth="1"/>
    <col min="22" max="22" width="3" bestFit="1" customWidth="1"/>
    <col min="23" max="23" width="24.7109375" bestFit="1" customWidth="1"/>
    <col min="24" max="24" width="2.42578125" customWidth="1"/>
    <col min="25" max="25" width="17.42578125" customWidth="1"/>
  </cols>
  <sheetData>
    <row r="1" spans="1:26" ht="13.5" thickBot="1" x14ac:dyDescent="0.25">
      <c r="A1" s="432" t="s">
        <v>0</v>
      </c>
      <c r="B1" s="495" t="s">
        <v>211</v>
      </c>
      <c r="C1" s="495"/>
      <c r="D1" s="496"/>
      <c r="E1" s="433" t="s">
        <v>138</v>
      </c>
      <c r="F1" s="497">
        <v>43282</v>
      </c>
      <c r="G1" s="497"/>
      <c r="H1" s="433" t="s">
        <v>1</v>
      </c>
      <c r="I1" s="151">
        <v>11</v>
      </c>
      <c r="J1" s="128" t="s">
        <v>5</v>
      </c>
      <c r="K1" s="152">
        <v>8615</v>
      </c>
      <c r="L1" s="128" t="s">
        <v>7</v>
      </c>
      <c r="M1" s="153" t="s">
        <v>525</v>
      </c>
      <c r="N1" s="107" t="s">
        <v>69</v>
      </c>
      <c r="O1" s="222">
        <v>8518</v>
      </c>
      <c r="P1" s="116" t="s">
        <v>155</v>
      </c>
      <c r="Q1" s="498" t="s">
        <v>212</v>
      </c>
      <c r="R1" s="499"/>
    </row>
    <row r="2" spans="1:26" x14ac:dyDescent="0.2">
      <c r="A2" s="36" t="s">
        <v>141</v>
      </c>
      <c r="B2" s="500" t="s">
        <v>526</v>
      </c>
      <c r="C2" s="501"/>
      <c r="D2" s="501"/>
      <c r="E2" s="501"/>
      <c r="F2" s="502"/>
      <c r="G2" s="4" t="s">
        <v>139</v>
      </c>
      <c r="H2" s="503">
        <v>97572</v>
      </c>
      <c r="I2" s="504"/>
      <c r="J2" s="505" t="s">
        <v>43</v>
      </c>
      <c r="K2" s="506"/>
      <c r="L2" s="507"/>
      <c r="M2" s="507"/>
      <c r="N2" s="507"/>
      <c r="O2" s="507"/>
      <c r="P2" s="507"/>
      <c r="Q2" s="507"/>
      <c r="R2" s="508"/>
    </row>
    <row r="3" spans="1:26" ht="13.5" thickBot="1" x14ac:dyDescent="0.25">
      <c r="A3" s="36" t="s">
        <v>74</v>
      </c>
      <c r="B3" s="535" t="s">
        <v>289</v>
      </c>
      <c r="C3" s="536"/>
      <c r="D3" s="536"/>
      <c r="E3" s="4" t="s">
        <v>137</v>
      </c>
      <c r="F3" s="192">
        <f>IF(F1="","",IF(C73="","",(IF(C74="",IF(AND(C76="",C71&gt;0),((C72+E72)-(C71+E71)+(F1+0.25)-(C73+E73)),IF(AND(C76="",C71=""),(F1+0.25)-(C73+E73),(C76+E76)-(C73+E73)+((C72+E72)-(C71+E71)))),IF(AND(C76="",C71&gt;0),((C72+E72)-(C71+E71)+((C74+E74)-(C73+E73))+(F1+0.25)-(C75+E75)),IF(C76="",(((C74+E74)-(C73+E73))+(F1+0.25)-(C75+E75)),((C76+E76)-(C75+E75)+(C74+E74)-(C73+E73))))))))</f>
        <v>9.6145833333357587</v>
      </c>
      <c r="G3" s="4" t="s">
        <v>140</v>
      </c>
      <c r="H3" s="537">
        <v>1170668</v>
      </c>
      <c r="I3" s="538"/>
      <c r="J3" s="5" t="s">
        <v>80</v>
      </c>
      <c r="K3" s="449" t="s">
        <v>44</v>
      </c>
      <c r="L3" s="449" t="s">
        <v>78</v>
      </c>
      <c r="M3" s="449" t="s">
        <v>93</v>
      </c>
      <c r="N3" s="449" t="s">
        <v>94</v>
      </c>
      <c r="O3" s="88" t="s">
        <v>95</v>
      </c>
      <c r="P3" s="88" t="s">
        <v>96</v>
      </c>
      <c r="Q3" s="88" t="s">
        <v>103</v>
      </c>
      <c r="R3" s="90" t="s">
        <v>104</v>
      </c>
      <c r="V3" s="539" t="s">
        <v>194</v>
      </c>
      <c r="W3" s="539"/>
      <c r="Z3" s="190"/>
    </row>
    <row r="4" spans="1:26" ht="12.75" customHeight="1" x14ac:dyDescent="0.2">
      <c r="A4" s="91" t="s">
        <v>18</v>
      </c>
      <c r="B4" s="448" t="s">
        <v>19</v>
      </c>
      <c r="C4" s="448" t="s">
        <v>20</v>
      </c>
      <c r="D4" s="448" t="s">
        <v>21</v>
      </c>
      <c r="E4" s="448" t="s">
        <v>22</v>
      </c>
      <c r="F4" s="448" t="s">
        <v>23</v>
      </c>
      <c r="G4" s="448" t="s">
        <v>25</v>
      </c>
      <c r="H4" s="448" t="s">
        <v>24</v>
      </c>
      <c r="I4" s="79" t="s">
        <v>26</v>
      </c>
      <c r="J4" s="223" t="s">
        <v>443</v>
      </c>
      <c r="K4" s="81">
        <v>2.2999999999999998</v>
      </c>
      <c r="L4" s="81">
        <v>62.92</v>
      </c>
      <c r="M4" s="22">
        <v>8472.7900000000009</v>
      </c>
      <c r="N4" s="22">
        <v>0.22</v>
      </c>
      <c r="O4" s="22">
        <v>129.4</v>
      </c>
      <c r="P4" s="22">
        <v>-20.2</v>
      </c>
      <c r="Q4" s="22">
        <v>130.97</v>
      </c>
      <c r="R4" s="224">
        <v>351.13</v>
      </c>
      <c r="V4">
        <v>1</v>
      </c>
      <c r="W4" s="130" t="s">
        <v>195</v>
      </c>
    </row>
    <row r="5" spans="1:26" ht="12.75" customHeight="1" x14ac:dyDescent="0.2">
      <c r="A5" s="165" t="s">
        <v>524</v>
      </c>
      <c r="B5" s="154">
        <v>53</v>
      </c>
      <c r="C5" s="154">
        <v>9</v>
      </c>
      <c r="D5" s="154">
        <v>11</v>
      </c>
      <c r="E5" s="187" t="s">
        <v>528</v>
      </c>
      <c r="F5" s="154"/>
      <c r="G5" s="164"/>
      <c r="H5" s="154">
        <v>4.5</v>
      </c>
      <c r="I5" s="126">
        <v>30000</v>
      </c>
      <c r="J5" s="225"/>
      <c r="K5" s="82"/>
      <c r="L5" s="81"/>
      <c r="M5" s="22"/>
      <c r="N5" s="22"/>
      <c r="O5" s="22"/>
      <c r="P5" s="22"/>
      <c r="Q5" s="22"/>
      <c r="R5" s="224"/>
      <c r="V5">
        <v>2</v>
      </c>
      <c r="W5" s="130" t="s">
        <v>196</v>
      </c>
    </row>
    <row r="6" spans="1:26" ht="12.75" customHeight="1" x14ac:dyDescent="0.2">
      <c r="A6" s="5" t="s">
        <v>81</v>
      </c>
      <c r="B6" s="9" t="s">
        <v>82</v>
      </c>
      <c r="C6" s="9" t="s">
        <v>83</v>
      </c>
      <c r="D6" s="86" t="s">
        <v>84</v>
      </c>
      <c r="E6" s="86" t="s">
        <v>87</v>
      </c>
      <c r="F6" s="86" t="s">
        <v>88</v>
      </c>
      <c r="G6" s="86" t="s">
        <v>89</v>
      </c>
      <c r="H6" s="9" t="s">
        <v>85</v>
      </c>
      <c r="I6" s="9" t="s">
        <v>86</v>
      </c>
      <c r="J6" s="225"/>
      <c r="K6" s="82"/>
      <c r="L6" s="81"/>
      <c r="M6" s="22"/>
      <c r="N6" s="22"/>
      <c r="O6" s="22"/>
      <c r="P6" s="22"/>
      <c r="Q6" s="22"/>
      <c r="R6" s="224"/>
      <c r="V6">
        <v>3</v>
      </c>
      <c r="W6" s="130" t="s">
        <v>197</v>
      </c>
    </row>
    <row r="7" spans="1:26" ht="12.75" customHeight="1" thickBot="1" x14ac:dyDescent="0.25">
      <c r="A7" s="32">
        <v>32</v>
      </c>
      <c r="B7" s="451" t="s">
        <v>529</v>
      </c>
      <c r="C7" s="451">
        <v>623</v>
      </c>
      <c r="D7" s="29">
        <v>229402</v>
      </c>
      <c r="E7" s="105">
        <v>2.17</v>
      </c>
      <c r="F7" s="105">
        <v>6</v>
      </c>
      <c r="G7" s="105">
        <v>5</v>
      </c>
      <c r="H7" s="105">
        <v>2.8</v>
      </c>
      <c r="I7" s="438">
        <v>0.7</v>
      </c>
      <c r="J7" s="225"/>
      <c r="K7" s="82"/>
      <c r="L7" s="81"/>
      <c r="M7" s="22"/>
      <c r="N7" s="22"/>
      <c r="O7" s="22"/>
      <c r="P7" s="22"/>
      <c r="Q7" s="22"/>
      <c r="R7" s="224"/>
      <c r="V7">
        <v>4</v>
      </c>
      <c r="W7" s="130" t="s">
        <v>198</v>
      </c>
    </row>
    <row r="8" spans="1:26" ht="12.75" customHeight="1" x14ac:dyDescent="0.2">
      <c r="A8" s="5" t="s">
        <v>149</v>
      </c>
      <c r="B8" s="449" t="s">
        <v>187</v>
      </c>
      <c r="C8" s="88" t="s">
        <v>188</v>
      </c>
      <c r="D8" s="6" t="s">
        <v>189</v>
      </c>
      <c r="E8" s="540" t="s">
        <v>146</v>
      </c>
      <c r="F8" s="507"/>
      <c r="G8" s="507"/>
      <c r="H8" s="507"/>
      <c r="I8" s="508"/>
      <c r="J8" s="225"/>
      <c r="K8" s="82"/>
      <c r="L8" s="81"/>
      <c r="M8" s="22"/>
      <c r="N8" s="22">
        <v>0</v>
      </c>
      <c r="O8" s="22"/>
      <c r="P8" s="22"/>
      <c r="Q8" s="22"/>
      <c r="R8" s="224"/>
    </row>
    <row r="9" spans="1:26" ht="12.75" customHeight="1" thickBot="1" x14ac:dyDescent="0.25">
      <c r="A9" s="129">
        <v>3141</v>
      </c>
      <c r="B9" s="109">
        <v>3141</v>
      </c>
      <c r="C9" s="80">
        <v>-66</v>
      </c>
      <c r="D9" s="155"/>
      <c r="E9" s="118" t="s">
        <v>5</v>
      </c>
      <c r="F9" s="119" t="s">
        <v>145</v>
      </c>
      <c r="G9" s="9" t="s">
        <v>68</v>
      </c>
      <c r="H9" s="9" t="s">
        <v>42</v>
      </c>
      <c r="I9" s="6" t="s">
        <v>45</v>
      </c>
      <c r="J9" s="223"/>
      <c r="K9" s="82"/>
      <c r="L9" s="81"/>
      <c r="M9" s="22"/>
      <c r="N9" s="22"/>
      <c r="O9" s="22"/>
      <c r="P9" s="22"/>
      <c r="Q9" s="22"/>
      <c r="R9" s="224"/>
      <c r="V9" s="539" t="s">
        <v>185</v>
      </c>
      <c r="W9" s="539"/>
    </row>
    <row r="10" spans="1:26" ht="12.75" customHeight="1" x14ac:dyDescent="0.2">
      <c r="A10" s="518" t="s">
        <v>147</v>
      </c>
      <c r="B10" s="519"/>
      <c r="C10" s="519"/>
      <c r="D10" s="520"/>
      <c r="E10" s="32" t="s">
        <v>436</v>
      </c>
      <c r="F10" s="33"/>
      <c r="G10" s="451">
        <v>212</v>
      </c>
      <c r="H10" s="451">
        <v>225</v>
      </c>
      <c r="I10" s="452">
        <v>208</v>
      </c>
      <c r="J10" s="225"/>
      <c r="K10" s="82"/>
      <c r="L10" s="81"/>
      <c r="M10" s="22"/>
      <c r="N10" s="22"/>
      <c r="O10" s="22"/>
      <c r="P10" s="22"/>
      <c r="Q10" s="22"/>
      <c r="R10" s="224"/>
      <c r="V10">
        <v>1</v>
      </c>
      <c r="W10" s="130" t="s">
        <v>165</v>
      </c>
    </row>
    <row r="11" spans="1:26" ht="12.75" customHeight="1" x14ac:dyDescent="0.2">
      <c r="A11" s="509" t="s">
        <v>530</v>
      </c>
      <c r="B11" s="510"/>
      <c r="C11" s="510"/>
      <c r="D11" s="511"/>
      <c r="E11" s="32"/>
      <c r="F11" s="451"/>
      <c r="G11" s="451"/>
      <c r="H11" s="451"/>
      <c r="I11" s="452"/>
      <c r="J11" s="225"/>
      <c r="K11" s="82"/>
      <c r="L11" s="81"/>
      <c r="M11" s="22"/>
      <c r="N11" s="22"/>
      <c r="O11" s="22"/>
      <c r="P11" s="22"/>
      <c r="Q11" s="22"/>
      <c r="R11" s="224"/>
      <c r="V11">
        <v>2</v>
      </c>
      <c r="W11" s="130" t="s">
        <v>166</v>
      </c>
    </row>
    <row r="12" spans="1:26" ht="12.75" customHeight="1" x14ac:dyDescent="0.2">
      <c r="A12" s="512"/>
      <c r="B12" s="513"/>
      <c r="C12" s="513"/>
      <c r="D12" s="514"/>
      <c r="E12" s="32"/>
      <c r="F12" s="451"/>
      <c r="G12" s="451"/>
      <c r="H12" s="451"/>
      <c r="I12" s="452"/>
      <c r="J12" s="225"/>
      <c r="K12" s="82"/>
      <c r="L12" s="81"/>
      <c r="M12" s="22"/>
      <c r="N12" s="22"/>
      <c r="O12" s="22"/>
      <c r="P12" s="22"/>
      <c r="Q12" s="22"/>
      <c r="R12" s="224"/>
      <c r="V12">
        <v>3</v>
      </c>
      <c r="W12" s="130" t="s">
        <v>167</v>
      </c>
    </row>
    <row r="13" spans="1:26" ht="12.75" customHeight="1" x14ac:dyDescent="0.2">
      <c r="A13" s="515"/>
      <c r="B13" s="516"/>
      <c r="C13" s="516"/>
      <c r="D13" s="517"/>
      <c r="E13" s="235"/>
      <c r="F13" s="451"/>
      <c r="G13" s="226"/>
      <c r="H13" s="121"/>
      <c r="I13" s="122"/>
      <c r="J13" s="225"/>
      <c r="K13" s="82"/>
      <c r="L13" s="81"/>
      <c r="M13" s="22"/>
      <c r="N13" s="22"/>
      <c r="O13" s="22"/>
      <c r="P13" s="22"/>
      <c r="Q13" s="22"/>
      <c r="R13" s="224"/>
      <c r="V13">
        <v>4</v>
      </c>
      <c r="W13" s="130" t="s">
        <v>168</v>
      </c>
    </row>
    <row r="14" spans="1:26" ht="12.75" customHeight="1" x14ac:dyDescent="0.2">
      <c r="A14" s="518" t="s">
        <v>148</v>
      </c>
      <c r="B14" s="519"/>
      <c r="C14" s="519"/>
      <c r="D14" s="520"/>
      <c r="E14" s="223"/>
      <c r="F14" s="451"/>
      <c r="G14" s="226"/>
      <c r="H14" s="121"/>
      <c r="I14" s="122"/>
      <c r="J14" s="227"/>
      <c r="K14" s="83"/>
      <c r="L14" s="81"/>
      <c r="M14" s="22"/>
      <c r="N14" s="22"/>
      <c r="O14" s="22"/>
      <c r="P14" s="22"/>
      <c r="Q14" s="22"/>
      <c r="R14" s="224"/>
      <c r="V14">
        <v>5</v>
      </c>
      <c r="W14" s="130" t="s">
        <v>169</v>
      </c>
    </row>
    <row r="15" spans="1:26" ht="12.75" customHeight="1" thickBot="1" x14ac:dyDescent="0.25">
      <c r="A15" s="521"/>
      <c r="B15" s="522"/>
      <c r="C15" s="522"/>
      <c r="D15" s="523"/>
      <c r="E15" s="236"/>
      <c r="F15" s="451"/>
      <c r="G15" s="226"/>
      <c r="H15" s="121"/>
      <c r="I15" s="122"/>
      <c r="J15" s="228"/>
      <c r="K15" s="84"/>
      <c r="L15" s="188"/>
      <c r="M15" s="23"/>
      <c r="N15" s="23"/>
      <c r="O15" s="23"/>
      <c r="P15" s="23"/>
      <c r="Q15" s="23"/>
      <c r="R15" s="229"/>
      <c r="V15">
        <v>6</v>
      </c>
      <c r="W15" s="130" t="s">
        <v>170</v>
      </c>
    </row>
    <row r="16" spans="1:26" ht="12.75" customHeight="1" thickBot="1" x14ac:dyDescent="0.25">
      <c r="A16" s="524"/>
      <c r="B16" s="525"/>
      <c r="C16" s="525"/>
      <c r="D16" s="526"/>
      <c r="E16" s="237"/>
      <c r="F16" s="35"/>
      <c r="G16" s="78"/>
      <c r="H16" s="20"/>
      <c r="I16" s="117"/>
      <c r="J16" s="527" t="s">
        <v>152</v>
      </c>
      <c r="K16" s="528"/>
      <c r="L16" s="528"/>
      <c r="M16" s="529"/>
      <c r="N16" s="450" t="s">
        <v>153</v>
      </c>
      <c r="O16" s="230" t="s">
        <v>382</v>
      </c>
      <c r="P16" s="450" t="s">
        <v>154</v>
      </c>
      <c r="Q16" s="231" t="s">
        <v>444</v>
      </c>
      <c r="R16" s="123"/>
      <c r="V16">
        <v>7</v>
      </c>
      <c r="W16" s="130" t="s">
        <v>171</v>
      </c>
    </row>
    <row r="17" spans="1:23" ht="12.75" customHeight="1" x14ac:dyDescent="0.2">
      <c r="A17" s="106" t="s">
        <v>36</v>
      </c>
      <c r="B17" s="448" t="s">
        <v>37</v>
      </c>
      <c r="C17" s="448" t="s">
        <v>38</v>
      </c>
      <c r="D17" s="448" t="s">
        <v>79</v>
      </c>
      <c r="E17" s="530" t="s">
        <v>39</v>
      </c>
      <c r="F17" s="531"/>
      <c r="G17" s="531"/>
      <c r="H17" s="531"/>
      <c r="I17" s="531"/>
      <c r="J17" s="531"/>
      <c r="K17" s="531"/>
      <c r="L17" s="531"/>
      <c r="M17" s="531"/>
      <c r="N17" s="531"/>
      <c r="O17" s="531"/>
      <c r="P17" s="531"/>
      <c r="Q17" s="531"/>
      <c r="R17" s="532"/>
      <c r="V17">
        <v>8</v>
      </c>
      <c r="W17" s="130" t="s">
        <v>172</v>
      </c>
    </row>
    <row r="18" spans="1:23" ht="12.75" customHeight="1" x14ac:dyDescent="0.2">
      <c r="A18" s="3">
        <v>0.25</v>
      </c>
      <c r="B18" s="2">
        <v>0.26041666666666669</v>
      </c>
      <c r="C18" s="67">
        <v>0.25</v>
      </c>
      <c r="D18" s="451">
        <v>2.5</v>
      </c>
      <c r="E18" s="533" t="s">
        <v>493</v>
      </c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4"/>
      <c r="V18">
        <v>9</v>
      </c>
      <c r="W18" s="130" t="s">
        <v>173</v>
      </c>
    </row>
    <row r="19" spans="1:23" ht="12.75" customHeight="1" x14ac:dyDescent="0.2">
      <c r="A19" s="3">
        <f t="shared" ref="A19:A43" si="0">B18</f>
        <v>0.26041666666666669</v>
      </c>
      <c r="B19" s="2">
        <v>0.35416666666666669</v>
      </c>
      <c r="C19" s="67">
        <v>2.25</v>
      </c>
      <c r="D19" s="451">
        <v>2.15</v>
      </c>
      <c r="E19" s="533" t="s">
        <v>494</v>
      </c>
      <c r="F19" s="533"/>
      <c r="G19" s="533"/>
      <c r="H19" s="533"/>
      <c r="I19" s="533"/>
      <c r="J19" s="533"/>
      <c r="K19" s="533"/>
      <c r="L19" s="533"/>
      <c r="M19" s="533"/>
      <c r="N19" s="533"/>
      <c r="O19" s="533"/>
      <c r="P19" s="533"/>
      <c r="Q19" s="533"/>
      <c r="R19" s="534"/>
      <c r="V19">
        <v>10</v>
      </c>
      <c r="W19" s="130" t="s">
        <v>174</v>
      </c>
    </row>
    <row r="20" spans="1:23" ht="12.75" customHeight="1" x14ac:dyDescent="0.2">
      <c r="A20" s="3">
        <f t="shared" si="0"/>
        <v>0.35416666666666669</v>
      </c>
      <c r="B20" s="2">
        <v>0.375</v>
      </c>
      <c r="C20" s="67">
        <v>0.5</v>
      </c>
      <c r="D20" s="451">
        <v>2.6</v>
      </c>
      <c r="E20" s="533" t="s">
        <v>495</v>
      </c>
      <c r="F20" s="533"/>
      <c r="G20" s="533"/>
      <c r="H20" s="533"/>
      <c r="I20" s="533"/>
      <c r="J20" s="533"/>
      <c r="K20" s="533"/>
      <c r="L20" s="533"/>
      <c r="M20" s="533"/>
      <c r="N20" s="533"/>
      <c r="O20" s="533"/>
      <c r="P20" s="533"/>
      <c r="Q20" s="533"/>
      <c r="R20" s="534"/>
      <c r="V20">
        <v>11</v>
      </c>
      <c r="W20" s="130" t="s">
        <v>175</v>
      </c>
    </row>
    <row r="21" spans="1:23" ht="12.75" customHeight="1" x14ac:dyDescent="0.2">
      <c r="A21" s="3">
        <f t="shared" si="0"/>
        <v>0.375</v>
      </c>
      <c r="B21" s="2">
        <v>0.39583333333333331</v>
      </c>
      <c r="C21" s="67">
        <v>0.5</v>
      </c>
      <c r="D21" s="451">
        <v>2.5</v>
      </c>
      <c r="E21" s="533" t="s">
        <v>496</v>
      </c>
      <c r="F21" s="533"/>
      <c r="G21" s="533"/>
      <c r="H21" s="533"/>
      <c r="I21" s="533"/>
      <c r="J21" s="533"/>
      <c r="K21" s="533"/>
      <c r="L21" s="533"/>
      <c r="M21" s="533"/>
      <c r="N21" s="533"/>
      <c r="O21" s="533"/>
      <c r="P21" s="533"/>
      <c r="Q21" s="533"/>
      <c r="R21" s="534"/>
      <c r="V21">
        <v>12</v>
      </c>
      <c r="W21" s="130" t="s">
        <v>176</v>
      </c>
    </row>
    <row r="22" spans="1:23" ht="12.75" customHeight="1" x14ac:dyDescent="0.2">
      <c r="A22" s="3">
        <f t="shared" si="0"/>
        <v>0.39583333333333331</v>
      </c>
      <c r="B22" s="2">
        <v>0.45833333333333331</v>
      </c>
      <c r="C22" s="67">
        <v>1.5</v>
      </c>
      <c r="D22" s="451">
        <v>2.15</v>
      </c>
      <c r="E22" s="533" t="s">
        <v>497</v>
      </c>
      <c r="F22" s="533"/>
      <c r="G22" s="533"/>
      <c r="H22" s="533"/>
      <c r="I22" s="533"/>
      <c r="J22" s="533"/>
      <c r="K22" s="533"/>
      <c r="L22" s="533"/>
      <c r="M22" s="533"/>
      <c r="N22" s="533"/>
      <c r="O22" s="533"/>
      <c r="P22" s="533"/>
      <c r="Q22" s="533"/>
      <c r="R22" s="534"/>
      <c r="V22">
        <v>13</v>
      </c>
      <c r="W22" s="130" t="s">
        <v>177</v>
      </c>
    </row>
    <row r="23" spans="1:23" ht="12.75" customHeight="1" x14ac:dyDescent="0.2">
      <c r="A23" s="3">
        <f t="shared" si="0"/>
        <v>0.45833333333333331</v>
      </c>
      <c r="B23" s="2">
        <v>0.5</v>
      </c>
      <c r="C23" s="67">
        <v>1</v>
      </c>
      <c r="D23" s="451">
        <v>2.6</v>
      </c>
      <c r="E23" s="533" t="s">
        <v>498</v>
      </c>
      <c r="F23" s="533"/>
      <c r="G23" s="533"/>
      <c r="H23" s="533"/>
      <c r="I23" s="533"/>
      <c r="J23" s="533"/>
      <c r="K23" s="533"/>
      <c r="L23" s="533"/>
      <c r="M23" s="533"/>
      <c r="N23" s="533"/>
      <c r="O23" s="533"/>
      <c r="P23" s="533"/>
      <c r="Q23" s="533"/>
      <c r="R23" s="534"/>
      <c r="V23">
        <v>14</v>
      </c>
      <c r="W23" s="130" t="s">
        <v>178</v>
      </c>
    </row>
    <row r="24" spans="1:23" ht="12.75" customHeight="1" x14ac:dyDescent="0.2">
      <c r="A24" s="3">
        <f t="shared" si="0"/>
        <v>0.5</v>
      </c>
      <c r="B24" s="2">
        <v>0.52083333333333337</v>
      </c>
      <c r="C24" s="67">
        <v>0.5</v>
      </c>
      <c r="D24" s="451">
        <v>2.2000000000000002</v>
      </c>
      <c r="E24" s="533" t="s">
        <v>499</v>
      </c>
      <c r="F24" s="533"/>
      <c r="G24" s="533"/>
      <c r="H24" s="533"/>
      <c r="I24" s="533"/>
      <c r="J24" s="533"/>
      <c r="K24" s="533"/>
      <c r="L24" s="533"/>
      <c r="M24" s="533"/>
      <c r="N24" s="533"/>
      <c r="O24" s="533"/>
      <c r="P24" s="533"/>
      <c r="Q24" s="533"/>
      <c r="R24" s="534"/>
      <c r="V24">
        <v>15</v>
      </c>
      <c r="W24" s="130" t="s">
        <v>179</v>
      </c>
    </row>
    <row r="25" spans="1:23" ht="12.75" customHeight="1" x14ac:dyDescent="0.2">
      <c r="A25" s="3">
        <f t="shared" si="0"/>
        <v>0.52083333333333337</v>
      </c>
      <c r="B25" s="2">
        <v>0.5625</v>
      </c>
      <c r="C25" s="67">
        <v>1</v>
      </c>
      <c r="D25" s="451">
        <v>2.5</v>
      </c>
      <c r="E25" s="533" t="s">
        <v>500</v>
      </c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3"/>
      <c r="Q25" s="533"/>
      <c r="R25" s="534"/>
      <c r="V25">
        <v>16</v>
      </c>
      <c r="W25" s="130" t="s">
        <v>180</v>
      </c>
    </row>
    <row r="26" spans="1:23" ht="12.75" customHeight="1" x14ac:dyDescent="0.2">
      <c r="A26" s="3">
        <f t="shared" si="0"/>
        <v>0.5625</v>
      </c>
      <c r="B26" s="2">
        <v>0.72916666666666663</v>
      </c>
      <c r="C26" s="67">
        <v>4</v>
      </c>
      <c r="D26" s="451">
        <v>2.6</v>
      </c>
      <c r="E26" s="533" t="s">
        <v>510</v>
      </c>
      <c r="F26" s="533"/>
      <c r="G26" s="533"/>
      <c r="H26" s="533"/>
      <c r="I26" s="533"/>
      <c r="J26" s="533"/>
      <c r="K26" s="533"/>
      <c r="L26" s="533"/>
      <c r="M26" s="533"/>
      <c r="N26" s="533"/>
      <c r="O26" s="533"/>
      <c r="P26" s="533"/>
      <c r="Q26" s="533"/>
      <c r="R26" s="534"/>
      <c r="V26">
        <v>17</v>
      </c>
      <c r="W26" s="130" t="s">
        <v>181</v>
      </c>
    </row>
    <row r="27" spans="1:23" ht="12.75" customHeight="1" x14ac:dyDescent="0.2">
      <c r="A27" s="3">
        <f t="shared" si="0"/>
        <v>0.72916666666666663</v>
      </c>
      <c r="B27" s="2">
        <v>0.75</v>
      </c>
      <c r="C27" s="67">
        <v>0.5</v>
      </c>
      <c r="D27" s="451">
        <v>2.7</v>
      </c>
      <c r="E27" s="533" t="s">
        <v>303</v>
      </c>
      <c r="F27" s="533"/>
      <c r="G27" s="533"/>
      <c r="H27" s="533"/>
      <c r="I27" s="533"/>
      <c r="J27" s="533"/>
      <c r="K27" s="533"/>
      <c r="L27" s="533"/>
      <c r="M27" s="533"/>
      <c r="N27" s="533"/>
      <c r="O27" s="533"/>
      <c r="P27" s="533"/>
      <c r="Q27" s="533"/>
      <c r="R27" s="534"/>
      <c r="V27">
        <v>18</v>
      </c>
      <c r="W27" s="130" t="s">
        <v>182</v>
      </c>
    </row>
    <row r="28" spans="1:23" ht="12.75" customHeight="1" x14ac:dyDescent="0.2">
      <c r="A28" s="3">
        <f t="shared" si="0"/>
        <v>0.75</v>
      </c>
      <c r="B28" s="2">
        <v>0.78125</v>
      </c>
      <c r="C28" s="67">
        <v>0.75</v>
      </c>
      <c r="D28" s="451">
        <v>2.6</v>
      </c>
      <c r="E28" s="533" t="s">
        <v>511</v>
      </c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4"/>
      <c r="V28">
        <v>19</v>
      </c>
      <c r="W28" s="130" t="s">
        <v>183</v>
      </c>
    </row>
    <row r="29" spans="1:23" s="1" customFormat="1" ht="12.75" customHeight="1" x14ac:dyDescent="0.2">
      <c r="A29" s="3">
        <f t="shared" si="0"/>
        <v>0.78125</v>
      </c>
      <c r="B29" s="2">
        <v>0.84375</v>
      </c>
      <c r="C29" s="67">
        <v>1.5</v>
      </c>
      <c r="D29" s="451" t="s">
        <v>293</v>
      </c>
      <c r="E29" s="533" t="s">
        <v>512</v>
      </c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4"/>
      <c r="V29">
        <v>20</v>
      </c>
      <c r="W29" s="130" t="s">
        <v>184</v>
      </c>
    </row>
    <row r="30" spans="1:23" ht="12.75" customHeight="1" x14ac:dyDescent="0.2">
      <c r="A30" s="3">
        <f t="shared" si="0"/>
        <v>0.84375</v>
      </c>
      <c r="B30" s="2">
        <v>0.97916666666666663</v>
      </c>
      <c r="C30" s="67">
        <v>3.25</v>
      </c>
      <c r="D30" s="451">
        <v>2.6</v>
      </c>
      <c r="E30" s="533" t="s">
        <v>514</v>
      </c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4"/>
      <c r="V30">
        <v>21</v>
      </c>
      <c r="W30" s="130" t="s">
        <v>199</v>
      </c>
    </row>
    <row r="31" spans="1:23" ht="12.75" customHeight="1" x14ac:dyDescent="0.2">
      <c r="A31" s="3">
        <f t="shared" si="0"/>
        <v>0.97916666666666663</v>
      </c>
      <c r="B31" s="2">
        <v>1</v>
      </c>
      <c r="C31" s="67">
        <v>0.5</v>
      </c>
      <c r="D31" s="451">
        <v>2.6</v>
      </c>
      <c r="E31" s="533" t="s">
        <v>515</v>
      </c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4"/>
      <c r="V31">
        <v>22</v>
      </c>
    </row>
    <row r="32" spans="1:23" ht="12.75" customHeight="1" x14ac:dyDescent="0.2">
      <c r="A32" s="3">
        <f t="shared" si="0"/>
        <v>1</v>
      </c>
      <c r="B32" s="2">
        <v>4.1666666666666664E-2</v>
      </c>
      <c r="C32" s="67">
        <v>1</v>
      </c>
      <c r="D32" s="451">
        <v>2.5</v>
      </c>
      <c r="E32" s="533" t="s">
        <v>516</v>
      </c>
      <c r="F32" s="533"/>
      <c r="G32" s="533"/>
      <c r="H32" s="533"/>
      <c r="I32" s="533"/>
      <c r="J32" s="533"/>
      <c r="K32" s="533"/>
      <c r="L32" s="533"/>
      <c r="M32" s="533"/>
      <c r="N32" s="533"/>
      <c r="O32" s="533"/>
      <c r="P32" s="533"/>
      <c r="Q32" s="533"/>
      <c r="R32" s="534"/>
      <c r="V32">
        <v>23</v>
      </c>
    </row>
    <row r="33" spans="1:18" ht="12.75" customHeight="1" x14ac:dyDescent="0.2">
      <c r="A33" s="3">
        <f t="shared" si="0"/>
        <v>4.1666666666666664E-2</v>
      </c>
      <c r="B33" s="2">
        <v>8.3333333333333329E-2</v>
      </c>
      <c r="C33" s="67">
        <v>1</v>
      </c>
      <c r="D33" s="451">
        <v>2.2000000000000002</v>
      </c>
      <c r="E33" s="533" t="s">
        <v>519</v>
      </c>
      <c r="F33" s="533"/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4"/>
    </row>
    <row r="34" spans="1:18" ht="12.75" customHeight="1" x14ac:dyDescent="0.2">
      <c r="A34" s="3">
        <f t="shared" si="0"/>
        <v>8.3333333333333329E-2</v>
      </c>
      <c r="B34" s="2">
        <v>0.11458333333333333</v>
      </c>
      <c r="C34" s="67">
        <v>0.75</v>
      </c>
      <c r="D34" s="451">
        <v>2.2000000000000002</v>
      </c>
      <c r="E34" s="533" t="s">
        <v>523</v>
      </c>
      <c r="F34" s="533"/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4"/>
    </row>
    <row r="35" spans="1:18" ht="12.75" customHeight="1" x14ac:dyDescent="0.2">
      <c r="A35" s="3">
        <f t="shared" si="0"/>
        <v>0.11458333333333333</v>
      </c>
      <c r="B35" s="2">
        <v>0.13541666666666666</v>
      </c>
      <c r="C35" s="67">
        <v>0.5</v>
      </c>
      <c r="D35" s="451">
        <v>2.7</v>
      </c>
      <c r="E35" s="533" t="s">
        <v>303</v>
      </c>
      <c r="F35" s="533"/>
      <c r="G35" s="533"/>
      <c r="H35" s="533"/>
      <c r="I35" s="533"/>
      <c r="J35" s="533"/>
      <c r="K35" s="533"/>
      <c r="L35" s="533"/>
      <c r="M35" s="533"/>
      <c r="N35" s="533"/>
      <c r="O35" s="533"/>
      <c r="P35" s="533"/>
      <c r="Q35" s="533"/>
      <c r="R35" s="534"/>
    </row>
    <row r="36" spans="1:18" ht="12.75" customHeight="1" x14ac:dyDescent="0.2">
      <c r="A36" s="3">
        <f t="shared" si="0"/>
        <v>0.13541666666666666</v>
      </c>
      <c r="B36" s="2">
        <v>0.22916666666666666</v>
      </c>
      <c r="C36" s="67">
        <v>2.25</v>
      </c>
      <c r="D36" s="451" t="s">
        <v>293</v>
      </c>
      <c r="E36" s="533" t="s">
        <v>520</v>
      </c>
      <c r="F36" s="533"/>
      <c r="G36" s="533"/>
      <c r="H36" s="533"/>
      <c r="I36" s="533"/>
      <c r="J36" s="533"/>
      <c r="K36" s="533"/>
      <c r="L36" s="533"/>
      <c r="M36" s="533"/>
      <c r="N36" s="533"/>
      <c r="O36" s="533"/>
      <c r="P36" s="533"/>
      <c r="Q36" s="533"/>
      <c r="R36" s="534"/>
    </row>
    <row r="37" spans="1:18" ht="12.75" customHeight="1" x14ac:dyDescent="0.2">
      <c r="A37" s="3">
        <f t="shared" si="0"/>
        <v>0.22916666666666666</v>
      </c>
      <c r="B37" s="2">
        <v>0.25</v>
      </c>
      <c r="C37" s="67">
        <v>0.5</v>
      </c>
      <c r="D37" s="451">
        <v>4.2</v>
      </c>
      <c r="E37" s="533" t="s">
        <v>527</v>
      </c>
      <c r="F37" s="533"/>
      <c r="G37" s="533"/>
      <c r="H37" s="533"/>
      <c r="I37" s="533"/>
      <c r="J37" s="533"/>
      <c r="K37" s="533"/>
      <c r="L37" s="533"/>
      <c r="M37" s="533"/>
      <c r="N37" s="533"/>
      <c r="O37" s="533"/>
      <c r="P37" s="533"/>
      <c r="Q37" s="533"/>
      <c r="R37" s="534"/>
    </row>
    <row r="38" spans="1:18" ht="12.75" customHeight="1" x14ac:dyDescent="0.2">
      <c r="A38" s="3">
        <f t="shared" si="0"/>
        <v>0.25</v>
      </c>
      <c r="B38" s="2"/>
      <c r="C38" s="67"/>
      <c r="D38" s="451"/>
      <c r="E38" s="533"/>
      <c r="F38" s="533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33"/>
      <c r="R38" s="534"/>
    </row>
    <row r="39" spans="1:18" ht="12.75" customHeight="1" x14ac:dyDescent="0.2">
      <c r="A39" s="3">
        <f t="shared" si="0"/>
        <v>0</v>
      </c>
      <c r="B39" s="2"/>
      <c r="C39" s="67"/>
      <c r="D39" s="451"/>
      <c r="E39" s="533"/>
      <c r="F39" s="533"/>
      <c r="G39" s="533"/>
      <c r="H39" s="533"/>
      <c r="I39" s="533"/>
      <c r="J39" s="533"/>
      <c r="K39" s="533"/>
      <c r="L39" s="533"/>
      <c r="M39" s="533"/>
      <c r="N39" s="533"/>
      <c r="O39" s="533"/>
      <c r="P39" s="533"/>
      <c r="Q39" s="533"/>
      <c r="R39" s="534"/>
    </row>
    <row r="40" spans="1:18" x14ac:dyDescent="0.2">
      <c r="A40" s="3">
        <f t="shared" si="0"/>
        <v>0</v>
      </c>
      <c r="B40" s="2"/>
      <c r="C40" s="67"/>
      <c r="D40" s="451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4"/>
    </row>
    <row r="41" spans="1:18" x14ac:dyDescent="0.2">
      <c r="A41" s="3">
        <f t="shared" si="0"/>
        <v>0</v>
      </c>
      <c r="B41" s="2"/>
      <c r="C41" s="67"/>
      <c r="D41" s="451"/>
      <c r="E41" s="533"/>
      <c r="F41" s="533"/>
      <c r="G41" s="533"/>
      <c r="H41" s="533"/>
      <c r="I41" s="533"/>
      <c r="J41" s="533"/>
      <c r="K41" s="533"/>
      <c r="L41" s="533"/>
      <c r="M41" s="533"/>
      <c r="N41" s="533"/>
      <c r="O41" s="533"/>
      <c r="P41" s="533"/>
      <c r="Q41" s="533"/>
      <c r="R41" s="534"/>
    </row>
    <row r="42" spans="1:18" x14ac:dyDescent="0.2">
      <c r="A42" s="3">
        <f t="shared" si="0"/>
        <v>0</v>
      </c>
      <c r="B42" s="2"/>
      <c r="C42" s="67"/>
      <c r="D42" s="451"/>
      <c r="E42" s="533"/>
      <c r="F42" s="533"/>
      <c r="G42" s="533"/>
      <c r="H42" s="533"/>
      <c r="I42" s="533"/>
      <c r="J42" s="533"/>
      <c r="K42" s="533"/>
      <c r="L42" s="533"/>
      <c r="M42" s="533"/>
      <c r="N42" s="533"/>
      <c r="O42" s="533"/>
      <c r="P42" s="533"/>
      <c r="Q42" s="533"/>
      <c r="R42" s="534"/>
    </row>
    <row r="43" spans="1:18" x14ac:dyDescent="0.2">
      <c r="A43" s="3">
        <f t="shared" si="0"/>
        <v>0</v>
      </c>
      <c r="B43" s="2"/>
      <c r="C43" s="67"/>
      <c r="D43" s="451"/>
      <c r="E43" s="533" t="s">
        <v>518</v>
      </c>
      <c r="F43" s="533"/>
      <c r="G43" s="533"/>
      <c r="H43" s="533"/>
      <c r="I43" s="533"/>
      <c r="J43" s="533"/>
      <c r="K43" s="533"/>
      <c r="L43" s="533"/>
      <c r="M43" s="533"/>
      <c r="N43" s="533"/>
      <c r="O43" s="533"/>
      <c r="P43" s="533"/>
      <c r="Q43" s="533"/>
      <c r="R43" s="534"/>
    </row>
    <row r="44" spans="1:18" ht="13.5" thickBot="1" x14ac:dyDescent="0.25">
      <c r="A44" s="543" t="s">
        <v>40</v>
      </c>
      <c r="B44" s="544"/>
      <c r="C44" s="62">
        <f>SUM(C18:C43)</f>
        <v>24</v>
      </c>
      <c r="D44" s="80"/>
      <c r="E44" s="545" t="s">
        <v>531</v>
      </c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45"/>
      <c r="R44" s="546"/>
    </row>
    <row r="45" spans="1:18" x14ac:dyDescent="0.2">
      <c r="A45" s="7" t="s">
        <v>98</v>
      </c>
      <c r="B45" s="77" t="s">
        <v>2</v>
      </c>
      <c r="C45" s="77" t="s">
        <v>8</v>
      </c>
      <c r="D45" s="77" t="s">
        <v>9</v>
      </c>
      <c r="E45" s="77" t="s">
        <v>90</v>
      </c>
      <c r="F45" s="77" t="s">
        <v>10</v>
      </c>
      <c r="G45" s="77" t="s">
        <v>11</v>
      </c>
      <c r="H45" s="77" t="s">
        <v>12</v>
      </c>
      <c r="I45" s="77" t="s">
        <v>13</v>
      </c>
      <c r="J45" s="77" t="s">
        <v>14</v>
      </c>
      <c r="K45" s="77" t="s">
        <v>15</v>
      </c>
      <c r="L45" s="77" t="s">
        <v>91</v>
      </c>
      <c r="M45" s="87" t="s">
        <v>48</v>
      </c>
      <c r="N45" s="87" t="s">
        <v>16</v>
      </c>
      <c r="O45" s="87" t="s">
        <v>92</v>
      </c>
      <c r="P45" s="547" t="s">
        <v>17</v>
      </c>
      <c r="Q45" s="519"/>
      <c r="R45" s="520"/>
    </row>
    <row r="46" spans="1:18" x14ac:dyDescent="0.2">
      <c r="A46" s="156">
        <v>1</v>
      </c>
      <c r="B46" s="202">
        <v>17.5</v>
      </c>
      <c r="C46" s="157" t="s">
        <v>224</v>
      </c>
      <c r="D46" s="157" t="s">
        <v>221</v>
      </c>
      <c r="E46" s="157"/>
      <c r="F46" s="157">
        <v>17111528</v>
      </c>
      <c r="G46" s="157" t="s">
        <v>222</v>
      </c>
      <c r="H46" s="157">
        <v>40</v>
      </c>
      <c r="I46" s="157">
        <v>1177</v>
      </c>
      <c r="J46" s="189">
        <f t="shared" ref="J46:J53" si="1">IF(I46="","",I46-H46)</f>
        <v>1137</v>
      </c>
      <c r="K46" s="158">
        <v>20.5</v>
      </c>
      <c r="L46" s="85">
        <f t="shared" ref="L46:L53" si="2">IF(K46=0,"",(J46/K46))</f>
        <v>55.463414634146339</v>
      </c>
      <c r="M46" s="33" t="s">
        <v>244</v>
      </c>
      <c r="N46" s="451" t="s">
        <v>12</v>
      </c>
      <c r="O46" s="451" t="s">
        <v>243</v>
      </c>
      <c r="P46" s="541" t="s">
        <v>195</v>
      </c>
      <c r="Q46" s="541"/>
      <c r="R46" s="542"/>
    </row>
    <row r="47" spans="1:18" x14ac:dyDescent="0.2">
      <c r="A47" s="156">
        <v>2</v>
      </c>
      <c r="B47" s="202">
        <v>12.25</v>
      </c>
      <c r="C47" s="157" t="s">
        <v>268</v>
      </c>
      <c r="D47" s="157" t="s">
        <v>458</v>
      </c>
      <c r="E47" s="157" t="s">
        <v>270</v>
      </c>
      <c r="F47" s="157">
        <v>39972</v>
      </c>
      <c r="G47" s="157" t="s">
        <v>271</v>
      </c>
      <c r="H47" s="157">
        <v>1177</v>
      </c>
      <c r="I47" s="157">
        <v>8538</v>
      </c>
      <c r="J47" s="189">
        <f t="shared" si="1"/>
        <v>7361</v>
      </c>
      <c r="K47" s="158">
        <v>80.75</v>
      </c>
      <c r="L47" s="85">
        <f t="shared" si="2"/>
        <v>91.15789473684211</v>
      </c>
      <c r="M47" s="33" t="s">
        <v>447</v>
      </c>
      <c r="N47" s="451" t="s">
        <v>12</v>
      </c>
      <c r="O47" s="451" t="s">
        <v>243</v>
      </c>
      <c r="P47" s="541" t="s">
        <v>196</v>
      </c>
      <c r="Q47" s="541"/>
      <c r="R47" s="542"/>
    </row>
    <row r="48" spans="1:18" x14ac:dyDescent="0.2">
      <c r="A48" s="156">
        <v>3</v>
      </c>
      <c r="B48" s="202">
        <v>8.75</v>
      </c>
      <c r="C48" s="157" t="s">
        <v>268</v>
      </c>
      <c r="D48" s="157" t="s">
        <v>480</v>
      </c>
      <c r="E48" s="157" t="s">
        <v>482</v>
      </c>
      <c r="F48" s="157">
        <v>34022</v>
      </c>
      <c r="G48" s="157" t="s">
        <v>481</v>
      </c>
      <c r="H48" s="157">
        <v>8538</v>
      </c>
      <c r="I48" s="157">
        <v>8538</v>
      </c>
      <c r="J48" s="189">
        <f t="shared" si="1"/>
        <v>0</v>
      </c>
      <c r="K48" s="158"/>
      <c r="L48" s="85" t="str">
        <f t="shared" si="2"/>
        <v/>
      </c>
      <c r="M48" s="113" t="s">
        <v>513</v>
      </c>
      <c r="N48" s="59" t="s">
        <v>12</v>
      </c>
      <c r="O48" s="59" t="s">
        <v>243</v>
      </c>
      <c r="P48" s="541" t="s">
        <v>483</v>
      </c>
      <c r="Q48" s="541"/>
      <c r="R48" s="542"/>
    </row>
    <row r="49" spans="1:18" x14ac:dyDescent="0.2">
      <c r="A49" s="156">
        <v>4</v>
      </c>
      <c r="B49" s="202">
        <v>8.5</v>
      </c>
      <c r="C49" s="157" t="s">
        <v>268</v>
      </c>
      <c r="D49" s="157" t="s">
        <v>480</v>
      </c>
      <c r="E49" s="157" t="s">
        <v>501</v>
      </c>
      <c r="F49" s="157">
        <v>41687</v>
      </c>
      <c r="G49" s="157" t="s">
        <v>502</v>
      </c>
      <c r="H49" s="157">
        <v>8538</v>
      </c>
      <c r="I49" s="157">
        <v>8615</v>
      </c>
      <c r="J49" s="189">
        <f t="shared" si="1"/>
        <v>77</v>
      </c>
      <c r="K49" s="158">
        <v>2.25</v>
      </c>
      <c r="L49" s="85">
        <f t="shared" si="2"/>
        <v>34.222222222222221</v>
      </c>
      <c r="M49" s="451"/>
      <c r="N49" s="451"/>
      <c r="O49" s="451"/>
      <c r="P49" s="541" t="s">
        <v>503</v>
      </c>
      <c r="Q49" s="541"/>
      <c r="R49" s="542"/>
    </row>
    <row r="50" spans="1:18" ht="14.25" customHeight="1" x14ac:dyDescent="0.2">
      <c r="A50" s="156"/>
      <c r="B50" s="202"/>
      <c r="C50" s="157"/>
      <c r="D50" s="157"/>
      <c r="E50" s="157"/>
      <c r="F50" s="157"/>
      <c r="G50" s="157"/>
      <c r="H50" s="157"/>
      <c r="I50" s="157"/>
      <c r="J50" s="189" t="str">
        <f t="shared" si="1"/>
        <v/>
      </c>
      <c r="K50" s="158"/>
      <c r="L50" s="85" t="str">
        <f t="shared" si="2"/>
        <v/>
      </c>
      <c r="M50" s="113"/>
      <c r="N50" s="451"/>
      <c r="O50" s="451"/>
      <c r="P50" s="541"/>
      <c r="Q50" s="541"/>
      <c r="R50" s="542"/>
    </row>
    <row r="51" spans="1:18" ht="12.75" customHeight="1" x14ac:dyDescent="0.2">
      <c r="A51" s="32"/>
      <c r="B51" s="447"/>
      <c r="C51" s="451"/>
      <c r="D51" s="451"/>
      <c r="E51" s="451"/>
      <c r="F51" s="33"/>
      <c r="G51" s="451"/>
      <c r="H51" s="451"/>
      <c r="I51" s="451"/>
      <c r="J51" s="131" t="str">
        <f t="shared" si="1"/>
        <v/>
      </c>
      <c r="K51" s="110"/>
      <c r="L51" s="85" t="str">
        <f t="shared" si="2"/>
        <v/>
      </c>
      <c r="M51" s="451"/>
      <c r="N51" s="451"/>
      <c r="O51" s="451"/>
      <c r="P51" s="541"/>
      <c r="Q51" s="541"/>
      <c r="R51" s="542"/>
    </row>
    <row r="52" spans="1:18" ht="12.75" customHeight="1" x14ac:dyDescent="0.2">
      <c r="A52" s="32"/>
      <c r="B52" s="447"/>
      <c r="C52" s="451"/>
      <c r="D52" s="451"/>
      <c r="E52" s="451"/>
      <c r="F52" s="34"/>
      <c r="G52" s="451"/>
      <c r="H52" s="451"/>
      <c r="I52" s="451"/>
      <c r="J52" s="131" t="str">
        <f t="shared" si="1"/>
        <v/>
      </c>
      <c r="K52" s="110"/>
      <c r="L52" s="85" t="str">
        <f t="shared" si="2"/>
        <v/>
      </c>
      <c r="M52" s="19"/>
      <c r="N52" s="19"/>
      <c r="O52" s="19"/>
      <c r="P52" s="541"/>
      <c r="Q52" s="541"/>
      <c r="R52" s="542"/>
    </row>
    <row r="53" spans="1:18" x14ac:dyDescent="0.2">
      <c r="A53" s="32"/>
      <c r="B53" s="447"/>
      <c r="C53" s="451"/>
      <c r="D53" s="451"/>
      <c r="E53" s="451"/>
      <c r="F53" s="34"/>
      <c r="G53" s="451"/>
      <c r="H53" s="451"/>
      <c r="I53" s="451"/>
      <c r="J53" s="131" t="str">
        <f t="shared" si="1"/>
        <v/>
      </c>
      <c r="K53" s="110"/>
      <c r="L53" s="85" t="str">
        <f t="shared" si="2"/>
        <v/>
      </c>
      <c r="M53" s="19"/>
      <c r="N53" s="19"/>
      <c r="O53" s="19"/>
      <c r="P53" s="541"/>
      <c r="Q53" s="541"/>
      <c r="R53" s="542"/>
    </row>
    <row r="54" spans="1:18" x14ac:dyDescent="0.2">
      <c r="A54" s="5" t="s">
        <v>97</v>
      </c>
      <c r="B54" s="562" t="s">
        <v>99</v>
      </c>
      <c r="C54" s="563"/>
      <c r="D54" s="563"/>
      <c r="E54" s="563"/>
      <c r="F54" s="563"/>
      <c r="G54" s="563"/>
      <c r="H54" s="563"/>
      <c r="I54" s="564"/>
      <c r="J54" s="77" t="s">
        <v>72</v>
      </c>
      <c r="K54" s="9" t="s">
        <v>101</v>
      </c>
      <c r="L54" s="9" t="s">
        <v>2</v>
      </c>
      <c r="M54" s="9" t="s">
        <v>100</v>
      </c>
      <c r="N54" s="9" t="s">
        <v>192</v>
      </c>
      <c r="O54" s="9" t="s">
        <v>136</v>
      </c>
      <c r="P54" s="115" t="s">
        <v>144</v>
      </c>
      <c r="Q54" s="9" t="s">
        <v>102</v>
      </c>
      <c r="R54" s="6" t="s">
        <v>10</v>
      </c>
    </row>
    <row r="55" spans="1:18" x14ac:dyDescent="0.2">
      <c r="A55" s="159">
        <v>1</v>
      </c>
      <c r="B55" s="500" t="s">
        <v>220</v>
      </c>
      <c r="C55" s="501"/>
      <c r="D55" s="501"/>
      <c r="E55" s="501"/>
      <c r="F55" s="501"/>
      <c r="G55" s="501"/>
      <c r="H55" s="501"/>
      <c r="I55" s="502"/>
      <c r="J55" s="26">
        <v>237.43</v>
      </c>
      <c r="K55" s="447"/>
      <c r="L55" s="441"/>
      <c r="M55" s="441"/>
      <c r="N55" s="22"/>
      <c r="O55" s="441"/>
      <c r="P55" s="441"/>
      <c r="Q55" s="441"/>
      <c r="R55" s="442"/>
    </row>
    <row r="56" spans="1:18" x14ac:dyDescent="0.2">
      <c r="A56" s="159">
        <v>2</v>
      </c>
      <c r="B56" s="500" t="s">
        <v>279</v>
      </c>
      <c r="C56" s="501"/>
      <c r="D56" s="501"/>
      <c r="E56" s="501"/>
      <c r="F56" s="501"/>
      <c r="G56" s="501"/>
      <c r="H56" s="501"/>
      <c r="I56" s="502"/>
      <c r="J56" s="26">
        <v>660.53</v>
      </c>
      <c r="K56" s="447" t="s">
        <v>459</v>
      </c>
      <c r="L56" s="441" t="s">
        <v>273</v>
      </c>
      <c r="M56" s="441" t="s">
        <v>274</v>
      </c>
      <c r="N56" s="22">
        <v>11.5</v>
      </c>
      <c r="O56" s="441" t="s">
        <v>275</v>
      </c>
      <c r="P56" s="441" t="s">
        <v>276</v>
      </c>
      <c r="Q56" s="441" t="s">
        <v>277</v>
      </c>
      <c r="R56" s="442" t="s">
        <v>278</v>
      </c>
    </row>
    <row r="57" spans="1:18" x14ac:dyDescent="0.2">
      <c r="A57" s="159">
        <v>3</v>
      </c>
      <c r="B57" s="500" t="s">
        <v>484</v>
      </c>
      <c r="C57" s="501"/>
      <c r="D57" s="501"/>
      <c r="E57" s="501"/>
      <c r="F57" s="501"/>
      <c r="G57" s="501"/>
      <c r="H57" s="501"/>
      <c r="I57" s="502"/>
      <c r="J57" s="26">
        <v>837.8</v>
      </c>
      <c r="K57" s="447"/>
      <c r="L57" s="441"/>
      <c r="M57" s="441"/>
      <c r="N57" s="22"/>
      <c r="O57" s="441"/>
      <c r="P57" s="441"/>
      <c r="Q57" s="441"/>
      <c r="R57" s="442"/>
    </row>
    <row r="58" spans="1:18" x14ac:dyDescent="0.2">
      <c r="A58" s="159">
        <v>4</v>
      </c>
      <c r="B58" s="500" t="s">
        <v>504</v>
      </c>
      <c r="C58" s="501"/>
      <c r="D58" s="501"/>
      <c r="E58" s="501"/>
      <c r="F58" s="501"/>
      <c r="G58" s="501"/>
      <c r="H58" s="501"/>
      <c r="I58" s="502"/>
      <c r="J58" s="26">
        <v>89.5</v>
      </c>
      <c r="K58" s="447" t="s">
        <v>272</v>
      </c>
      <c r="L58" s="441" t="s">
        <v>505</v>
      </c>
      <c r="M58" s="441" t="s">
        <v>506</v>
      </c>
      <c r="N58" s="22"/>
      <c r="O58" s="441" t="s">
        <v>275</v>
      </c>
      <c r="P58" s="441" t="s">
        <v>507</v>
      </c>
      <c r="Q58" s="441" t="s">
        <v>508</v>
      </c>
      <c r="R58" s="442" t="s">
        <v>509</v>
      </c>
    </row>
    <row r="59" spans="1:18" x14ac:dyDescent="0.2">
      <c r="A59" s="159"/>
      <c r="B59" s="500"/>
      <c r="C59" s="501"/>
      <c r="D59" s="501"/>
      <c r="E59" s="501"/>
      <c r="F59" s="501"/>
      <c r="G59" s="501"/>
      <c r="H59" s="501"/>
      <c r="I59" s="502"/>
      <c r="J59" s="26"/>
      <c r="K59" s="447"/>
      <c r="L59" s="441"/>
      <c r="M59" s="441"/>
      <c r="N59" s="22"/>
      <c r="O59" s="441"/>
      <c r="P59" s="441"/>
      <c r="Q59" s="441"/>
      <c r="R59" s="442"/>
    </row>
    <row r="60" spans="1:18" ht="12.75" customHeight="1" x14ac:dyDescent="0.2">
      <c r="A60" s="159"/>
      <c r="B60" s="500"/>
      <c r="C60" s="501"/>
      <c r="D60" s="501"/>
      <c r="E60" s="501"/>
      <c r="F60" s="501"/>
      <c r="G60" s="501"/>
      <c r="H60" s="501"/>
      <c r="I60" s="502"/>
      <c r="J60" s="26"/>
      <c r="K60" s="447"/>
      <c r="L60" s="441"/>
      <c r="M60" s="441"/>
      <c r="N60" s="22"/>
      <c r="O60" s="441"/>
      <c r="P60" s="441"/>
      <c r="Q60" s="441"/>
      <c r="R60" s="442"/>
    </row>
    <row r="61" spans="1:18" x14ac:dyDescent="0.2">
      <c r="A61" s="21"/>
      <c r="B61" s="548"/>
      <c r="C61" s="549"/>
      <c r="D61" s="549"/>
      <c r="E61" s="549"/>
      <c r="F61" s="549"/>
      <c r="G61" s="549"/>
      <c r="H61" s="549"/>
      <c r="I61" s="550"/>
      <c r="J61" s="26"/>
      <c r="K61" s="447"/>
      <c r="L61" s="441"/>
      <c r="M61" s="441"/>
      <c r="N61" s="22"/>
      <c r="O61" s="441"/>
      <c r="P61" s="441"/>
      <c r="Q61" s="441"/>
      <c r="R61" s="442"/>
    </row>
    <row r="62" spans="1:18" ht="13.5" thickBot="1" x14ac:dyDescent="0.25">
      <c r="A62" s="31"/>
      <c r="B62" s="551"/>
      <c r="C62" s="552"/>
      <c r="D62" s="552"/>
      <c r="E62" s="552"/>
      <c r="F62" s="552"/>
      <c r="G62" s="552"/>
      <c r="H62" s="552"/>
      <c r="I62" s="553"/>
      <c r="J62" s="23"/>
      <c r="K62" s="439"/>
      <c r="L62" s="439"/>
      <c r="M62" s="439"/>
      <c r="N62" s="23"/>
      <c r="O62" s="439"/>
      <c r="P62" s="439"/>
      <c r="Q62" s="439"/>
      <c r="R62" s="234"/>
    </row>
    <row r="63" spans="1:18" ht="13.5" thickBot="1" x14ac:dyDescent="0.25">
      <c r="A63" s="10"/>
      <c r="B63" s="11"/>
      <c r="C63" s="52" t="s">
        <v>46</v>
      </c>
      <c r="D63" s="52" t="s">
        <v>47</v>
      </c>
      <c r="E63" s="52" t="s">
        <v>48</v>
      </c>
      <c r="F63" s="52" t="s">
        <v>49</v>
      </c>
      <c r="G63" s="52" t="s">
        <v>50</v>
      </c>
      <c r="H63" s="52" t="s">
        <v>29</v>
      </c>
      <c r="I63" s="53" t="s">
        <v>51</v>
      </c>
      <c r="J63" s="554" t="s">
        <v>27</v>
      </c>
      <c r="K63" s="555"/>
      <c r="L63" s="108"/>
      <c r="M63" s="108"/>
      <c r="N63" s="58" t="s">
        <v>2</v>
      </c>
      <c r="O63" s="448" t="s">
        <v>3</v>
      </c>
      <c r="P63" s="79" t="s">
        <v>105</v>
      </c>
      <c r="Q63" s="79" t="s">
        <v>106</v>
      </c>
      <c r="R63" s="18" t="s">
        <v>4</v>
      </c>
    </row>
    <row r="64" spans="1:18" x14ac:dyDescent="0.2">
      <c r="A64" s="12" t="s">
        <v>52</v>
      </c>
      <c r="B64" s="13"/>
      <c r="C64" s="451">
        <v>5</v>
      </c>
      <c r="D64" s="26">
        <v>19.5</v>
      </c>
      <c r="E64" s="451" t="s">
        <v>281</v>
      </c>
      <c r="F64" s="27" t="s">
        <v>282</v>
      </c>
      <c r="G64" s="451"/>
      <c r="H64" s="28"/>
      <c r="I64" s="445"/>
      <c r="J64" s="61">
        <v>146</v>
      </c>
      <c r="K64" s="94" t="s">
        <v>57</v>
      </c>
      <c r="L64" s="556" t="s">
        <v>6</v>
      </c>
      <c r="M64" s="557"/>
      <c r="N64" s="451">
        <v>20</v>
      </c>
      <c r="O64" s="19" t="s">
        <v>190</v>
      </c>
      <c r="P64" s="111">
        <v>50</v>
      </c>
      <c r="Q64" s="111" t="s">
        <v>191</v>
      </c>
      <c r="R64" s="169"/>
    </row>
    <row r="65" spans="1:25" x14ac:dyDescent="0.2">
      <c r="A65" s="12" t="s">
        <v>53</v>
      </c>
      <c r="B65" s="13"/>
      <c r="C65" s="451">
        <v>5</v>
      </c>
      <c r="D65" s="451">
        <v>49.8</v>
      </c>
      <c r="E65" s="451" t="s">
        <v>280</v>
      </c>
      <c r="F65" s="451" t="s">
        <v>282</v>
      </c>
      <c r="G65" s="59"/>
      <c r="H65" s="451"/>
      <c r="I65" s="445">
        <v>27</v>
      </c>
      <c r="J65" s="558"/>
      <c r="K65" s="559"/>
      <c r="L65" s="560" t="s">
        <v>107</v>
      </c>
      <c r="M65" s="561"/>
      <c r="N65" s="92">
        <v>13.375</v>
      </c>
      <c r="O65" s="19" t="s">
        <v>200</v>
      </c>
      <c r="P65" s="111">
        <v>1177</v>
      </c>
      <c r="Q65" s="111" t="s">
        <v>191</v>
      </c>
      <c r="R65" s="169">
        <v>43244</v>
      </c>
    </row>
    <row r="66" spans="1:25" ht="13.5" thickBot="1" x14ac:dyDescent="0.25">
      <c r="A66" s="15" t="s">
        <v>54</v>
      </c>
      <c r="B66" s="16"/>
      <c r="C66" s="29">
        <v>5</v>
      </c>
      <c r="D66" s="29">
        <v>19.5</v>
      </c>
      <c r="E66" s="29" t="s">
        <v>281</v>
      </c>
      <c r="F66" s="29" t="s">
        <v>282</v>
      </c>
      <c r="G66" s="60">
        <v>192</v>
      </c>
      <c r="H66" s="29">
        <v>8595.16</v>
      </c>
      <c r="I66" s="30">
        <v>443</v>
      </c>
      <c r="J66" s="574"/>
      <c r="K66" s="575"/>
      <c r="L66" s="560" t="s">
        <v>108</v>
      </c>
      <c r="M66" s="561"/>
      <c r="N66" s="92">
        <v>9.625</v>
      </c>
      <c r="O66" s="19" t="s">
        <v>485</v>
      </c>
      <c r="P66" s="111">
        <v>8515</v>
      </c>
      <c r="Q66" s="111" t="s">
        <v>191</v>
      </c>
      <c r="R66" s="169">
        <v>43280</v>
      </c>
    </row>
    <row r="67" spans="1:25" ht="13.5" thickBot="1" x14ac:dyDescent="0.25">
      <c r="A67" s="527" t="s">
        <v>56</v>
      </c>
      <c r="B67" s="576"/>
      <c r="C67" s="577" t="s">
        <v>33</v>
      </c>
      <c r="D67" s="577"/>
      <c r="E67" s="25">
        <v>0.95</v>
      </c>
      <c r="F67" s="578" t="s">
        <v>34</v>
      </c>
      <c r="G67" s="577"/>
      <c r="H67" s="24">
        <v>0.95</v>
      </c>
      <c r="I67" s="540" t="s">
        <v>73</v>
      </c>
      <c r="J67" s="579"/>
      <c r="K67" s="579"/>
      <c r="L67" s="580" t="s">
        <v>109</v>
      </c>
      <c r="M67" s="561"/>
      <c r="N67" s="92"/>
      <c r="O67" s="19"/>
      <c r="P67" s="111"/>
      <c r="Q67" s="111"/>
      <c r="R67" s="169"/>
    </row>
    <row r="68" spans="1:25" ht="13.5" thickBot="1" x14ac:dyDescent="0.25">
      <c r="A68" s="17"/>
      <c r="B68" s="448" t="s">
        <v>9</v>
      </c>
      <c r="C68" s="448" t="s">
        <v>28</v>
      </c>
      <c r="D68" s="448" t="s">
        <v>29</v>
      </c>
      <c r="E68" s="448" t="s">
        <v>55</v>
      </c>
      <c r="F68" s="448" t="s">
        <v>30</v>
      </c>
      <c r="G68" s="448" t="s">
        <v>31</v>
      </c>
      <c r="H68" s="18" t="s">
        <v>32</v>
      </c>
      <c r="I68" s="5" t="s">
        <v>5</v>
      </c>
      <c r="J68" s="9" t="s">
        <v>30</v>
      </c>
      <c r="K68" s="449" t="s">
        <v>35</v>
      </c>
      <c r="L68" s="565" t="s">
        <v>110</v>
      </c>
      <c r="M68" s="566"/>
      <c r="N68" s="93"/>
      <c r="O68" s="20"/>
      <c r="P68" s="112"/>
      <c r="Q68" s="112"/>
      <c r="R68" s="170"/>
    </row>
    <row r="69" spans="1:25" x14ac:dyDescent="0.2">
      <c r="A69" s="443" t="s">
        <v>33</v>
      </c>
      <c r="B69" s="50" t="s">
        <v>283</v>
      </c>
      <c r="C69" s="22">
        <v>5.5</v>
      </c>
      <c r="D69" s="22">
        <v>12</v>
      </c>
      <c r="E69" s="65">
        <v>3.7</v>
      </c>
      <c r="F69" s="28">
        <v>85</v>
      </c>
      <c r="G69" s="14">
        <f>E69*F69*E67</f>
        <v>298.77499999999998</v>
      </c>
      <c r="H69" s="63">
        <v>2200</v>
      </c>
      <c r="I69" s="21" t="s">
        <v>517</v>
      </c>
      <c r="J69" s="447" t="s">
        <v>305</v>
      </c>
      <c r="K69" s="445">
        <v>300</v>
      </c>
      <c r="L69" s="540" t="s">
        <v>132</v>
      </c>
      <c r="M69" s="507"/>
      <c r="N69" s="507"/>
      <c r="O69" s="567" t="s">
        <v>126</v>
      </c>
      <c r="P69" s="531"/>
      <c r="Q69" s="531"/>
      <c r="R69" s="532"/>
    </row>
    <row r="70" spans="1:25" ht="13.5" thickBot="1" x14ac:dyDescent="0.25">
      <c r="A70" s="435" t="s">
        <v>34</v>
      </c>
      <c r="B70" s="51" t="s">
        <v>283</v>
      </c>
      <c r="C70" s="23">
        <v>5.5</v>
      </c>
      <c r="D70" s="23">
        <v>12</v>
      </c>
      <c r="E70" s="66">
        <v>3.7</v>
      </c>
      <c r="F70" s="35">
        <v>85</v>
      </c>
      <c r="G70" s="8">
        <f>E70*F70*H67</f>
        <v>298.77499999999998</v>
      </c>
      <c r="H70" s="64">
        <v>2200</v>
      </c>
      <c r="I70" s="125" t="s">
        <v>517</v>
      </c>
      <c r="J70" s="120" t="s">
        <v>305</v>
      </c>
      <c r="K70" s="126">
        <v>320</v>
      </c>
      <c r="L70" s="568" t="s">
        <v>118</v>
      </c>
      <c r="M70" s="569"/>
      <c r="N70" s="166">
        <v>6</v>
      </c>
      <c r="O70" s="570" t="s">
        <v>133</v>
      </c>
      <c r="P70" s="571"/>
      <c r="Q70" s="572" t="s">
        <v>205</v>
      </c>
      <c r="R70" s="573"/>
    </row>
    <row r="71" spans="1:25" x14ac:dyDescent="0.2">
      <c r="A71" s="587" t="s">
        <v>112</v>
      </c>
      <c r="B71" s="588"/>
      <c r="C71" s="191">
        <v>43242</v>
      </c>
      <c r="D71" s="446" t="s">
        <v>111</v>
      </c>
      <c r="E71" s="183">
        <v>0.8125</v>
      </c>
      <c r="F71" s="589" t="s">
        <v>76</v>
      </c>
      <c r="G71" s="590"/>
      <c r="H71" s="151"/>
      <c r="I71" s="432" t="s">
        <v>156</v>
      </c>
      <c r="J71" s="591" t="s">
        <v>157</v>
      </c>
      <c r="K71" s="592"/>
      <c r="L71" s="584" t="s">
        <v>119</v>
      </c>
      <c r="M71" s="584"/>
      <c r="N71" s="100">
        <v>6</v>
      </c>
      <c r="O71" s="593" t="s">
        <v>131</v>
      </c>
      <c r="P71" s="594"/>
      <c r="Q71" s="585" t="s">
        <v>259</v>
      </c>
      <c r="R71" s="586"/>
      <c r="V71" s="95"/>
      <c r="W71" s="96"/>
      <c r="X71" s="96"/>
      <c r="Y71" s="96"/>
    </row>
    <row r="72" spans="1:25" x14ac:dyDescent="0.2">
      <c r="A72" s="570" t="s">
        <v>113</v>
      </c>
      <c r="B72" s="571"/>
      <c r="C72" s="113">
        <v>43244</v>
      </c>
      <c r="D72" s="434" t="s">
        <v>111</v>
      </c>
      <c r="E72" s="184">
        <v>0.5625</v>
      </c>
      <c r="F72" s="581" t="s">
        <v>75</v>
      </c>
      <c r="G72" s="582"/>
      <c r="H72" s="238"/>
      <c r="I72" s="443" t="s">
        <v>158</v>
      </c>
      <c r="J72" s="500"/>
      <c r="K72" s="583"/>
      <c r="L72" s="584" t="s">
        <v>120</v>
      </c>
      <c r="M72" s="584"/>
      <c r="N72" s="100">
        <v>1</v>
      </c>
      <c r="O72" s="570" t="s">
        <v>128</v>
      </c>
      <c r="P72" s="571"/>
      <c r="Q72" s="585" t="s">
        <v>260</v>
      </c>
      <c r="R72" s="586"/>
      <c r="V72" s="95"/>
      <c r="W72" s="97"/>
      <c r="X72" s="97"/>
      <c r="Y72" s="96"/>
    </row>
    <row r="73" spans="1:25" x14ac:dyDescent="0.2">
      <c r="A73" s="570" t="s">
        <v>114</v>
      </c>
      <c r="B73" s="571"/>
      <c r="C73" s="113">
        <v>43274</v>
      </c>
      <c r="D73" s="434" t="s">
        <v>111</v>
      </c>
      <c r="E73" s="184">
        <v>0.38541666666666669</v>
      </c>
      <c r="F73" s="581" t="s">
        <v>142</v>
      </c>
      <c r="G73" s="582"/>
      <c r="H73" s="238" t="s">
        <v>521</v>
      </c>
      <c r="I73" s="443" t="s">
        <v>159</v>
      </c>
      <c r="J73" s="500"/>
      <c r="K73" s="583"/>
      <c r="L73" s="584" t="s">
        <v>127</v>
      </c>
      <c r="M73" s="584"/>
      <c r="N73" s="100">
        <v>2</v>
      </c>
      <c r="O73" s="593" t="s">
        <v>131</v>
      </c>
      <c r="P73" s="594"/>
      <c r="Q73" s="585" t="s">
        <v>261</v>
      </c>
      <c r="R73" s="586"/>
    </row>
    <row r="74" spans="1:25" x14ac:dyDescent="0.2">
      <c r="A74" s="570" t="s">
        <v>116</v>
      </c>
      <c r="B74" s="571"/>
      <c r="C74" s="114"/>
      <c r="D74" s="434" t="s">
        <v>111</v>
      </c>
      <c r="E74" s="184"/>
      <c r="F74" s="581" t="s">
        <v>150</v>
      </c>
      <c r="G74" s="582"/>
      <c r="H74" s="239"/>
      <c r="I74" s="443" t="s">
        <v>160</v>
      </c>
      <c r="J74" s="500"/>
      <c r="K74" s="583"/>
      <c r="L74" s="584" t="s">
        <v>122</v>
      </c>
      <c r="M74" s="584"/>
      <c r="N74" s="100">
        <v>2</v>
      </c>
      <c r="O74" s="570" t="s">
        <v>120</v>
      </c>
      <c r="P74" s="571"/>
      <c r="Q74" s="585" t="s">
        <v>429</v>
      </c>
      <c r="R74" s="586"/>
      <c r="T74" s="95"/>
      <c r="U74" s="101"/>
      <c r="V74" s="102"/>
      <c r="W74" s="103"/>
      <c r="X74" s="103"/>
      <c r="Y74" s="103"/>
    </row>
    <row r="75" spans="1:25" x14ac:dyDescent="0.2">
      <c r="A75" s="570" t="s">
        <v>117</v>
      </c>
      <c r="B75" s="571"/>
      <c r="C75" s="114"/>
      <c r="D75" s="434" t="s">
        <v>111</v>
      </c>
      <c r="E75" s="185"/>
      <c r="F75" s="581" t="s">
        <v>151</v>
      </c>
      <c r="G75" s="582"/>
      <c r="H75" s="238"/>
      <c r="I75" s="443" t="s">
        <v>161</v>
      </c>
      <c r="J75" s="500"/>
      <c r="K75" s="583"/>
      <c r="L75" s="584" t="s">
        <v>123</v>
      </c>
      <c r="M75" s="584"/>
      <c r="N75" s="100">
        <v>2</v>
      </c>
      <c r="O75" s="593" t="s">
        <v>131</v>
      </c>
      <c r="P75" s="594"/>
      <c r="Q75" s="585" t="s">
        <v>430</v>
      </c>
      <c r="R75" s="586"/>
      <c r="T75" s="104"/>
      <c r="U75" s="104"/>
      <c r="V75" s="104"/>
      <c r="W75" s="104"/>
      <c r="X75" s="104"/>
      <c r="Y75" s="104"/>
    </row>
    <row r="76" spans="1:25" ht="13.5" thickBot="1" x14ac:dyDescent="0.25">
      <c r="A76" s="595" t="s">
        <v>115</v>
      </c>
      <c r="B76" s="596"/>
      <c r="C76" s="168"/>
      <c r="D76" s="444" t="s">
        <v>111</v>
      </c>
      <c r="E76" s="186"/>
      <c r="F76" s="597" t="s">
        <v>135</v>
      </c>
      <c r="G76" s="598"/>
      <c r="H76" s="240"/>
      <c r="I76" s="443" t="s">
        <v>162</v>
      </c>
      <c r="J76" s="500"/>
      <c r="K76" s="583"/>
      <c r="L76" s="584" t="s">
        <v>121</v>
      </c>
      <c r="M76" s="584"/>
      <c r="N76" s="100">
        <v>1</v>
      </c>
      <c r="O76" s="570" t="s">
        <v>129</v>
      </c>
      <c r="P76" s="571"/>
      <c r="Q76" s="585" t="s">
        <v>264</v>
      </c>
      <c r="R76" s="586"/>
    </row>
    <row r="77" spans="1:25" x14ac:dyDescent="0.2">
      <c r="A77" s="609" t="s">
        <v>143</v>
      </c>
      <c r="B77" s="610"/>
      <c r="C77" s="610"/>
      <c r="D77" s="610"/>
      <c r="E77" s="610"/>
      <c r="F77" s="610"/>
      <c r="G77" s="610"/>
      <c r="H77" s="610"/>
      <c r="I77" s="443" t="s">
        <v>163</v>
      </c>
      <c r="J77" s="501"/>
      <c r="K77" s="583"/>
      <c r="L77" s="584" t="s">
        <v>124</v>
      </c>
      <c r="M77" s="584"/>
      <c r="N77" s="100">
        <v>2</v>
      </c>
      <c r="O77" s="593" t="s">
        <v>131</v>
      </c>
      <c r="P77" s="594"/>
      <c r="Q77" s="585" t="s">
        <v>265</v>
      </c>
      <c r="R77" s="586"/>
    </row>
    <row r="78" spans="1:25" x14ac:dyDescent="0.2">
      <c r="A78" s="611" t="s">
        <v>193</v>
      </c>
      <c r="B78" s="612"/>
      <c r="C78" s="612"/>
      <c r="D78" s="612"/>
      <c r="E78" s="612"/>
      <c r="F78" s="612"/>
      <c r="G78" s="612"/>
      <c r="H78" s="613"/>
      <c r="I78" s="443" t="s">
        <v>164</v>
      </c>
      <c r="J78" s="501"/>
      <c r="K78" s="583"/>
      <c r="L78" s="584" t="s">
        <v>125</v>
      </c>
      <c r="M78" s="584"/>
      <c r="N78" s="100"/>
      <c r="O78" s="570" t="s">
        <v>130</v>
      </c>
      <c r="P78" s="571"/>
      <c r="Q78" s="585" t="s">
        <v>266</v>
      </c>
      <c r="R78" s="586"/>
    </row>
    <row r="79" spans="1:25" ht="13.5" thickBot="1" x14ac:dyDescent="0.25">
      <c r="A79" s="614"/>
      <c r="B79" s="615"/>
      <c r="C79" s="615"/>
      <c r="D79" s="615"/>
      <c r="E79" s="615"/>
      <c r="F79" s="615"/>
      <c r="G79" s="615"/>
      <c r="H79" s="616"/>
      <c r="I79" s="127" t="s">
        <v>202</v>
      </c>
      <c r="J79" s="599" t="s">
        <v>522</v>
      </c>
      <c r="K79" s="600"/>
      <c r="L79" s="601" t="s">
        <v>134</v>
      </c>
      <c r="M79" s="601"/>
      <c r="N79" s="167">
        <f>SUM(N70:N78)</f>
        <v>22</v>
      </c>
      <c r="O79" s="602" t="s">
        <v>131</v>
      </c>
      <c r="P79" s="603"/>
      <c r="Q79" s="604" t="s">
        <v>267</v>
      </c>
      <c r="R79" s="605"/>
      <c r="W79" s="98"/>
      <c r="X79" s="95"/>
      <c r="Y79" s="95"/>
    </row>
    <row r="80" spans="1:25" x14ac:dyDescent="0.2">
      <c r="L80" s="1"/>
      <c r="W80" s="98"/>
      <c r="X80" s="98"/>
      <c r="Y80" s="98"/>
    </row>
    <row r="81" spans="1:25" x14ac:dyDescent="0.2">
      <c r="W81" s="99"/>
      <c r="X81" s="99"/>
      <c r="Y81" s="98"/>
    </row>
    <row r="84" spans="1:25" ht="13.5" thickBot="1" x14ac:dyDescent="0.25"/>
    <row r="85" spans="1:25" ht="13.5" thickBot="1" x14ac:dyDescent="0.25">
      <c r="A85" s="432" t="s">
        <v>0</v>
      </c>
      <c r="B85" s="606" t="str">
        <f>B1</f>
        <v>Gwendolyn #2612 LB</v>
      </c>
      <c r="C85" s="606"/>
      <c r="D85" s="607"/>
      <c r="E85" s="433" t="s">
        <v>138</v>
      </c>
      <c r="F85" s="608">
        <f>F1</f>
        <v>43282</v>
      </c>
      <c r="G85" s="608"/>
      <c r="H85" s="433" t="s">
        <v>1</v>
      </c>
      <c r="I85" s="142">
        <f>I1</f>
        <v>11</v>
      </c>
      <c r="J85" s="128" t="s">
        <v>5</v>
      </c>
      <c r="K85" s="162">
        <f>K1</f>
        <v>8615</v>
      </c>
      <c r="L85" s="128" t="s">
        <v>7</v>
      </c>
      <c r="M85" s="163" t="str">
        <f>M1</f>
        <v>77'</v>
      </c>
    </row>
    <row r="86" spans="1:25" x14ac:dyDescent="0.2">
      <c r="A86" s="36" t="s">
        <v>141</v>
      </c>
      <c r="B86" s="623" t="str">
        <f>B2</f>
        <v>Drilling curve @ 8615'</v>
      </c>
      <c r="C86" s="624"/>
      <c r="D86" s="624"/>
      <c r="E86" s="624"/>
      <c r="F86" s="625"/>
      <c r="G86" s="4" t="s">
        <v>139</v>
      </c>
      <c r="H86" s="626">
        <f>H2</f>
        <v>97572</v>
      </c>
      <c r="I86" s="627"/>
      <c r="J86" s="567" t="s">
        <v>43</v>
      </c>
      <c r="K86" s="531"/>
      <c r="L86" s="531"/>
      <c r="M86" s="532"/>
    </row>
    <row r="87" spans="1:25" ht="13.5" thickBot="1" x14ac:dyDescent="0.25">
      <c r="A87" s="36" t="s">
        <v>74</v>
      </c>
      <c r="B87" s="628" t="str">
        <f>B3</f>
        <v>Precision Rig 593</v>
      </c>
      <c r="C87" s="629"/>
      <c r="D87" s="629"/>
      <c r="E87" s="4" t="s">
        <v>137</v>
      </c>
      <c r="F87" s="192">
        <f>F3</f>
        <v>9.6145833333357587</v>
      </c>
      <c r="G87" s="4" t="s">
        <v>140</v>
      </c>
      <c r="H87" s="630">
        <f>H3</f>
        <v>1170668</v>
      </c>
      <c r="I87" s="631"/>
      <c r="J87" s="5" t="s">
        <v>80</v>
      </c>
      <c r="K87" s="9" t="s">
        <v>44</v>
      </c>
      <c r="L87" s="9" t="s">
        <v>78</v>
      </c>
      <c r="M87" s="6" t="s">
        <v>93</v>
      </c>
      <c r="R87" s="632"/>
      <c r="S87" s="633"/>
    </row>
    <row r="88" spans="1:25" x14ac:dyDescent="0.2">
      <c r="A88" s="91" t="s">
        <v>70</v>
      </c>
      <c r="B88" s="448" t="s">
        <v>2</v>
      </c>
      <c r="C88" s="448" t="s">
        <v>12</v>
      </c>
      <c r="D88" s="448" t="s">
        <v>13</v>
      </c>
      <c r="E88" s="448" t="s">
        <v>14</v>
      </c>
      <c r="F88" s="448" t="s">
        <v>15</v>
      </c>
      <c r="G88" s="448" t="s">
        <v>91</v>
      </c>
      <c r="H88" s="448" t="s">
        <v>48</v>
      </c>
      <c r="I88" s="18" t="s">
        <v>92</v>
      </c>
      <c r="J88" s="54" t="str">
        <f t="shared" ref="J88:M99" si="3">J4</f>
        <v>8479'</v>
      </c>
      <c r="K88" s="131">
        <f t="shared" si="3"/>
        <v>2.2999999999999998</v>
      </c>
      <c r="L88" s="199">
        <f t="shared" si="3"/>
        <v>62.92</v>
      </c>
      <c r="M88" s="200">
        <f t="shared" si="3"/>
        <v>8472.7900000000009</v>
      </c>
      <c r="R88" s="437"/>
      <c r="S88" s="437"/>
    </row>
    <row r="89" spans="1:25" x14ac:dyDescent="0.2">
      <c r="A89" s="160">
        <f t="shared" ref="A89:B96" si="4">A46</f>
        <v>1</v>
      </c>
      <c r="B89" s="241">
        <f t="shared" si="4"/>
        <v>17.5</v>
      </c>
      <c r="C89" s="55">
        <f t="shared" ref="C89:H96" si="5">H46</f>
        <v>40</v>
      </c>
      <c r="D89" s="89">
        <f t="shared" si="5"/>
        <v>1177</v>
      </c>
      <c r="E89" s="131">
        <f t="shared" si="5"/>
        <v>1137</v>
      </c>
      <c r="F89" s="193">
        <f t="shared" si="5"/>
        <v>20.5</v>
      </c>
      <c r="G89" s="194">
        <f t="shared" si="5"/>
        <v>55.463414634146339</v>
      </c>
      <c r="H89" s="193" t="str">
        <f t="shared" si="5"/>
        <v>1,1</v>
      </c>
      <c r="I89" s="195" t="str">
        <f t="shared" ref="I89:I96" si="6">O46</f>
        <v>TD</v>
      </c>
      <c r="J89" s="54">
        <f t="shared" si="3"/>
        <v>0</v>
      </c>
      <c r="K89" s="131">
        <f t="shared" si="3"/>
        <v>0</v>
      </c>
      <c r="L89" s="199">
        <f t="shared" si="3"/>
        <v>0</v>
      </c>
      <c r="M89" s="200">
        <f t="shared" si="3"/>
        <v>0</v>
      </c>
      <c r="R89" s="132"/>
      <c r="S89" s="133"/>
      <c r="T89" s="139"/>
      <c r="U89" s="140"/>
    </row>
    <row r="90" spans="1:25" x14ac:dyDescent="0.2">
      <c r="A90" s="160">
        <f t="shared" si="4"/>
        <v>2</v>
      </c>
      <c r="B90" s="241">
        <f t="shared" si="4"/>
        <v>12.25</v>
      </c>
      <c r="C90" s="55">
        <f t="shared" si="5"/>
        <v>1177</v>
      </c>
      <c r="D90" s="89">
        <f t="shared" si="5"/>
        <v>8538</v>
      </c>
      <c r="E90" s="131">
        <f t="shared" si="5"/>
        <v>7361</v>
      </c>
      <c r="F90" s="193">
        <f t="shared" si="5"/>
        <v>80.75</v>
      </c>
      <c r="G90" s="194">
        <f t="shared" si="5"/>
        <v>91.15789473684211</v>
      </c>
      <c r="H90" s="193" t="str">
        <f t="shared" si="5"/>
        <v>4,4</v>
      </c>
      <c r="I90" s="195" t="str">
        <f t="shared" si="6"/>
        <v>TD</v>
      </c>
      <c r="J90" s="54">
        <f t="shared" si="3"/>
        <v>0</v>
      </c>
      <c r="K90" s="131">
        <f t="shared" si="3"/>
        <v>0</v>
      </c>
      <c r="L90" s="199">
        <f t="shared" si="3"/>
        <v>0</v>
      </c>
      <c r="M90" s="200">
        <f t="shared" si="3"/>
        <v>0</v>
      </c>
      <c r="R90" s="132"/>
      <c r="S90" s="133"/>
      <c r="T90" s="1"/>
      <c r="U90" s="1"/>
    </row>
    <row r="91" spans="1:25" x14ac:dyDescent="0.2">
      <c r="A91" s="160">
        <f t="shared" si="4"/>
        <v>3</v>
      </c>
      <c r="B91" s="241">
        <f t="shared" si="4"/>
        <v>8.75</v>
      </c>
      <c r="C91" s="55">
        <f t="shared" si="5"/>
        <v>8538</v>
      </c>
      <c r="D91" s="89">
        <f t="shared" si="5"/>
        <v>8538</v>
      </c>
      <c r="E91" s="131">
        <f t="shared" si="5"/>
        <v>0</v>
      </c>
      <c r="F91" s="193">
        <f t="shared" si="5"/>
        <v>0</v>
      </c>
      <c r="G91" s="194" t="str">
        <f t="shared" si="5"/>
        <v/>
      </c>
      <c r="H91" s="193" t="str">
        <f t="shared" si="5"/>
        <v>1,6</v>
      </c>
      <c r="I91" s="195" t="str">
        <f t="shared" si="6"/>
        <v>TD</v>
      </c>
      <c r="J91" s="54">
        <f t="shared" si="3"/>
        <v>0</v>
      </c>
      <c r="K91" s="131">
        <f t="shared" si="3"/>
        <v>0</v>
      </c>
      <c r="L91" s="199">
        <f t="shared" si="3"/>
        <v>0</v>
      </c>
      <c r="M91" s="200">
        <f t="shared" si="3"/>
        <v>0</v>
      </c>
      <c r="T91" s="139"/>
      <c r="U91" s="139"/>
    </row>
    <row r="92" spans="1:25" x14ac:dyDescent="0.2">
      <c r="A92" s="160">
        <f t="shared" si="4"/>
        <v>4</v>
      </c>
      <c r="B92" s="241">
        <f t="shared" si="4"/>
        <v>8.5</v>
      </c>
      <c r="C92" s="55">
        <f t="shared" si="5"/>
        <v>8538</v>
      </c>
      <c r="D92" s="89">
        <f t="shared" si="5"/>
        <v>8615</v>
      </c>
      <c r="E92" s="131">
        <f t="shared" si="5"/>
        <v>77</v>
      </c>
      <c r="F92" s="193">
        <f t="shared" si="5"/>
        <v>2.25</v>
      </c>
      <c r="G92" s="194">
        <f t="shared" si="5"/>
        <v>34.222222222222221</v>
      </c>
      <c r="H92" s="193">
        <f t="shared" si="5"/>
        <v>0</v>
      </c>
      <c r="I92" s="195">
        <f t="shared" si="6"/>
        <v>0</v>
      </c>
      <c r="J92" s="54">
        <f t="shared" si="3"/>
        <v>0</v>
      </c>
      <c r="K92" s="131">
        <f t="shared" si="3"/>
        <v>0</v>
      </c>
      <c r="L92" s="199">
        <f t="shared" si="3"/>
        <v>0</v>
      </c>
      <c r="M92" s="200">
        <f t="shared" si="3"/>
        <v>0</v>
      </c>
    </row>
    <row r="93" spans="1:25" x14ac:dyDescent="0.2">
      <c r="A93" s="160">
        <f t="shared" si="4"/>
        <v>0</v>
      </c>
      <c r="B93" s="241">
        <f t="shared" si="4"/>
        <v>0</v>
      </c>
      <c r="C93" s="55">
        <f t="shared" si="5"/>
        <v>0</v>
      </c>
      <c r="D93" s="89">
        <f t="shared" si="5"/>
        <v>0</v>
      </c>
      <c r="E93" s="131" t="str">
        <f t="shared" si="5"/>
        <v/>
      </c>
      <c r="F93" s="193">
        <f t="shared" si="5"/>
        <v>0</v>
      </c>
      <c r="G93" s="194" t="str">
        <f t="shared" si="5"/>
        <v/>
      </c>
      <c r="H93" s="193">
        <f t="shared" si="5"/>
        <v>0</v>
      </c>
      <c r="I93" s="195">
        <f t="shared" si="6"/>
        <v>0</v>
      </c>
      <c r="J93" s="54">
        <f t="shared" si="3"/>
        <v>0</v>
      </c>
      <c r="K93" s="131">
        <f t="shared" si="3"/>
        <v>0</v>
      </c>
      <c r="L93" s="199">
        <f t="shared" si="3"/>
        <v>0</v>
      </c>
      <c r="M93" s="200">
        <f t="shared" si="3"/>
        <v>0</v>
      </c>
    </row>
    <row r="94" spans="1:25" x14ac:dyDescent="0.2">
      <c r="A94" s="160">
        <f t="shared" si="4"/>
        <v>0</v>
      </c>
      <c r="B94" s="241">
        <f t="shared" si="4"/>
        <v>0</v>
      </c>
      <c r="C94" s="55">
        <f t="shared" si="5"/>
        <v>0</v>
      </c>
      <c r="D94" s="89">
        <f t="shared" si="5"/>
        <v>0</v>
      </c>
      <c r="E94" s="131" t="str">
        <f t="shared" si="5"/>
        <v/>
      </c>
      <c r="F94" s="193">
        <f t="shared" si="5"/>
        <v>0</v>
      </c>
      <c r="G94" s="194" t="str">
        <f t="shared" si="5"/>
        <v/>
      </c>
      <c r="H94" s="193">
        <f t="shared" si="5"/>
        <v>0</v>
      </c>
      <c r="I94" s="195">
        <f t="shared" si="6"/>
        <v>0</v>
      </c>
      <c r="J94" s="54">
        <f t="shared" si="3"/>
        <v>0</v>
      </c>
      <c r="K94" s="131">
        <f t="shared" si="3"/>
        <v>0</v>
      </c>
      <c r="L94" s="199">
        <f t="shared" si="3"/>
        <v>0</v>
      </c>
      <c r="M94" s="200">
        <f t="shared" si="3"/>
        <v>0</v>
      </c>
    </row>
    <row r="95" spans="1:25" x14ac:dyDescent="0.2">
      <c r="A95" s="160">
        <f t="shared" si="4"/>
        <v>0</v>
      </c>
      <c r="B95" s="241">
        <f t="shared" si="4"/>
        <v>0</v>
      </c>
      <c r="C95" s="55">
        <f t="shared" si="5"/>
        <v>0</v>
      </c>
      <c r="D95" s="89">
        <f t="shared" si="5"/>
        <v>0</v>
      </c>
      <c r="E95" s="131" t="str">
        <f t="shared" si="5"/>
        <v/>
      </c>
      <c r="F95" s="193">
        <f t="shared" si="5"/>
        <v>0</v>
      </c>
      <c r="G95" s="194" t="str">
        <f t="shared" si="5"/>
        <v/>
      </c>
      <c r="H95" s="193">
        <f t="shared" si="5"/>
        <v>0</v>
      </c>
      <c r="I95" s="195">
        <f t="shared" si="6"/>
        <v>0</v>
      </c>
      <c r="J95" s="54">
        <f t="shared" si="3"/>
        <v>0</v>
      </c>
      <c r="K95" s="131">
        <f t="shared" si="3"/>
        <v>0</v>
      </c>
      <c r="L95" s="199">
        <f t="shared" si="3"/>
        <v>0</v>
      </c>
      <c r="M95" s="200">
        <f t="shared" si="3"/>
        <v>0</v>
      </c>
    </row>
    <row r="96" spans="1:25" ht="13.5" thickBot="1" x14ac:dyDescent="0.25">
      <c r="A96" s="161">
        <f t="shared" si="4"/>
        <v>0</v>
      </c>
      <c r="B96" s="242">
        <f t="shared" si="4"/>
        <v>0</v>
      </c>
      <c r="C96" s="57">
        <f t="shared" si="5"/>
        <v>0</v>
      </c>
      <c r="D96" s="146">
        <f t="shared" si="5"/>
        <v>0</v>
      </c>
      <c r="E96" s="147" t="str">
        <f t="shared" si="5"/>
        <v/>
      </c>
      <c r="F96" s="196">
        <f t="shared" si="5"/>
        <v>0</v>
      </c>
      <c r="G96" s="197" t="str">
        <f t="shared" si="5"/>
        <v/>
      </c>
      <c r="H96" s="196">
        <f t="shared" si="5"/>
        <v>0</v>
      </c>
      <c r="I96" s="198">
        <f t="shared" si="6"/>
        <v>0</v>
      </c>
      <c r="J96" s="54">
        <f t="shared" si="3"/>
        <v>0</v>
      </c>
      <c r="K96" s="131">
        <f t="shared" si="3"/>
        <v>0</v>
      </c>
      <c r="L96" s="199">
        <f t="shared" si="3"/>
        <v>0</v>
      </c>
      <c r="M96" s="200">
        <f t="shared" si="3"/>
        <v>0</v>
      </c>
    </row>
    <row r="97" spans="1:13" ht="13.5" thickBot="1" x14ac:dyDescent="0.25">
      <c r="A97" s="135"/>
      <c r="B97" s="108"/>
      <c r="C97" s="143" t="s">
        <v>2</v>
      </c>
      <c r="D97" s="77" t="s">
        <v>3</v>
      </c>
      <c r="E97" s="144" t="s">
        <v>105</v>
      </c>
      <c r="F97" s="144" t="s">
        <v>106</v>
      </c>
      <c r="G97" s="145" t="s">
        <v>4</v>
      </c>
      <c r="H97" s="7" t="s">
        <v>71</v>
      </c>
      <c r="I97" s="171" t="str">
        <f>A5</f>
        <v>8.1+</v>
      </c>
      <c r="J97" s="54">
        <f t="shared" si="3"/>
        <v>0</v>
      </c>
      <c r="K97" s="131">
        <f t="shared" si="3"/>
        <v>0</v>
      </c>
      <c r="L97" s="199">
        <f t="shared" si="3"/>
        <v>0</v>
      </c>
      <c r="M97" s="200">
        <f t="shared" si="3"/>
        <v>0</v>
      </c>
    </row>
    <row r="98" spans="1:13" x14ac:dyDescent="0.2">
      <c r="A98" s="640" t="s">
        <v>6</v>
      </c>
      <c r="B98" s="557"/>
      <c r="C98" s="241">
        <f t="shared" ref="C98:G102" si="7">N64</f>
        <v>20</v>
      </c>
      <c r="D98" s="56" t="str">
        <f t="shared" si="7"/>
        <v>52.78 / B</v>
      </c>
      <c r="E98" s="148">
        <f t="shared" si="7"/>
        <v>50</v>
      </c>
      <c r="F98" s="148" t="str">
        <f t="shared" si="7"/>
        <v>0'</v>
      </c>
      <c r="G98" s="174">
        <f t="shared" si="7"/>
        <v>0</v>
      </c>
      <c r="H98" s="5" t="s">
        <v>186</v>
      </c>
      <c r="I98" s="172">
        <f>B5</f>
        <v>53</v>
      </c>
      <c r="J98" s="54">
        <f t="shared" si="3"/>
        <v>0</v>
      </c>
      <c r="K98" s="131">
        <f t="shared" si="3"/>
        <v>0</v>
      </c>
      <c r="L98" s="199">
        <f t="shared" si="3"/>
        <v>0</v>
      </c>
      <c r="M98" s="200">
        <f t="shared" si="3"/>
        <v>0</v>
      </c>
    </row>
    <row r="99" spans="1:13" ht="13.5" thickBot="1" x14ac:dyDescent="0.25">
      <c r="A99" s="580" t="s">
        <v>107</v>
      </c>
      <c r="B99" s="561"/>
      <c r="C99" s="241">
        <f t="shared" si="7"/>
        <v>13.375</v>
      </c>
      <c r="D99" s="56" t="str">
        <f t="shared" si="7"/>
        <v>54.50 / J-55</v>
      </c>
      <c r="E99" s="148">
        <f t="shared" si="7"/>
        <v>1177</v>
      </c>
      <c r="F99" s="148" t="str">
        <f t="shared" si="7"/>
        <v>0'</v>
      </c>
      <c r="G99" s="174">
        <f t="shared" si="7"/>
        <v>43244</v>
      </c>
      <c r="H99" s="5" t="s">
        <v>25</v>
      </c>
      <c r="I99" s="172">
        <f>G5</f>
        <v>0</v>
      </c>
      <c r="J99" s="54">
        <f t="shared" si="3"/>
        <v>0</v>
      </c>
      <c r="K99" s="131">
        <f t="shared" si="3"/>
        <v>0</v>
      </c>
      <c r="L99" s="199">
        <f t="shared" si="3"/>
        <v>0</v>
      </c>
      <c r="M99" s="200">
        <f t="shared" si="3"/>
        <v>0</v>
      </c>
    </row>
    <row r="100" spans="1:13" x14ac:dyDescent="0.2">
      <c r="A100" s="580" t="s">
        <v>108</v>
      </c>
      <c r="B100" s="561"/>
      <c r="C100" s="241">
        <f t="shared" si="7"/>
        <v>9.625</v>
      </c>
      <c r="D100" s="56" t="str">
        <f t="shared" si="7"/>
        <v>40# /HCL80</v>
      </c>
      <c r="E100" s="148">
        <f t="shared" si="7"/>
        <v>8515</v>
      </c>
      <c r="F100" s="148" t="str">
        <f t="shared" si="7"/>
        <v>0'</v>
      </c>
      <c r="G100" s="174">
        <f t="shared" si="7"/>
        <v>43280</v>
      </c>
      <c r="H100" s="5" t="s">
        <v>23</v>
      </c>
      <c r="I100" s="172">
        <f>F5</f>
        <v>0</v>
      </c>
      <c r="J100" s="617"/>
      <c r="K100" s="618"/>
      <c r="L100" s="618"/>
      <c r="M100" s="619"/>
    </row>
    <row r="101" spans="1:13" x14ac:dyDescent="0.2">
      <c r="A101" s="580" t="s">
        <v>109</v>
      </c>
      <c r="B101" s="561"/>
      <c r="C101" s="241">
        <f t="shared" si="7"/>
        <v>0</v>
      </c>
      <c r="D101" s="56">
        <f t="shared" si="7"/>
        <v>0</v>
      </c>
      <c r="E101" s="148">
        <f t="shared" si="7"/>
        <v>0</v>
      </c>
      <c r="F101" s="148">
        <f t="shared" si="7"/>
        <v>0</v>
      </c>
      <c r="G101" s="174">
        <f t="shared" si="7"/>
        <v>0</v>
      </c>
      <c r="H101" s="5" t="s">
        <v>26</v>
      </c>
      <c r="I101" s="172">
        <f>I5</f>
        <v>30000</v>
      </c>
      <c r="J101" s="620"/>
      <c r="K101" s="621"/>
      <c r="L101" s="621"/>
      <c r="M101" s="622"/>
    </row>
    <row r="102" spans="1:13" ht="13.5" thickBot="1" x14ac:dyDescent="0.25">
      <c r="A102" s="565" t="s">
        <v>110</v>
      </c>
      <c r="B102" s="566"/>
      <c r="C102" s="241">
        <f t="shared" si="7"/>
        <v>0</v>
      </c>
      <c r="D102" s="56">
        <f t="shared" si="7"/>
        <v>0</v>
      </c>
      <c r="E102" s="148">
        <f t="shared" si="7"/>
        <v>0</v>
      </c>
      <c r="F102" s="148">
        <f t="shared" si="7"/>
        <v>0</v>
      </c>
      <c r="G102" s="174">
        <f t="shared" si="7"/>
        <v>0</v>
      </c>
      <c r="H102" s="134" t="s">
        <v>82</v>
      </c>
      <c r="I102" s="173" t="str">
        <f>B7</f>
        <v>83 /17</v>
      </c>
      <c r="J102" s="620"/>
      <c r="K102" s="621"/>
      <c r="L102" s="621"/>
      <c r="M102" s="622"/>
    </row>
    <row r="103" spans="1:13" x14ac:dyDescent="0.2">
      <c r="A103" s="634" t="s">
        <v>112</v>
      </c>
      <c r="B103" s="635"/>
      <c r="C103" s="176">
        <f>C71</f>
        <v>43242</v>
      </c>
      <c r="D103" s="433" t="s">
        <v>111</v>
      </c>
      <c r="E103" s="177">
        <f>E71</f>
        <v>0.8125</v>
      </c>
      <c r="F103" s="635" t="s">
        <v>116</v>
      </c>
      <c r="G103" s="635"/>
      <c r="H103" s="440">
        <f>C74</f>
        <v>0</v>
      </c>
      <c r="I103" s="433" t="s">
        <v>111</v>
      </c>
      <c r="J103" s="180">
        <f>E74</f>
        <v>0</v>
      </c>
      <c r="K103" s="135"/>
      <c r="L103" s="108"/>
      <c r="M103" s="136"/>
    </row>
    <row r="104" spans="1:13" x14ac:dyDescent="0.2">
      <c r="A104" s="636" t="s">
        <v>113</v>
      </c>
      <c r="B104" s="637"/>
      <c r="C104" s="149">
        <f>C72</f>
        <v>43244</v>
      </c>
      <c r="D104" s="434" t="s">
        <v>111</v>
      </c>
      <c r="E104" s="178">
        <f>E72</f>
        <v>0.5625</v>
      </c>
      <c r="F104" s="571" t="s">
        <v>117</v>
      </c>
      <c r="G104" s="571"/>
      <c r="H104" s="149">
        <f>C75</f>
        <v>0</v>
      </c>
      <c r="I104" s="434" t="s">
        <v>111</v>
      </c>
      <c r="J104" s="181">
        <f>E75</f>
        <v>0</v>
      </c>
      <c r="K104" s="135"/>
      <c r="L104" s="108"/>
      <c r="M104" s="136"/>
    </row>
    <row r="105" spans="1:13" ht="13.5" thickBot="1" x14ac:dyDescent="0.25">
      <c r="A105" s="638" t="s">
        <v>114</v>
      </c>
      <c r="B105" s="639"/>
      <c r="C105" s="150">
        <f>C73</f>
        <v>43274</v>
      </c>
      <c r="D105" s="436" t="s">
        <v>111</v>
      </c>
      <c r="E105" s="179">
        <f>E73</f>
        <v>0.38541666666666669</v>
      </c>
      <c r="F105" s="639" t="s">
        <v>115</v>
      </c>
      <c r="G105" s="639"/>
      <c r="H105" s="175">
        <f>C76</f>
        <v>0</v>
      </c>
      <c r="I105" s="436" t="s">
        <v>111</v>
      </c>
      <c r="J105" s="182">
        <f>E76</f>
        <v>0</v>
      </c>
      <c r="K105" s="141"/>
      <c r="L105" s="137"/>
      <c r="M105" s="138"/>
    </row>
    <row r="106" spans="1:13" x14ac:dyDescent="0.2">
      <c r="F106" s="98"/>
      <c r="G106" s="98"/>
      <c r="H106" s="98"/>
      <c r="I106" s="98"/>
      <c r="J106" s="98"/>
      <c r="K106" s="98"/>
      <c r="L106" s="98"/>
      <c r="M106" s="98"/>
    </row>
    <row r="107" spans="1:13" x14ac:dyDescent="0.2">
      <c r="F107" s="98"/>
      <c r="G107" s="98"/>
      <c r="H107" s="98"/>
      <c r="I107" s="98"/>
      <c r="J107" s="98"/>
      <c r="K107" s="98"/>
      <c r="L107" s="98"/>
      <c r="M107" s="98"/>
    </row>
    <row r="108" spans="1:13" x14ac:dyDescent="0.2">
      <c r="F108" s="98"/>
      <c r="G108" s="98"/>
      <c r="H108" s="98"/>
      <c r="I108" s="98"/>
      <c r="J108" s="98"/>
      <c r="K108" s="98"/>
      <c r="L108" s="98"/>
      <c r="M108" s="98"/>
    </row>
  </sheetData>
  <sheetProtection password="CC40" sheet="1" scenarios="1"/>
  <mergeCells count="150">
    <mergeCell ref="A103:B103"/>
    <mergeCell ref="F103:G103"/>
    <mergeCell ref="A104:B104"/>
    <mergeCell ref="F104:G104"/>
    <mergeCell ref="A105:B105"/>
    <mergeCell ref="F105:G105"/>
    <mergeCell ref="A98:B98"/>
    <mergeCell ref="A99:B99"/>
    <mergeCell ref="A100:B100"/>
    <mergeCell ref="J100:M102"/>
    <mergeCell ref="A101:B101"/>
    <mergeCell ref="A102:B102"/>
    <mergeCell ref="B86:F86"/>
    <mergeCell ref="H86:I86"/>
    <mergeCell ref="J86:M86"/>
    <mergeCell ref="B87:D87"/>
    <mergeCell ref="H87:I87"/>
    <mergeCell ref="R87:S87"/>
    <mergeCell ref="J79:K79"/>
    <mergeCell ref="L79:M79"/>
    <mergeCell ref="O79:P79"/>
    <mergeCell ref="Q79:R79"/>
    <mergeCell ref="B85:D85"/>
    <mergeCell ref="F85:G85"/>
    <mergeCell ref="A77:H77"/>
    <mergeCell ref="J77:K77"/>
    <mergeCell ref="L77:M77"/>
    <mergeCell ref="O77:P77"/>
    <mergeCell ref="Q77:R77"/>
    <mergeCell ref="A78:H79"/>
    <mergeCell ref="J78:K78"/>
    <mergeCell ref="L78:M78"/>
    <mergeCell ref="O78:P78"/>
    <mergeCell ref="Q78:R78"/>
    <mergeCell ref="A76:B76"/>
    <mergeCell ref="F76:G76"/>
    <mergeCell ref="J76:K76"/>
    <mergeCell ref="L76:M76"/>
    <mergeCell ref="O76:P76"/>
    <mergeCell ref="Q76:R76"/>
    <mergeCell ref="A75:B75"/>
    <mergeCell ref="F75:G75"/>
    <mergeCell ref="J75:K75"/>
    <mergeCell ref="L75:M75"/>
    <mergeCell ref="O75:P75"/>
    <mergeCell ref="Q75:R75"/>
    <mergeCell ref="A74:B74"/>
    <mergeCell ref="F74:G74"/>
    <mergeCell ref="J74:K74"/>
    <mergeCell ref="L74:M74"/>
    <mergeCell ref="O74:P74"/>
    <mergeCell ref="Q74:R74"/>
    <mergeCell ref="A73:B73"/>
    <mergeCell ref="F73:G73"/>
    <mergeCell ref="J73:K73"/>
    <mergeCell ref="L73:M73"/>
    <mergeCell ref="O73:P73"/>
    <mergeCell ref="Q73:R73"/>
    <mergeCell ref="A72:B72"/>
    <mergeCell ref="F72:G72"/>
    <mergeCell ref="J72:K72"/>
    <mergeCell ref="L72:M72"/>
    <mergeCell ref="O72:P72"/>
    <mergeCell ref="Q72:R72"/>
    <mergeCell ref="A71:B71"/>
    <mergeCell ref="F71:G71"/>
    <mergeCell ref="J71:K71"/>
    <mergeCell ref="L71:M71"/>
    <mergeCell ref="O71:P71"/>
    <mergeCell ref="Q71:R71"/>
    <mergeCell ref="L68:M68"/>
    <mergeCell ref="L69:N69"/>
    <mergeCell ref="O69:R69"/>
    <mergeCell ref="L70:M70"/>
    <mergeCell ref="O70:P70"/>
    <mergeCell ref="Q70:R70"/>
    <mergeCell ref="J66:K66"/>
    <mergeCell ref="L66:M66"/>
    <mergeCell ref="A67:B67"/>
    <mergeCell ref="C67:D67"/>
    <mergeCell ref="F67:G67"/>
    <mergeCell ref="I67:K67"/>
    <mergeCell ref="L67:M67"/>
    <mergeCell ref="B60:I60"/>
    <mergeCell ref="B61:I61"/>
    <mergeCell ref="B62:I62"/>
    <mergeCell ref="J63:K63"/>
    <mergeCell ref="L64:M64"/>
    <mergeCell ref="J65:K65"/>
    <mergeCell ref="L65:M65"/>
    <mergeCell ref="B54:I54"/>
    <mergeCell ref="B55:I55"/>
    <mergeCell ref="B56:I56"/>
    <mergeCell ref="B57:I57"/>
    <mergeCell ref="B58:I58"/>
    <mergeCell ref="B59:I59"/>
    <mergeCell ref="P48:R48"/>
    <mergeCell ref="P49:R49"/>
    <mergeCell ref="P50:R50"/>
    <mergeCell ref="P51:R51"/>
    <mergeCell ref="P52:R52"/>
    <mergeCell ref="P53:R53"/>
    <mergeCell ref="E43:R43"/>
    <mergeCell ref="A44:B44"/>
    <mergeCell ref="E44:R44"/>
    <mergeCell ref="P45:R45"/>
    <mergeCell ref="P46:R46"/>
    <mergeCell ref="P47:R47"/>
    <mergeCell ref="E37:R37"/>
    <mergeCell ref="E38:R38"/>
    <mergeCell ref="E39:R39"/>
    <mergeCell ref="E40:R40"/>
    <mergeCell ref="E41:R41"/>
    <mergeCell ref="E42:R42"/>
    <mergeCell ref="E31:R31"/>
    <mergeCell ref="E32:R32"/>
    <mergeCell ref="E33:R33"/>
    <mergeCell ref="E34:R34"/>
    <mergeCell ref="E35:R35"/>
    <mergeCell ref="E36:R36"/>
    <mergeCell ref="E26:R26"/>
    <mergeCell ref="E27:R27"/>
    <mergeCell ref="E28:R28"/>
    <mergeCell ref="E29:R29"/>
    <mergeCell ref="E30:R30"/>
    <mergeCell ref="E19:R19"/>
    <mergeCell ref="E20:R20"/>
    <mergeCell ref="E21:R21"/>
    <mergeCell ref="E22:R22"/>
    <mergeCell ref="E23:R23"/>
    <mergeCell ref="E24:R24"/>
    <mergeCell ref="E17:R17"/>
    <mergeCell ref="E18:R18"/>
    <mergeCell ref="B3:D3"/>
    <mergeCell ref="H3:I3"/>
    <mergeCell ref="V3:W3"/>
    <mergeCell ref="E8:I8"/>
    <mergeCell ref="V9:W9"/>
    <mergeCell ref="A10:D10"/>
    <mergeCell ref="E25:R25"/>
    <mergeCell ref="B1:D1"/>
    <mergeCell ref="F1:G1"/>
    <mergeCell ref="Q1:R1"/>
    <mergeCell ref="B2:F2"/>
    <mergeCell ref="H2:I2"/>
    <mergeCell ref="J2:R2"/>
    <mergeCell ref="A11:D13"/>
    <mergeCell ref="A14:D14"/>
    <mergeCell ref="A15:D16"/>
    <mergeCell ref="J16:M16"/>
  </mergeCells>
  <printOptions horizontalCentered="1"/>
  <pageMargins left="0.25" right="0.1" top="0.77" bottom="0.28999999999999998" header="0.2" footer="7.0000000000000007E-2"/>
  <pageSetup scale="60" orientation="portrait" horizontalDpi="300" verticalDpi="300" r:id="rId1"/>
  <headerFooter alignWithMargins="0">
    <oddHeader xml:space="preserve">&amp;C&amp;"Book Antiqua,Bold Italic"&amp;14Henry Resources LLC
&amp;12Daily Drilling Report&amp;R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503F-8CEA-4792-97C6-085FF3AC272B}">
  <sheetPr>
    <pageSetUpPr fitToPage="1"/>
  </sheetPr>
  <dimension ref="A1:Z108"/>
  <sheetViews>
    <sheetView showZeros="0" topLeftCell="A37" workbookViewId="0">
      <selection activeCell="S2" sqref="S2"/>
    </sheetView>
  </sheetViews>
  <sheetFormatPr defaultColWidth="8.85546875" defaultRowHeight="12.75" x14ac:dyDescent="0.2"/>
  <cols>
    <col min="1" max="1" width="11.28515625" customWidth="1"/>
    <col min="2" max="2" width="9.7109375" customWidth="1"/>
    <col min="3" max="3" width="11" customWidth="1"/>
    <col min="5" max="6" width="9.42578125" customWidth="1"/>
    <col min="7" max="7" width="9.85546875" customWidth="1"/>
    <col min="8" max="8" width="9.28515625" customWidth="1"/>
    <col min="9" max="9" width="9" customWidth="1"/>
    <col min="10" max="10" width="9.42578125" customWidth="1"/>
    <col min="11" max="11" width="9.85546875" customWidth="1"/>
    <col min="12" max="12" width="8.85546875" customWidth="1"/>
    <col min="14" max="14" width="10.140625" customWidth="1"/>
    <col min="15" max="15" width="9.85546875" customWidth="1"/>
    <col min="16" max="16" width="10.85546875" customWidth="1"/>
    <col min="22" max="22" width="3" bestFit="1" customWidth="1"/>
    <col min="23" max="23" width="24.7109375" bestFit="1" customWidth="1"/>
    <col min="24" max="24" width="2.42578125" customWidth="1"/>
    <col min="25" max="25" width="17.42578125" customWidth="1"/>
  </cols>
  <sheetData>
    <row r="1" spans="1:26" ht="13.5" thickBot="1" x14ac:dyDescent="0.25">
      <c r="A1" s="453" t="s">
        <v>0</v>
      </c>
      <c r="B1" s="495" t="s">
        <v>211</v>
      </c>
      <c r="C1" s="495"/>
      <c r="D1" s="496"/>
      <c r="E1" s="454" t="s">
        <v>138</v>
      </c>
      <c r="F1" s="497">
        <v>43283</v>
      </c>
      <c r="G1" s="497"/>
      <c r="H1" s="454" t="s">
        <v>1</v>
      </c>
      <c r="I1" s="151">
        <v>12</v>
      </c>
      <c r="J1" s="128" t="s">
        <v>5</v>
      </c>
      <c r="K1" s="152">
        <v>9311</v>
      </c>
      <c r="L1" s="128" t="s">
        <v>7</v>
      </c>
      <c r="M1" s="153">
        <v>696</v>
      </c>
      <c r="N1" s="107" t="s">
        <v>69</v>
      </c>
      <c r="O1" s="222">
        <v>17441</v>
      </c>
      <c r="P1" s="116" t="s">
        <v>155</v>
      </c>
      <c r="Q1" s="498" t="s">
        <v>212</v>
      </c>
      <c r="R1" s="499"/>
    </row>
    <row r="2" spans="1:26" x14ac:dyDescent="0.2">
      <c r="A2" s="36" t="s">
        <v>141</v>
      </c>
      <c r="B2" s="500" t="s">
        <v>550</v>
      </c>
      <c r="C2" s="501"/>
      <c r="D2" s="501"/>
      <c r="E2" s="501"/>
      <c r="F2" s="502"/>
      <c r="G2" s="4" t="s">
        <v>139</v>
      </c>
      <c r="H2" s="503">
        <v>51167</v>
      </c>
      <c r="I2" s="504"/>
      <c r="J2" s="505" t="s">
        <v>43</v>
      </c>
      <c r="K2" s="506"/>
      <c r="L2" s="507"/>
      <c r="M2" s="507"/>
      <c r="N2" s="507"/>
      <c r="O2" s="507"/>
      <c r="P2" s="507"/>
      <c r="Q2" s="507"/>
      <c r="R2" s="508"/>
    </row>
    <row r="3" spans="1:26" ht="13.5" thickBot="1" x14ac:dyDescent="0.25">
      <c r="A3" s="36" t="s">
        <v>74</v>
      </c>
      <c r="B3" s="535" t="s">
        <v>289</v>
      </c>
      <c r="C3" s="536"/>
      <c r="D3" s="536"/>
      <c r="E3" s="4" t="s">
        <v>137</v>
      </c>
      <c r="F3" s="192">
        <f>IF(F1="","",IF(C73="","",(IF(C74="",IF(AND(C76="",C71&gt;0),((C72+E72)-(C71+E71)+(F1+0.25)-(C73+E73)),IF(AND(C76="",C71=""),(F1+0.25)-(C73+E73),(C76+E76)-(C73+E73)+((C72+E72)-(C71+E71)))),IF(AND(C76="",C71&gt;0),((C72+E72)-(C71+E71)+((C74+E74)-(C73+E73))+(F1+0.25)-(C75+E75)),IF(C76="",(((C74+E74)-(C73+E73))+(F1+0.25)-(C75+E75)),((C76+E76)-(C75+E75)+(C74+E74)-(C73+E73))))))))</f>
        <v>10.614583333335759</v>
      </c>
      <c r="G3" s="4" t="s">
        <v>140</v>
      </c>
      <c r="H3" s="537">
        <v>1221835</v>
      </c>
      <c r="I3" s="538"/>
      <c r="J3" s="5" t="s">
        <v>80</v>
      </c>
      <c r="K3" s="470" t="s">
        <v>44</v>
      </c>
      <c r="L3" s="470" t="s">
        <v>78</v>
      </c>
      <c r="M3" s="470" t="s">
        <v>93</v>
      </c>
      <c r="N3" s="470" t="s">
        <v>94</v>
      </c>
      <c r="O3" s="88" t="s">
        <v>95</v>
      </c>
      <c r="P3" s="88" t="s">
        <v>96</v>
      </c>
      <c r="Q3" s="88" t="s">
        <v>103</v>
      </c>
      <c r="R3" s="90" t="s">
        <v>104</v>
      </c>
      <c r="V3" s="539" t="s">
        <v>194</v>
      </c>
      <c r="W3" s="539"/>
      <c r="Z3" s="190"/>
    </row>
    <row r="4" spans="1:26" ht="12.75" customHeight="1" x14ac:dyDescent="0.2">
      <c r="A4" s="91" t="s">
        <v>18</v>
      </c>
      <c r="B4" s="469" t="s">
        <v>19</v>
      </c>
      <c r="C4" s="469" t="s">
        <v>20</v>
      </c>
      <c r="D4" s="469" t="s">
        <v>21</v>
      </c>
      <c r="E4" s="469" t="s">
        <v>22</v>
      </c>
      <c r="F4" s="469" t="s">
        <v>23</v>
      </c>
      <c r="G4" s="469" t="s">
        <v>25</v>
      </c>
      <c r="H4" s="469" t="s">
        <v>24</v>
      </c>
      <c r="I4" s="79" t="s">
        <v>26</v>
      </c>
      <c r="J4" s="223" t="s">
        <v>536</v>
      </c>
      <c r="K4" s="81">
        <v>9.74</v>
      </c>
      <c r="L4" s="81">
        <v>282.74</v>
      </c>
      <c r="M4" s="22">
        <v>8629.1299999999992</v>
      </c>
      <c r="N4" s="22">
        <v>7.39</v>
      </c>
      <c r="O4" s="22">
        <v>133.78</v>
      </c>
      <c r="P4" s="22">
        <v>-30.38</v>
      </c>
      <c r="Q4" s="22">
        <v>137.19</v>
      </c>
      <c r="R4" s="224">
        <v>347.21</v>
      </c>
      <c r="V4">
        <v>1</v>
      </c>
      <c r="W4" s="130" t="s">
        <v>195</v>
      </c>
    </row>
    <row r="5" spans="1:26" ht="12.75" customHeight="1" x14ac:dyDescent="0.2">
      <c r="A5" s="165" t="s">
        <v>524</v>
      </c>
      <c r="B5" s="154">
        <v>49</v>
      </c>
      <c r="C5" s="154">
        <v>10</v>
      </c>
      <c r="D5" s="154">
        <v>10</v>
      </c>
      <c r="E5" s="187" t="s">
        <v>553</v>
      </c>
      <c r="F5" s="154"/>
      <c r="G5" s="164"/>
      <c r="H5" s="154">
        <v>4.5</v>
      </c>
      <c r="I5" s="126">
        <v>31000</v>
      </c>
      <c r="J5" s="225" t="s">
        <v>537</v>
      </c>
      <c r="K5" s="82">
        <v>19.73</v>
      </c>
      <c r="L5" s="81">
        <v>293.19</v>
      </c>
      <c r="M5" s="22">
        <v>8716.07</v>
      </c>
      <c r="N5" s="22">
        <v>11.44</v>
      </c>
      <c r="O5" s="22">
        <v>141.46</v>
      </c>
      <c r="P5" s="22">
        <v>-51.83</v>
      </c>
      <c r="Q5" s="22">
        <v>150.66</v>
      </c>
      <c r="R5" s="224">
        <v>339.88</v>
      </c>
      <c r="V5">
        <v>2</v>
      </c>
      <c r="W5" s="130" t="s">
        <v>196</v>
      </c>
    </row>
    <row r="6" spans="1:26" ht="12.75" customHeight="1" x14ac:dyDescent="0.2">
      <c r="A6" s="5" t="s">
        <v>81</v>
      </c>
      <c r="B6" s="9" t="s">
        <v>82</v>
      </c>
      <c r="C6" s="9" t="s">
        <v>83</v>
      </c>
      <c r="D6" s="86" t="s">
        <v>84</v>
      </c>
      <c r="E6" s="86" t="s">
        <v>87</v>
      </c>
      <c r="F6" s="86" t="s">
        <v>88</v>
      </c>
      <c r="G6" s="86" t="s">
        <v>89</v>
      </c>
      <c r="H6" s="9" t="s">
        <v>85</v>
      </c>
      <c r="I6" s="9" t="s">
        <v>86</v>
      </c>
      <c r="J6" s="225" t="s">
        <v>538</v>
      </c>
      <c r="K6" s="82">
        <v>32.75</v>
      </c>
      <c r="L6" s="81">
        <v>291.22000000000003</v>
      </c>
      <c r="M6" s="22">
        <v>8795.73</v>
      </c>
      <c r="N6" s="22">
        <v>14.66</v>
      </c>
      <c r="O6" s="22">
        <v>156.16</v>
      </c>
      <c r="P6" s="22">
        <v>-88.24</v>
      </c>
      <c r="Q6" s="22">
        <v>179.36</v>
      </c>
      <c r="R6" s="224">
        <v>330.53</v>
      </c>
      <c r="V6">
        <v>3</v>
      </c>
      <c r="W6" s="130" t="s">
        <v>197</v>
      </c>
    </row>
    <row r="7" spans="1:26" ht="12.75" customHeight="1" thickBot="1" x14ac:dyDescent="0.25">
      <c r="A7" s="32">
        <v>32</v>
      </c>
      <c r="B7" s="472" t="s">
        <v>554</v>
      </c>
      <c r="C7" s="472">
        <v>653</v>
      </c>
      <c r="D7" s="29">
        <v>247935</v>
      </c>
      <c r="E7" s="105">
        <v>2.08</v>
      </c>
      <c r="F7" s="105">
        <v>6</v>
      </c>
      <c r="G7" s="105">
        <v>5</v>
      </c>
      <c r="H7" s="105">
        <v>2.4500000000000002</v>
      </c>
      <c r="I7" s="459">
        <v>1.05</v>
      </c>
      <c r="J7" s="225" t="s">
        <v>539</v>
      </c>
      <c r="K7" s="82">
        <v>42.13</v>
      </c>
      <c r="L7" s="81">
        <v>284.08999999999997</v>
      </c>
      <c r="M7" s="22">
        <v>8867.11</v>
      </c>
      <c r="N7" s="22">
        <v>11.01</v>
      </c>
      <c r="O7" s="22">
        <v>170.97</v>
      </c>
      <c r="P7" s="22">
        <v>-140.88</v>
      </c>
      <c r="Q7" s="22">
        <v>221.54</v>
      </c>
      <c r="R7" s="224">
        <v>320.51</v>
      </c>
      <c r="V7">
        <v>4</v>
      </c>
      <c r="W7" s="130" t="s">
        <v>198</v>
      </c>
    </row>
    <row r="8" spans="1:26" ht="12.75" customHeight="1" x14ac:dyDescent="0.2">
      <c r="A8" s="5" t="s">
        <v>149</v>
      </c>
      <c r="B8" s="470" t="s">
        <v>187</v>
      </c>
      <c r="C8" s="88" t="s">
        <v>188</v>
      </c>
      <c r="D8" s="6" t="s">
        <v>189</v>
      </c>
      <c r="E8" s="540" t="s">
        <v>146</v>
      </c>
      <c r="F8" s="507"/>
      <c r="G8" s="507"/>
      <c r="H8" s="507"/>
      <c r="I8" s="508"/>
      <c r="J8" s="225" t="s">
        <v>540</v>
      </c>
      <c r="K8" s="82">
        <v>49.04</v>
      </c>
      <c r="L8" s="81">
        <v>278.43</v>
      </c>
      <c r="M8" s="22">
        <v>8929.39</v>
      </c>
      <c r="N8" s="22">
        <v>8.99</v>
      </c>
      <c r="O8" s="22">
        <v>183.18</v>
      </c>
      <c r="P8" s="22">
        <v>-203.18</v>
      </c>
      <c r="Q8" s="22">
        <v>273.56</v>
      </c>
      <c r="R8" s="224">
        <v>312.04000000000002</v>
      </c>
    </row>
    <row r="9" spans="1:26" ht="12.75" customHeight="1" thickBot="1" x14ac:dyDescent="0.25">
      <c r="A9" s="129">
        <v>2840</v>
      </c>
      <c r="B9" s="109">
        <v>5963</v>
      </c>
      <c r="C9" s="80">
        <v>29</v>
      </c>
      <c r="D9" s="155"/>
      <c r="E9" s="118" t="s">
        <v>5</v>
      </c>
      <c r="F9" s="119" t="s">
        <v>145</v>
      </c>
      <c r="G9" s="9" t="s">
        <v>68</v>
      </c>
      <c r="H9" s="9" t="s">
        <v>42</v>
      </c>
      <c r="I9" s="6" t="s">
        <v>45</v>
      </c>
      <c r="J9" s="223" t="s">
        <v>541</v>
      </c>
      <c r="K9" s="82">
        <v>59.65</v>
      </c>
      <c r="L9" s="81">
        <v>281</v>
      </c>
      <c r="M9" s="22">
        <v>8981.7800000000007</v>
      </c>
      <c r="N9" s="22">
        <v>12.01</v>
      </c>
      <c r="O9" s="22">
        <v>195.61</v>
      </c>
      <c r="P9" s="22">
        <v>-275.13</v>
      </c>
      <c r="Q9" s="22">
        <v>337.58</v>
      </c>
      <c r="R9" s="224">
        <v>305.41000000000003</v>
      </c>
      <c r="V9" s="539" t="s">
        <v>185</v>
      </c>
      <c r="W9" s="539"/>
    </row>
    <row r="10" spans="1:26" ht="12.75" customHeight="1" x14ac:dyDescent="0.2">
      <c r="A10" s="518" t="s">
        <v>147</v>
      </c>
      <c r="B10" s="519"/>
      <c r="C10" s="519"/>
      <c r="D10" s="520"/>
      <c r="E10" s="32" t="s">
        <v>542</v>
      </c>
      <c r="F10" s="33" t="s">
        <v>543</v>
      </c>
      <c r="G10" s="472">
        <v>218</v>
      </c>
      <c r="H10" s="472">
        <v>230</v>
      </c>
      <c r="I10" s="473">
        <v>200</v>
      </c>
      <c r="J10" s="225" t="s">
        <v>548</v>
      </c>
      <c r="K10" s="82">
        <v>65.680000000000007</v>
      </c>
      <c r="L10" s="81">
        <v>291.36</v>
      </c>
      <c r="M10" s="22">
        <v>9022.7199999999993</v>
      </c>
      <c r="N10" s="22">
        <v>12.35</v>
      </c>
      <c r="O10" s="22">
        <v>217.77</v>
      </c>
      <c r="P10" s="22">
        <v>-350.82</v>
      </c>
      <c r="Q10" s="22">
        <v>412.92</v>
      </c>
      <c r="R10" s="224">
        <v>301.83</v>
      </c>
      <c r="V10">
        <v>1</v>
      </c>
      <c r="W10" s="130" t="s">
        <v>165</v>
      </c>
    </row>
    <row r="11" spans="1:26" ht="12.75" customHeight="1" x14ac:dyDescent="0.2">
      <c r="A11" s="509" t="s">
        <v>555</v>
      </c>
      <c r="B11" s="510"/>
      <c r="C11" s="510"/>
      <c r="D11" s="511"/>
      <c r="E11" s="32" t="s">
        <v>544</v>
      </c>
      <c r="F11" s="472" t="s">
        <v>545</v>
      </c>
      <c r="G11" s="472">
        <v>217</v>
      </c>
      <c r="H11" s="472">
        <v>237</v>
      </c>
      <c r="I11" s="473">
        <v>203</v>
      </c>
      <c r="J11" s="225" t="s">
        <v>558</v>
      </c>
      <c r="K11" s="82">
        <v>67.819999999999993</v>
      </c>
      <c r="L11" s="81">
        <v>302.58999999999997</v>
      </c>
      <c r="M11" s="22">
        <v>9058.34</v>
      </c>
      <c r="N11" s="22">
        <v>11.7</v>
      </c>
      <c r="O11" s="22">
        <v>255.26</v>
      </c>
      <c r="P11" s="22">
        <v>-424.33</v>
      </c>
      <c r="Q11" s="22">
        <v>495.19</v>
      </c>
      <c r="R11" s="224">
        <v>301.02999999999997</v>
      </c>
      <c r="V11">
        <v>2</v>
      </c>
      <c r="W11" s="130" t="s">
        <v>166</v>
      </c>
    </row>
    <row r="12" spans="1:26" ht="12.75" customHeight="1" x14ac:dyDescent="0.2">
      <c r="A12" s="512"/>
      <c r="B12" s="513"/>
      <c r="C12" s="513"/>
      <c r="D12" s="514"/>
      <c r="E12" s="32"/>
      <c r="F12" s="472"/>
      <c r="G12" s="472"/>
      <c r="H12" s="472"/>
      <c r="I12" s="473"/>
      <c r="J12" s="225"/>
      <c r="K12" s="82"/>
      <c r="L12" s="81"/>
      <c r="M12" s="22"/>
      <c r="N12" s="22"/>
      <c r="O12" s="22"/>
      <c r="P12" s="22"/>
      <c r="Q12" s="22"/>
      <c r="R12" s="224"/>
      <c r="V12">
        <v>3</v>
      </c>
      <c r="W12" s="130" t="s">
        <v>167</v>
      </c>
    </row>
    <row r="13" spans="1:26" ht="12.75" customHeight="1" x14ac:dyDescent="0.2">
      <c r="A13" s="515"/>
      <c r="B13" s="516"/>
      <c r="C13" s="516"/>
      <c r="D13" s="517"/>
      <c r="E13" s="235"/>
      <c r="F13" s="472"/>
      <c r="G13" s="226"/>
      <c r="H13" s="121"/>
      <c r="I13" s="122"/>
      <c r="J13" s="225"/>
      <c r="K13" s="82"/>
      <c r="L13" s="81"/>
      <c r="M13" s="22"/>
      <c r="N13" s="22"/>
      <c r="O13" s="22"/>
      <c r="P13" s="22"/>
      <c r="Q13" s="22"/>
      <c r="R13" s="224"/>
      <c r="V13">
        <v>4</v>
      </c>
      <c r="W13" s="130" t="s">
        <v>168</v>
      </c>
    </row>
    <row r="14" spans="1:26" ht="12.75" customHeight="1" x14ac:dyDescent="0.2">
      <c r="A14" s="518" t="s">
        <v>148</v>
      </c>
      <c r="B14" s="519"/>
      <c r="C14" s="519"/>
      <c r="D14" s="520"/>
      <c r="E14" s="223"/>
      <c r="F14" s="472"/>
      <c r="G14" s="226"/>
      <c r="H14" s="121"/>
      <c r="I14" s="122"/>
      <c r="J14" s="227"/>
      <c r="K14" s="83"/>
      <c r="L14" s="81"/>
      <c r="M14" s="22"/>
      <c r="N14" s="22"/>
      <c r="O14" s="22"/>
      <c r="P14" s="22"/>
      <c r="Q14" s="22"/>
      <c r="R14" s="224"/>
      <c r="V14">
        <v>5</v>
      </c>
      <c r="W14" s="130" t="s">
        <v>169</v>
      </c>
    </row>
    <row r="15" spans="1:26" ht="12.75" customHeight="1" thickBot="1" x14ac:dyDescent="0.25">
      <c r="A15" s="521"/>
      <c r="B15" s="522"/>
      <c r="C15" s="522"/>
      <c r="D15" s="523"/>
      <c r="E15" s="236"/>
      <c r="F15" s="472"/>
      <c r="G15" s="226"/>
      <c r="H15" s="121"/>
      <c r="I15" s="122"/>
      <c r="J15" s="228"/>
      <c r="K15" s="84"/>
      <c r="L15" s="188"/>
      <c r="M15" s="23"/>
      <c r="N15" s="23"/>
      <c r="O15" s="23"/>
      <c r="P15" s="23"/>
      <c r="Q15" s="23"/>
      <c r="R15" s="229"/>
      <c r="V15">
        <v>6</v>
      </c>
      <c r="W15" s="130" t="s">
        <v>170</v>
      </c>
    </row>
    <row r="16" spans="1:26" ht="12.75" customHeight="1" thickBot="1" x14ac:dyDescent="0.25">
      <c r="A16" s="524"/>
      <c r="B16" s="525"/>
      <c r="C16" s="525"/>
      <c r="D16" s="526"/>
      <c r="E16" s="237"/>
      <c r="F16" s="35"/>
      <c r="G16" s="78"/>
      <c r="H16" s="20"/>
      <c r="I16" s="117"/>
      <c r="J16" s="527" t="s">
        <v>152</v>
      </c>
      <c r="K16" s="528"/>
      <c r="L16" s="528"/>
      <c r="M16" s="529"/>
      <c r="N16" s="471" t="s">
        <v>153</v>
      </c>
      <c r="O16" s="230" t="s">
        <v>559</v>
      </c>
      <c r="P16" s="471" t="s">
        <v>154</v>
      </c>
      <c r="Q16" s="231" t="s">
        <v>557</v>
      </c>
      <c r="R16" s="123"/>
      <c r="V16">
        <v>7</v>
      </c>
      <c r="W16" s="130" t="s">
        <v>171</v>
      </c>
    </row>
    <row r="17" spans="1:23" ht="12.75" customHeight="1" x14ac:dyDescent="0.2">
      <c r="A17" s="106" t="s">
        <v>36</v>
      </c>
      <c r="B17" s="469" t="s">
        <v>37</v>
      </c>
      <c r="C17" s="469" t="s">
        <v>38</v>
      </c>
      <c r="D17" s="469" t="s">
        <v>79</v>
      </c>
      <c r="E17" s="530" t="s">
        <v>39</v>
      </c>
      <c r="F17" s="531"/>
      <c r="G17" s="531"/>
      <c r="H17" s="531"/>
      <c r="I17" s="531"/>
      <c r="J17" s="531"/>
      <c r="K17" s="531"/>
      <c r="L17" s="531"/>
      <c r="M17" s="531"/>
      <c r="N17" s="531"/>
      <c r="O17" s="531"/>
      <c r="P17" s="531"/>
      <c r="Q17" s="531"/>
      <c r="R17" s="532"/>
      <c r="V17">
        <v>8</v>
      </c>
      <c r="W17" s="130" t="s">
        <v>172</v>
      </c>
    </row>
    <row r="18" spans="1:23" ht="12.75" customHeight="1" x14ac:dyDescent="0.2">
      <c r="A18" s="3">
        <v>0.25</v>
      </c>
      <c r="B18" s="2">
        <v>0.29166666666666669</v>
      </c>
      <c r="C18" s="67">
        <v>1</v>
      </c>
      <c r="D18" s="472">
        <v>4.2</v>
      </c>
      <c r="E18" s="533" t="s">
        <v>534</v>
      </c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4"/>
      <c r="V18">
        <v>9</v>
      </c>
      <c r="W18" s="130" t="s">
        <v>173</v>
      </c>
    </row>
    <row r="19" spans="1:23" ht="12.75" customHeight="1" x14ac:dyDescent="0.2">
      <c r="A19" s="3">
        <f t="shared" ref="A19:A43" si="0">B18</f>
        <v>0.29166666666666669</v>
      </c>
      <c r="B19" s="2">
        <v>0.33333333333333331</v>
      </c>
      <c r="C19" s="67">
        <v>1</v>
      </c>
      <c r="D19" s="472" t="s">
        <v>533</v>
      </c>
      <c r="E19" s="533" t="s">
        <v>532</v>
      </c>
      <c r="F19" s="533"/>
      <c r="G19" s="533"/>
      <c r="H19" s="533"/>
      <c r="I19" s="533"/>
      <c r="J19" s="533"/>
      <c r="K19" s="533"/>
      <c r="L19" s="533"/>
      <c r="M19" s="533"/>
      <c r="N19" s="533"/>
      <c r="O19" s="533"/>
      <c r="P19" s="533"/>
      <c r="Q19" s="533"/>
      <c r="R19" s="534"/>
      <c r="V19">
        <v>10</v>
      </c>
      <c r="W19" s="130" t="s">
        <v>174</v>
      </c>
    </row>
    <row r="20" spans="1:23" ht="12.75" customHeight="1" x14ac:dyDescent="0.2">
      <c r="A20" s="3">
        <f t="shared" si="0"/>
        <v>0.33333333333333331</v>
      </c>
      <c r="B20" s="2">
        <v>0.65625</v>
      </c>
      <c r="C20" s="67">
        <v>7.75</v>
      </c>
      <c r="D20" s="472">
        <v>4.2</v>
      </c>
      <c r="E20" s="533" t="s">
        <v>535</v>
      </c>
      <c r="F20" s="533"/>
      <c r="G20" s="533"/>
      <c r="H20" s="533"/>
      <c r="I20" s="533"/>
      <c r="J20" s="533"/>
      <c r="K20" s="533"/>
      <c r="L20" s="533"/>
      <c r="M20" s="533"/>
      <c r="N20" s="533"/>
      <c r="O20" s="533"/>
      <c r="P20" s="533"/>
      <c r="Q20" s="533"/>
      <c r="R20" s="534"/>
      <c r="V20">
        <v>11</v>
      </c>
      <c r="W20" s="130" t="s">
        <v>175</v>
      </c>
    </row>
    <row r="21" spans="1:23" ht="12.75" customHeight="1" x14ac:dyDescent="0.2">
      <c r="A21" s="3">
        <f t="shared" si="0"/>
        <v>0.65625</v>
      </c>
      <c r="B21" s="2">
        <v>0.67708333333333337</v>
      </c>
      <c r="C21" s="67">
        <v>0.5</v>
      </c>
      <c r="D21" s="472">
        <v>4.7</v>
      </c>
      <c r="E21" s="533" t="s">
        <v>303</v>
      </c>
      <c r="F21" s="533"/>
      <c r="G21" s="533"/>
      <c r="H21" s="533"/>
      <c r="I21" s="533"/>
      <c r="J21" s="533"/>
      <c r="K21" s="533"/>
      <c r="L21" s="533"/>
      <c r="M21" s="533"/>
      <c r="N21" s="533"/>
      <c r="O21" s="533"/>
      <c r="P21" s="533"/>
      <c r="Q21" s="533"/>
      <c r="R21" s="534"/>
      <c r="V21">
        <v>12</v>
      </c>
      <c r="W21" s="130" t="s">
        <v>176</v>
      </c>
    </row>
    <row r="22" spans="1:23" ht="12.75" customHeight="1" x14ac:dyDescent="0.2">
      <c r="A22" s="3">
        <f t="shared" si="0"/>
        <v>0.67708333333333337</v>
      </c>
      <c r="B22" s="2">
        <v>0.75</v>
      </c>
      <c r="C22" s="67">
        <v>1.75</v>
      </c>
      <c r="D22" s="472">
        <v>4.2</v>
      </c>
      <c r="E22" s="533" t="s">
        <v>547</v>
      </c>
      <c r="F22" s="533"/>
      <c r="G22" s="533"/>
      <c r="H22" s="533"/>
      <c r="I22" s="533"/>
      <c r="J22" s="533"/>
      <c r="K22" s="533"/>
      <c r="L22" s="533"/>
      <c r="M22" s="533"/>
      <c r="N22" s="533"/>
      <c r="O22" s="533"/>
      <c r="P22" s="533"/>
      <c r="Q22" s="533"/>
      <c r="R22" s="534"/>
      <c r="V22">
        <v>13</v>
      </c>
      <c r="W22" s="130" t="s">
        <v>177</v>
      </c>
    </row>
    <row r="23" spans="1:23" ht="12.75" customHeight="1" x14ac:dyDescent="0.2">
      <c r="A23" s="3">
        <f t="shared" si="0"/>
        <v>0.75</v>
      </c>
      <c r="B23" s="2">
        <v>0.125</v>
      </c>
      <c r="C23" s="67">
        <v>9</v>
      </c>
      <c r="D23" s="472">
        <v>4.2</v>
      </c>
      <c r="E23" s="533" t="s">
        <v>551</v>
      </c>
      <c r="F23" s="533"/>
      <c r="G23" s="533"/>
      <c r="H23" s="533"/>
      <c r="I23" s="533"/>
      <c r="J23" s="533"/>
      <c r="K23" s="533"/>
      <c r="L23" s="533"/>
      <c r="M23" s="533"/>
      <c r="N23" s="533"/>
      <c r="O23" s="533"/>
      <c r="P23" s="533"/>
      <c r="Q23" s="533"/>
      <c r="R23" s="534"/>
      <c r="V23">
        <v>14</v>
      </c>
      <c r="W23" s="130" t="s">
        <v>178</v>
      </c>
    </row>
    <row r="24" spans="1:23" ht="12.75" customHeight="1" x14ac:dyDescent="0.2">
      <c r="A24" s="3">
        <f t="shared" si="0"/>
        <v>0.125</v>
      </c>
      <c r="B24" s="2">
        <v>0.14583333333333334</v>
      </c>
      <c r="C24" s="67">
        <v>0.5</v>
      </c>
      <c r="D24" s="472">
        <v>4.7</v>
      </c>
      <c r="E24" s="533" t="s">
        <v>303</v>
      </c>
      <c r="F24" s="533"/>
      <c r="G24" s="533"/>
      <c r="H24" s="533"/>
      <c r="I24" s="533"/>
      <c r="J24" s="533"/>
      <c r="K24" s="533"/>
      <c r="L24" s="533"/>
      <c r="M24" s="533"/>
      <c r="N24" s="533"/>
      <c r="O24" s="533"/>
      <c r="P24" s="533"/>
      <c r="Q24" s="533"/>
      <c r="R24" s="534"/>
      <c r="V24">
        <v>15</v>
      </c>
      <c r="W24" s="130" t="s">
        <v>179</v>
      </c>
    </row>
    <row r="25" spans="1:23" ht="12.75" customHeight="1" x14ac:dyDescent="0.2">
      <c r="A25" s="3">
        <f t="shared" si="0"/>
        <v>0.14583333333333334</v>
      </c>
      <c r="B25" s="2">
        <v>0.25</v>
      </c>
      <c r="C25" s="67">
        <v>2.5</v>
      </c>
      <c r="D25" s="472">
        <v>4.2</v>
      </c>
      <c r="E25" s="533" t="s">
        <v>552</v>
      </c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3"/>
      <c r="Q25" s="533"/>
      <c r="R25" s="534"/>
      <c r="V25">
        <v>16</v>
      </c>
      <c r="W25" s="130" t="s">
        <v>180</v>
      </c>
    </row>
    <row r="26" spans="1:23" ht="12.75" customHeight="1" x14ac:dyDescent="0.2">
      <c r="A26" s="3">
        <f t="shared" si="0"/>
        <v>0.25</v>
      </c>
      <c r="B26" s="2"/>
      <c r="C26" s="67"/>
      <c r="D26" s="472"/>
      <c r="E26" s="533"/>
      <c r="F26" s="533"/>
      <c r="G26" s="533"/>
      <c r="H26" s="533"/>
      <c r="I26" s="533"/>
      <c r="J26" s="533"/>
      <c r="K26" s="533"/>
      <c r="L26" s="533"/>
      <c r="M26" s="533"/>
      <c r="N26" s="533"/>
      <c r="O26" s="533"/>
      <c r="P26" s="533"/>
      <c r="Q26" s="533"/>
      <c r="R26" s="534"/>
      <c r="V26">
        <v>17</v>
      </c>
      <c r="W26" s="130" t="s">
        <v>181</v>
      </c>
    </row>
    <row r="27" spans="1:23" ht="12.75" customHeight="1" x14ac:dyDescent="0.2">
      <c r="A27" s="3">
        <f t="shared" si="0"/>
        <v>0</v>
      </c>
      <c r="B27" s="2"/>
      <c r="C27" s="67"/>
      <c r="D27" s="472"/>
      <c r="E27" s="533"/>
      <c r="F27" s="533"/>
      <c r="G27" s="533"/>
      <c r="H27" s="533"/>
      <c r="I27" s="533"/>
      <c r="J27" s="533"/>
      <c r="K27" s="533"/>
      <c r="L27" s="533"/>
      <c r="M27" s="533"/>
      <c r="N27" s="533"/>
      <c r="O27" s="533"/>
      <c r="P27" s="533"/>
      <c r="Q27" s="533"/>
      <c r="R27" s="534"/>
      <c r="V27">
        <v>18</v>
      </c>
      <c r="W27" s="130" t="s">
        <v>182</v>
      </c>
    </row>
    <row r="28" spans="1:23" ht="12.75" customHeight="1" x14ac:dyDescent="0.2">
      <c r="A28" s="3">
        <f t="shared" si="0"/>
        <v>0</v>
      </c>
      <c r="B28" s="2"/>
      <c r="C28" s="67"/>
      <c r="D28" s="472"/>
      <c r="E28" s="533"/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4"/>
      <c r="V28">
        <v>19</v>
      </c>
      <c r="W28" s="130" t="s">
        <v>183</v>
      </c>
    </row>
    <row r="29" spans="1:23" s="1" customFormat="1" ht="12.75" customHeight="1" x14ac:dyDescent="0.2">
      <c r="A29" s="3">
        <f t="shared" si="0"/>
        <v>0</v>
      </c>
      <c r="B29" s="2"/>
      <c r="C29" s="67"/>
      <c r="D29" s="472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4"/>
      <c r="V29">
        <v>20</v>
      </c>
      <c r="W29" s="130" t="s">
        <v>184</v>
      </c>
    </row>
    <row r="30" spans="1:23" ht="12.75" customHeight="1" x14ac:dyDescent="0.2">
      <c r="A30" s="3">
        <f t="shared" si="0"/>
        <v>0</v>
      </c>
      <c r="B30" s="2"/>
      <c r="C30" s="67"/>
      <c r="D30" s="472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4"/>
      <c r="V30">
        <v>21</v>
      </c>
      <c r="W30" s="130" t="s">
        <v>199</v>
      </c>
    </row>
    <row r="31" spans="1:23" ht="12.75" customHeight="1" x14ac:dyDescent="0.2">
      <c r="A31" s="3">
        <f t="shared" si="0"/>
        <v>0</v>
      </c>
      <c r="B31" s="2"/>
      <c r="C31" s="67"/>
      <c r="D31" s="472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4"/>
      <c r="V31">
        <v>22</v>
      </c>
    </row>
    <row r="32" spans="1:23" ht="12.75" customHeight="1" x14ac:dyDescent="0.2">
      <c r="A32" s="3">
        <f t="shared" si="0"/>
        <v>0</v>
      </c>
      <c r="B32" s="2"/>
      <c r="C32" s="67"/>
      <c r="D32" s="472"/>
      <c r="E32" s="533"/>
      <c r="F32" s="533"/>
      <c r="G32" s="533"/>
      <c r="H32" s="533"/>
      <c r="I32" s="533"/>
      <c r="J32" s="533"/>
      <c r="K32" s="533"/>
      <c r="L32" s="533"/>
      <c r="M32" s="533"/>
      <c r="N32" s="533"/>
      <c r="O32" s="533"/>
      <c r="P32" s="533"/>
      <c r="Q32" s="533"/>
      <c r="R32" s="534"/>
      <c r="V32">
        <v>23</v>
      </c>
    </row>
    <row r="33" spans="1:18" ht="12.75" customHeight="1" x14ac:dyDescent="0.2">
      <c r="A33" s="3">
        <f t="shared" si="0"/>
        <v>0</v>
      </c>
      <c r="B33" s="2"/>
      <c r="C33" s="67"/>
      <c r="D33" s="472"/>
      <c r="E33" s="533"/>
      <c r="F33" s="533"/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4"/>
    </row>
    <row r="34" spans="1:18" ht="12.75" customHeight="1" x14ac:dyDescent="0.2">
      <c r="A34" s="3">
        <f t="shared" si="0"/>
        <v>0</v>
      </c>
      <c r="B34" s="2"/>
      <c r="C34" s="67"/>
      <c r="D34" s="472"/>
      <c r="E34" s="533"/>
      <c r="F34" s="533"/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4"/>
    </row>
    <row r="35" spans="1:18" ht="12.75" customHeight="1" x14ac:dyDescent="0.2">
      <c r="A35" s="3">
        <f t="shared" si="0"/>
        <v>0</v>
      </c>
      <c r="B35" s="2"/>
      <c r="C35" s="67"/>
      <c r="D35" s="472"/>
      <c r="E35" s="533"/>
      <c r="F35" s="533"/>
      <c r="G35" s="533"/>
      <c r="H35" s="533"/>
      <c r="I35" s="533"/>
      <c r="J35" s="533"/>
      <c r="K35" s="533"/>
      <c r="L35" s="533"/>
      <c r="M35" s="533"/>
      <c r="N35" s="533"/>
      <c r="O35" s="533"/>
      <c r="P35" s="533"/>
      <c r="Q35" s="533"/>
      <c r="R35" s="534"/>
    </row>
    <row r="36" spans="1:18" ht="12.75" customHeight="1" x14ac:dyDescent="0.2">
      <c r="A36" s="3">
        <f t="shared" si="0"/>
        <v>0</v>
      </c>
      <c r="B36" s="2"/>
      <c r="C36" s="67"/>
      <c r="D36" s="472"/>
      <c r="E36" s="533"/>
      <c r="F36" s="533"/>
      <c r="G36" s="533"/>
      <c r="H36" s="533"/>
      <c r="I36" s="533"/>
      <c r="J36" s="533"/>
      <c r="K36" s="533"/>
      <c r="L36" s="533"/>
      <c r="M36" s="533"/>
      <c r="N36" s="533"/>
      <c r="O36" s="533"/>
      <c r="P36" s="533"/>
      <c r="Q36" s="533"/>
      <c r="R36" s="534"/>
    </row>
    <row r="37" spans="1:18" ht="12.75" customHeight="1" x14ac:dyDescent="0.2">
      <c r="A37" s="3">
        <f t="shared" si="0"/>
        <v>0</v>
      </c>
      <c r="B37" s="2"/>
      <c r="C37" s="67"/>
      <c r="D37" s="472"/>
      <c r="E37" s="533"/>
      <c r="F37" s="533"/>
      <c r="G37" s="533"/>
      <c r="H37" s="533"/>
      <c r="I37" s="533"/>
      <c r="J37" s="533"/>
      <c r="K37" s="533"/>
      <c r="L37" s="533"/>
      <c r="M37" s="533"/>
      <c r="N37" s="533"/>
      <c r="O37" s="533"/>
      <c r="P37" s="533"/>
      <c r="Q37" s="533"/>
      <c r="R37" s="534"/>
    </row>
    <row r="38" spans="1:18" ht="12.75" customHeight="1" x14ac:dyDescent="0.2">
      <c r="A38" s="3">
        <f t="shared" si="0"/>
        <v>0</v>
      </c>
      <c r="B38" s="2"/>
      <c r="C38" s="67"/>
      <c r="D38" s="472"/>
      <c r="E38" s="533"/>
      <c r="F38" s="533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33"/>
      <c r="R38" s="534"/>
    </row>
    <row r="39" spans="1:18" ht="12.75" customHeight="1" x14ac:dyDescent="0.2">
      <c r="A39" s="3">
        <f t="shared" si="0"/>
        <v>0</v>
      </c>
      <c r="B39" s="2"/>
      <c r="C39" s="67"/>
      <c r="D39" s="472"/>
      <c r="E39" s="533"/>
      <c r="F39" s="533"/>
      <c r="G39" s="533"/>
      <c r="H39" s="533"/>
      <c r="I39" s="533"/>
      <c r="J39" s="533"/>
      <c r="K39" s="533"/>
      <c r="L39" s="533"/>
      <c r="M39" s="533"/>
      <c r="N39" s="533"/>
      <c r="O39" s="533"/>
      <c r="P39" s="533"/>
      <c r="Q39" s="533"/>
      <c r="R39" s="534"/>
    </row>
    <row r="40" spans="1:18" x14ac:dyDescent="0.2">
      <c r="A40" s="3">
        <f t="shared" si="0"/>
        <v>0</v>
      </c>
      <c r="B40" s="2"/>
      <c r="C40" s="67"/>
      <c r="D40" s="472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4"/>
    </row>
    <row r="41" spans="1:18" x14ac:dyDescent="0.2">
      <c r="A41" s="3">
        <f t="shared" si="0"/>
        <v>0</v>
      </c>
      <c r="B41" s="2"/>
      <c r="C41" s="67"/>
      <c r="D41" s="472"/>
      <c r="E41" s="533"/>
      <c r="F41" s="533"/>
      <c r="G41" s="533"/>
      <c r="H41" s="533"/>
      <c r="I41" s="533"/>
      <c r="J41" s="533"/>
      <c r="K41" s="533"/>
      <c r="L41" s="533"/>
      <c r="M41" s="533"/>
      <c r="N41" s="533"/>
      <c r="O41" s="533"/>
      <c r="P41" s="533"/>
      <c r="Q41" s="533"/>
      <c r="R41" s="534"/>
    </row>
    <row r="42" spans="1:18" x14ac:dyDescent="0.2">
      <c r="A42" s="3">
        <f t="shared" si="0"/>
        <v>0</v>
      </c>
      <c r="B42" s="2"/>
      <c r="C42" s="67"/>
      <c r="D42" s="472"/>
      <c r="E42" s="533"/>
      <c r="F42" s="533"/>
      <c r="G42" s="533"/>
      <c r="H42" s="533"/>
      <c r="I42" s="533"/>
      <c r="J42" s="533"/>
      <c r="K42" s="533"/>
      <c r="L42" s="533"/>
      <c r="M42" s="533"/>
      <c r="N42" s="533"/>
      <c r="O42" s="533"/>
      <c r="P42" s="533"/>
      <c r="Q42" s="533"/>
      <c r="R42" s="534"/>
    </row>
    <row r="43" spans="1:18" x14ac:dyDescent="0.2">
      <c r="A43" s="3">
        <f t="shared" si="0"/>
        <v>0</v>
      </c>
      <c r="B43" s="2"/>
      <c r="C43" s="67"/>
      <c r="D43" s="472"/>
      <c r="E43" s="533" t="s">
        <v>518</v>
      </c>
      <c r="F43" s="533"/>
      <c r="G43" s="533"/>
      <c r="H43" s="533"/>
      <c r="I43" s="533"/>
      <c r="J43" s="533"/>
      <c r="K43" s="533"/>
      <c r="L43" s="533"/>
      <c r="M43" s="533"/>
      <c r="N43" s="533"/>
      <c r="O43" s="533"/>
      <c r="P43" s="533"/>
      <c r="Q43" s="533"/>
      <c r="R43" s="534"/>
    </row>
    <row r="44" spans="1:18" ht="13.5" thickBot="1" x14ac:dyDescent="0.25">
      <c r="A44" s="543" t="s">
        <v>40</v>
      </c>
      <c r="B44" s="544"/>
      <c r="C44" s="62">
        <f>SUM(C18:C43)</f>
        <v>24</v>
      </c>
      <c r="D44" s="80"/>
      <c r="E44" s="545" t="s">
        <v>556</v>
      </c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45"/>
      <c r="R44" s="546"/>
    </row>
    <row r="45" spans="1:18" x14ac:dyDescent="0.2">
      <c r="A45" s="7" t="s">
        <v>98</v>
      </c>
      <c r="B45" s="77" t="s">
        <v>2</v>
      </c>
      <c r="C45" s="77" t="s">
        <v>8</v>
      </c>
      <c r="D45" s="77" t="s">
        <v>9</v>
      </c>
      <c r="E45" s="77" t="s">
        <v>90</v>
      </c>
      <c r="F45" s="77" t="s">
        <v>10</v>
      </c>
      <c r="G45" s="77" t="s">
        <v>11</v>
      </c>
      <c r="H45" s="77" t="s">
        <v>12</v>
      </c>
      <c r="I45" s="77" t="s">
        <v>13</v>
      </c>
      <c r="J45" s="77" t="s">
        <v>14</v>
      </c>
      <c r="K45" s="77" t="s">
        <v>15</v>
      </c>
      <c r="L45" s="77" t="s">
        <v>91</v>
      </c>
      <c r="M45" s="87" t="s">
        <v>48</v>
      </c>
      <c r="N45" s="87" t="s">
        <v>16</v>
      </c>
      <c r="O45" s="87" t="s">
        <v>92</v>
      </c>
      <c r="P45" s="547" t="s">
        <v>17</v>
      </c>
      <c r="Q45" s="519"/>
      <c r="R45" s="520"/>
    </row>
    <row r="46" spans="1:18" x14ac:dyDescent="0.2">
      <c r="A46" s="156">
        <v>1</v>
      </c>
      <c r="B46" s="202">
        <v>17.5</v>
      </c>
      <c r="C46" s="157" t="s">
        <v>224</v>
      </c>
      <c r="D46" s="157" t="s">
        <v>221</v>
      </c>
      <c r="E46" s="157"/>
      <c r="F46" s="157">
        <v>17111528</v>
      </c>
      <c r="G46" s="157" t="s">
        <v>222</v>
      </c>
      <c r="H46" s="157">
        <v>40</v>
      </c>
      <c r="I46" s="157">
        <v>1177</v>
      </c>
      <c r="J46" s="189">
        <f t="shared" ref="J46:J53" si="1">IF(I46="","",I46-H46)</f>
        <v>1137</v>
      </c>
      <c r="K46" s="158">
        <v>20.5</v>
      </c>
      <c r="L46" s="85">
        <f t="shared" ref="L46:L53" si="2">IF(K46=0,"",(J46/K46))</f>
        <v>55.463414634146339</v>
      </c>
      <c r="M46" s="33" t="s">
        <v>244</v>
      </c>
      <c r="N46" s="472" t="s">
        <v>12</v>
      </c>
      <c r="O46" s="472" t="s">
        <v>243</v>
      </c>
      <c r="P46" s="541" t="s">
        <v>195</v>
      </c>
      <c r="Q46" s="541"/>
      <c r="R46" s="542"/>
    </row>
    <row r="47" spans="1:18" x14ac:dyDescent="0.2">
      <c r="A47" s="156">
        <v>2</v>
      </c>
      <c r="B47" s="202">
        <v>12.25</v>
      </c>
      <c r="C47" s="157" t="s">
        <v>268</v>
      </c>
      <c r="D47" s="157" t="s">
        <v>458</v>
      </c>
      <c r="E47" s="157" t="s">
        <v>270</v>
      </c>
      <c r="F47" s="157">
        <v>39972</v>
      </c>
      <c r="G47" s="157" t="s">
        <v>271</v>
      </c>
      <c r="H47" s="157">
        <v>1177</v>
      </c>
      <c r="I47" s="157">
        <v>8538</v>
      </c>
      <c r="J47" s="189">
        <f t="shared" si="1"/>
        <v>7361</v>
      </c>
      <c r="K47" s="158">
        <v>80.75</v>
      </c>
      <c r="L47" s="85">
        <f t="shared" si="2"/>
        <v>91.15789473684211</v>
      </c>
      <c r="M47" s="33" t="s">
        <v>447</v>
      </c>
      <c r="N47" s="472" t="s">
        <v>12</v>
      </c>
      <c r="O47" s="472" t="s">
        <v>243</v>
      </c>
      <c r="P47" s="541" t="s">
        <v>196</v>
      </c>
      <c r="Q47" s="541"/>
      <c r="R47" s="542"/>
    </row>
    <row r="48" spans="1:18" x14ac:dyDescent="0.2">
      <c r="A48" s="156">
        <v>3</v>
      </c>
      <c r="B48" s="202">
        <v>8.75</v>
      </c>
      <c r="C48" s="157" t="s">
        <v>268</v>
      </c>
      <c r="D48" s="157" t="s">
        <v>480</v>
      </c>
      <c r="E48" s="157" t="s">
        <v>482</v>
      </c>
      <c r="F48" s="157">
        <v>34022</v>
      </c>
      <c r="G48" s="157" t="s">
        <v>481</v>
      </c>
      <c r="H48" s="157">
        <v>8538</v>
      </c>
      <c r="I48" s="157">
        <v>8538</v>
      </c>
      <c r="J48" s="189">
        <f t="shared" si="1"/>
        <v>0</v>
      </c>
      <c r="K48" s="158"/>
      <c r="L48" s="85" t="str">
        <f t="shared" si="2"/>
        <v/>
      </c>
      <c r="M48" s="113" t="s">
        <v>513</v>
      </c>
      <c r="N48" s="59" t="s">
        <v>12</v>
      </c>
      <c r="O48" s="59" t="s">
        <v>243</v>
      </c>
      <c r="P48" s="541" t="s">
        <v>483</v>
      </c>
      <c r="Q48" s="541"/>
      <c r="R48" s="542"/>
    </row>
    <row r="49" spans="1:18" x14ac:dyDescent="0.2">
      <c r="A49" s="156">
        <v>4</v>
      </c>
      <c r="B49" s="202">
        <v>8.5</v>
      </c>
      <c r="C49" s="157" t="s">
        <v>268</v>
      </c>
      <c r="D49" s="157" t="s">
        <v>480</v>
      </c>
      <c r="E49" s="157" t="s">
        <v>501</v>
      </c>
      <c r="F49" s="157">
        <v>41687</v>
      </c>
      <c r="G49" s="157" t="s">
        <v>502</v>
      </c>
      <c r="H49" s="157">
        <v>8538</v>
      </c>
      <c r="I49" s="157">
        <v>9311</v>
      </c>
      <c r="J49" s="189">
        <f t="shared" si="1"/>
        <v>773</v>
      </c>
      <c r="K49" s="158">
        <v>24.25</v>
      </c>
      <c r="L49" s="85">
        <f t="shared" si="2"/>
        <v>31.876288659793815</v>
      </c>
      <c r="M49" s="472"/>
      <c r="N49" s="472"/>
      <c r="O49" s="472"/>
      <c r="P49" s="541" t="s">
        <v>503</v>
      </c>
      <c r="Q49" s="541"/>
      <c r="R49" s="542"/>
    </row>
    <row r="50" spans="1:18" ht="14.25" customHeight="1" x14ac:dyDescent="0.2">
      <c r="A50" s="156"/>
      <c r="B50" s="202"/>
      <c r="C50" s="157"/>
      <c r="D50" s="157"/>
      <c r="E50" s="157"/>
      <c r="F50" s="157"/>
      <c r="G50" s="157"/>
      <c r="H50" s="157"/>
      <c r="I50" s="157"/>
      <c r="J50" s="189" t="str">
        <f t="shared" si="1"/>
        <v/>
      </c>
      <c r="K50" s="158"/>
      <c r="L50" s="85" t="str">
        <f t="shared" si="2"/>
        <v/>
      </c>
      <c r="M50" s="113"/>
      <c r="N50" s="472"/>
      <c r="O50" s="472"/>
      <c r="P50" s="541"/>
      <c r="Q50" s="541"/>
      <c r="R50" s="542"/>
    </row>
    <row r="51" spans="1:18" ht="12.75" customHeight="1" x14ac:dyDescent="0.2">
      <c r="A51" s="32"/>
      <c r="B51" s="468"/>
      <c r="C51" s="472"/>
      <c r="D51" s="472"/>
      <c r="E51" s="472"/>
      <c r="F51" s="33"/>
      <c r="G51" s="472"/>
      <c r="H51" s="472"/>
      <c r="I51" s="472"/>
      <c r="J51" s="131" t="str">
        <f t="shared" si="1"/>
        <v/>
      </c>
      <c r="K51" s="110"/>
      <c r="L51" s="85" t="str">
        <f t="shared" si="2"/>
        <v/>
      </c>
      <c r="M51" s="472"/>
      <c r="N51" s="472"/>
      <c r="O51" s="472"/>
      <c r="P51" s="541"/>
      <c r="Q51" s="541"/>
      <c r="R51" s="542"/>
    </row>
    <row r="52" spans="1:18" ht="12.75" customHeight="1" x14ac:dyDescent="0.2">
      <c r="A52" s="32"/>
      <c r="B52" s="468"/>
      <c r="C52" s="472"/>
      <c r="D52" s="472"/>
      <c r="E52" s="472"/>
      <c r="F52" s="34"/>
      <c r="G52" s="472"/>
      <c r="H52" s="472"/>
      <c r="I52" s="472"/>
      <c r="J52" s="131" t="str">
        <f t="shared" si="1"/>
        <v/>
      </c>
      <c r="K52" s="110"/>
      <c r="L52" s="85" t="str">
        <f t="shared" si="2"/>
        <v/>
      </c>
      <c r="M52" s="19"/>
      <c r="N52" s="19"/>
      <c r="O52" s="19"/>
      <c r="P52" s="541"/>
      <c r="Q52" s="541"/>
      <c r="R52" s="542"/>
    </row>
    <row r="53" spans="1:18" x14ac:dyDescent="0.2">
      <c r="A53" s="32"/>
      <c r="B53" s="468"/>
      <c r="C53" s="472"/>
      <c r="D53" s="472"/>
      <c r="E53" s="472"/>
      <c r="F53" s="34"/>
      <c r="G53" s="472"/>
      <c r="H53" s="472"/>
      <c r="I53" s="472"/>
      <c r="J53" s="131" t="str">
        <f t="shared" si="1"/>
        <v/>
      </c>
      <c r="K53" s="110"/>
      <c r="L53" s="85" t="str">
        <f t="shared" si="2"/>
        <v/>
      </c>
      <c r="M53" s="19"/>
      <c r="N53" s="19"/>
      <c r="O53" s="19"/>
      <c r="P53" s="541"/>
      <c r="Q53" s="541"/>
      <c r="R53" s="542"/>
    </row>
    <row r="54" spans="1:18" x14ac:dyDescent="0.2">
      <c r="A54" s="5" t="s">
        <v>97</v>
      </c>
      <c r="B54" s="562" t="s">
        <v>99</v>
      </c>
      <c r="C54" s="563"/>
      <c r="D54" s="563"/>
      <c r="E54" s="563"/>
      <c r="F54" s="563"/>
      <c r="G54" s="563"/>
      <c r="H54" s="563"/>
      <c r="I54" s="564"/>
      <c r="J54" s="77" t="s">
        <v>72</v>
      </c>
      <c r="K54" s="9" t="s">
        <v>101</v>
      </c>
      <c r="L54" s="9" t="s">
        <v>2</v>
      </c>
      <c r="M54" s="9" t="s">
        <v>100</v>
      </c>
      <c r="N54" s="9" t="s">
        <v>192</v>
      </c>
      <c r="O54" s="9" t="s">
        <v>136</v>
      </c>
      <c r="P54" s="115" t="s">
        <v>144</v>
      </c>
      <c r="Q54" s="9" t="s">
        <v>102</v>
      </c>
      <c r="R54" s="6" t="s">
        <v>10</v>
      </c>
    </row>
    <row r="55" spans="1:18" x14ac:dyDescent="0.2">
      <c r="A55" s="159">
        <v>1</v>
      </c>
      <c r="B55" s="500" t="s">
        <v>220</v>
      </c>
      <c r="C55" s="501"/>
      <c r="D55" s="501"/>
      <c r="E55" s="501"/>
      <c r="F55" s="501"/>
      <c r="G55" s="501"/>
      <c r="H55" s="501"/>
      <c r="I55" s="502"/>
      <c r="J55" s="26">
        <v>237.43</v>
      </c>
      <c r="K55" s="468"/>
      <c r="L55" s="462"/>
      <c r="M55" s="462"/>
      <c r="N55" s="22"/>
      <c r="O55" s="462"/>
      <c r="P55" s="462"/>
      <c r="Q55" s="462"/>
      <c r="R55" s="463"/>
    </row>
    <row r="56" spans="1:18" x14ac:dyDescent="0.2">
      <c r="A56" s="159">
        <v>2</v>
      </c>
      <c r="B56" s="500" t="s">
        <v>279</v>
      </c>
      <c r="C56" s="501"/>
      <c r="D56" s="501"/>
      <c r="E56" s="501"/>
      <c r="F56" s="501"/>
      <c r="G56" s="501"/>
      <c r="H56" s="501"/>
      <c r="I56" s="502"/>
      <c r="J56" s="26">
        <v>660.53</v>
      </c>
      <c r="K56" s="468" t="s">
        <v>459</v>
      </c>
      <c r="L56" s="462" t="s">
        <v>273</v>
      </c>
      <c r="M56" s="462" t="s">
        <v>274</v>
      </c>
      <c r="N56" s="22">
        <v>11.5</v>
      </c>
      <c r="O56" s="462" t="s">
        <v>275</v>
      </c>
      <c r="P56" s="462" t="s">
        <v>276</v>
      </c>
      <c r="Q56" s="462" t="s">
        <v>277</v>
      </c>
      <c r="R56" s="463" t="s">
        <v>278</v>
      </c>
    </row>
    <row r="57" spans="1:18" x14ac:dyDescent="0.2">
      <c r="A57" s="159">
        <v>3</v>
      </c>
      <c r="B57" s="500" t="s">
        <v>484</v>
      </c>
      <c r="C57" s="501"/>
      <c r="D57" s="501"/>
      <c r="E57" s="501"/>
      <c r="F57" s="501"/>
      <c r="G57" s="501"/>
      <c r="H57" s="501"/>
      <c r="I57" s="502"/>
      <c r="J57" s="26">
        <v>837.8</v>
      </c>
      <c r="K57" s="468"/>
      <c r="L57" s="462"/>
      <c r="M57" s="462"/>
      <c r="N57" s="22"/>
      <c r="O57" s="462"/>
      <c r="P57" s="462"/>
      <c r="Q57" s="462"/>
      <c r="R57" s="463"/>
    </row>
    <row r="58" spans="1:18" x14ac:dyDescent="0.2">
      <c r="A58" s="159">
        <v>4</v>
      </c>
      <c r="B58" s="500" t="s">
        <v>504</v>
      </c>
      <c r="C58" s="501"/>
      <c r="D58" s="501"/>
      <c r="E58" s="501"/>
      <c r="F58" s="501"/>
      <c r="G58" s="501"/>
      <c r="H58" s="501"/>
      <c r="I58" s="502"/>
      <c r="J58" s="26">
        <v>89.5</v>
      </c>
      <c r="K58" s="468" t="s">
        <v>459</v>
      </c>
      <c r="L58" s="462" t="s">
        <v>505</v>
      </c>
      <c r="M58" s="462" t="s">
        <v>506</v>
      </c>
      <c r="N58" s="22"/>
      <c r="O58" s="462" t="s">
        <v>275</v>
      </c>
      <c r="P58" s="462" t="s">
        <v>507</v>
      </c>
      <c r="Q58" s="462" t="s">
        <v>508</v>
      </c>
      <c r="R58" s="463" t="s">
        <v>509</v>
      </c>
    </row>
    <row r="59" spans="1:18" x14ac:dyDescent="0.2">
      <c r="A59" s="159"/>
      <c r="B59" s="500"/>
      <c r="C59" s="501"/>
      <c r="D59" s="501"/>
      <c r="E59" s="501"/>
      <c r="F59" s="501"/>
      <c r="G59" s="501"/>
      <c r="H59" s="501"/>
      <c r="I59" s="502"/>
      <c r="J59" s="26"/>
      <c r="K59" s="468"/>
      <c r="L59" s="462"/>
      <c r="M59" s="462"/>
      <c r="N59" s="22"/>
      <c r="O59" s="462"/>
      <c r="P59" s="462"/>
      <c r="Q59" s="462"/>
      <c r="R59" s="463"/>
    </row>
    <row r="60" spans="1:18" ht="12.75" customHeight="1" x14ac:dyDescent="0.2">
      <c r="A60" s="159"/>
      <c r="B60" s="500"/>
      <c r="C60" s="501"/>
      <c r="D60" s="501"/>
      <c r="E60" s="501"/>
      <c r="F60" s="501"/>
      <c r="G60" s="501"/>
      <c r="H60" s="501"/>
      <c r="I60" s="502"/>
      <c r="J60" s="26"/>
      <c r="K60" s="468"/>
      <c r="L60" s="462"/>
      <c r="M60" s="462"/>
      <c r="N60" s="22"/>
      <c r="O60" s="462"/>
      <c r="P60" s="462"/>
      <c r="Q60" s="462"/>
      <c r="R60" s="463"/>
    </row>
    <row r="61" spans="1:18" x14ac:dyDescent="0.2">
      <c r="A61" s="21"/>
      <c r="B61" s="548"/>
      <c r="C61" s="549"/>
      <c r="D61" s="549"/>
      <c r="E61" s="549"/>
      <c r="F61" s="549"/>
      <c r="G61" s="549"/>
      <c r="H61" s="549"/>
      <c r="I61" s="550"/>
      <c r="J61" s="26"/>
      <c r="K61" s="468"/>
      <c r="L61" s="462"/>
      <c r="M61" s="462"/>
      <c r="N61" s="22"/>
      <c r="O61" s="462"/>
      <c r="P61" s="462"/>
      <c r="Q61" s="462"/>
      <c r="R61" s="463"/>
    </row>
    <row r="62" spans="1:18" ht="13.5" thickBot="1" x14ac:dyDescent="0.25">
      <c r="A62" s="31"/>
      <c r="B62" s="551"/>
      <c r="C62" s="552"/>
      <c r="D62" s="552"/>
      <c r="E62" s="552"/>
      <c r="F62" s="552"/>
      <c r="G62" s="552"/>
      <c r="H62" s="552"/>
      <c r="I62" s="553"/>
      <c r="J62" s="23"/>
      <c r="K62" s="460"/>
      <c r="L62" s="460"/>
      <c r="M62" s="460"/>
      <c r="N62" s="23"/>
      <c r="O62" s="460"/>
      <c r="P62" s="460"/>
      <c r="Q62" s="460"/>
      <c r="R62" s="234"/>
    </row>
    <row r="63" spans="1:18" ht="13.5" thickBot="1" x14ac:dyDescent="0.25">
      <c r="A63" s="10"/>
      <c r="B63" s="11"/>
      <c r="C63" s="52" t="s">
        <v>46</v>
      </c>
      <c r="D63" s="52" t="s">
        <v>47</v>
      </c>
      <c r="E63" s="52" t="s">
        <v>48</v>
      </c>
      <c r="F63" s="52" t="s">
        <v>49</v>
      </c>
      <c r="G63" s="52" t="s">
        <v>50</v>
      </c>
      <c r="H63" s="52" t="s">
        <v>29</v>
      </c>
      <c r="I63" s="53" t="s">
        <v>51</v>
      </c>
      <c r="J63" s="554" t="s">
        <v>27</v>
      </c>
      <c r="K63" s="555"/>
      <c r="L63" s="108"/>
      <c r="M63" s="108"/>
      <c r="N63" s="58" t="s">
        <v>2</v>
      </c>
      <c r="O63" s="469" t="s">
        <v>3</v>
      </c>
      <c r="P63" s="79" t="s">
        <v>105</v>
      </c>
      <c r="Q63" s="79" t="s">
        <v>106</v>
      </c>
      <c r="R63" s="18" t="s">
        <v>4</v>
      </c>
    </row>
    <row r="64" spans="1:18" x14ac:dyDescent="0.2">
      <c r="A64" s="12" t="s">
        <v>52</v>
      </c>
      <c r="B64" s="13"/>
      <c r="C64" s="472">
        <v>5</v>
      </c>
      <c r="D64" s="26">
        <v>19.5</v>
      </c>
      <c r="E64" s="472" t="s">
        <v>281</v>
      </c>
      <c r="F64" s="27" t="s">
        <v>282</v>
      </c>
      <c r="G64" s="472"/>
      <c r="H64" s="28"/>
      <c r="I64" s="466"/>
      <c r="J64" s="61">
        <v>156.5</v>
      </c>
      <c r="K64" s="94" t="s">
        <v>57</v>
      </c>
      <c r="L64" s="556" t="s">
        <v>6</v>
      </c>
      <c r="M64" s="557"/>
      <c r="N64" s="472">
        <v>20</v>
      </c>
      <c r="O64" s="19" t="s">
        <v>190</v>
      </c>
      <c r="P64" s="111">
        <v>50</v>
      </c>
      <c r="Q64" s="111" t="s">
        <v>191</v>
      </c>
      <c r="R64" s="169"/>
    </row>
    <row r="65" spans="1:25" x14ac:dyDescent="0.2">
      <c r="A65" s="12" t="s">
        <v>53</v>
      </c>
      <c r="B65" s="13"/>
      <c r="C65" s="472">
        <v>5</v>
      </c>
      <c r="D65" s="472">
        <v>49.8</v>
      </c>
      <c r="E65" s="472" t="s">
        <v>280</v>
      </c>
      <c r="F65" s="472" t="s">
        <v>282</v>
      </c>
      <c r="G65" s="59"/>
      <c r="H65" s="472"/>
      <c r="I65" s="466">
        <v>27</v>
      </c>
      <c r="J65" s="558"/>
      <c r="K65" s="559"/>
      <c r="L65" s="560" t="s">
        <v>107</v>
      </c>
      <c r="M65" s="561"/>
      <c r="N65" s="92">
        <v>13.375</v>
      </c>
      <c r="O65" s="19" t="s">
        <v>200</v>
      </c>
      <c r="P65" s="111">
        <v>1177</v>
      </c>
      <c r="Q65" s="111" t="s">
        <v>191</v>
      </c>
      <c r="R65" s="169">
        <v>43244</v>
      </c>
    </row>
    <row r="66" spans="1:25" ht="13.5" thickBot="1" x14ac:dyDescent="0.25">
      <c r="A66" s="15" t="s">
        <v>54</v>
      </c>
      <c r="B66" s="16"/>
      <c r="C66" s="29">
        <v>5</v>
      </c>
      <c r="D66" s="29">
        <v>19.5</v>
      </c>
      <c r="E66" s="29" t="s">
        <v>281</v>
      </c>
      <c r="F66" s="29" t="s">
        <v>282</v>
      </c>
      <c r="G66" s="60">
        <v>206</v>
      </c>
      <c r="H66" s="29">
        <v>9221.68</v>
      </c>
      <c r="I66" s="30">
        <v>443</v>
      </c>
      <c r="J66" s="574"/>
      <c r="K66" s="575"/>
      <c r="L66" s="560" t="s">
        <v>108</v>
      </c>
      <c r="M66" s="561"/>
      <c r="N66" s="92">
        <v>9.625</v>
      </c>
      <c r="O66" s="19" t="s">
        <v>485</v>
      </c>
      <c r="P66" s="111">
        <v>8515</v>
      </c>
      <c r="Q66" s="111" t="s">
        <v>191</v>
      </c>
      <c r="R66" s="169">
        <v>43280</v>
      </c>
    </row>
    <row r="67" spans="1:25" ht="13.5" thickBot="1" x14ac:dyDescent="0.25">
      <c r="A67" s="527" t="s">
        <v>56</v>
      </c>
      <c r="B67" s="576"/>
      <c r="C67" s="577" t="s">
        <v>33</v>
      </c>
      <c r="D67" s="577"/>
      <c r="E67" s="25">
        <v>0.95</v>
      </c>
      <c r="F67" s="578" t="s">
        <v>34</v>
      </c>
      <c r="G67" s="577"/>
      <c r="H67" s="24">
        <v>0.95</v>
      </c>
      <c r="I67" s="540" t="s">
        <v>73</v>
      </c>
      <c r="J67" s="579"/>
      <c r="K67" s="579"/>
      <c r="L67" s="580" t="s">
        <v>109</v>
      </c>
      <c r="M67" s="561"/>
      <c r="N67" s="92"/>
      <c r="O67" s="19"/>
      <c r="P67" s="111"/>
      <c r="Q67" s="111"/>
      <c r="R67" s="169"/>
    </row>
    <row r="68" spans="1:25" ht="13.5" thickBot="1" x14ac:dyDescent="0.25">
      <c r="A68" s="17"/>
      <c r="B68" s="469" t="s">
        <v>9</v>
      </c>
      <c r="C68" s="469" t="s">
        <v>28</v>
      </c>
      <c r="D68" s="469" t="s">
        <v>29</v>
      </c>
      <c r="E68" s="469" t="s">
        <v>55</v>
      </c>
      <c r="F68" s="469" t="s">
        <v>30</v>
      </c>
      <c r="G68" s="469" t="s">
        <v>31</v>
      </c>
      <c r="H68" s="18" t="s">
        <v>32</v>
      </c>
      <c r="I68" s="5" t="s">
        <v>5</v>
      </c>
      <c r="J68" s="9" t="s">
        <v>30</v>
      </c>
      <c r="K68" s="470" t="s">
        <v>35</v>
      </c>
      <c r="L68" s="565" t="s">
        <v>110</v>
      </c>
      <c r="M68" s="566"/>
      <c r="N68" s="93"/>
      <c r="O68" s="20"/>
      <c r="P68" s="112"/>
      <c r="Q68" s="112"/>
      <c r="R68" s="170"/>
    </row>
    <row r="69" spans="1:25" x14ac:dyDescent="0.2">
      <c r="A69" s="464" t="s">
        <v>33</v>
      </c>
      <c r="B69" s="50" t="s">
        <v>283</v>
      </c>
      <c r="C69" s="22">
        <v>5.5</v>
      </c>
      <c r="D69" s="22">
        <v>12</v>
      </c>
      <c r="E69" s="65">
        <v>3.7</v>
      </c>
      <c r="F69" s="28">
        <v>72</v>
      </c>
      <c r="G69" s="14">
        <f>E69*F69*E67</f>
        <v>253.08</v>
      </c>
      <c r="H69" s="63">
        <v>2200</v>
      </c>
      <c r="I69" s="21" t="s">
        <v>546</v>
      </c>
      <c r="J69" s="468" t="s">
        <v>305</v>
      </c>
      <c r="K69" s="466">
        <v>430</v>
      </c>
      <c r="L69" s="540" t="s">
        <v>132</v>
      </c>
      <c r="M69" s="507"/>
      <c r="N69" s="507"/>
      <c r="O69" s="567" t="s">
        <v>126</v>
      </c>
      <c r="P69" s="531"/>
      <c r="Q69" s="531"/>
      <c r="R69" s="532"/>
    </row>
    <row r="70" spans="1:25" ht="13.5" thickBot="1" x14ac:dyDescent="0.25">
      <c r="A70" s="456" t="s">
        <v>34</v>
      </c>
      <c r="B70" s="51" t="s">
        <v>283</v>
      </c>
      <c r="C70" s="23">
        <v>5.5</v>
      </c>
      <c r="D70" s="23">
        <v>12</v>
      </c>
      <c r="E70" s="66">
        <v>3.7</v>
      </c>
      <c r="F70" s="35">
        <v>72</v>
      </c>
      <c r="G70" s="8">
        <f>E70*F70*H67</f>
        <v>253.08</v>
      </c>
      <c r="H70" s="64">
        <v>2200</v>
      </c>
      <c r="I70" s="125" t="s">
        <v>546</v>
      </c>
      <c r="J70" s="120" t="s">
        <v>305</v>
      </c>
      <c r="K70" s="126">
        <v>440</v>
      </c>
      <c r="L70" s="568" t="s">
        <v>118</v>
      </c>
      <c r="M70" s="569"/>
      <c r="N70" s="166">
        <v>6</v>
      </c>
      <c r="O70" s="570" t="s">
        <v>133</v>
      </c>
      <c r="P70" s="571"/>
      <c r="Q70" s="572" t="s">
        <v>205</v>
      </c>
      <c r="R70" s="573"/>
    </row>
    <row r="71" spans="1:25" x14ac:dyDescent="0.2">
      <c r="A71" s="587" t="s">
        <v>112</v>
      </c>
      <c r="B71" s="588"/>
      <c r="C71" s="191">
        <v>43242</v>
      </c>
      <c r="D71" s="467" t="s">
        <v>111</v>
      </c>
      <c r="E71" s="183">
        <v>0.8125</v>
      </c>
      <c r="F71" s="589" t="s">
        <v>76</v>
      </c>
      <c r="G71" s="590"/>
      <c r="H71" s="151"/>
      <c r="I71" s="453" t="s">
        <v>156</v>
      </c>
      <c r="J71" s="591" t="s">
        <v>157</v>
      </c>
      <c r="K71" s="592"/>
      <c r="L71" s="584" t="s">
        <v>119</v>
      </c>
      <c r="M71" s="584"/>
      <c r="N71" s="100">
        <v>6</v>
      </c>
      <c r="O71" s="593" t="s">
        <v>131</v>
      </c>
      <c r="P71" s="594"/>
      <c r="Q71" s="585" t="s">
        <v>259</v>
      </c>
      <c r="R71" s="586"/>
      <c r="V71" s="95"/>
      <c r="W71" s="96"/>
      <c r="X71" s="96"/>
      <c r="Y71" s="96"/>
    </row>
    <row r="72" spans="1:25" x14ac:dyDescent="0.2">
      <c r="A72" s="570" t="s">
        <v>113</v>
      </c>
      <c r="B72" s="571"/>
      <c r="C72" s="113">
        <v>43244</v>
      </c>
      <c r="D72" s="455" t="s">
        <v>111</v>
      </c>
      <c r="E72" s="184">
        <v>0.5625</v>
      </c>
      <c r="F72" s="581" t="s">
        <v>75</v>
      </c>
      <c r="G72" s="582"/>
      <c r="H72" s="238"/>
      <c r="I72" s="464" t="s">
        <v>158</v>
      </c>
      <c r="J72" s="500"/>
      <c r="K72" s="583"/>
      <c r="L72" s="584" t="s">
        <v>120</v>
      </c>
      <c r="M72" s="584"/>
      <c r="N72" s="100">
        <v>1</v>
      </c>
      <c r="O72" s="570" t="s">
        <v>128</v>
      </c>
      <c r="P72" s="571"/>
      <c r="Q72" s="585" t="s">
        <v>260</v>
      </c>
      <c r="R72" s="586"/>
      <c r="V72" s="95"/>
      <c r="W72" s="97"/>
      <c r="X72" s="97"/>
      <c r="Y72" s="96"/>
    </row>
    <row r="73" spans="1:25" x14ac:dyDescent="0.2">
      <c r="A73" s="570" t="s">
        <v>114</v>
      </c>
      <c r="B73" s="571"/>
      <c r="C73" s="113">
        <v>43274</v>
      </c>
      <c r="D73" s="455" t="s">
        <v>111</v>
      </c>
      <c r="E73" s="184">
        <v>0.38541666666666669</v>
      </c>
      <c r="F73" s="581" t="s">
        <v>142</v>
      </c>
      <c r="G73" s="582"/>
      <c r="H73" s="238" t="s">
        <v>549</v>
      </c>
      <c r="I73" s="464" t="s">
        <v>159</v>
      </c>
      <c r="J73" s="500"/>
      <c r="K73" s="583"/>
      <c r="L73" s="584" t="s">
        <v>127</v>
      </c>
      <c r="M73" s="584"/>
      <c r="N73" s="100">
        <v>2</v>
      </c>
      <c r="O73" s="593" t="s">
        <v>131</v>
      </c>
      <c r="P73" s="594"/>
      <c r="Q73" s="585" t="s">
        <v>261</v>
      </c>
      <c r="R73" s="586"/>
    </row>
    <row r="74" spans="1:25" x14ac:dyDescent="0.2">
      <c r="A74" s="570" t="s">
        <v>116</v>
      </c>
      <c r="B74" s="571"/>
      <c r="C74" s="114"/>
      <c r="D74" s="455" t="s">
        <v>111</v>
      </c>
      <c r="E74" s="184"/>
      <c r="F74" s="581" t="s">
        <v>150</v>
      </c>
      <c r="G74" s="582"/>
      <c r="H74" s="239"/>
      <c r="I74" s="464" t="s">
        <v>160</v>
      </c>
      <c r="J74" s="500"/>
      <c r="K74" s="583"/>
      <c r="L74" s="584" t="s">
        <v>122</v>
      </c>
      <c r="M74" s="584"/>
      <c r="N74" s="100">
        <v>2</v>
      </c>
      <c r="O74" s="570" t="s">
        <v>120</v>
      </c>
      <c r="P74" s="571"/>
      <c r="Q74" s="585" t="s">
        <v>429</v>
      </c>
      <c r="R74" s="586"/>
      <c r="T74" s="95"/>
      <c r="U74" s="101"/>
      <c r="V74" s="102"/>
      <c r="W74" s="103"/>
      <c r="X74" s="103"/>
      <c r="Y74" s="103"/>
    </row>
    <row r="75" spans="1:25" x14ac:dyDescent="0.2">
      <c r="A75" s="570" t="s">
        <v>117</v>
      </c>
      <c r="B75" s="571"/>
      <c r="C75" s="114"/>
      <c r="D75" s="455" t="s">
        <v>111</v>
      </c>
      <c r="E75" s="185"/>
      <c r="F75" s="581" t="s">
        <v>151</v>
      </c>
      <c r="G75" s="582"/>
      <c r="H75" s="238"/>
      <c r="I75" s="464" t="s">
        <v>161</v>
      </c>
      <c r="J75" s="500"/>
      <c r="K75" s="583"/>
      <c r="L75" s="584" t="s">
        <v>123</v>
      </c>
      <c r="M75" s="584"/>
      <c r="N75" s="100">
        <v>2</v>
      </c>
      <c r="O75" s="593" t="s">
        <v>131</v>
      </c>
      <c r="P75" s="594"/>
      <c r="Q75" s="585" t="s">
        <v>430</v>
      </c>
      <c r="R75" s="586"/>
      <c r="T75" s="104"/>
      <c r="U75" s="104"/>
      <c r="V75" s="104"/>
      <c r="W75" s="104"/>
      <c r="X75" s="104"/>
      <c r="Y75" s="104"/>
    </row>
    <row r="76" spans="1:25" ht="13.5" thickBot="1" x14ac:dyDescent="0.25">
      <c r="A76" s="595" t="s">
        <v>115</v>
      </c>
      <c r="B76" s="596"/>
      <c r="C76" s="168"/>
      <c r="D76" s="465" t="s">
        <v>111</v>
      </c>
      <c r="E76" s="186"/>
      <c r="F76" s="597" t="s">
        <v>135</v>
      </c>
      <c r="G76" s="598"/>
      <c r="H76" s="240"/>
      <c r="I76" s="464" t="s">
        <v>162</v>
      </c>
      <c r="J76" s="500"/>
      <c r="K76" s="583"/>
      <c r="L76" s="584" t="s">
        <v>121</v>
      </c>
      <c r="M76" s="584"/>
      <c r="N76" s="100">
        <v>1</v>
      </c>
      <c r="O76" s="570" t="s">
        <v>129</v>
      </c>
      <c r="P76" s="571"/>
      <c r="Q76" s="585" t="s">
        <v>264</v>
      </c>
      <c r="R76" s="586"/>
    </row>
    <row r="77" spans="1:25" x14ac:dyDescent="0.2">
      <c r="A77" s="609" t="s">
        <v>143</v>
      </c>
      <c r="B77" s="610"/>
      <c r="C77" s="610"/>
      <c r="D77" s="610"/>
      <c r="E77" s="610"/>
      <c r="F77" s="610"/>
      <c r="G77" s="610"/>
      <c r="H77" s="610"/>
      <c r="I77" s="464" t="s">
        <v>163</v>
      </c>
      <c r="J77" s="501"/>
      <c r="K77" s="583"/>
      <c r="L77" s="584" t="s">
        <v>124</v>
      </c>
      <c r="M77" s="584"/>
      <c r="N77" s="100">
        <v>2</v>
      </c>
      <c r="O77" s="593" t="s">
        <v>131</v>
      </c>
      <c r="P77" s="594"/>
      <c r="Q77" s="585" t="s">
        <v>265</v>
      </c>
      <c r="R77" s="586"/>
    </row>
    <row r="78" spans="1:25" x14ac:dyDescent="0.2">
      <c r="A78" s="611" t="s">
        <v>193</v>
      </c>
      <c r="B78" s="612"/>
      <c r="C78" s="612"/>
      <c r="D78" s="612"/>
      <c r="E78" s="612"/>
      <c r="F78" s="612"/>
      <c r="G78" s="612"/>
      <c r="H78" s="613"/>
      <c r="I78" s="464" t="s">
        <v>164</v>
      </c>
      <c r="J78" s="501"/>
      <c r="K78" s="583"/>
      <c r="L78" s="584" t="s">
        <v>125</v>
      </c>
      <c r="M78" s="584"/>
      <c r="N78" s="100"/>
      <c r="O78" s="570" t="s">
        <v>130</v>
      </c>
      <c r="P78" s="571"/>
      <c r="Q78" s="585" t="s">
        <v>266</v>
      </c>
      <c r="R78" s="586"/>
    </row>
    <row r="79" spans="1:25" ht="13.5" thickBot="1" x14ac:dyDescent="0.25">
      <c r="A79" s="614"/>
      <c r="B79" s="615"/>
      <c r="C79" s="615"/>
      <c r="D79" s="615"/>
      <c r="E79" s="615"/>
      <c r="F79" s="615"/>
      <c r="G79" s="615"/>
      <c r="H79" s="616"/>
      <c r="I79" s="127" t="s">
        <v>202</v>
      </c>
      <c r="J79" s="599" t="s">
        <v>522</v>
      </c>
      <c r="K79" s="600"/>
      <c r="L79" s="601" t="s">
        <v>134</v>
      </c>
      <c r="M79" s="601"/>
      <c r="N79" s="167">
        <f>SUM(N70:N78)</f>
        <v>22</v>
      </c>
      <c r="O79" s="602" t="s">
        <v>131</v>
      </c>
      <c r="P79" s="603"/>
      <c r="Q79" s="604" t="s">
        <v>267</v>
      </c>
      <c r="R79" s="605"/>
      <c r="W79" s="98"/>
      <c r="X79" s="95"/>
      <c r="Y79" s="95"/>
    </row>
    <row r="80" spans="1:25" x14ac:dyDescent="0.2">
      <c r="L80" s="1"/>
      <c r="W80" s="98"/>
      <c r="X80" s="98"/>
      <c r="Y80" s="98"/>
    </row>
    <row r="81" spans="1:25" x14ac:dyDescent="0.2">
      <c r="W81" s="99"/>
      <c r="X81" s="99"/>
      <c r="Y81" s="98"/>
    </row>
    <row r="84" spans="1:25" ht="13.5" thickBot="1" x14ac:dyDescent="0.25"/>
    <row r="85" spans="1:25" ht="13.5" thickBot="1" x14ac:dyDescent="0.25">
      <c r="A85" s="453" t="s">
        <v>0</v>
      </c>
      <c r="B85" s="606" t="str">
        <f>B1</f>
        <v>Gwendolyn #2612 LB</v>
      </c>
      <c r="C85" s="606"/>
      <c r="D85" s="607"/>
      <c r="E85" s="454" t="s">
        <v>138</v>
      </c>
      <c r="F85" s="608">
        <f>F1</f>
        <v>43283</v>
      </c>
      <c r="G85" s="608"/>
      <c r="H85" s="454" t="s">
        <v>1</v>
      </c>
      <c r="I85" s="142">
        <f>I1</f>
        <v>12</v>
      </c>
      <c r="J85" s="128" t="s">
        <v>5</v>
      </c>
      <c r="K85" s="162">
        <f>K1</f>
        <v>9311</v>
      </c>
      <c r="L85" s="128" t="s">
        <v>7</v>
      </c>
      <c r="M85" s="163">
        <f>M1</f>
        <v>696</v>
      </c>
    </row>
    <row r="86" spans="1:25" x14ac:dyDescent="0.2">
      <c r="A86" s="36" t="s">
        <v>141</v>
      </c>
      <c r="B86" s="623" t="str">
        <f>B2</f>
        <v>Drilling curve @ 9311'</v>
      </c>
      <c r="C86" s="624"/>
      <c r="D86" s="624"/>
      <c r="E86" s="624"/>
      <c r="F86" s="625"/>
      <c r="G86" s="4" t="s">
        <v>139</v>
      </c>
      <c r="H86" s="626">
        <f>H2</f>
        <v>51167</v>
      </c>
      <c r="I86" s="627"/>
      <c r="J86" s="567" t="s">
        <v>43</v>
      </c>
      <c r="K86" s="531"/>
      <c r="L86" s="531"/>
      <c r="M86" s="532"/>
    </row>
    <row r="87" spans="1:25" ht="13.5" thickBot="1" x14ac:dyDescent="0.25">
      <c r="A87" s="36" t="s">
        <v>74</v>
      </c>
      <c r="B87" s="628" t="str">
        <f>B3</f>
        <v>Precision Rig 593</v>
      </c>
      <c r="C87" s="629"/>
      <c r="D87" s="629"/>
      <c r="E87" s="4" t="s">
        <v>137</v>
      </c>
      <c r="F87" s="192">
        <f>F3</f>
        <v>10.614583333335759</v>
      </c>
      <c r="G87" s="4" t="s">
        <v>140</v>
      </c>
      <c r="H87" s="630">
        <f>H3</f>
        <v>1221835</v>
      </c>
      <c r="I87" s="631"/>
      <c r="J87" s="5" t="s">
        <v>80</v>
      </c>
      <c r="K87" s="9" t="s">
        <v>44</v>
      </c>
      <c r="L87" s="9" t="s">
        <v>78</v>
      </c>
      <c r="M87" s="6" t="s">
        <v>93</v>
      </c>
      <c r="R87" s="632"/>
      <c r="S87" s="633"/>
    </row>
    <row r="88" spans="1:25" x14ac:dyDescent="0.2">
      <c r="A88" s="91" t="s">
        <v>70</v>
      </c>
      <c r="B88" s="469" t="s">
        <v>2</v>
      </c>
      <c r="C88" s="469" t="s">
        <v>12</v>
      </c>
      <c r="D88" s="469" t="s">
        <v>13</v>
      </c>
      <c r="E88" s="469" t="s">
        <v>14</v>
      </c>
      <c r="F88" s="469" t="s">
        <v>15</v>
      </c>
      <c r="G88" s="469" t="s">
        <v>91</v>
      </c>
      <c r="H88" s="469" t="s">
        <v>48</v>
      </c>
      <c r="I88" s="18" t="s">
        <v>92</v>
      </c>
      <c r="J88" s="54" t="str">
        <f t="shared" ref="J88:M99" si="3">J4</f>
        <v>8636'</v>
      </c>
      <c r="K88" s="131">
        <f t="shared" si="3"/>
        <v>9.74</v>
      </c>
      <c r="L88" s="199">
        <f t="shared" si="3"/>
        <v>282.74</v>
      </c>
      <c r="M88" s="200">
        <f t="shared" si="3"/>
        <v>8629.1299999999992</v>
      </c>
      <c r="R88" s="458"/>
      <c r="S88" s="458"/>
    </row>
    <row r="89" spans="1:25" x14ac:dyDescent="0.2">
      <c r="A89" s="160">
        <f t="shared" ref="A89:B96" si="4">A46</f>
        <v>1</v>
      </c>
      <c r="B89" s="241">
        <f t="shared" si="4"/>
        <v>17.5</v>
      </c>
      <c r="C89" s="55">
        <f t="shared" ref="C89:H96" si="5">H46</f>
        <v>40</v>
      </c>
      <c r="D89" s="89">
        <f t="shared" si="5"/>
        <v>1177</v>
      </c>
      <c r="E89" s="131">
        <f t="shared" si="5"/>
        <v>1137</v>
      </c>
      <c r="F89" s="193">
        <f t="shared" si="5"/>
        <v>20.5</v>
      </c>
      <c r="G89" s="194">
        <f t="shared" si="5"/>
        <v>55.463414634146339</v>
      </c>
      <c r="H89" s="193" t="str">
        <f t="shared" si="5"/>
        <v>1,1</v>
      </c>
      <c r="I89" s="195" t="str">
        <f t="shared" ref="I89:I96" si="6">O46</f>
        <v>TD</v>
      </c>
      <c r="J89" s="54" t="str">
        <f t="shared" si="3"/>
        <v>8726'</v>
      </c>
      <c r="K89" s="131">
        <f t="shared" si="3"/>
        <v>19.73</v>
      </c>
      <c r="L89" s="199">
        <f t="shared" si="3"/>
        <v>293.19</v>
      </c>
      <c r="M89" s="200">
        <f t="shared" si="3"/>
        <v>8716.07</v>
      </c>
      <c r="R89" s="132"/>
      <c r="S89" s="133"/>
      <c r="T89" s="139"/>
      <c r="U89" s="140"/>
    </row>
    <row r="90" spans="1:25" x14ac:dyDescent="0.2">
      <c r="A90" s="160">
        <f t="shared" si="4"/>
        <v>2</v>
      </c>
      <c r="B90" s="241">
        <f t="shared" si="4"/>
        <v>12.25</v>
      </c>
      <c r="C90" s="55">
        <f t="shared" si="5"/>
        <v>1177</v>
      </c>
      <c r="D90" s="89">
        <f t="shared" si="5"/>
        <v>8538</v>
      </c>
      <c r="E90" s="131">
        <f t="shared" si="5"/>
        <v>7361</v>
      </c>
      <c r="F90" s="193">
        <f t="shared" si="5"/>
        <v>80.75</v>
      </c>
      <c r="G90" s="194">
        <f t="shared" si="5"/>
        <v>91.15789473684211</v>
      </c>
      <c r="H90" s="193" t="str">
        <f t="shared" si="5"/>
        <v>4,4</v>
      </c>
      <c r="I90" s="195" t="str">
        <f t="shared" si="6"/>
        <v>TD</v>
      </c>
      <c r="J90" s="54" t="str">
        <f t="shared" si="3"/>
        <v>8815'</v>
      </c>
      <c r="K90" s="131">
        <f t="shared" si="3"/>
        <v>32.75</v>
      </c>
      <c r="L90" s="199">
        <f t="shared" si="3"/>
        <v>291.22000000000003</v>
      </c>
      <c r="M90" s="200">
        <f t="shared" si="3"/>
        <v>8795.73</v>
      </c>
      <c r="R90" s="132"/>
      <c r="S90" s="133"/>
      <c r="T90" s="1"/>
      <c r="U90" s="1"/>
    </row>
    <row r="91" spans="1:25" x14ac:dyDescent="0.2">
      <c r="A91" s="160">
        <f t="shared" si="4"/>
        <v>3</v>
      </c>
      <c r="B91" s="241">
        <f t="shared" si="4"/>
        <v>8.75</v>
      </c>
      <c r="C91" s="55">
        <f t="shared" si="5"/>
        <v>8538</v>
      </c>
      <c r="D91" s="89">
        <f t="shared" si="5"/>
        <v>8538</v>
      </c>
      <c r="E91" s="131">
        <f t="shared" si="5"/>
        <v>0</v>
      </c>
      <c r="F91" s="193">
        <f t="shared" si="5"/>
        <v>0</v>
      </c>
      <c r="G91" s="194" t="str">
        <f t="shared" si="5"/>
        <v/>
      </c>
      <c r="H91" s="193" t="str">
        <f t="shared" si="5"/>
        <v>1,6</v>
      </c>
      <c r="I91" s="195" t="str">
        <f t="shared" si="6"/>
        <v>TD</v>
      </c>
      <c r="J91" s="54" t="str">
        <f t="shared" si="3"/>
        <v>8905'</v>
      </c>
      <c r="K91" s="131">
        <f t="shared" si="3"/>
        <v>42.13</v>
      </c>
      <c r="L91" s="199">
        <f t="shared" si="3"/>
        <v>284.08999999999997</v>
      </c>
      <c r="M91" s="200">
        <f t="shared" si="3"/>
        <v>8867.11</v>
      </c>
      <c r="T91" s="139"/>
      <c r="U91" s="139"/>
    </row>
    <row r="92" spans="1:25" x14ac:dyDescent="0.2">
      <c r="A92" s="160">
        <f t="shared" si="4"/>
        <v>4</v>
      </c>
      <c r="B92" s="241">
        <f t="shared" si="4"/>
        <v>8.5</v>
      </c>
      <c r="C92" s="55">
        <f t="shared" si="5"/>
        <v>8538</v>
      </c>
      <c r="D92" s="89">
        <f t="shared" si="5"/>
        <v>9311</v>
      </c>
      <c r="E92" s="131">
        <f t="shared" si="5"/>
        <v>773</v>
      </c>
      <c r="F92" s="193">
        <f t="shared" si="5"/>
        <v>24.25</v>
      </c>
      <c r="G92" s="194">
        <f t="shared" si="5"/>
        <v>31.876288659793815</v>
      </c>
      <c r="H92" s="193">
        <f t="shared" si="5"/>
        <v>0</v>
      </c>
      <c r="I92" s="195">
        <f t="shared" si="6"/>
        <v>0</v>
      </c>
      <c r="J92" s="54" t="str">
        <f t="shared" si="3"/>
        <v>8994'</v>
      </c>
      <c r="K92" s="131">
        <f t="shared" si="3"/>
        <v>49.04</v>
      </c>
      <c r="L92" s="199">
        <f t="shared" si="3"/>
        <v>278.43</v>
      </c>
      <c r="M92" s="200">
        <f t="shared" si="3"/>
        <v>8929.39</v>
      </c>
    </row>
    <row r="93" spans="1:25" x14ac:dyDescent="0.2">
      <c r="A93" s="160">
        <f t="shared" si="4"/>
        <v>0</v>
      </c>
      <c r="B93" s="241">
        <f t="shared" si="4"/>
        <v>0</v>
      </c>
      <c r="C93" s="55">
        <f t="shared" si="5"/>
        <v>0</v>
      </c>
      <c r="D93" s="89">
        <f t="shared" si="5"/>
        <v>0</v>
      </c>
      <c r="E93" s="131" t="str">
        <f t="shared" si="5"/>
        <v/>
      </c>
      <c r="F93" s="193">
        <f t="shared" si="5"/>
        <v>0</v>
      </c>
      <c r="G93" s="194" t="str">
        <f t="shared" si="5"/>
        <v/>
      </c>
      <c r="H93" s="193">
        <f t="shared" si="5"/>
        <v>0</v>
      </c>
      <c r="I93" s="195">
        <f t="shared" si="6"/>
        <v>0</v>
      </c>
      <c r="J93" s="54" t="str">
        <f t="shared" si="3"/>
        <v>9084'</v>
      </c>
      <c r="K93" s="131">
        <f t="shared" si="3"/>
        <v>59.65</v>
      </c>
      <c r="L93" s="199">
        <f t="shared" si="3"/>
        <v>281</v>
      </c>
      <c r="M93" s="200">
        <f t="shared" si="3"/>
        <v>8981.7800000000007</v>
      </c>
    </row>
    <row r="94" spans="1:25" x14ac:dyDescent="0.2">
      <c r="A94" s="160">
        <f t="shared" si="4"/>
        <v>0</v>
      </c>
      <c r="B94" s="241">
        <f t="shared" si="4"/>
        <v>0</v>
      </c>
      <c r="C94" s="55">
        <f t="shared" si="5"/>
        <v>0</v>
      </c>
      <c r="D94" s="89">
        <f t="shared" si="5"/>
        <v>0</v>
      </c>
      <c r="E94" s="131" t="str">
        <f t="shared" si="5"/>
        <v/>
      </c>
      <c r="F94" s="193">
        <f t="shared" si="5"/>
        <v>0</v>
      </c>
      <c r="G94" s="194" t="str">
        <f t="shared" si="5"/>
        <v/>
      </c>
      <c r="H94" s="193">
        <f t="shared" si="5"/>
        <v>0</v>
      </c>
      <c r="I94" s="195">
        <f t="shared" si="6"/>
        <v>0</v>
      </c>
      <c r="J94" s="54" t="str">
        <f t="shared" si="3"/>
        <v>9173'</v>
      </c>
      <c r="K94" s="131">
        <f t="shared" si="3"/>
        <v>65.680000000000007</v>
      </c>
      <c r="L94" s="199">
        <f t="shared" si="3"/>
        <v>291.36</v>
      </c>
      <c r="M94" s="200">
        <f t="shared" si="3"/>
        <v>9022.7199999999993</v>
      </c>
    </row>
    <row r="95" spans="1:25" x14ac:dyDescent="0.2">
      <c r="A95" s="160">
        <f t="shared" si="4"/>
        <v>0</v>
      </c>
      <c r="B95" s="241">
        <f t="shared" si="4"/>
        <v>0</v>
      </c>
      <c r="C95" s="55">
        <f t="shared" si="5"/>
        <v>0</v>
      </c>
      <c r="D95" s="89">
        <f t="shared" si="5"/>
        <v>0</v>
      </c>
      <c r="E95" s="131" t="str">
        <f t="shared" si="5"/>
        <v/>
      </c>
      <c r="F95" s="193">
        <f t="shared" si="5"/>
        <v>0</v>
      </c>
      <c r="G95" s="194" t="str">
        <f t="shared" si="5"/>
        <v/>
      </c>
      <c r="H95" s="193">
        <f t="shared" si="5"/>
        <v>0</v>
      </c>
      <c r="I95" s="195">
        <f t="shared" si="6"/>
        <v>0</v>
      </c>
      <c r="J95" s="54" t="str">
        <f t="shared" si="3"/>
        <v>9263'</v>
      </c>
      <c r="K95" s="131">
        <f t="shared" si="3"/>
        <v>67.819999999999993</v>
      </c>
      <c r="L95" s="199">
        <f t="shared" si="3"/>
        <v>302.58999999999997</v>
      </c>
      <c r="M95" s="200">
        <f t="shared" si="3"/>
        <v>9058.34</v>
      </c>
    </row>
    <row r="96" spans="1:25" ht="13.5" thickBot="1" x14ac:dyDescent="0.25">
      <c r="A96" s="161">
        <f t="shared" si="4"/>
        <v>0</v>
      </c>
      <c r="B96" s="242">
        <f t="shared" si="4"/>
        <v>0</v>
      </c>
      <c r="C96" s="57">
        <f t="shared" si="5"/>
        <v>0</v>
      </c>
      <c r="D96" s="146">
        <f t="shared" si="5"/>
        <v>0</v>
      </c>
      <c r="E96" s="147" t="str">
        <f t="shared" si="5"/>
        <v/>
      </c>
      <c r="F96" s="196">
        <f t="shared" si="5"/>
        <v>0</v>
      </c>
      <c r="G96" s="197" t="str">
        <f t="shared" si="5"/>
        <v/>
      </c>
      <c r="H96" s="196">
        <f t="shared" si="5"/>
        <v>0</v>
      </c>
      <c r="I96" s="198">
        <f t="shared" si="6"/>
        <v>0</v>
      </c>
      <c r="J96" s="54">
        <f t="shared" si="3"/>
        <v>0</v>
      </c>
      <c r="K96" s="131">
        <f t="shared" si="3"/>
        <v>0</v>
      </c>
      <c r="L96" s="199">
        <f t="shared" si="3"/>
        <v>0</v>
      </c>
      <c r="M96" s="200">
        <f t="shared" si="3"/>
        <v>0</v>
      </c>
    </row>
    <row r="97" spans="1:13" ht="13.5" thickBot="1" x14ac:dyDescent="0.25">
      <c r="A97" s="135"/>
      <c r="B97" s="108"/>
      <c r="C97" s="143" t="s">
        <v>2</v>
      </c>
      <c r="D97" s="77" t="s">
        <v>3</v>
      </c>
      <c r="E97" s="144" t="s">
        <v>105</v>
      </c>
      <c r="F97" s="144" t="s">
        <v>106</v>
      </c>
      <c r="G97" s="145" t="s">
        <v>4</v>
      </c>
      <c r="H97" s="7" t="s">
        <v>71</v>
      </c>
      <c r="I97" s="171" t="str">
        <f>A5</f>
        <v>8.1+</v>
      </c>
      <c r="J97" s="54">
        <f t="shared" si="3"/>
        <v>0</v>
      </c>
      <c r="K97" s="131">
        <f t="shared" si="3"/>
        <v>0</v>
      </c>
      <c r="L97" s="199">
        <f t="shared" si="3"/>
        <v>0</v>
      </c>
      <c r="M97" s="200">
        <f t="shared" si="3"/>
        <v>0</v>
      </c>
    </row>
    <row r="98" spans="1:13" x14ac:dyDescent="0.2">
      <c r="A98" s="640" t="s">
        <v>6</v>
      </c>
      <c r="B98" s="557"/>
      <c r="C98" s="241">
        <f t="shared" ref="C98:G102" si="7">N64</f>
        <v>20</v>
      </c>
      <c r="D98" s="56" t="str">
        <f t="shared" si="7"/>
        <v>52.78 / B</v>
      </c>
      <c r="E98" s="148">
        <f t="shared" si="7"/>
        <v>50</v>
      </c>
      <c r="F98" s="148" t="str">
        <f t="shared" si="7"/>
        <v>0'</v>
      </c>
      <c r="G98" s="174">
        <f t="shared" si="7"/>
        <v>0</v>
      </c>
      <c r="H98" s="5" t="s">
        <v>186</v>
      </c>
      <c r="I98" s="172">
        <f>B5</f>
        <v>49</v>
      </c>
      <c r="J98" s="54">
        <f t="shared" si="3"/>
        <v>0</v>
      </c>
      <c r="K98" s="131">
        <f t="shared" si="3"/>
        <v>0</v>
      </c>
      <c r="L98" s="199">
        <f t="shared" si="3"/>
        <v>0</v>
      </c>
      <c r="M98" s="200">
        <f t="shared" si="3"/>
        <v>0</v>
      </c>
    </row>
    <row r="99" spans="1:13" ht="13.5" thickBot="1" x14ac:dyDescent="0.25">
      <c r="A99" s="580" t="s">
        <v>107</v>
      </c>
      <c r="B99" s="561"/>
      <c r="C99" s="241">
        <f t="shared" si="7"/>
        <v>13.375</v>
      </c>
      <c r="D99" s="56" t="str">
        <f t="shared" si="7"/>
        <v>54.50 / J-55</v>
      </c>
      <c r="E99" s="148">
        <f t="shared" si="7"/>
        <v>1177</v>
      </c>
      <c r="F99" s="148" t="str">
        <f t="shared" si="7"/>
        <v>0'</v>
      </c>
      <c r="G99" s="174">
        <f t="shared" si="7"/>
        <v>43244</v>
      </c>
      <c r="H99" s="5" t="s">
        <v>25</v>
      </c>
      <c r="I99" s="172">
        <f>G5</f>
        <v>0</v>
      </c>
      <c r="J99" s="54">
        <f t="shared" si="3"/>
        <v>0</v>
      </c>
      <c r="K99" s="131">
        <f t="shared" si="3"/>
        <v>0</v>
      </c>
      <c r="L99" s="199">
        <f t="shared" si="3"/>
        <v>0</v>
      </c>
      <c r="M99" s="200">
        <f t="shared" si="3"/>
        <v>0</v>
      </c>
    </row>
    <row r="100" spans="1:13" x14ac:dyDescent="0.2">
      <c r="A100" s="580" t="s">
        <v>108</v>
      </c>
      <c r="B100" s="561"/>
      <c r="C100" s="241">
        <f t="shared" si="7"/>
        <v>9.625</v>
      </c>
      <c r="D100" s="56" t="str">
        <f t="shared" si="7"/>
        <v>40# /HCL80</v>
      </c>
      <c r="E100" s="148">
        <f t="shared" si="7"/>
        <v>8515</v>
      </c>
      <c r="F100" s="148" t="str">
        <f t="shared" si="7"/>
        <v>0'</v>
      </c>
      <c r="G100" s="174">
        <f t="shared" si="7"/>
        <v>43280</v>
      </c>
      <c r="H100" s="5" t="s">
        <v>23</v>
      </c>
      <c r="I100" s="172">
        <f>F5</f>
        <v>0</v>
      </c>
      <c r="J100" s="617"/>
      <c r="K100" s="618"/>
      <c r="L100" s="618"/>
      <c r="M100" s="619"/>
    </row>
    <row r="101" spans="1:13" x14ac:dyDescent="0.2">
      <c r="A101" s="580" t="s">
        <v>109</v>
      </c>
      <c r="B101" s="561"/>
      <c r="C101" s="241">
        <f t="shared" si="7"/>
        <v>0</v>
      </c>
      <c r="D101" s="56">
        <f t="shared" si="7"/>
        <v>0</v>
      </c>
      <c r="E101" s="148">
        <f t="shared" si="7"/>
        <v>0</v>
      </c>
      <c r="F101" s="148">
        <f t="shared" si="7"/>
        <v>0</v>
      </c>
      <c r="G101" s="174">
        <f t="shared" si="7"/>
        <v>0</v>
      </c>
      <c r="H101" s="5" t="s">
        <v>26</v>
      </c>
      <c r="I101" s="172">
        <f>I5</f>
        <v>31000</v>
      </c>
      <c r="J101" s="620"/>
      <c r="K101" s="621"/>
      <c r="L101" s="621"/>
      <c r="M101" s="622"/>
    </row>
    <row r="102" spans="1:13" ht="13.5" thickBot="1" x14ac:dyDescent="0.25">
      <c r="A102" s="565" t="s">
        <v>110</v>
      </c>
      <c r="B102" s="566"/>
      <c r="C102" s="241">
        <f t="shared" si="7"/>
        <v>0</v>
      </c>
      <c r="D102" s="56">
        <f t="shared" si="7"/>
        <v>0</v>
      </c>
      <c r="E102" s="148">
        <f t="shared" si="7"/>
        <v>0</v>
      </c>
      <c r="F102" s="148">
        <f t="shared" si="7"/>
        <v>0</v>
      </c>
      <c r="G102" s="174">
        <f t="shared" si="7"/>
        <v>0</v>
      </c>
      <c r="H102" s="134" t="s">
        <v>82</v>
      </c>
      <c r="I102" s="173" t="str">
        <f>B7</f>
        <v>84 / 16</v>
      </c>
      <c r="J102" s="620"/>
      <c r="K102" s="621"/>
      <c r="L102" s="621"/>
      <c r="M102" s="622"/>
    </row>
    <row r="103" spans="1:13" x14ac:dyDescent="0.2">
      <c r="A103" s="634" t="s">
        <v>112</v>
      </c>
      <c r="B103" s="635"/>
      <c r="C103" s="176">
        <f>C71</f>
        <v>43242</v>
      </c>
      <c r="D103" s="454" t="s">
        <v>111</v>
      </c>
      <c r="E103" s="177">
        <f>E71</f>
        <v>0.8125</v>
      </c>
      <c r="F103" s="635" t="s">
        <v>116</v>
      </c>
      <c r="G103" s="635"/>
      <c r="H103" s="461">
        <f>C74</f>
        <v>0</v>
      </c>
      <c r="I103" s="454" t="s">
        <v>111</v>
      </c>
      <c r="J103" s="180">
        <f>E74</f>
        <v>0</v>
      </c>
      <c r="K103" s="135"/>
      <c r="L103" s="108"/>
      <c r="M103" s="136"/>
    </row>
    <row r="104" spans="1:13" x14ac:dyDescent="0.2">
      <c r="A104" s="636" t="s">
        <v>113</v>
      </c>
      <c r="B104" s="637"/>
      <c r="C104" s="149">
        <f>C72</f>
        <v>43244</v>
      </c>
      <c r="D104" s="455" t="s">
        <v>111</v>
      </c>
      <c r="E104" s="178">
        <f>E72</f>
        <v>0.5625</v>
      </c>
      <c r="F104" s="571" t="s">
        <v>117</v>
      </c>
      <c r="G104" s="571"/>
      <c r="H104" s="149">
        <f>C75</f>
        <v>0</v>
      </c>
      <c r="I104" s="455" t="s">
        <v>111</v>
      </c>
      <c r="J104" s="181">
        <f>E75</f>
        <v>0</v>
      </c>
      <c r="K104" s="135"/>
      <c r="L104" s="108"/>
      <c r="M104" s="136"/>
    </row>
    <row r="105" spans="1:13" ht="13.5" thickBot="1" x14ac:dyDescent="0.25">
      <c r="A105" s="638" t="s">
        <v>114</v>
      </c>
      <c r="B105" s="639"/>
      <c r="C105" s="150">
        <f>C73</f>
        <v>43274</v>
      </c>
      <c r="D105" s="457" t="s">
        <v>111</v>
      </c>
      <c r="E105" s="179">
        <f>E73</f>
        <v>0.38541666666666669</v>
      </c>
      <c r="F105" s="639" t="s">
        <v>115</v>
      </c>
      <c r="G105" s="639"/>
      <c r="H105" s="175">
        <f>C76</f>
        <v>0</v>
      </c>
      <c r="I105" s="457" t="s">
        <v>111</v>
      </c>
      <c r="J105" s="182">
        <f>E76</f>
        <v>0</v>
      </c>
      <c r="K105" s="141"/>
      <c r="L105" s="137"/>
      <c r="M105" s="138"/>
    </row>
    <row r="106" spans="1:13" x14ac:dyDescent="0.2">
      <c r="F106" s="98"/>
      <c r="G106" s="98"/>
      <c r="H106" s="98"/>
      <c r="I106" s="98"/>
      <c r="J106" s="98"/>
      <c r="K106" s="98"/>
      <c r="L106" s="98"/>
      <c r="M106" s="98"/>
    </row>
    <row r="107" spans="1:13" x14ac:dyDescent="0.2">
      <c r="F107" s="98"/>
      <c r="G107" s="98"/>
      <c r="H107" s="98"/>
      <c r="I107" s="98"/>
      <c r="J107" s="98"/>
      <c r="K107" s="98"/>
      <c r="L107" s="98"/>
      <c r="M107" s="98"/>
    </row>
    <row r="108" spans="1:13" x14ac:dyDescent="0.2">
      <c r="F108" s="98"/>
      <c r="G108" s="98"/>
      <c r="H108" s="98"/>
      <c r="I108" s="98"/>
      <c r="J108" s="98"/>
      <c r="K108" s="98"/>
      <c r="L108" s="98"/>
      <c r="M108" s="98"/>
    </row>
  </sheetData>
  <sheetProtection password="CC40" sheet="1" scenarios="1"/>
  <mergeCells count="150">
    <mergeCell ref="A103:B103"/>
    <mergeCell ref="F103:G103"/>
    <mergeCell ref="A104:B104"/>
    <mergeCell ref="F104:G104"/>
    <mergeCell ref="A105:B105"/>
    <mergeCell ref="F105:G105"/>
    <mergeCell ref="A98:B98"/>
    <mergeCell ref="A99:B99"/>
    <mergeCell ref="A100:B100"/>
    <mergeCell ref="J100:M102"/>
    <mergeCell ref="A101:B101"/>
    <mergeCell ref="A102:B102"/>
    <mergeCell ref="B86:F86"/>
    <mergeCell ref="H86:I86"/>
    <mergeCell ref="J86:M86"/>
    <mergeCell ref="B87:D87"/>
    <mergeCell ref="H87:I87"/>
    <mergeCell ref="R87:S87"/>
    <mergeCell ref="J79:K79"/>
    <mergeCell ref="L79:M79"/>
    <mergeCell ref="O79:P79"/>
    <mergeCell ref="Q79:R79"/>
    <mergeCell ref="B85:D85"/>
    <mergeCell ref="F85:G85"/>
    <mergeCell ref="A77:H77"/>
    <mergeCell ref="J77:K77"/>
    <mergeCell ref="L77:M77"/>
    <mergeCell ref="O77:P77"/>
    <mergeCell ref="Q77:R77"/>
    <mergeCell ref="A78:H79"/>
    <mergeCell ref="J78:K78"/>
    <mergeCell ref="L78:M78"/>
    <mergeCell ref="O78:P78"/>
    <mergeCell ref="Q78:R78"/>
    <mergeCell ref="A76:B76"/>
    <mergeCell ref="F76:G76"/>
    <mergeCell ref="J76:K76"/>
    <mergeCell ref="L76:M76"/>
    <mergeCell ref="O76:P76"/>
    <mergeCell ref="Q76:R76"/>
    <mergeCell ref="A75:B75"/>
    <mergeCell ref="F75:G75"/>
    <mergeCell ref="J75:K75"/>
    <mergeCell ref="L75:M75"/>
    <mergeCell ref="O75:P75"/>
    <mergeCell ref="Q75:R75"/>
    <mergeCell ref="A74:B74"/>
    <mergeCell ref="F74:G74"/>
    <mergeCell ref="J74:K74"/>
    <mergeCell ref="L74:M74"/>
    <mergeCell ref="O74:P74"/>
    <mergeCell ref="Q74:R74"/>
    <mergeCell ref="A73:B73"/>
    <mergeCell ref="F73:G73"/>
    <mergeCell ref="J73:K73"/>
    <mergeCell ref="L73:M73"/>
    <mergeCell ref="O73:P73"/>
    <mergeCell ref="Q73:R73"/>
    <mergeCell ref="A72:B72"/>
    <mergeCell ref="F72:G72"/>
    <mergeCell ref="J72:K72"/>
    <mergeCell ref="L72:M72"/>
    <mergeCell ref="O72:P72"/>
    <mergeCell ref="Q72:R72"/>
    <mergeCell ref="A71:B71"/>
    <mergeCell ref="F71:G71"/>
    <mergeCell ref="J71:K71"/>
    <mergeCell ref="L71:M71"/>
    <mergeCell ref="O71:P71"/>
    <mergeCell ref="Q71:R71"/>
    <mergeCell ref="L68:M68"/>
    <mergeCell ref="L69:N69"/>
    <mergeCell ref="O69:R69"/>
    <mergeCell ref="L70:M70"/>
    <mergeCell ref="O70:P70"/>
    <mergeCell ref="Q70:R70"/>
    <mergeCell ref="J66:K66"/>
    <mergeCell ref="L66:M66"/>
    <mergeCell ref="A67:B67"/>
    <mergeCell ref="C67:D67"/>
    <mergeCell ref="F67:G67"/>
    <mergeCell ref="I67:K67"/>
    <mergeCell ref="L67:M67"/>
    <mergeCell ref="B60:I60"/>
    <mergeCell ref="B61:I61"/>
    <mergeCell ref="B62:I62"/>
    <mergeCell ref="J63:K63"/>
    <mergeCell ref="L64:M64"/>
    <mergeCell ref="J65:K65"/>
    <mergeCell ref="L65:M65"/>
    <mergeCell ref="B54:I54"/>
    <mergeCell ref="B55:I55"/>
    <mergeCell ref="B56:I56"/>
    <mergeCell ref="B57:I57"/>
    <mergeCell ref="B58:I58"/>
    <mergeCell ref="B59:I59"/>
    <mergeCell ref="P48:R48"/>
    <mergeCell ref="P49:R49"/>
    <mergeCell ref="P50:R50"/>
    <mergeCell ref="P51:R51"/>
    <mergeCell ref="P52:R52"/>
    <mergeCell ref="P53:R53"/>
    <mergeCell ref="E43:R43"/>
    <mergeCell ref="A44:B44"/>
    <mergeCell ref="E44:R44"/>
    <mergeCell ref="P45:R45"/>
    <mergeCell ref="P46:R46"/>
    <mergeCell ref="P47:R47"/>
    <mergeCell ref="E37:R37"/>
    <mergeCell ref="E38:R38"/>
    <mergeCell ref="E39:R39"/>
    <mergeCell ref="E40:R40"/>
    <mergeCell ref="E41:R41"/>
    <mergeCell ref="E42:R42"/>
    <mergeCell ref="E31:R31"/>
    <mergeCell ref="E32:R32"/>
    <mergeCell ref="E33:R33"/>
    <mergeCell ref="E34:R34"/>
    <mergeCell ref="E35:R35"/>
    <mergeCell ref="E36:R36"/>
    <mergeCell ref="E26:R26"/>
    <mergeCell ref="E27:R27"/>
    <mergeCell ref="E28:R28"/>
    <mergeCell ref="E29:R29"/>
    <mergeCell ref="E30:R30"/>
    <mergeCell ref="E19:R19"/>
    <mergeCell ref="E20:R20"/>
    <mergeCell ref="E21:R21"/>
    <mergeCell ref="E22:R22"/>
    <mergeCell ref="E23:R23"/>
    <mergeCell ref="E24:R24"/>
    <mergeCell ref="E17:R17"/>
    <mergeCell ref="E18:R18"/>
    <mergeCell ref="B3:D3"/>
    <mergeCell ref="H3:I3"/>
    <mergeCell ref="V3:W3"/>
    <mergeCell ref="E8:I8"/>
    <mergeCell ref="V9:W9"/>
    <mergeCell ref="A10:D10"/>
    <mergeCell ref="E25:R25"/>
    <mergeCell ref="B1:D1"/>
    <mergeCell ref="F1:G1"/>
    <mergeCell ref="Q1:R1"/>
    <mergeCell ref="B2:F2"/>
    <mergeCell ref="H2:I2"/>
    <mergeCell ref="J2:R2"/>
    <mergeCell ref="A11:D13"/>
    <mergeCell ref="A14:D14"/>
    <mergeCell ref="A15:D16"/>
    <mergeCell ref="J16:M16"/>
  </mergeCells>
  <printOptions horizontalCentered="1"/>
  <pageMargins left="0.25" right="0.1" top="0.77" bottom="0.28999999999999998" header="0.2" footer="7.0000000000000007E-2"/>
  <pageSetup scale="60" orientation="portrait" horizontalDpi="300" verticalDpi="300" r:id="rId1"/>
  <headerFooter alignWithMargins="0">
    <oddHeader xml:space="preserve">&amp;C&amp;"Book Antiqua,Bold Italic"&amp;14Henry Resources LLC
&amp;12Daily Drilling Report&amp;R
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EA33-CBC5-4D94-ACC1-33E52FE11221}">
  <sheetPr>
    <pageSetUpPr fitToPage="1"/>
  </sheetPr>
  <dimension ref="A1:Z108"/>
  <sheetViews>
    <sheetView showZeros="0" tabSelected="1" workbookViewId="0">
      <selection activeCell="S1" sqref="S1"/>
    </sheetView>
  </sheetViews>
  <sheetFormatPr defaultColWidth="8.85546875" defaultRowHeight="12.75" x14ac:dyDescent="0.2"/>
  <cols>
    <col min="1" max="1" width="11.28515625" customWidth="1"/>
    <col min="2" max="2" width="9.7109375" customWidth="1"/>
    <col min="3" max="3" width="11" customWidth="1"/>
    <col min="5" max="6" width="9.42578125" customWidth="1"/>
    <col min="7" max="7" width="9.85546875" customWidth="1"/>
    <col min="8" max="8" width="9.28515625" customWidth="1"/>
    <col min="9" max="9" width="9" customWidth="1"/>
    <col min="10" max="10" width="9.42578125" customWidth="1"/>
    <col min="11" max="11" width="9.85546875" customWidth="1"/>
    <col min="12" max="12" width="8.85546875" customWidth="1"/>
    <col min="14" max="14" width="10.140625" customWidth="1"/>
    <col min="15" max="15" width="9.85546875" customWidth="1"/>
    <col min="16" max="16" width="10.85546875" customWidth="1"/>
    <col min="22" max="22" width="3" bestFit="1" customWidth="1"/>
    <col min="23" max="23" width="24.7109375" bestFit="1" customWidth="1"/>
    <col min="24" max="24" width="2.42578125" customWidth="1"/>
    <col min="25" max="25" width="17.42578125" customWidth="1"/>
  </cols>
  <sheetData>
    <row r="1" spans="1:26" ht="13.5" thickBot="1" x14ac:dyDescent="0.25">
      <c r="A1" s="491" t="s">
        <v>0</v>
      </c>
      <c r="B1" s="495" t="s">
        <v>211</v>
      </c>
      <c r="C1" s="495"/>
      <c r="D1" s="496"/>
      <c r="E1" s="492" t="s">
        <v>138</v>
      </c>
      <c r="F1" s="497">
        <v>43284</v>
      </c>
      <c r="G1" s="497"/>
      <c r="H1" s="492" t="s">
        <v>1</v>
      </c>
      <c r="I1" s="151">
        <v>13</v>
      </c>
      <c r="J1" s="128" t="s">
        <v>5</v>
      </c>
      <c r="K1" s="152">
        <v>9652</v>
      </c>
      <c r="L1" s="128" t="s">
        <v>7</v>
      </c>
      <c r="M1" s="153">
        <v>341</v>
      </c>
      <c r="N1" s="107" t="s">
        <v>69</v>
      </c>
      <c r="O1" s="222">
        <v>17441</v>
      </c>
      <c r="P1" s="116" t="s">
        <v>155</v>
      </c>
      <c r="Q1" s="498" t="s">
        <v>212</v>
      </c>
      <c r="R1" s="499"/>
    </row>
    <row r="2" spans="1:26" x14ac:dyDescent="0.2">
      <c r="A2" s="36" t="s">
        <v>141</v>
      </c>
      <c r="B2" s="500" t="s">
        <v>599</v>
      </c>
      <c r="C2" s="501"/>
      <c r="D2" s="501"/>
      <c r="E2" s="501"/>
      <c r="F2" s="502"/>
      <c r="G2" s="4" t="s">
        <v>139</v>
      </c>
      <c r="H2" s="503">
        <v>103436</v>
      </c>
      <c r="I2" s="504"/>
      <c r="J2" s="505" t="s">
        <v>43</v>
      </c>
      <c r="K2" s="506"/>
      <c r="L2" s="507"/>
      <c r="M2" s="507"/>
      <c r="N2" s="507"/>
      <c r="O2" s="507"/>
      <c r="P2" s="507"/>
      <c r="Q2" s="507"/>
      <c r="R2" s="508"/>
    </row>
    <row r="3" spans="1:26" ht="13.5" thickBot="1" x14ac:dyDescent="0.25">
      <c r="A3" s="36" t="s">
        <v>74</v>
      </c>
      <c r="B3" s="535" t="s">
        <v>289</v>
      </c>
      <c r="C3" s="536"/>
      <c r="D3" s="536"/>
      <c r="E3" s="4" t="s">
        <v>137</v>
      </c>
      <c r="F3" s="192">
        <f>IF(F1="","",IF(C73="","",(IF(C74="",IF(AND(C76="",C71&gt;0),((C72+E72)-(C71+E71)+(F1+0.25)-(C73+E73)),IF(AND(C76="",C71=""),(F1+0.25)-(C73+E73),(C76+E76)-(C73+E73)+((C72+E72)-(C71+E71)))),IF(AND(C76="",C71&gt;0),((C72+E72)-(C71+E71)+((C74+E74)-(C73+E73))+(F1+0.25)-(C75+E75)),IF(C76="",(((C74+E74)-(C73+E73))+(F1+0.25)-(C75+E75)),((C76+E76)-(C75+E75)+(C74+E74)-(C73+E73))))))))</f>
        <v>11.614583333335759</v>
      </c>
      <c r="G3" s="4" t="s">
        <v>140</v>
      </c>
      <c r="H3" s="537">
        <v>1325271</v>
      </c>
      <c r="I3" s="538"/>
      <c r="J3" s="5" t="s">
        <v>80</v>
      </c>
      <c r="K3" s="478" t="s">
        <v>44</v>
      </c>
      <c r="L3" s="478" t="s">
        <v>78</v>
      </c>
      <c r="M3" s="478" t="s">
        <v>93</v>
      </c>
      <c r="N3" s="478" t="s">
        <v>94</v>
      </c>
      <c r="O3" s="88" t="s">
        <v>95</v>
      </c>
      <c r="P3" s="88" t="s">
        <v>96</v>
      </c>
      <c r="Q3" s="88" t="s">
        <v>103</v>
      </c>
      <c r="R3" s="90" t="s">
        <v>104</v>
      </c>
      <c r="V3" s="539" t="s">
        <v>194</v>
      </c>
      <c r="W3" s="539"/>
      <c r="Z3" s="190"/>
    </row>
    <row r="4" spans="1:26" ht="12.75" customHeight="1" x14ac:dyDescent="0.2">
      <c r="A4" s="91" t="s">
        <v>18</v>
      </c>
      <c r="B4" s="477" t="s">
        <v>19</v>
      </c>
      <c r="C4" s="477" t="s">
        <v>20</v>
      </c>
      <c r="D4" s="477" t="s">
        <v>21</v>
      </c>
      <c r="E4" s="477" t="s">
        <v>22</v>
      </c>
      <c r="F4" s="477" t="s">
        <v>23</v>
      </c>
      <c r="G4" s="477" t="s">
        <v>25</v>
      </c>
      <c r="H4" s="477" t="s">
        <v>24</v>
      </c>
      <c r="I4" s="79" t="s">
        <v>26</v>
      </c>
      <c r="J4" s="223" t="s">
        <v>560</v>
      </c>
      <c r="K4" s="81">
        <v>69.77</v>
      </c>
      <c r="L4" s="81">
        <v>314.01</v>
      </c>
      <c r="M4" s="22">
        <v>9090.6200000000008</v>
      </c>
      <c r="N4" s="22">
        <v>12.16</v>
      </c>
      <c r="O4" s="22">
        <v>306.62</v>
      </c>
      <c r="P4" s="22">
        <v>-489.27</v>
      </c>
      <c r="Q4" s="22">
        <v>577.41</v>
      </c>
      <c r="R4" s="224">
        <v>302.07</v>
      </c>
      <c r="V4">
        <v>1</v>
      </c>
      <c r="W4" s="130" t="s">
        <v>195</v>
      </c>
    </row>
    <row r="5" spans="1:26" ht="12.75" customHeight="1" x14ac:dyDescent="0.2">
      <c r="A5" s="165" t="s">
        <v>595</v>
      </c>
      <c r="B5" s="154">
        <v>52</v>
      </c>
      <c r="C5" s="154">
        <v>10</v>
      </c>
      <c r="D5" s="154">
        <v>10</v>
      </c>
      <c r="E5" s="187" t="s">
        <v>596</v>
      </c>
      <c r="F5" s="154"/>
      <c r="G5" s="164"/>
      <c r="H5" s="154">
        <v>5</v>
      </c>
      <c r="I5" s="126">
        <v>30000</v>
      </c>
      <c r="J5" s="225" t="s">
        <v>561</v>
      </c>
      <c r="K5" s="82">
        <v>73.84</v>
      </c>
      <c r="L5" s="81">
        <v>324.07</v>
      </c>
      <c r="M5" s="22">
        <v>9118.7800000000007</v>
      </c>
      <c r="N5" s="22">
        <v>11.54</v>
      </c>
      <c r="O5" s="22">
        <v>371.13</v>
      </c>
      <c r="P5" s="22">
        <v>545.15</v>
      </c>
      <c r="Q5" s="22">
        <v>659.49</v>
      </c>
      <c r="R5" s="224">
        <v>304.25</v>
      </c>
      <c r="V5">
        <v>2</v>
      </c>
      <c r="W5" s="130" t="s">
        <v>196</v>
      </c>
    </row>
    <row r="6" spans="1:26" ht="12.75" customHeight="1" x14ac:dyDescent="0.2">
      <c r="A6" s="5" t="s">
        <v>81</v>
      </c>
      <c r="B6" s="9" t="s">
        <v>82</v>
      </c>
      <c r="C6" s="9" t="s">
        <v>83</v>
      </c>
      <c r="D6" s="86" t="s">
        <v>84</v>
      </c>
      <c r="E6" s="86" t="s">
        <v>87</v>
      </c>
      <c r="F6" s="86" t="s">
        <v>88</v>
      </c>
      <c r="G6" s="86" t="s">
        <v>89</v>
      </c>
      <c r="H6" s="9" t="s">
        <v>85</v>
      </c>
      <c r="I6" s="9" t="s">
        <v>86</v>
      </c>
      <c r="J6" s="225" t="s">
        <v>567</v>
      </c>
      <c r="K6" s="82">
        <v>83.09</v>
      </c>
      <c r="L6" s="81">
        <v>338.06</v>
      </c>
      <c r="M6" s="22">
        <v>9149.0499999999993</v>
      </c>
      <c r="N6" s="22">
        <v>7.8</v>
      </c>
      <c r="O6" s="22">
        <v>510.78</v>
      </c>
      <c r="P6" s="22">
        <v>-620.25</v>
      </c>
      <c r="Q6" s="22">
        <v>803.49</v>
      </c>
      <c r="R6" s="224">
        <v>309.47000000000003</v>
      </c>
      <c r="V6">
        <v>3</v>
      </c>
      <c r="W6" s="130" t="s">
        <v>197</v>
      </c>
    </row>
    <row r="7" spans="1:26" ht="12.75" customHeight="1" thickBot="1" x14ac:dyDescent="0.25">
      <c r="A7" s="32">
        <v>32</v>
      </c>
      <c r="B7" s="475" t="s">
        <v>554</v>
      </c>
      <c r="C7" s="475">
        <v>609</v>
      </c>
      <c r="D7" s="29">
        <v>241878</v>
      </c>
      <c r="E7" s="105">
        <v>2.39</v>
      </c>
      <c r="F7" s="105">
        <v>6</v>
      </c>
      <c r="G7" s="105">
        <v>5</v>
      </c>
      <c r="H7" s="105">
        <v>0</v>
      </c>
      <c r="I7" s="487"/>
      <c r="J7" s="225"/>
      <c r="K7" s="82"/>
      <c r="L7" s="81"/>
      <c r="M7" s="22"/>
      <c r="N7" s="22"/>
      <c r="O7" s="22"/>
      <c r="P7" s="22"/>
      <c r="Q7" s="22"/>
      <c r="R7" s="224"/>
      <c r="V7">
        <v>4</v>
      </c>
      <c r="W7" s="130" t="s">
        <v>198</v>
      </c>
    </row>
    <row r="8" spans="1:26" ht="12.75" customHeight="1" x14ac:dyDescent="0.2">
      <c r="A8" s="5" t="s">
        <v>149</v>
      </c>
      <c r="B8" s="478" t="s">
        <v>187</v>
      </c>
      <c r="C8" s="88" t="s">
        <v>188</v>
      </c>
      <c r="D8" s="6" t="s">
        <v>189</v>
      </c>
      <c r="E8" s="540" t="s">
        <v>146</v>
      </c>
      <c r="F8" s="507"/>
      <c r="G8" s="507"/>
      <c r="H8" s="507"/>
      <c r="I8" s="508"/>
      <c r="J8" s="225"/>
      <c r="K8" s="82"/>
      <c r="L8" s="81"/>
      <c r="M8" s="22"/>
      <c r="N8" s="22"/>
      <c r="O8" s="22"/>
      <c r="P8" s="22"/>
      <c r="Q8" s="22"/>
      <c r="R8" s="224"/>
    </row>
    <row r="9" spans="1:26" ht="12.75" customHeight="1" thickBot="1" x14ac:dyDescent="0.25">
      <c r="A9" s="129">
        <v>1622</v>
      </c>
      <c r="B9" s="109">
        <v>7605</v>
      </c>
      <c r="C9" s="80">
        <v>10</v>
      </c>
      <c r="D9" s="155"/>
      <c r="E9" s="118" t="s">
        <v>5</v>
      </c>
      <c r="F9" s="119" t="s">
        <v>145</v>
      </c>
      <c r="G9" s="9" t="s">
        <v>68</v>
      </c>
      <c r="H9" s="9" t="s">
        <v>42</v>
      </c>
      <c r="I9" s="6" t="s">
        <v>45</v>
      </c>
      <c r="J9" s="223"/>
      <c r="K9" s="82"/>
      <c r="L9" s="81"/>
      <c r="M9" s="22"/>
      <c r="N9" s="22"/>
      <c r="O9" s="22"/>
      <c r="P9" s="22"/>
      <c r="Q9" s="22"/>
      <c r="R9" s="224"/>
      <c r="V9" s="539" t="s">
        <v>185</v>
      </c>
      <c r="W9" s="539"/>
    </row>
    <row r="10" spans="1:26" ht="12.75" customHeight="1" x14ac:dyDescent="0.2">
      <c r="A10" s="518" t="s">
        <v>147</v>
      </c>
      <c r="B10" s="519"/>
      <c r="C10" s="519"/>
      <c r="D10" s="520"/>
      <c r="E10" s="32" t="s">
        <v>577</v>
      </c>
      <c r="F10" s="33" t="s">
        <v>578</v>
      </c>
      <c r="G10" s="475">
        <v>215</v>
      </c>
      <c r="H10" s="475">
        <v>232</v>
      </c>
      <c r="I10" s="476">
        <v>202</v>
      </c>
      <c r="J10" s="225"/>
      <c r="K10" s="82"/>
      <c r="L10" s="81"/>
      <c r="M10" s="22"/>
      <c r="N10" s="22"/>
      <c r="O10" s="22"/>
      <c r="P10" s="22"/>
      <c r="Q10" s="22"/>
      <c r="R10" s="224"/>
      <c r="V10">
        <v>1</v>
      </c>
      <c r="W10" s="130" t="s">
        <v>165</v>
      </c>
    </row>
    <row r="11" spans="1:26" ht="12.75" customHeight="1" x14ac:dyDescent="0.2">
      <c r="A11" s="509" t="s">
        <v>597</v>
      </c>
      <c r="B11" s="510"/>
      <c r="C11" s="510"/>
      <c r="D11" s="511"/>
      <c r="E11" s="32"/>
      <c r="F11" s="475"/>
      <c r="G11" s="475"/>
      <c r="H11" s="475"/>
      <c r="I11" s="476"/>
      <c r="J11" s="225"/>
      <c r="K11" s="82"/>
      <c r="L11" s="81"/>
      <c r="M11" s="22"/>
      <c r="N11" s="22"/>
      <c r="O11" s="22"/>
      <c r="P11" s="22"/>
      <c r="Q11" s="22"/>
      <c r="R11" s="224"/>
      <c r="V11">
        <v>2</v>
      </c>
      <c r="W11" s="130" t="s">
        <v>166</v>
      </c>
    </row>
    <row r="12" spans="1:26" ht="12.75" customHeight="1" x14ac:dyDescent="0.2">
      <c r="A12" s="512"/>
      <c r="B12" s="513"/>
      <c r="C12" s="513"/>
      <c r="D12" s="514"/>
      <c r="E12" s="32"/>
      <c r="F12" s="475"/>
      <c r="G12" s="475"/>
      <c r="H12" s="475"/>
      <c r="I12" s="476"/>
      <c r="J12" s="225"/>
      <c r="K12" s="82"/>
      <c r="L12" s="81"/>
      <c r="M12" s="22"/>
      <c r="N12" s="22"/>
      <c r="O12" s="22"/>
      <c r="P12" s="22"/>
      <c r="Q12" s="22"/>
      <c r="R12" s="224"/>
      <c r="V12">
        <v>3</v>
      </c>
      <c r="W12" s="130" t="s">
        <v>167</v>
      </c>
    </row>
    <row r="13" spans="1:26" ht="12.75" customHeight="1" x14ac:dyDescent="0.2">
      <c r="A13" s="515"/>
      <c r="B13" s="516"/>
      <c r="C13" s="516"/>
      <c r="D13" s="517"/>
      <c r="E13" s="235"/>
      <c r="F13" s="475"/>
      <c r="G13" s="226"/>
      <c r="H13" s="121"/>
      <c r="I13" s="122"/>
      <c r="J13" s="225"/>
      <c r="K13" s="82"/>
      <c r="L13" s="81"/>
      <c r="M13" s="22"/>
      <c r="N13" s="22"/>
      <c r="O13" s="22"/>
      <c r="P13" s="22"/>
      <c r="Q13" s="22"/>
      <c r="R13" s="224"/>
      <c r="V13">
        <v>4</v>
      </c>
      <c r="W13" s="130" t="s">
        <v>168</v>
      </c>
    </row>
    <row r="14" spans="1:26" ht="12.75" customHeight="1" x14ac:dyDescent="0.2">
      <c r="A14" s="518" t="s">
        <v>148</v>
      </c>
      <c r="B14" s="519"/>
      <c r="C14" s="519"/>
      <c r="D14" s="520"/>
      <c r="E14" s="223"/>
      <c r="F14" s="475"/>
      <c r="G14" s="226"/>
      <c r="H14" s="121"/>
      <c r="I14" s="122"/>
      <c r="J14" s="227"/>
      <c r="K14" s="83"/>
      <c r="L14" s="81"/>
      <c r="M14" s="22"/>
      <c r="N14" s="22"/>
      <c r="O14" s="22"/>
      <c r="P14" s="22"/>
      <c r="Q14" s="22"/>
      <c r="R14" s="224"/>
      <c r="V14">
        <v>5</v>
      </c>
      <c r="W14" s="130" t="s">
        <v>169</v>
      </c>
    </row>
    <row r="15" spans="1:26" ht="12.75" customHeight="1" thickBot="1" x14ac:dyDescent="0.25">
      <c r="A15" s="521"/>
      <c r="B15" s="522"/>
      <c r="C15" s="522"/>
      <c r="D15" s="523"/>
      <c r="E15" s="236"/>
      <c r="F15" s="475"/>
      <c r="G15" s="226"/>
      <c r="H15" s="121"/>
      <c r="I15" s="122"/>
      <c r="J15" s="228"/>
      <c r="K15" s="84"/>
      <c r="L15" s="188"/>
      <c r="M15" s="23"/>
      <c r="N15" s="23"/>
      <c r="O15" s="23"/>
      <c r="P15" s="23"/>
      <c r="Q15" s="23"/>
      <c r="R15" s="229"/>
      <c r="V15">
        <v>6</v>
      </c>
      <c r="W15" s="130" t="s">
        <v>170</v>
      </c>
    </row>
    <row r="16" spans="1:26" ht="12.75" customHeight="1" thickBot="1" x14ac:dyDescent="0.25">
      <c r="A16" s="524"/>
      <c r="B16" s="525"/>
      <c r="C16" s="525"/>
      <c r="D16" s="526"/>
      <c r="E16" s="237"/>
      <c r="F16" s="35"/>
      <c r="G16" s="78"/>
      <c r="H16" s="20"/>
      <c r="I16" s="117"/>
      <c r="J16" s="527" t="s">
        <v>152</v>
      </c>
      <c r="K16" s="528"/>
      <c r="L16" s="528"/>
      <c r="M16" s="529"/>
      <c r="N16" s="479" t="s">
        <v>153</v>
      </c>
      <c r="O16" s="230" t="s">
        <v>593</v>
      </c>
      <c r="P16" s="479" t="s">
        <v>154</v>
      </c>
      <c r="Q16" s="231" t="s">
        <v>594</v>
      </c>
      <c r="R16" s="123"/>
      <c r="V16">
        <v>7</v>
      </c>
      <c r="W16" s="130" t="s">
        <v>171</v>
      </c>
    </row>
    <row r="17" spans="1:23" ht="12.75" customHeight="1" x14ac:dyDescent="0.2">
      <c r="A17" s="106" t="s">
        <v>36</v>
      </c>
      <c r="B17" s="477" t="s">
        <v>37</v>
      </c>
      <c r="C17" s="477" t="s">
        <v>38</v>
      </c>
      <c r="D17" s="477" t="s">
        <v>79</v>
      </c>
      <c r="E17" s="530" t="s">
        <v>39</v>
      </c>
      <c r="F17" s="531"/>
      <c r="G17" s="531"/>
      <c r="H17" s="531"/>
      <c r="I17" s="531"/>
      <c r="J17" s="531"/>
      <c r="K17" s="531"/>
      <c r="L17" s="531"/>
      <c r="M17" s="531"/>
      <c r="N17" s="531"/>
      <c r="O17" s="531"/>
      <c r="P17" s="531"/>
      <c r="Q17" s="531"/>
      <c r="R17" s="532"/>
      <c r="V17">
        <v>8</v>
      </c>
      <c r="W17" s="130" t="s">
        <v>172</v>
      </c>
    </row>
    <row r="18" spans="1:23" ht="12.75" customHeight="1" x14ac:dyDescent="0.2">
      <c r="A18" s="3">
        <v>0.25</v>
      </c>
      <c r="B18" s="2">
        <v>0.72916666666666663</v>
      </c>
      <c r="C18" s="67">
        <v>11.5</v>
      </c>
      <c r="D18" s="475">
        <v>4.2</v>
      </c>
      <c r="E18" s="533" t="s">
        <v>562</v>
      </c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4"/>
      <c r="V18">
        <v>9</v>
      </c>
      <c r="W18" s="130" t="s">
        <v>173</v>
      </c>
    </row>
    <row r="19" spans="1:23" ht="12.75" customHeight="1" x14ac:dyDescent="0.2">
      <c r="A19" s="3">
        <f t="shared" ref="A19:A43" si="0">B18</f>
        <v>0.72916666666666663</v>
      </c>
      <c r="B19" s="2">
        <v>0.77083333333333337</v>
      </c>
      <c r="C19" s="67">
        <v>1</v>
      </c>
      <c r="D19" s="475">
        <v>4.3</v>
      </c>
      <c r="E19" s="533" t="s">
        <v>563</v>
      </c>
      <c r="F19" s="533"/>
      <c r="G19" s="533"/>
      <c r="H19" s="533"/>
      <c r="I19" s="533"/>
      <c r="J19" s="533"/>
      <c r="K19" s="533"/>
      <c r="L19" s="533"/>
      <c r="M19" s="533"/>
      <c r="N19" s="533"/>
      <c r="O19" s="533"/>
      <c r="P19" s="533"/>
      <c r="Q19" s="533"/>
      <c r="R19" s="534"/>
      <c r="V19">
        <v>10</v>
      </c>
      <c r="W19" s="130" t="s">
        <v>174</v>
      </c>
    </row>
    <row r="20" spans="1:23" ht="12.75" customHeight="1" x14ac:dyDescent="0.2">
      <c r="A20" s="3">
        <f t="shared" si="0"/>
        <v>0.77083333333333337</v>
      </c>
      <c r="B20" s="2">
        <v>0.8125</v>
      </c>
      <c r="C20" s="67">
        <v>1</v>
      </c>
      <c r="D20" s="475">
        <v>4.5</v>
      </c>
      <c r="E20" s="533" t="s">
        <v>564</v>
      </c>
      <c r="F20" s="533"/>
      <c r="G20" s="533"/>
      <c r="H20" s="533"/>
      <c r="I20" s="533"/>
      <c r="J20" s="533"/>
      <c r="K20" s="533"/>
      <c r="L20" s="533"/>
      <c r="M20" s="533"/>
      <c r="N20" s="533"/>
      <c r="O20" s="533"/>
      <c r="P20" s="533"/>
      <c r="Q20" s="533"/>
      <c r="R20" s="534"/>
      <c r="V20">
        <v>11</v>
      </c>
      <c r="W20" s="130" t="s">
        <v>175</v>
      </c>
    </row>
    <row r="21" spans="1:23" ht="12.75" customHeight="1" x14ac:dyDescent="0.2">
      <c r="A21" s="3">
        <f t="shared" si="0"/>
        <v>0.8125</v>
      </c>
      <c r="B21" s="2">
        <v>0.85416666666666663</v>
      </c>
      <c r="C21" s="67">
        <v>1</v>
      </c>
      <c r="D21" s="475">
        <v>4.5999999999999996</v>
      </c>
      <c r="E21" s="533" t="s">
        <v>565</v>
      </c>
      <c r="F21" s="533"/>
      <c r="G21" s="533"/>
      <c r="H21" s="533"/>
      <c r="I21" s="533"/>
      <c r="J21" s="533"/>
      <c r="K21" s="533"/>
      <c r="L21" s="533"/>
      <c r="M21" s="533"/>
      <c r="N21" s="533"/>
      <c r="O21" s="533"/>
      <c r="P21" s="533"/>
      <c r="Q21" s="533"/>
      <c r="R21" s="534"/>
      <c r="V21">
        <v>12</v>
      </c>
      <c r="W21" s="130" t="s">
        <v>176</v>
      </c>
    </row>
    <row r="22" spans="1:23" ht="12.75" customHeight="1" x14ac:dyDescent="0.2">
      <c r="A22" s="3">
        <f t="shared" si="0"/>
        <v>0.85416666666666663</v>
      </c>
      <c r="B22" s="2">
        <v>0.97916666666666663</v>
      </c>
      <c r="C22" s="67">
        <v>3</v>
      </c>
      <c r="D22" s="475">
        <v>4.5999999999999996</v>
      </c>
      <c r="E22" s="533" t="s">
        <v>566</v>
      </c>
      <c r="F22" s="533"/>
      <c r="G22" s="533"/>
      <c r="H22" s="533"/>
      <c r="I22" s="533"/>
      <c r="J22" s="533"/>
      <c r="K22" s="533"/>
      <c r="L22" s="533"/>
      <c r="M22" s="533"/>
      <c r="N22" s="533"/>
      <c r="O22" s="533"/>
      <c r="P22" s="533"/>
      <c r="Q22" s="533"/>
      <c r="R22" s="534"/>
      <c r="V22">
        <v>13</v>
      </c>
      <c r="W22" s="130" t="s">
        <v>177</v>
      </c>
    </row>
    <row r="23" spans="1:23" ht="12.75" customHeight="1" x14ac:dyDescent="0.2">
      <c r="A23" s="3">
        <f t="shared" si="0"/>
        <v>0.97916666666666663</v>
      </c>
      <c r="B23" s="2">
        <v>1.0104166666666667</v>
      </c>
      <c r="C23" s="67">
        <v>0.75</v>
      </c>
      <c r="D23" s="475" t="s">
        <v>582</v>
      </c>
      <c r="E23" s="533" t="s">
        <v>583</v>
      </c>
      <c r="F23" s="533"/>
      <c r="G23" s="533"/>
      <c r="H23" s="533"/>
      <c r="I23" s="533"/>
      <c r="J23" s="533"/>
      <c r="K23" s="533"/>
      <c r="L23" s="533"/>
      <c r="M23" s="533"/>
      <c r="N23" s="533"/>
      <c r="O23" s="533"/>
      <c r="P23" s="533"/>
      <c r="Q23" s="533"/>
      <c r="R23" s="534"/>
      <c r="V23">
        <v>14</v>
      </c>
      <c r="W23" s="130" t="s">
        <v>178</v>
      </c>
    </row>
    <row r="24" spans="1:23" ht="12.75" customHeight="1" x14ac:dyDescent="0.2">
      <c r="A24" s="3">
        <f t="shared" si="0"/>
        <v>1.0104166666666667</v>
      </c>
      <c r="B24" s="2">
        <v>5.2083333333333336E-2</v>
      </c>
      <c r="C24" s="67">
        <v>1</v>
      </c>
      <c r="D24" s="475" t="s">
        <v>582</v>
      </c>
      <c r="E24" s="533" t="s">
        <v>584</v>
      </c>
      <c r="F24" s="533"/>
      <c r="G24" s="533"/>
      <c r="H24" s="533"/>
      <c r="I24" s="533"/>
      <c r="J24" s="533"/>
      <c r="K24" s="533"/>
      <c r="L24" s="533"/>
      <c r="M24" s="533"/>
      <c r="N24" s="533"/>
      <c r="O24" s="533"/>
      <c r="P24" s="533"/>
      <c r="Q24" s="533"/>
      <c r="R24" s="534"/>
      <c r="V24">
        <v>15</v>
      </c>
      <c r="W24" s="130" t="s">
        <v>179</v>
      </c>
    </row>
    <row r="25" spans="1:23" ht="12.75" customHeight="1" x14ac:dyDescent="0.2">
      <c r="A25" s="3">
        <f t="shared" si="0"/>
        <v>5.2083333333333336E-2</v>
      </c>
      <c r="B25" s="2">
        <v>0.20833333333333334</v>
      </c>
      <c r="C25" s="67">
        <v>3.75</v>
      </c>
      <c r="D25" s="475">
        <v>4.5999999999999996</v>
      </c>
      <c r="E25" s="533" t="s">
        <v>586</v>
      </c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3"/>
      <c r="Q25" s="533"/>
      <c r="R25" s="534"/>
      <c r="V25">
        <v>16</v>
      </c>
      <c r="W25" s="130" t="s">
        <v>180</v>
      </c>
    </row>
    <row r="26" spans="1:23" ht="12.75" customHeight="1" x14ac:dyDescent="0.2">
      <c r="A26" s="3">
        <f t="shared" si="0"/>
        <v>0.20833333333333334</v>
      </c>
      <c r="B26" s="2">
        <v>0.25</v>
      </c>
      <c r="C26" s="67">
        <v>1</v>
      </c>
      <c r="D26" s="475">
        <v>4.9000000000000004</v>
      </c>
      <c r="E26" s="533" t="s">
        <v>585</v>
      </c>
      <c r="F26" s="533"/>
      <c r="G26" s="533"/>
      <c r="H26" s="533"/>
      <c r="I26" s="533"/>
      <c r="J26" s="533"/>
      <c r="K26" s="533"/>
      <c r="L26" s="533"/>
      <c r="M26" s="533"/>
      <c r="N26" s="533"/>
      <c r="O26" s="533"/>
      <c r="P26" s="533"/>
      <c r="Q26" s="533"/>
      <c r="R26" s="534"/>
      <c r="V26">
        <v>17</v>
      </c>
      <c r="W26" s="130" t="s">
        <v>181</v>
      </c>
    </row>
    <row r="27" spans="1:23" ht="12.75" customHeight="1" x14ac:dyDescent="0.2">
      <c r="A27" s="3">
        <f t="shared" si="0"/>
        <v>0.25</v>
      </c>
      <c r="B27" s="2"/>
      <c r="C27" s="67"/>
      <c r="D27" s="475"/>
      <c r="E27" s="533"/>
      <c r="F27" s="533"/>
      <c r="G27" s="533"/>
      <c r="H27" s="533"/>
      <c r="I27" s="533"/>
      <c r="J27" s="533"/>
      <c r="K27" s="533"/>
      <c r="L27" s="533"/>
      <c r="M27" s="533"/>
      <c r="N27" s="533"/>
      <c r="O27" s="533"/>
      <c r="P27" s="533"/>
      <c r="Q27" s="533"/>
      <c r="R27" s="534"/>
      <c r="V27">
        <v>18</v>
      </c>
      <c r="W27" s="130" t="s">
        <v>182</v>
      </c>
    </row>
    <row r="28" spans="1:23" ht="12.75" customHeight="1" x14ac:dyDescent="0.2">
      <c r="A28" s="3">
        <f t="shared" si="0"/>
        <v>0</v>
      </c>
      <c r="B28" s="2"/>
      <c r="C28" s="67"/>
      <c r="D28" s="475"/>
      <c r="E28" s="533"/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4"/>
      <c r="V28">
        <v>19</v>
      </c>
      <c r="W28" s="130" t="s">
        <v>183</v>
      </c>
    </row>
    <row r="29" spans="1:23" s="1" customFormat="1" ht="12.75" customHeight="1" x14ac:dyDescent="0.2">
      <c r="A29" s="3">
        <f t="shared" si="0"/>
        <v>0</v>
      </c>
      <c r="B29" s="2"/>
      <c r="C29" s="67"/>
      <c r="D29" s="475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4"/>
      <c r="V29">
        <v>20</v>
      </c>
      <c r="W29" s="130" t="s">
        <v>184</v>
      </c>
    </row>
    <row r="30" spans="1:23" ht="12.75" customHeight="1" x14ac:dyDescent="0.2">
      <c r="A30" s="3">
        <f t="shared" si="0"/>
        <v>0</v>
      </c>
      <c r="B30" s="2"/>
      <c r="C30" s="67"/>
      <c r="D30" s="475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4"/>
      <c r="V30">
        <v>21</v>
      </c>
      <c r="W30" s="130" t="s">
        <v>199</v>
      </c>
    </row>
    <row r="31" spans="1:23" ht="12.75" customHeight="1" x14ac:dyDescent="0.2">
      <c r="A31" s="3">
        <f t="shared" si="0"/>
        <v>0</v>
      </c>
      <c r="B31" s="2"/>
      <c r="C31" s="67"/>
      <c r="D31" s="475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4"/>
      <c r="V31">
        <v>22</v>
      </c>
    </row>
    <row r="32" spans="1:23" ht="12.75" customHeight="1" x14ac:dyDescent="0.2">
      <c r="A32" s="3">
        <f t="shared" si="0"/>
        <v>0</v>
      </c>
      <c r="B32" s="2"/>
      <c r="C32" s="67"/>
      <c r="D32" s="475"/>
      <c r="E32" s="533"/>
      <c r="F32" s="533"/>
      <c r="G32" s="533"/>
      <c r="H32" s="533"/>
      <c r="I32" s="533"/>
      <c r="J32" s="533"/>
      <c r="K32" s="533"/>
      <c r="L32" s="533"/>
      <c r="M32" s="533"/>
      <c r="N32" s="533"/>
      <c r="O32" s="533"/>
      <c r="P32" s="533"/>
      <c r="Q32" s="533"/>
      <c r="R32" s="534"/>
      <c r="V32">
        <v>23</v>
      </c>
    </row>
    <row r="33" spans="1:18" ht="12.75" customHeight="1" x14ac:dyDescent="0.2">
      <c r="A33" s="3">
        <f t="shared" si="0"/>
        <v>0</v>
      </c>
      <c r="B33" s="2"/>
      <c r="C33" s="67"/>
      <c r="D33" s="475"/>
      <c r="E33" s="533"/>
      <c r="F33" s="533"/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4"/>
    </row>
    <row r="34" spans="1:18" ht="12.75" customHeight="1" x14ac:dyDescent="0.2">
      <c r="A34" s="3">
        <f t="shared" si="0"/>
        <v>0</v>
      </c>
      <c r="B34" s="2"/>
      <c r="C34" s="67"/>
      <c r="D34" s="475"/>
      <c r="E34" s="533"/>
      <c r="F34" s="533"/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4"/>
    </row>
    <row r="35" spans="1:18" ht="12.75" customHeight="1" x14ac:dyDescent="0.2">
      <c r="A35" s="3">
        <f t="shared" si="0"/>
        <v>0</v>
      </c>
      <c r="B35" s="2"/>
      <c r="C35" s="67"/>
      <c r="D35" s="475"/>
      <c r="E35" s="533"/>
      <c r="F35" s="533"/>
      <c r="G35" s="533"/>
      <c r="H35" s="533"/>
      <c r="I35" s="533"/>
      <c r="J35" s="533"/>
      <c r="K35" s="533"/>
      <c r="L35" s="533"/>
      <c r="M35" s="533"/>
      <c r="N35" s="533"/>
      <c r="O35" s="533"/>
      <c r="P35" s="533"/>
      <c r="Q35" s="533"/>
      <c r="R35" s="534"/>
    </row>
    <row r="36" spans="1:18" ht="12.75" customHeight="1" x14ac:dyDescent="0.2">
      <c r="A36" s="3">
        <f t="shared" si="0"/>
        <v>0</v>
      </c>
      <c r="B36" s="2"/>
      <c r="C36" s="67"/>
      <c r="D36" s="475"/>
      <c r="E36" s="533"/>
      <c r="F36" s="533"/>
      <c r="G36" s="533"/>
      <c r="H36" s="533"/>
      <c r="I36" s="533"/>
      <c r="J36" s="533"/>
      <c r="K36" s="533"/>
      <c r="L36" s="533"/>
      <c r="M36" s="533"/>
      <c r="N36" s="533"/>
      <c r="O36" s="533"/>
      <c r="P36" s="533"/>
      <c r="Q36" s="533"/>
      <c r="R36" s="534"/>
    </row>
    <row r="37" spans="1:18" ht="12.75" customHeight="1" x14ac:dyDescent="0.2">
      <c r="A37" s="3">
        <f t="shared" si="0"/>
        <v>0</v>
      </c>
      <c r="B37" s="2"/>
      <c r="C37" s="67"/>
      <c r="D37" s="475"/>
      <c r="E37" s="533"/>
      <c r="F37" s="533"/>
      <c r="G37" s="533"/>
      <c r="H37" s="533"/>
      <c r="I37" s="533"/>
      <c r="J37" s="533"/>
      <c r="K37" s="533"/>
      <c r="L37" s="533"/>
      <c r="M37" s="533"/>
      <c r="N37" s="533"/>
      <c r="O37" s="533"/>
      <c r="P37" s="533"/>
      <c r="Q37" s="533"/>
      <c r="R37" s="534"/>
    </row>
    <row r="38" spans="1:18" ht="12.75" customHeight="1" x14ac:dyDescent="0.2">
      <c r="A38" s="3">
        <f t="shared" si="0"/>
        <v>0</v>
      </c>
      <c r="B38" s="2"/>
      <c r="C38" s="67"/>
      <c r="D38" s="475"/>
      <c r="E38" s="533"/>
      <c r="F38" s="533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33"/>
      <c r="R38" s="534"/>
    </row>
    <row r="39" spans="1:18" ht="12.75" customHeight="1" x14ac:dyDescent="0.2">
      <c r="A39" s="3">
        <f t="shared" si="0"/>
        <v>0</v>
      </c>
      <c r="B39" s="2"/>
      <c r="C39" s="67"/>
      <c r="D39" s="475"/>
      <c r="E39" s="533"/>
      <c r="F39" s="533"/>
      <c r="G39" s="533"/>
      <c r="H39" s="533"/>
      <c r="I39" s="533"/>
      <c r="J39" s="533"/>
      <c r="K39" s="533"/>
      <c r="L39" s="533"/>
      <c r="M39" s="533"/>
      <c r="N39" s="533"/>
      <c r="O39" s="533"/>
      <c r="P39" s="533"/>
      <c r="Q39" s="533"/>
      <c r="R39" s="534"/>
    </row>
    <row r="40" spans="1:18" x14ac:dyDescent="0.2">
      <c r="A40" s="3">
        <f t="shared" si="0"/>
        <v>0</v>
      </c>
      <c r="B40" s="2"/>
      <c r="C40" s="67"/>
      <c r="D40" s="475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4"/>
    </row>
    <row r="41" spans="1:18" x14ac:dyDescent="0.2">
      <c r="A41" s="3">
        <f t="shared" si="0"/>
        <v>0</v>
      </c>
      <c r="B41" s="2"/>
      <c r="C41" s="67"/>
      <c r="D41" s="475"/>
      <c r="E41" s="533"/>
      <c r="F41" s="533"/>
      <c r="G41" s="533"/>
      <c r="H41" s="533"/>
      <c r="I41" s="533"/>
      <c r="J41" s="533"/>
      <c r="K41" s="533"/>
      <c r="L41" s="533"/>
      <c r="M41" s="533"/>
      <c r="N41" s="533"/>
      <c r="O41" s="533"/>
      <c r="P41" s="533"/>
      <c r="Q41" s="533"/>
      <c r="R41" s="534"/>
    </row>
    <row r="42" spans="1:18" x14ac:dyDescent="0.2">
      <c r="A42" s="3">
        <f t="shared" si="0"/>
        <v>0</v>
      </c>
      <c r="B42" s="2"/>
      <c r="C42" s="67"/>
      <c r="D42" s="475"/>
      <c r="E42" s="533" t="s">
        <v>576</v>
      </c>
      <c r="F42" s="533"/>
      <c r="G42" s="533"/>
      <c r="H42" s="533"/>
      <c r="I42" s="533"/>
      <c r="J42" s="533"/>
      <c r="K42" s="533"/>
      <c r="L42" s="533"/>
      <c r="M42" s="533"/>
      <c r="N42" s="533"/>
      <c r="O42" s="533"/>
      <c r="P42" s="533"/>
      <c r="Q42" s="533"/>
      <c r="R42" s="534"/>
    </row>
    <row r="43" spans="1:18" x14ac:dyDescent="0.2">
      <c r="A43" s="3">
        <f t="shared" si="0"/>
        <v>0</v>
      </c>
      <c r="B43" s="2"/>
      <c r="C43" s="67"/>
      <c r="D43" s="475"/>
      <c r="E43" s="533" t="s">
        <v>518</v>
      </c>
      <c r="F43" s="533"/>
      <c r="G43" s="533"/>
      <c r="H43" s="533"/>
      <c r="I43" s="533"/>
      <c r="J43" s="533"/>
      <c r="K43" s="533"/>
      <c r="L43" s="533"/>
      <c r="M43" s="533"/>
      <c r="N43" s="533"/>
      <c r="O43" s="533"/>
      <c r="P43" s="533"/>
      <c r="Q43" s="533"/>
      <c r="R43" s="534"/>
    </row>
    <row r="44" spans="1:18" ht="13.5" thickBot="1" x14ac:dyDescent="0.25">
      <c r="A44" s="543" t="s">
        <v>40</v>
      </c>
      <c r="B44" s="544"/>
      <c r="C44" s="62">
        <f>SUM(C18:C43)</f>
        <v>24</v>
      </c>
      <c r="D44" s="80"/>
      <c r="E44" s="545" t="s">
        <v>598</v>
      </c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45"/>
      <c r="R44" s="546"/>
    </row>
    <row r="45" spans="1:18" x14ac:dyDescent="0.2">
      <c r="A45" s="7" t="s">
        <v>98</v>
      </c>
      <c r="B45" s="77" t="s">
        <v>2</v>
      </c>
      <c r="C45" s="77" t="s">
        <v>8</v>
      </c>
      <c r="D45" s="77" t="s">
        <v>9</v>
      </c>
      <c r="E45" s="77" t="s">
        <v>90</v>
      </c>
      <c r="F45" s="77" t="s">
        <v>10</v>
      </c>
      <c r="G45" s="77" t="s">
        <v>11</v>
      </c>
      <c r="H45" s="77" t="s">
        <v>12</v>
      </c>
      <c r="I45" s="77" t="s">
        <v>13</v>
      </c>
      <c r="J45" s="77" t="s">
        <v>14</v>
      </c>
      <c r="K45" s="77" t="s">
        <v>15</v>
      </c>
      <c r="L45" s="77" t="s">
        <v>91</v>
      </c>
      <c r="M45" s="87" t="s">
        <v>48</v>
      </c>
      <c r="N45" s="87" t="s">
        <v>16</v>
      </c>
      <c r="O45" s="87" t="s">
        <v>92</v>
      </c>
      <c r="P45" s="547" t="s">
        <v>17</v>
      </c>
      <c r="Q45" s="519"/>
      <c r="R45" s="520"/>
    </row>
    <row r="46" spans="1:18" x14ac:dyDescent="0.2">
      <c r="A46" s="156">
        <v>1</v>
      </c>
      <c r="B46" s="202">
        <v>17.5</v>
      </c>
      <c r="C46" s="157" t="s">
        <v>224</v>
      </c>
      <c r="D46" s="157" t="s">
        <v>221</v>
      </c>
      <c r="E46" s="157"/>
      <c r="F46" s="157">
        <v>17111528</v>
      </c>
      <c r="G46" s="157" t="s">
        <v>222</v>
      </c>
      <c r="H46" s="157">
        <v>40</v>
      </c>
      <c r="I46" s="157">
        <v>1177</v>
      </c>
      <c r="J46" s="189">
        <f t="shared" ref="J46:J53" si="1">IF(I46="","",I46-H46)</f>
        <v>1137</v>
      </c>
      <c r="K46" s="158">
        <v>20.5</v>
      </c>
      <c r="L46" s="85">
        <f t="shared" ref="L46:L53" si="2">IF(K46=0,"",(J46/K46))</f>
        <v>55.463414634146339</v>
      </c>
      <c r="M46" s="33" t="s">
        <v>244</v>
      </c>
      <c r="N46" s="475" t="s">
        <v>12</v>
      </c>
      <c r="O46" s="475" t="s">
        <v>243</v>
      </c>
      <c r="P46" s="541" t="s">
        <v>195</v>
      </c>
      <c r="Q46" s="541"/>
      <c r="R46" s="542"/>
    </row>
    <row r="47" spans="1:18" x14ac:dyDescent="0.2">
      <c r="A47" s="156">
        <v>2</v>
      </c>
      <c r="B47" s="202">
        <v>12.25</v>
      </c>
      <c r="C47" s="157" t="s">
        <v>268</v>
      </c>
      <c r="D47" s="157" t="s">
        <v>458</v>
      </c>
      <c r="E47" s="157" t="s">
        <v>270</v>
      </c>
      <c r="F47" s="157">
        <v>39972</v>
      </c>
      <c r="G47" s="157" t="s">
        <v>271</v>
      </c>
      <c r="H47" s="157">
        <v>1177</v>
      </c>
      <c r="I47" s="157">
        <v>8538</v>
      </c>
      <c r="J47" s="189">
        <f t="shared" si="1"/>
        <v>7361</v>
      </c>
      <c r="K47" s="158">
        <v>80.75</v>
      </c>
      <c r="L47" s="85">
        <f t="shared" si="2"/>
        <v>91.15789473684211</v>
      </c>
      <c r="M47" s="33" t="s">
        <v>447</v>
      </c>
      <c r="N47" s="475" t="s">
        <v>12</v>
      </c>
      <c r="O47" s="475" t="s">
        <v>243</v>
      </c>
      <c r="P47" s="541" t="s">
        <v>196</v>
      </c>
      <c r="Q47" s="541"/>
      <c r="R47" s="542"/>
    </row>
    <row r="48" spans="1:18" x14ac:dyDescent="0.2">
      <c r="A48" s="156">
        <v>3</v>
      </c>
      <c r="B48" s="202">
        <v>8.75</v>
      </c>
      <c r="C48" s="157" t="s">
        <v>268</v>
      </c>
      <c r="D48" s="157" t="s">
        <v>480</v>
      </c>
      <c r="E48" s="157" t="s">
        <v>482</v>
      </c>
      <c r="F48" s="157">
        <v>34022</v>
      </c>
      <c r="G48" s="157" t="s">
        <v>481</v>
      </c>
      <c r="H48" s="157">
        <v>8538</v>
      </c>
      <c r="I48" s="157">
        <v>8538</v>
      </c>
      <c r="J48" s="189">
        <f t="shared" si="1"/>
        <v>0</v>
      </c>
      <c r="K48" s="158"/>
      <c r="L48" s="85" t="str">
        <f t="shared" si="2"/>
        <v/>
      </c>
      <c r="M48" s="113" t="s">
        <v>513</v>
      </c>
      <c r="N48" s="59" t="s">
        <v>12</v>
      </c>
      <c r="O48" s="59" t="s">
        <v>243</v>
      </c>
      <c r="P48" s="541" t="s">
        <v>483</v>
      </c>
      <c r="Q48" s="541"/>
      <c r="R48" s="542"/>
    </row>
    <row r="49" spans="1:18" x14ac:dyDescent="0.2">
      <c r="A49" s="156">
        <v>4</v>
      </c>
      <c r="B49" s="202">
        <v>8.5</v>
      </c>
      <c r="C49" s="157" t="s">
        <v>268</v>
      </c>
      <c r="D49" s="157" t="s">
        <v>480</v>
      </c>
      <c r="E49" s="157" t="s">
        <v>501</v>
      </c>
      <c r="F49" s="157">
        <v>41687</v>
      </c>
      <c r="G49" s="157" t="s">
        <v>502</v>
      </c>
      <c r="H49" s="157">
        <v>8538</v>
      </c>
      <c r="I49" s="157">
        <v>9652</v>
      </c>
      <c r="J49" s="189">
        <f t="shared" si="1"/>
        <v>1114</v>
      </c>
      <c r="K49" s="158">
        <v>35.75</v>
      </c>
      <c r="L49" s="85">
        <f t="shared" si="2"/>
        <v>31.16083916083916</v>
      </c>
      <c r="M49" s="475" t="s">
        <v>579</v>
      </c>
      <c r="N49" s="475" t="s">
        <v>12</v>
      </c>
      <c r="O49" s="475" t="s">
        <v>580</v>
      </c>
      <c r="P49" s="541" t="s">
        <v>581</v>
      </c>
      <c r="Q49" s="541"/>
      <c r="R49" s="542"/>
    </row>
    <row r="50" spans="1:18" ht="14.25" customHeight="1" x14ac:dyDescent="0.2">
      <c r="A50" s="156">
        <v>5</v>
      </c>
      <c r="B50" s="202">
        <v>8.5</v>
      </c>
      <c r="C50" s="157" t="s">
        <v>268</v>
      </c>
      <c r="D50" s="157" t="s">
        <v>568</v>
      </c>
      <c r="E50" s="157" t="s">
        <v>569</v>
      </c>
      <c r="F50" s="157">
        <v>37830</v>
      </c>
      <c r="G50" s="157" t="s">
        <v>271</v>
      </c>
      <c r="H50" s="157">
        <v>9652</v>
      </c>
      <c r="I50" s="157"/>
      <c r="J50" s="189" t="str">
        <f t="shared" si="1"/>
        <v/>
      </c>
      <c r="K50" s="158"/>
      <c r="L50" s="85" t="str">
        <f t="shared" si="2"/>
        <v/>
      </c>
      <c r="M50" s="113"/>
      <c r="N50" s="475"/>
      <c r="O50" s="475"/>
      <c r="P50" s="541" t="s">
        <v>587</v>
      </c>
      <c r="Q50" s="541"/>
      <c r="R50" s="542"/>
    </row>
    <row r="51" spans="1:18" ht="12.75" customHeight="1" x14ac:dyDescent="0.2">
      <c r="A51" s="32"/>
      <c r="B51" s="482"/>
      <c r="C51" s="475"/>
      <c r="D51" s="475"/>
      <c r="E51" s="475"/>
      <c r="F51" s="33"/>
      <c r="G51" s="475"/>
      <c r="H51" s="475"/>
      <c r="I51" s="475"/>
      <c r="J51" s="131" t="str">
        <f t="shared" si="1"/>
        <v/>
      </c>
      <c r="K51" s="110"/>
      <c r="L51" s="85" t="str">
        <f t="shared" si="2"/>
        <v/>
      </c>
      <c r="M51" s="475"/>
      <c r="N51" s="475"/>
      <c r="O51" s="475"/>
      <c r="P51" s="541"/>
      <c r="Q51" s="541"/>
      <c r="R51" s="542"/>
    </row>
    <row r="52" spans="1:18" ht="12.75" customHeight="1" x14ac:dyDescent="0.2">
      <c r="A52" s="32"/>
      <c r="B52" s="482"/>
      <c r="C52" s="475"/>
      <c r="D52" s="475"/>
      <c r="E52" s="475"/>
      <c r="F52" s="34"/>
      <c r="G52" s="475"/>
      <c r="H52" s="475"/>
      <c r="I52" s="475"/>
      <c r="J52" s="131" t="str">
        <f t="shared" si="1"/>
        <v/>
      </c>
      <c r="K52" s="110"/>
      <c r="L52" s="85" t="str">
        <f t="shared" si="2"/>
        <v/>
      </c>
      <c r="M52" s="19"/>
      <c r="N52" s="19"/>
      <c r="O52" s="19"/>
      <c r="P52" s="541"/>
      <c r="Q52" s="541"/>
      <c r="R52" s="542"/>
    </row>
    <row r="53" spans="1:18" x14ac:dyDescent="0.2">
      <c r="A53" s="32"/>
      <c r="B53" s="482"/>
      <c r="C53" s="475"/>
      <c r="D53" s="475"/>
      <c r="E53" s="475"/>
      <c r="F53" s="34"/>
      <c r="G53" s="475"/>
      <c r="H53" s="475"/>
      <c r="I53" s="475"/>
      <c r="J53" s="131" t="str">
        <f t="shared" si="1"/>
        <v/>
      </c>
      <c r="K53" s="110"/>
      <c r="L53" s="85" t="str">
        <f t="shared" si="2"/>
        <v/>
      </c>
      <c r="M53" s="19"/>
      <c r="N53" s="19"/>
      <c r="O53" s="19"/>
      <c r="P53" s="541"/>
      <c r="Q53" s="541"/>
      <c r="R53" s="542"/>
    </row>
    <row r="54" spans="1:18" x14ac:dyDescent="0.2">
      <c r="A54" s="5" t="s">
        <v>97</v>
      </c>
      <c r="B54" s="562" t="s">
        <v>99</v>
      </c>
      <c r="C54" s="563"/>
      <c r="D54" s="563"/>
      <c r="E54" s="563"/>
      <c r="F54" s="563"/>
      <c r="G54" s="563"/>
      <c r="H54" s="563"/>
      <c r="I54" s="564"/>
      <c r="J54" s="77" t="s">
        <v>72</v>
      </c>
      <c r="K54" s="9" t="s">
        <v>101</v>
      </c>
      <c r="L54" s="9" t="s">
        <v>2</v>
      </c>
      <c r="M54" s="9" t="s">
        <v>100</v>
      </c>
      <c r="N54" s="9" t="s">
        <v>192</v>
      </c>
      <c r="O54" s="9" t="s">
        <v>136</v>
      </c>
      <c r="P54" s="115" t="s">
        <v>144</v>
      </c>
      <c r="Q54" s="9" t="s">
        <v>102</v>
      </c>
      <c r="R54" s="6" t="s">
        <v>10</v>
      </c>
    </row>
    <row r="55" spans="1:18" x14ac:dyDescent="0.2">
      <c r="A55" s="159">
        <v>1</v>
      </c>
      <c r="B55" s="500" t="s">
        <v>220</v>
      </c>
      <c r="C55" s="501"/>
      <c r="D55" s="501"/>
      <c r="E55" s="501"/>
      <c r="F55" s="501"/>
      <c r="G55" s="501"/>
      <c r="H55" s="501"/>
      <c r="I55" s="502"/>
      <c r="J55" s="26">
        <v>237.43</v>
      </c>
      <c r="K55" s="482"/>
      <c r="L55" s="483"/>
      <c r="M55" s="483"/>
      <c r="N55" s="22"/>
      <c r="O55" s="483"/>
      <c r="P55" s="483"/>
      <c r="Q55" s="483"/>
      <c r="R55" s="484"/>
    </row>
    <row r="56" spans="1:18" x14ac:dyDescent="0.2">
      <c r="A56" s="159">
        <v>2</v>
      </c>
      <c r="B56" s="500" t="s">
        <v>279</v>
      </c>
      <c r="C56" s="501"/>
      <c r="D56" s="501"/>
      <c r="E56" s="501"/>
      <c r="F56" s="501"/>
      <c r="G56" s="501"/>
      <c r="H56" s="501"/>
      <c r="I56" s="502"/>
      <c r="J56" s="26">
        <v>660.53</v>
      </c>
      <c r="K56" s="482" t="s">
        <v>459</v>
      </c>
      <c r="L56" s="483" t="s">
        <v>273</v>
      </c>
      <c r="M56" s="483" t="s">
        <v>274</v>
      </c>
      <c r="N56" s="22">
        <v>11.5</v>
      </c>
      <c r="O56" s="483" t="s">
        <v>275</v>
      </c>
      <c r="P56" s="483" t="s">
        <v>276</v>
      </c>
      <c r="Q56" s="483" t="s">
        <v>277</v>
      </c>
      <c r="R56" s="484" t="s">
        <v>278</v>
      </c>
    </row>
    <row r="57" spans="1:18" x14ac:dyDescent="0.2">
      <c r="A57" s="159">
        <v>3</v>
      </c>
      <c r="B57" s="500" t="s">
        <v>484</v>
      </c>
      <c r="C57" s="501"/>
      <c r="D57" s="501"/>
      <c r="E57" s="501"/>
      <c r="F57" s="501"/>
      <c r="G57" s="501"/>
      <c r="H57" s="501"/>
      <c r="I57" s="502"/>
      <c r="J57" s="26">
        <v>837.8</v>
      </c>
      <c r="K57" s="482"/>
      <c r="L57" s="483"/>
      <c r="M57" s="483"/>
      <c r="N57" s="22"/>
      <c r="O57" s="483"/>
      <c r="P57" s="483"/>
      <c r="Q57" s="483"/>
      <c r="R57" s="484"/>
    </row>
    <row r="58" spans="1:18" x14ac:dyDescent="0.2">
      <c r="A58" s="159">
        <v>4</v>
      </c>
      <c r="B58" s="500" t="s">
        <v>574</v>
      </c>
      <c r="C58" s="501"/>
      <c r="D58" s="501"/>
      <c r="E58" s="501"/>
      <c r="F58" s="501"/>
      <c r="G58" s="501"/>
      <c r="H58" s="501"/>
      <c r="I58" s="502"/>
      <c r="J58" s="26">
        <v>89.5</v>
      </c>
      <c r="K58" s="482" t="s">
        <v>459</v>
      </c>
      <c r="L58" s="483" t="s">
        <v>505</v>
      </c>
      <c r="M58" s="483" t="s">
        <v>506</v>
      </c>
      <c r="N58" s="22"/>
      <c r="O58" s="483" t="s">
        <v>275</v>
      </c>
      <c r="P58" s="483" t="s">
        <v>507</v>
      </c>
      <c r="Q58" s="483" t="s">
        <v>508</v>
      </c>
      <c r="R58" s="484" t="s">
        <v>509</v>
      </c>
    </row>
    <row r="59" spans="1:18" x14ac:dyDescent="0.2">
      <c r="A59" s="159">
        <v>5</v>
      </c>
      <c r="B59" s="500" t="s">
        <v>575</v>
      </c>
      <c r="C59" s="501"/>
      <c r="D59" s="501"/>
      <c r="E59" s="501"/>
      <c r="F59" s="501"/>
      <c r="G59" s="501"/>
      <c r="H59" s="501"/>
      <c r="I59" s="502"/>
      <c r="J59" s="26">
        <v>103.57</v>
      </c>
      <c r="K59" s="482" t="s">
        <v>570</v>
      </c>
      <c r="L59" s="483" t="s">
        <v>571</v>
      </c>
      <c r="M59" s="483" t="s">
        <v>572</v>
      </c>
      <c r="N59" s="22"/>
      <c r="O59" s="483" t="s">
        <v>275</v>
      </c>
      <c r="P59" s="483" t="s">
        <v>507</v>
      </c>
      <c r="Q59" s="483" t="s">
        <v>508</v>
      </c>
      <c r="R59" s="484" t="s">
        <v>573</v>
      </c>
    </row>
    <row r="60" spans="1:18" ht="12.75" customHeight="1" x14ac:dyDescent="0.2">
      <c r="A60" s="159"/>
      <c r="B60" s="500"/>
      <c r="C60" s="501"/>
      <c r="D60" s="501"/>
      <c r="E60" s="501"/>
      <c r="F60" s="501"/>
      <c r="G60" s="501"/>
      <c r="H60" s="501"/>
      <c r="I60" s="502"/>
      <c r="J60" s="26"/>
      <c r="K60" s="482"/>
      <c r="L60" s="483"/>
      <c r="M60" s="483"/>
      <c r="N60" s="22"/>
      <c r="O60" s="483"/>
      <c r="P60" s="483"/>
      <c r="Q60" s="483"/>
      <c r="R60" s="484"/>
    </row>
    <row r="61" spans="1:18" x14ac:dyDescent="0.2">
      <c r="A61" s="21"/>
      <c r="B61" s="548"/>
      <c r="C61" s="549"/>
      <c r="D61" s="549"/>
      <c r="E61" s="549"/>
      <c r="F61" s="549"/>
      <c r="G61" s="549"/>
      <c r="H61" s="549"/>
      <c r="I61" s="550"/>
      <c r="J61" s="26"/>
      <c r="K61" s="482"/>
      <c r="L61" s="483"/>
      <c r="M61" s="483"/>
      <c r="N61" s="22"/>
      <c r="O61" s="483"/>
      <c r="P61" s="483"/>
      <c r="Q61" s="483"/>
      <c r="R61" s="484"/>
    </row>
    <row r="62" spans="1:18" ht="13.5" thickBot="1" x14ac:dyDescent="0.25">
      <c r="A62" s="31"/>
      <c r="B62" s="551"/>
      <c r="C62" s="552"/>
      <c r="D62" s="552"/>
      <c r="E62" s="552"/>
      <c r="F62" s="552"/>
      <c r="G62" s="552"/>
      <c r="H62" s="552"/>
      <c r="I62" s="553"/>
      <c r="J62" s="23"/>
      <c r="K62" s="488"/>
      <c r="L62" s="488"/>
      <c r="M62" s="488"/>
      <c r="N62" s="23"/>
      <c r="O62" s="488"/>
      <c r="P62" s="488"/>
      <c r="Q62" s="488"/>
      <c r="R62" s="234"/>
    </row>
    <row r="63" spans="1:18" ht="13.5" thickBot="1" x14ac:dyDescent="0.25">
      <c r="A63" s="10"/>
      <c r="B63" s="11"/>
      <c r="C63" s="52" t="s">
        <v>46</v>
      </c>
      <c r="D63" s="52" t="s">
        <v>47</v>
      </c>
      <c r="E63" s="52" t="s">
        <v>48</v>
      </c>
      <c r="F63" s="52" t="s">
        <v>49</v>
      </c>
      <c r="G63" s="52" t="s">
        <v>50</v>
      </c>
      <c r="H63" s="52" t="s">
        <v>29</v>
      </c>
      <c r="I63" s="53" t="s">
        <v>51</v>
      </c>
      <c r="J63" s="554" t="s">
        <v>27</v>
      </c>
      <c r="K63" s="555"/>
      <c r="L63" s="108"/>
      <c r="M63" s="108"/>
      <c r="N63" s="58" t="s">
        <v>2</v>
      </c>
      <c r="O63" s="477" t="s">
        <v>3</v>
      </c>
      <c r="P63" s="79" t="s">
        <v>105</v>
      </c>
      <c r="Q63" s="79" t="s">
        <v>106</v>
      </c>
      <c r="R63" s="18" t="s">
        <v>4</v>
      </c>
    </row>
    <row r="64" spans="1:18" x14ac:dyDescent="0.2">
      <c r="A64" s="12" t="s">
        <v>52</v>
      </c>
      <c r="B64" s="13"/>
      <c r="C64" s="475">
        <v>5</v>
      </c>
      <c r="D64" s="26">
        <v>19.5</v>
      </c>
      <c r="E64" s="475" t="s">
        <v>281</v>
      </c>
      <c r="F64" s="27" t="s">
        <v>282</v>
      </c>
      <c r="G64" s="475">
        <v>188</v>
      </c>
      <c r="H64" s="28">
        <v>8863.7000000000007</v>
      </c>
      <c r="I64" s="474">
        <v>443</v>
      </c>
      <c r="J64" s="61">
        <v>156.5</v>
      </c>
      <c r="K64" s="94" t="s">
        <v>57</v>
      </c>
      <c r="L64" s="556" t="s">
        <v>6</v>
      </c>
      <c r="M64" s="557"/>
      <c r="N64" s="475">
        <v>20</v>
      </c>
      <c r="O64" s="19" t="s">
        <v>190</v>
      </c>
      <c r="P64" s="111">
        <v>50</v>
      </c>
      <c r="Q64" s="111" t="s">
        <v>191</v>
      </c>
      <c r="R64" s="169"/>
    </row>
    <row r="65" spans="1:25" x14ac:dyDescent="0.2">
      <c r="A65" s="12" t="s">
        <v>53</v>
      </c>
      <c r="B65" s="13"/>
      <c r="C65" s="475">
        <v>5</v>
      </c>
      <c r="D65" s="475">
        <v>49.8</v>
      </c>
      <c r="E65" s="475" t="s">
        <v>280</v>
      </c>
      <c r="F65" s="475" t="s">
        <v>282</v>
      </c>
      <c r="G65" s="59"/>
      <c r="H65" s="475"/>
      <c r="I65" s="474">
        <v>21</v>
      </c>
      <c r="J65" s="558"/>
      <c r="K65" s="559"/>
      <c r="L65" s="560" t="s">
        <v>107</v>
      </c>
      <c r="M65" s="561"/>
      <c r="N65" s="92">
        <v>13.375</v>
      </c>
      <c r="O65" s="19" t="s">
        <v>200</v>
      </c>
      <c r="P65" s="111">
        <v>1177</v>
      </c>
      <c r="Q65" s="111" t="s">
        <v>191</v>
      </c>
      <c r="R65" s="169">
        <v>43244</v>
      </c>
    </row>
    <row r="66" spans="1:25" ht="13.5" thickBot="1" x14ac:dyDescent="0.25">
      <c r="A66" s="15" t="s">
        <v>54</v>
      </c>
      <c r="B66" s="16"/>
      <c r="C66" s="29">
        <v>5</v>
      </c>
      <c r="D66" s="29">
        <v>19.5</v>
      </c>
      <c r="E66" s="29" t="s">
        <v>281</v>
      </c>
      <c r="F66" s="29" t="s">
        <v>282</v>
      </c>
      <c r="G66" s="60"/>
      <c r="H66" s="29"/>
      <c r="I66" s="30"/>
      <c r="J66" s="574"/>
      <c r="K66" s="575"/>
      <c r="L66" s="560" t="s">
        <v>108</v>
      </c>
      <c r="M66" s="561"/>
      <c r="N66" s="92">
        <v>9.625</v>
      </c>
      <c r="O66" s="19" t="s">
        <v>485</v>
      </c>
      <c r="P66" s="111">
        <v>8515</v>
      </c>
      <c r="Q66" s="111" t="s">
        <v>191</v>
      </c>
      <c r="R66" s="169">
        <v>43280</v>
      </c>
    </row>
    <row r="67" spans="1:25" ht="13.5" thickBot="1" x14ac:dyDescent="0.25">
      <c r="A67" s="527" t="s">
        <v>56</v>
      </c>
      <c r="B67" s="576"/>
      <c r="C67" s="577" t="s">
        <v>33</v>
      </c>
      <c r="D67" s="577"/>
      <c r="E67" s="25">
        <v>0.95</v>
      </c>
      <c r="F67" s="578" t="s">
        <v>34</v>
      </c>
      <c r="G67" s="577"/>
      <c r="H67" s="24">
        <v>0.95</v>
      </c>
      <c r="I67" s="540" t="s">
        <v>73</v>
      </c>
      <c r="J67" s="579"/>
      <c r="K67" s="579"/>
      <c r="L67" s="580" t="s">
        <v>109</v>
      </c>
      <c r="M67" s="561"/>
      <c r="N67" s="92"/>
      <c r="O67" s="19"/>
      <c r="P67" s="111"/>
      <c r="Q67" s="111"/>
      <c r="R67" s="169"/>
    </row>
    <row r="68" spans="1:25" ht="13.5" thickBot="1" x14ac:dyDescent="0.25">
      <c r="A68" s="17"/>
      <c r="B68" s="477" t="s">
        <v>9</v>
      </c>
      <c r="C68" s="477" t="s">
        <v>28</v>
      </c>
      <c r="D68" s="477" t="s">
        <v>29</v>
      </c>
      <c r="E68" s="477" t="s">
        <v>55</v>
      </c>
      <c r="F68" s="477" t="s">
        <v>30</v>
      </c>
      <c r="G68" s="477" t="s">
        <v>31</v>
      </c>
      <c r="H68" s="18" t="s">
        <v>32</v>
      </c>
      <c r="I68" s="5" t="s">
        <v>5</v>
      </c>
      <c r="J68" s="9" t="s">
        <v>30</v>
      </c>
      <c r="K68" s="478" t="s">
        <v>35</v>
      </c>
      <c r="L68" s="565" t="s">
        <v>110</v>
      </c>
      <c r="M68" s="566"/>
      <c r="N68" s="93"/>
      <c r="O68" s="20"/>
      <c r="P68" s="112"/>
      <c r="Q68" s="112"/>
      <c r="R68" s="170"/>
    </row>
    <row r="69" spans="1:25" x14ac:dyDescent="0.2">
      <c r="A69" s="480" t="s">
        <v>33</v>
      </c>
      <c r="B69" s="50" t="s">
        <v>283</v>
      </c>
      <c r="C69" s="22">
        <v>5.5</v>
      </c>
      <c r="D69" s="22">
        <v>12</v>
      </c>
      <c r="E69" s="65">
        <v>3.7</v>
      </c>
      <c r="F69" s="28">
        <v>72</v>
      </c>
      <c r="G69" s="14">
        <f>E69*F69*E67</f>
        <v>253.08</v>
      </c>
      <c r="H69" s="63">
        <v>2200</v>
      </c>
      <c r="I69" s="21" t="s">
        <v>546</v>
      </c>
      <c r="J69" s="482" t="s">
        <v>305</v>
      </c>
      <c r="K69" s="474">
        <v>430</v>
      </c>
      <c r="L69" s="540" t="s">
        <v>132</v>
      </c>
      <c r="M69" s="507"/>
      <c r="N69" s="507"/>
      <c r="O69" s="567" t="s">
        <v>126</v>
      </c>
      <c r="P69" s="531"/>
      <c r="Q69" s="531"/>
      <c r="R69" s="532"/>
    </row>
    <row r="70" spans="1:25" ht="13.5" thickBot="1" x14ac:dyDescent="0.25">
      <c r="A70" s="493" t="s">
        <v>34</v>
      </c>
      <c r="B70" s="51" t="s">
        <v>283</v>
      </c>
      <c r="C70" s="23">
        <v>5.5</v>
      </c>
      <c r="D70" s="23">
        <v>12</v>
      </c>
      <c r="E70" s="66">
        <v>3.7</v>
      </c>
      <c r="F70" s="35">
        <v>72</v>
      </c>
      <c r="G70" s="8">
        <f>E70*F70*H67</f>
        <v>253.08</v>
      </c>
      <c r="H70" s="64">
        <v>2200</v>
      </c>
      <c r="I70" s="125" t="s">
        <v>546</v>
      </c>
      <c r="J70" s="120" t="s">
        <v>305</v>
      </c>
      <c r="K70" s="126">
        <v>440</v>
      </c>
      <c r="L70" s="568" t="s">
        <v>118</v>
      </c>
      <c r="M70" s="569"/>
      <c r="N70" s="166">
        <v>6</v>
      </c>
      <c r="O70" s="570" t="s">
        <v>133</v>
      </c>
      <c r="P70" s="571"/>
      <c r="Q70" s="572" t="s">
        <v>205</v>
      </c>
      <c r="R70" s="573"/>
    </row>
    <row r="71" spans="1:25" x14ac:dyDescent="0.2">
      <c r="A71" s="587" t="s">
        <v>112</v>
      </c>
      <c r="B71" s="588"/>
      <c r="C71" s="191">
        <v>43242</v>
      </c>
      <c r="D71" s="485" t="s">
        <v>111</v>
      </c>
      <c r="E71" s="183">
        <v>0.8125</v>
      </c>
      <c r="F71" s="589" t="s">
        <v>76</v>
      </c>
      <c r="G71" s="590"/>
      <c r="H71" s="151"/>
      <c r="I71" s="491" t="s">
        <v>156</v>
      </c>
      <c r="J71" s="591" t="s">
        <v>157</v>
      </c>
      <c r="K71" s="592"/>
      <c r="L71" s="584" t="s">
        <v>119</v>
      </c>
      <c r="M71" s="584"/>
      <c r="N71" s="100">
        <v>6</v>
      </c>
      <c r="O71" s="593" t="s">
        <v>131</v>
      </c>
      <c r="P71" s="594"/>
      <c r="Q71" s="585" t="s">
        <v>259</v>
      </c>
      <c r="R71" s="586"/>
      <c r="V71" s="95"/>
      <c r="W71" s="96"/>
      <c r="X71" s="96"/>
      <c r="Y71" s="96"/>
    </row>
    <row r="72" spans="1:25" x14ac:dyDescent="0.2">
      <c r="A72" s="570" t="s">
        <v>113</v>
      </c>
      <c r="B72" s="571"/>
      <c r="C72" s="113">
        <v>43244</v>
      </c>
      <c r="D72" s="481" t="s">
        <v>111</v>
      </c>
      <c r="E72" s="184">
        <v>0.5625</v>
      </c>
      <c r="F72" s="581" t="s">
        <v>75</v>
      </c>
      <c r="G72" s="582"/>
      <c r="H72" s="238"/>
      <c r="I72" s="480" t="s">
        <v>158</v>
      </c>
      <c r="J72" s="500" t="s">
        <v>588</v>
      </c>
      <c r="K72" s="583"/>
      <c r="L72" s="584" t="s">
        <v>120</v>
      </c>
      <c r="M72" s="584"/>
      <c r="N72" s="100">
        <v>1</v>
      </c>
      <c r="O72" s="570" t="s">
        <v>128</v>
      </c>
      <c r="P72" s="571"/>
      <c r="Q72" s="585" t="s">
        <v>260</v>
      </c>
      <c r="R72" s="586"/>
      <c r="V72" s="95"/>
      <c r="W72" s="97"/>
      <c r="X72" s="97"/>
      <c r="Y72" s="96"/>
    </row>
    <row r="73" spans="1:25" x14ac:dyDescent="0.2">
      <c r="A73" s="570" t="s">
        <v>114</v>
      </c>
      <c r="B73" s="571"/>
      <c r="C73" s="113">
        <v>43274</v>
      </c>
      <c r="D73" s="481" t="s">
        <v>111</v>
      </c>
      <c r="E73" s="184">
        <v>0.38541666666666669</v>
      </c>
      <c r="F73" s="581" t="s">
        <v>142</v>
      </c>
      <c r="G73" s="582"/>
      <c r="H73" s="238" t="s">
        <v>590</v>
      </c>
      <c r="I73" s="480" t="s">
        <v>159</v>
      </c>
      <c r="J73" s="500"/>
      <c r="K73" s="583"/>
      <c r="L73" s="584" t="s">
        <v>127</v>
      </c>
      <c r="M73" s="584"/>
      <c r="N73" s="100">
        <v>2</v>
      </c>
      <c r="O73" s="593" t="s">
        <v>131</v>
      </c>
      <c r="P73" s="594"/>
      <c r="Q73" s="585" t="s">
        <v>261</v>
      </c>
      <c r="R73" s="586"/>
    </row>
    <row r="74" spans="1:25" x14ac:dyDescent="0.2">
      <c r="A74" s="570" t="s">
        <v>116</v>
      </c>
      <c r="B74" s="571"/>
      <c r="C74" s="114"/>
      <c r="D74" s="481" t="s">
        <v>111</v>
      </c>
      <c r="E74" s="184"/>
      <c r="F74" s="581" t="s">
        <v>150</v>
      </c>
      <c r="G74" s="582"/>
      <c r="H74" s="239"/>
      <c r="I74" s="480" t="s">
        <v>160</v>
      </c>
      <c r="J74" s="500"/>
      <c r="K74" s="583"/>
      <c r="L74" s="584" t="s">
        <v>122</v>
      </c>
      <c r="M74" s="584"/>
      <c r="N74" s="100">
        <v>2</v>
      </c>
      <c r="O74" s="570" t="s">
        <v>120</v>
      </c>
      <c r="P74" s="571"/>
      <c r="Q74" s="585" t="s">
        <v>429</v>
      </c>
      <c r="R74" s="586"/>
      <c r="T74" s="95"/>
      <c r="U74" s="101"/>
      <c r="V74" s="102"/>
      <c r="W74" s="103"/>
      <c r="X74" s="103"/>
      <c r="Y74" s="103"/>
    </row>
    <row r="75" spans="1:25" x14ac:dyDescent="0.2">
      <c r="A75" s="570" t="s">
        <v>117</v>
      </c>
      <c r="B75" s="571"/>
      <c r="C75" s="114"/>
      <c r="D75" s="481" t="s">
        <v>111</v>
      </c>
      <c r="E75" s="185"/>
      <c r="F75" s="581" t="s">
        <v>151</v>
      </c>
      <c r="G75" s="582"/>
      <c r="H75" s="238"/>
      <c r="I75" s="480" t="s">
        <v>161</v>
      </c>
      <c r="J75" s="500"/>
      <c r="K75" s="583"/>
      <c r="L75" s="584" t="s">
        <v>123</v>
      </c>
      <c r="M75" s="584"/>
      <c r="N75" s="100">
        <v>2</v>
      </c>
      <c r="O75" s="593" t="s">
        <v>131</v>
      </c>
      <c r="P75" s="594"/>
      <c r="Q75" s="585" t="s">
        <v>430</v>
      </c>
      <c r="R75" s="586"/>
      <c r="T75" s="104"/>
      <c r="U75" s="104"/>
      <c r="V75" s="104"/>
      <c r="W75" s="104"/>
      <c r="X75" s="104"/>
      <c r="Y75" s="104"/>
    </row>
    <row r="76" spans="1:25" ht="13.5" thickBot="1" x14ac:dyDescent="0.25">
      <c r="A76" s="595" t="s">
        <v>115</v>
      </c>
      <c r="B76" s="596"/>
      <c r="C76" s="168"/>
      <c r="D76" s="486" t="s">
        <v>111</v>
      </c>
      <c r="E76" s="186"/>
      <c r="F76" s="597" t="s">
        <v>135</v>
      </c>
      <c r="G76" s="598"/>
      <c r="H76" s="240"/>
      <c r="I76" s="480" t="s">
        <v>162</v>
      </c>
      <c r="J76" s="500"/>
      <c r="K76" s="583"/>
      <c r="L76" s="584" t="s">
        <v>121</v>
      </c>
      <c r="M76" s="584"/>
      <c r="N76" s="100">
        <v>1</v>
      </c>
      <c r="O76" s="570" t="s">
        <v>129</v>
      </c>
      <c r="P76" s="571"/>
      <c r="Q76" s="585" t="s">
        <v>591</v>
      </c>
      <c r="R76" s="586"/>
    </row>
    <row r="77" spans="1:25" x14ac:dyDescent="0.2">
      <c r="A77" s="609" t="s">
        <v>143</v>
      </c>
      <c r="B77" s="610"/>
      <c r="C77" s="610"/>
      <c r="D77" s="610"/>
      <c r="E77" s="610"/>
      <c r="F77" s="610"/>
      <c r="G77" s="610"/>
      <c r="H77" s="610"/>
      <c r="I77" s="480" t="s">
        <v>163</v>
      </c>
      <c r="J77" s="501"/>
      <c r="K77" s="583"/>
      <c r="L77" s="584" t="s">
        <v>124</v>
      </c>
      <c r="M77" s="584"/>
      <c r="N77" s="100">
        <v>2</v>
      </c>
      <c r="O77" s="593" t="s">
        <v>131</v>
      </c>
      <c r="P77" s="594"/>
      <c r="Q77" s="585" t="s">
        <v>592</v>
      </c>
      <c r="R77" s="586"/>
    </row>
    <row r="78" spans="1:25" x14ac:dyDescent="0.2">
      <c r="A78" s="611" t="s">
        <v>193</v>
      </c>
      <c r="B78" s="612"/>
      <c r="C78" s="612"/>
      <c r="D78" s="612"/>
      <c r="E78" s="612"/>
      <c r="F78" s="612"/>
      <c r="G78" s="612"/>
      <c r="H78" s="613"/>
      <c r="I78" s="480" t="s">
        <v>164</v>
      </c>
      <c r="J78" s="501" t="s">
        <v>589</v>
      </c>
      <c r="K78" s="583"/>
      <c r="L78" s="584" t="s">
        <v>125</v>
      </c>
      <c r="M78" s="584"/>
      <c r="N78" s="100"/>
      <c r="O78" s="570" t="s">
        <v>130</v>
      </c>
      <c r="P78" s="571"/>
      <c r="Q78" s="585" t="s">
        <v>266</v>
      </c>
      <c r="R78" s="586"/>
    </row>
    <row r="79" spans="1:25" ht="13.5" thickBot="1" x14ac:dyDescent="0.25">
      <c r="A79" s="614"/>
      <c r="B79" s="615"/>
      <c r="C79" s="615"/>
      <c r="D79" s="615"/>
      <c r="E79" s="615"/>
      <c r="F79" s="615"/>
      <c r="G79" s="615"/>
      <c r="H79" s="616"/>
      <c r="I79" s="127" t="s">
        <v>202</v>
      </c>
      <c r="J79" s="599" t="s">
        <v>522</v>
      </c>
      <c r="K79" s="600"/>
      <c r="L79" s="601" t="s">
        <v>134</v>
      </c>
      <c r="M79" s="601"/>
      <c r="N79" s="167">
        <f>SUM(N70:N78)</f>
        <v>22</v>
      </c>
      <c r="O79" s="602" t="s">
        <v>131</v>
      </c>
      <c r="P79" s="603"/>
      <c r="Q79" s="604" t="s">
        <v>267</v>
      </c>
      <c r="R79" s="605"/>
      <c r="W79" s="98"/>
      <c r="X79" s="95"/>
      <c r="Y79" s="95"/>
    </row>
    <row r="80" spans="1:25" x14ac:dyDescent="0.2">
      <c r="L80" s="1"/>
      <c r="W80" s="98"/>
      <c r="X80" s="98"/>
      <c r="Y80" s="98"/>
    </row>
    <row r="81" spans="1:25" x14ac:dyDescent="0.2">
      <c r="W81" s="99"/>
      <c r="X81" s="99"/>
      <c r="Y81" s="98"/>
    </row>
    <row r="84" spans="1:25" ht="13.5" thickBot="1" x14ac:dyDescent="0.25"/>
    <row r="85" spans="1:25" ht="13.5" thickBot="1" x14ac:dyDescent="0.25">
      <c r="A85" s="491" t="s">
        <v>0</v>
      </c>
      <c r="B85" s="606" t="str">
        <f>B1</f>
        <v>Gwendolyn #2612 LB</v>
      </c>
      <c r="C85" s="606"/>
      <c r="D85" s="607"/>
      <c r="E85" s="492" t="s">
        <v>138</v>
      </c>
      <c r="F85" s="608">
        <f>F1</f>
        <v>43284</v>
      </c>
      <c r="G85" s="608"/>
      <c r="H85" s="492" t="s">
        <v>1</v>
      </c>
      <c r="I85" s="142">
        <f>I1</f>
        <v>13</v>
      </c>
      <c r="J85" s="128" t="s">
        <v>5</v>
      </c>
      <c r="K85" s="162">
        <f>K1</f>
        <v>9652</v>
      </c>
      <c r="L85" s="128" t="s">
        <v>7</v>
      </c>
      <c r="M85" s="163">
        <f>M1</f>
        <v>341</v>
      </c>
    </row>
    <row r="86" spans="1:25" x14ac:dyDescent="0.2">
      <c r="A86" s="36" t="s">
        <v>141</v>
      </c>
      <c r="B86" s="623" t="str">
        <f>B2</f>
        <v>Slip and cut drilling line</v>
      </c>
      <c r="C86" s="624"/>
      <c r="D86" s="624"/>
      <c r="E86" s="624"/>
      <c r="F86" s="625"/>
      <c r="G86" s="4" t="s">
        <v>139</v>
      </c>
      <c r="H86" s="626">
        <f>H2</f>
        <v>103436</v>
      </c>
      <c r="I86" s="627"/>
      <c r="J86" s="567" t="s">
        <v>43</v>
      </c>
      <c r="K86" s="531"/>
      <c r="L86" s="531"/>
      <c r="M86" s="532"/>
    </row>
    <row r="87" spans="1:25" ht="13.5" thickBot="1" x14ac:dyDescent="0.25">
      <c r="A87" s="36" t="s">
        <v>74</v>
      </c>
      <c r="B87" s="628" t="str">
        <f>B3</f>
        <v>Precision Rig 593</v>
      </c>
      <c r="C87" s="629"/>
      <c r="D87" s="629"/>
      <c r="E87" s="4" t="s">
        <v>137</v>
      </c>
      <c r="F87" s="192">
        <f>F3</f>
        <v>11.614583333335759</v>
      </c>
      <c r="G87" s="4" t="s">
        <v>140</v>
      </c>
      <c r="H87" s="630">
        <f>H3</f>
        <v>1325271</v>
      </c>
      <c r="I87" s="631"/>
      <c r="J87" s="5" t="s">
        <v>80</v>
      </c>
      <c r="K87" s="9" t="s">
        <v>44</v>
      </c>
      <c r="L87" s="9" t="s">
        <v>78</v>
      </c>
      <c r="M87" s="6" t="s">
        <v>93</v>
      </c>
      <c r="R87" s="632"/>
      <c r="S87" s="633"/>
    </row>
    <row r="88" spans="1:25" x14ac:dyDescent="0.2">
      <c r="A88" s="91" t="s">
        <v>70</v>
      </c>
      <c r="B88" s="477" t="s">
        <v>2</v>
      </c>
      <c r="C88" s="477" t="s">
        <v>12</v>
      </c>
      <c r="D88" s="477" t="s">
        <v>13</v>
      </c>
      <c r="E88" s="477" t="s">
        <v>14</v>
      </c>
      <c r="F88" s="477" t="s">
        <v>15</v>
      </c>
      <c r="G88" s="477" t="s">
        <v>91</v>
      </c>
      <c r="H88" s="477" t="s">
        <v>48</v>
      </c>
      <c r="I88" s="18" t="s">
        <v>92</v>
      </c>
      <c r="J88" s="54" t="str">
        <f t="shared" ref="J88:M99" si="3">J4</f>
        <v>9352'</v>
      </c>
      <c r="K88" s="131">
        <f t="shared" si="3"/>
        <v>69.77</v>
      </c>
      <c r="L88" s="199">
        <f t="shared" si="3"/>
        <v>314.01</v>
      </c>
      <c r="M88" s="200">
        <f t="shared" si="3"/>
        <v>9090.6200000000008</v>
      </c>
      <c r="R88" s="490"/>
      <c r="S88" s="490"/>
    </row>
    <row r="89" spans="1:25" x14ac:dyDescent="0.2">
      <c r="A89" s="160">
        <f t="shared" ref="A89:B96" si="4">A46</f>
        <v>1</v>
      </c>
      <c r="B89" s="241">
        <f t="shared" si="4"/>
        <v>17.5</v>
      </c>
      <c r="C89" s="55">
        <f t="shared" ref="C89:H96" si="5">H46</f>
        <v>40</v>
      </c>
      <c r="D89" s="89">
        <f t="shared" si="5"/>
        <v>1177</v>
      </c>
      <c r="E89" s="131">
        <f t="shared" si="5"/>
        <v>1137</v>
      </c>
      <c r="F89" s="193">
        <f t="shared" si="5"/>
        <v>20.5</v>
      </c>
      <c r="G89" s="194">
        <f t="shared" si="5"/>
        <v>55.463414634146339</v>
      </c>
      <c r="H89" s="193" t="str">
        <f t="shared" si="5"/>
        <v>1,1</v>
      </c>
      <c r="I89" s="195" t="str">
        <f t="shared" ref="I89:I96" si="6">O46</f>
        <v>TD</v>
      </c>
      <c r="J89" s="54" t="str">
        <f t="shared" si="3"/>
        <v>9442'</v>
      </c>
      <c r="K89" s="131">
        <f t="shared" si="3"/>
        <v>73.84</v>
      </c>
      <c r="L89" s="199">
        <f t="shared" si="3"/>
        <v>324.07</v>
      </c>
      <c r="M89" s="200">
        <f t="shared" si="3"/>
        <v>9118.7800000000007</v>
      </c>
      <c r="R89" s="132"/>
      <c r="S89" s="133"/>
      <c r="T89" s="139"/>
      <c r="U89" s="140"/>
    </row>
    <row r="90" spans="1:25" x14ac:dyDescent="0.2">
      <c r="A90" s="160">
        <f t="shared" si="4"/>
        <v>2</v>
      </c>
      <c r="B90" s="241">
        <f t="shared" si="4"/>
        <v>12.25</v>
      </c>
      <c r="C90" s="55">
        <f t="shared" si="5"/>
        <v>1177</v>
      </c>
      <c r="D90" s="89">
        <f t="shared" si="5"/>
        <v>8538</v>
      </c>
      <c r="E90" s="131">
        <f t="shared" si="5"/>
        <v>7361</v>
      </c>
      <c r="F90" s="193">
        <f t="shared" si="5"/>
        <v>80.75</v>
      </c>
      <c r="G90" s="194">
        <f t="shared" si="5"/>
        <v>91.15789473684211</v>
      </c>
      <c r="H90" s="193" t="str">
        <f t="shared" si="5"/>
        <v>4,4</v>
      </c>
      <c r="I90" s="195" t="str">
        <f t="shared" si="6"/>
        <v>TD</v>
      </c>
      <c r="J90" s="54" t="str">
        <f t="shared" si="3"/>
        <v>9604'</v>
      </c>
      <c r="K90" s="131">
        <f t="shared" si="3"/>
        <v>83.09</v>
      </c>
      <c r="L90" s="199">
        <f t="shared" si="3"/>
        <v>338.06</v>
      </c>
      <c r="M90" s="200">
        <f t="shared" si="3"/>
        <v>9149.0499999999993</v>
      </c>
      <c r="R90" s="132"/>
      <c r="S90" s="133"/>
      <c r="T90" s="1"/>
      <c r="U90" s="1"/>
    </row>
    <row r="91" spans="1:25" x14ac:dyDescent="0.2">
      <c r="A91" s="160">
        <f t="shared" si="4"/>
        <v>3</v>
      </c>
      <c r="B91" s="241">
        <f t="shared" si="4"/>
        <v>8.75</v>
      </c>
      <c r="C91" s="55">
        <f t="shared" si="5"/>
        <v>8538</v>
      </c>
      <c r="D91" s="89">
        <f t="shared" si="5"/>
        <v>8538</v>
      </c>
      <c r="E91" s="131">
        <f t="shared" si="5"/>
        <v>0</v>
      </c>
      <c r="F91" s="193">
        <f t="shared" si="5"/>
        <v>0</v>
      </c>
      <c r="G91" s="194" t="str">
        <f t="shared" si="5"/>
        <v/>
      </c>
      <c r="H91" s="193" t="str">
        <f t="shared" si="5"/>
        <v>1,6</v>
      </c>
      <c r="I91" s="195" t="str">
        <f t="shared" si="6"/>
        <v>TD</v>
      </c>
      <c r="J91" s="54">
        <f t="shared" si="3"/>
        <v>0</v>
      </c>
      <c r="K91" s="131">
        <f t="shared" si="3"/>
        <v>0</v>
      </c>
      <c r="L91" s="199">
        <f t="shared" si="3"/>
        <v>0</v>
      </c>
      <c r="M91" s="200">
        <f t="shared" si="3"/>
        <v>0</v>
      </c>
      <c r="T91" s="139"/>
      <c r="U91" s="139"/>
    </row>
    <row r="92" spans="1:25" x14ac:dyDescent="0.2">
      <c r="A92" s="160">
        <f t="shared" si="4"/>
        <v>4</v>
      </c>
      <c r="B92" s="241">
        <f t="shared" si="4"/>
        <v>8.5</v>
      </c>
      <c r="C92" s="55">
        <f t="shared" si="5"/>
        <v>8538</v>
      </c>
      <c r="D92" s="89">
        <f t="shared" si="5"/>
        <v>9652</v>
      </c>
      <c r="E92" s="131">
        <f t="shared" si="5"/>
        <v>1114</v>
      </c>
      <c r="F92" s="193">
        <f t="shared" si="5"/>
        <v>35.75</v>
      </c>
      <c r="G92" s="194">
        <f t="shared" si="5"/>
        <v>31.16083916083916</v>
      </c>
      <c r="H92" s="193" t="str">
        <f t="shared" si="5"/>
        <v>1,2</v>
      </c>
      <c r="I92" s="195" t="str">
        <f t="shared" si="6"/>
        <v>BHA</v>
      </c>
      <c r="J92" s="54">
        <f t="shared" si="3"/>
        <v>0</v>
      </c>
      <c r="K92" s="131">
        <f t="shared" si="3"/>
        <v>0</v>
      </c>
      <c r="L92" s="199">
        <f t="shared" si="3"/>
        <v>0</v>
      </c>
      <c r="M92" s="200">
        <f t="shared" si="3"/>
        <v>0</v>
      </c>
    </row>
    <row r="93" spans="1:25" x14ac:dyDescent="0.2">
      <c r="A93" s="160">
        <f t="shared" si="4"/>
        <v>5</v>
      </c>
      <c r="B93" s="241">
        <f t="shared" si="4"/>
        <v>8.5</v>
      </c>
      <c r="C93" s="55">
        <f t="shared" si="5"/>
        <v>9652</v>
      </c>
      <c r="D93" s="89">
        <f t="shared" si="5"/>
        <v>0</v>
      </c>
      <c r="E93" s="131" t="str">
        <f t="shared" si="5"/>
        <v/>
      </c>
      <c r="F93" s="193">
        <f t="shared" si="5"/>
        <v>0</v>
      </c>
      <c r="G93" s="194" t="str">
        <f t="shared" si="5"/>
        <v/>
      </c>
      <c r="H93" s="193">
        <f t="shared" si="5"/>
        <v>0</v>
      </c>
      <c r="I93" s="195">
        <f t="shared" si="6"/>
        <v>0</v>
      </c>
      <c r="J93" s="54">
        <f t="shared" si="3"/>
        <v>0</v>
      </c>
      <c r="K93" s="131">
        <f t="shared" si="3"/>
        <v>0</v>
      </c>
      <c r="L93" s="199">
        <f t="shared" si="3"/>
        <v>0</v>
      </c>
      <c r="M93" s="200">
        <f t="shared" si="3"/>
        <v>0</v>
      </c>
    </row>
    <row r="94" spans="1:25" x14ac:dyDescent="0.2">
      <c r="A94" s="160">
        <f t="shared" si="4"/>
        <v>0</v>
      </c>
      <c r="B94" s="241">
        <f t="shared" si="4"/>
        <v>0</v>
      </c>
      <c r="C94" s="55">
        <f t="shared" si="5"/>
        <v>0</v>
      </c>
      <c r="D94" s="89">
        <f t="shared" si="5"/>
        <v>0</v>
      </c>
      <c r="E94" s="131" t="str">
        <f t="shared" si="5"/>
        <v/>
      </c>
      <c r="F94" s="193">
        <f t="shared" si="5"/>
        <v>0</v>
      </c>
      <c r="G94" s="194" t="str">
        <f t="shared" si="5"/>
        <v/>
      </c>
      <c r="H94" s="193">
        <f t="shared" si="5"/>
        <v>0</v>
      </c>
      <c r="I94" s="195">
        <f t="shared" si="6"/>
        <v>0</v>
      </c>
      <c r="J94" s="54">
        <f t="shared" si="3"/>
        <v>0</v>
      </c>
      <c r="K94" s="131">
        <f t="shared" si="3"/>
        <v>0</v>
      </c>
      <c r="L94" s="199">
        <f t="shared" si="3"/>
        <v>0</v>
      </c>
      <c r="M94" s="200">
        <f t="shared" si="3"/>
        <v>0</v>
      </c>
    </row>
    <row r="95" spans="1:25" x14ac:dyDescent="0.2">
      <c r="A95" s="160">
        <f t="shared" si="4"/>
        <v>0</v>
      </c>
      <c r="B95" s="241">
        <f t="shared" si="4"/>
        <v>0</v>
      </c>
      <c r="C95" s="55">
        <f t="shared" si="5"/>
        <v>0</v>
      </c>
      <c r="D95" s="89">
        <f t="shared" si="5"/>
        <v>0</v>
      </c>
      <c r="E95" s="131" t="str">
        <f t="shared" si="5"/>
        <v/>
      </c>
      <c r="F95" s="193">
        <f t="shared" si="5"/>
        <v>0</v>
      </c>
      <c r="G95" s="194" t="str">
        <f t="shared" si="5"/>
        <v/>
      </c>
      <c r="H95" s="193">
        <f t="shared" si="5"/>
        <v>0</v>
      </c>
      <c r="I95" s="195">
        <f t="shared" si="6"/>
        <v>0</v>
      </c>
      <c r="J95" s="54">
        <f t="shared" si="3"/>
        <v>0</v>
      </c>
      <c r="K95" s="131">
        <f t="shared" si="3"/>
        <v>0</v>
      </c>
      <c r="L95" s="199">
        <f t="shared" si="3"/>
        <v>0</v>
      </c>
      <c r="M95" s="200">
        <f t="shared" si="3"/>
        <v>0</v>
      </c>
    </row>
    <row r="96" spans="1:25" ht="13.5" thickBot="1" x14ac:dyDescent="0.25">
      <c r="A96" s="161">
        <f t="shared" si="4"/>
        <v>0</v>
      </c>
      <c r="B96" s="242">
        <f t="shared" si="4"/>
        <v>0</v>
      </c>
      <c r="C96" s="57">
        <f t="shared" si="5"/>
        <v>0</v>
      </c>
      <c r="D96" s="146">
        <f t="shared" si="5"/>
        <v>0</v>
      </c>
      <c r="E96" s="147" t="str">
        <f t="shared" si="5"/>
        <v/>
      </c>
      <c r="F96" s="196">
        <f t="shared" si="5"/>
        <v>0</v>
      </c>
      <c r="G96" s="197" t="str">
        <f t="shared" si="5"/>
        <v/>
      </c>
      <c r="H96" s="196">
        <f t="shared" si="5"/>
        <v>0</v>
      </c>
      <c r="I96" s="198">
        <f t="shared" si="6"/>
        <v>0</v>
      </c>
      <c r="J96" s="54">
        <f t="shared" si="3"/>
        <v>0</v>
      </c>
      <c r="K96" s="131">
        <f t="shared" si="3"/>
        <v>0</v>
      </c>
      <c r="L96" s="199">
        <f t="shared" si="3"/>
        <v>0</v>
      </c>
      <c r="M96" s="200">
        <f t="shared" si="3"/>
        <v>0</v>
      </c>
    </row>
    <row r="97" spans="1:13" ht="13.5" thickBot="1" x14ac:dyDescent="0.25">
      <c r="A97" s="135"/>
      <c r="B97" s="108"/>
      <c r="C97" s="143" t="s">
        <v>2</v>
      </c>
      <c r="D97" s="77" t="s">
        <v>3</v>
      </c>
      <c r="E97" s="144" t="s">
        <v>105</v>
      </c>
      <c r="F97" s="144" t="s">
        <v>106</v>
      </c>
      <c r="G97" s="145" t="s">
        <v>4</v>
      </c>
      <c r="H97" s="7" t="s">
        <v>71</v>
      </c>
      <c r="I97" s="171" t="str">
        <f>A5</f>
        <v>8.2+</v>
      </c>
      <c r="J97" s="54">
        <f t="shared" si="3"/>
        <v>0</v>
      </c>
      <c r="K97" s="131">
        <f t="shared" si="3"/>
        <v>0</v>
      </c>
      <c r="L97" s="199">
        <f t="shared" si="3"/>
        <v>0</v>
      </c>
      <c r="M97" s="200">
        <f t="shared" si="3"/>
        <v>0</v>
      </c>
    </row>
    <row r="98" spans="1:13" x14ac:dyDescent="0.2">
      <c r="A98" s="640" t="s">
        <v>6</v>
      </c>
      <c r="B98" s="557"/>
      <c r="C98" s="241">
        <f t="shared" ref="C98:G102" si="7">N64</f>
        <v>20</v>
      </c>
      <c r="D98" s="56" t="str">
        <f t="shared" si="7"/>
        <v>52.78 / B</v>
      </c>
      <c r="E98" s="148">
        <f t="shared" si="7"/>
        <v>50</v>
      </c>
      <c r="F98" s="148" t="str">
        <f t="shared" si="7"/>
        <v>0'</v>
      </c>
      <c r="G98" s="174">
        <f t="shared" si="7"/>
        <v>0</v>
      </c>
      <c r="H98" s="5" t="s">
        <v>186</v>
      </c>
      <c r="I98" s="172">
        <f>B5</f>
        <v>52</v>
      </c>
      <c r="J98" s="54">
        <f t="shared" si="3"/>
        <v>0</v>
      </c>
      <c r="K98" s="131">
        <f t="shared" si="3"/>
        <v>0</v>
      </c>
      <c r="L98" s="199">
        <f t="shared" si="3"/>
        <v>0</v>
      </c>
      <c r="M98" s="200">
        <f t="shared" si="3"/>
        <v>0</v>
      </c>
    </row>
    <row r="99" spans="1:13" ht="13.5" thickBot="1" x14ac:dyDescent="0.25">
      <c r="A99" s="580" t="s">
        <v>107</v>
      </c>
      <c r="B99" s="561"/>
      <c r="C99" s="241">
        <f t="shared" si="7"/>
        <v>13.375</v>
      </c>
      <c r="D99" s="56" t="str">
        <f t="shared" si="7"/>
        <v>54.50 / J-55</v>
      </c>
      <c r="E99" s="148">
        <f t="shared" si="7"/>
        <v>1177</v>
      </c>
      <c r="F99" s="148" t="str">
        <f t="shared" si="7"/>
        <v>0'</v>
      </c>
      <c r="G99" s="174">
        <f t="shared" si="7"/>
        <v>43244</v>
      </c>
      <c r="H99" s="5" t="s">
        <v>25</v>
      </c>
      <c r="I99" s="172">
        <f>G5</f>
        <v>0</v>
      </c>
      <c r="J99" s="54">
        <f t="shared" si="3"/>
        <v>0</v>
      </c>
      <c r="K99" s="131">
        <f t="shared" si="3"/>
        <v>0</v>
      </c>
      <c r="L99" s="199">
        <f t="shared" si="3"/>
        <v>0</v>
      </c>
      <c r="M99" s="200">
        <f t="shared" si="3"/>
        <v>0</v>
      </c>
    </row>
    <row r="100" spans="1:13" x14ac:dyDescent="0.2">
      <c r="A100" s="580" t="s">
        <v>108</v>
      </c>
      <c r="B100" s="561"/>
      <c r="C100" s="241">
        <f t="shared" si="7"/>
        <v>9.625</v>
      </c>
      <c r="D100" s="56" t="str">
        <f t="shared" si="7"/>
        <v>40# /HCL80</v>
      </c>
      <c r="E100" s="148">
        <f t="shared" si="7"/>
        <v>8515</v>
      </c>
      <c r="F100" s="148" t="str">
        <f t="shared" si="7"/>
        <v>0'</v>
      </c>
      <c r="G100" s="174">
        <f t="shared" si="7"/>
        <v>43280</v>
      </c>
      <c r="H100" s="5" t="s">
        <v>23</v>
      </c>
      <c r="I100" s="172">
        <f>F5</f>
        <v>0</v>
      </c>
      <c r="J100" s="617"/>
      <c r="K100" s="618"/>
      <c r="L100" s="618"/>
      <c r="M100" s="619"/>
    </row>
    <row r="101" spans="1:13" x14ac:dyDescent="0.2">
      <c r="A101" s="580" t="s">
        <v>109</v>
      </c>
      <c r="B101" s="561"/>
      <c r="C101" s="241">
        <f t="shared" si="7"/>
        <v>0</v>
      </c>
      <c r="D101" s="56">
        <f t="shared" si="7"/>
        <v>0</v>
      </c>
      <c r="E101" s="148">
        <f t="shared" si="7"/>
        <v>0</v>
      </c>
      <c r="F101" s="148">
        <f t="shared" si="7"/>
        <v>0</v>
      </c>
      <c r="G101" s="174">
        <f t="shared" si="7"/>
        <v>0</v>
      </c>
      <c r="H101" s="5" t="s">
        <v>26</v>
      </c>
      <c r="I101" s="172">
        <f>I5</f>
        <v>30000</v>
      </c>
      <c r="J101" s="620"/>
      <c r="K101" s="621"/>
      <c r="L101" s="621"/>
      <c r="M101" s="622"/>
    </row>
    <row r="102" spans="1:13" ht="13.5" thickBot="1" x14ac:dyDescent="0.25">
      <c r="A102" s="565" t="s">
        <v>110</v>
      </c>
      <c r="B102" s="566"/>
      <c r="C102" s="241">
        <f t="shared" si="7"/>
        <v>0</v>
      </c>
      <c r="D102" s="56">
        <f t="shared" si="7"/>
        <v>0</v>
      </c>
      <c r="E102" s="148">
        <f t="shared" si="7"/>
        <v>0</v>
      </c>
      <c r="F102" s="148">
        <f t="shared" si="7"/>
        <v>0</v>
      </c>
      <c r="G102" s="174">
        <f t="shared" si="7"/>
        <v>0</v>
      </c>
      <c r="H102" s="134" t="s">
        <v>82</v>
      </c>
      <c r="I102" s="173" t="str">
        <f>B7</f>
        <v>84 / 16</v>
      </c>
      <c r="J102" s="620"/>
      <c r="K102" s="621"/>
      <c r="L102" s="621"/>
      <c r="M102" s="622"/>
    </row>
    <row r="103" spans="1:13" x14ac:dyDescent="0.2">
      <c r="A103" s="634" t="s">
        <v>112</v>
      </c>
      <c r="B103" s="635"/>
      <c r="C103" s="176">
        <f>C71</f>
        <v>43242</v>
      </c>
      <c r="D103" s="492" t="s">
        <v>111</v>
      </c>
      <c r="E103" s="177">
        <f>E71</f>
        <v>0.8125</v>
      </c>
      <c r="F103" s="635" t="s">
        <v>116</v>
      </c>
      <c r="G103" s="635"/>
      <c r="H103" s="489">
        <f>C74</f>
        <v>0</v>
      </c>
      <c r="I103" s="492" t="s">
        <v>111</v>
      </c>
      <c r="J103" s="180">
        <f>E74</f>
        <v>0</v>
      </c>
      <c r="K103" s="135"/>
      <c r="L103" s="108"/>
      <c r="M103" s="136"/>
    </row>
    <row r="104" spans="1:13" x14ac:dyDescent="0.2">
      <c r="A104" s="636" t="s">
        <v>113</v>
      </c>
      <c r="B104" s="637"/>
      <c r="C104" s="149">
        <f>C72</f>
        <v>43244</v>
      </c>
      <c r="D104" s="481" t="s">
        <v>111</v>
      </c>
      <c r="E104" s="178">
        <f>E72</f>
        <v>0.5625</v>
      </c>
      <c r="F104" s="571" t="s">
        <v>117</v>
      </c>
      <c r="G104" s="571"/>
      <c r="H104" s="149">
        <f>C75</f>
        <v>0</v>
      </c>
      <c r="I104" s="481" t="s">
        <v>111</v>
      </c>
      <c r="J104" s="181">
        <f>E75</f>
        <v>0</v>
      </c>
      <c r="K104" s="135"/>
      <c r="L104" s="108"/>
      <c r="M104" s="136"/>
    </row>
    <row r="105" spans="1:13" ht="13.5" thickBot="1" x14ac:dyDescent="0.25">
      <c r="A105" s="638" t="s">
        <v>114</v>
      </c>
      <c r="B105" s="639"/>
      <c r="C105" s="150">
        <f>C73</f>
        <v>43274</v>
      </c>
      <c r="D105" s="494" t="s">
        <v>111</v>
      </c>
      <c r="E105" s="179">
        <f>E73</f>
        <v>0.38541666666666669</v>
      </c>
      <c r="F105" s="639" t="s">
        <v>115</v>
      </c>
      <c r="G105" s="639"/>
      <c r="H105" s="175">
        <f>C76</f>
        <v>0</v>
      </c>
      <c r="I105" s="494" t="s">
        <v>111</v>
      </c>
      <c r="J105" s="182">
        <f>E76</f>
        <v>0</v>
      </c>
      <c r="K105" s="141"/>
      <c r="L105" s="137"/>
      <c r="M105" s="138"/>
    </row>
    <row r="106" spans="1:13" x14ac:dyDescent="0.2">
      <c r="F106" s="98"/>
      <c r="G106" s="98"/>
      <c r="H106" s="98"/>
      <c r="I106" s="98"/>
      <c r="J106" s="98"/>
      <c r="K106" s="98"/>
      <c r="L106" s="98"/>
      <c r="M106" s="98"/>
    </row>
    <row r="107" spans="1:13" x14ac:dyDescent="0.2">
      <c r="F107" s="98"/>
      <c r="G107" s="98"/>
      <c r="H107" s="98"/>
      <c r="I107" s="98"/>
      <c r="J107" s="98"/>
      <c r="K107" s="98"/>
      <c r="L107" s="98"/>
      <c r="M107" s="98"/>
    </row>
    <row r="108" spans="1:13" x14ac:dyDescent="0.2">
      <c r="F108" s="98"/>
      <c r="G108" s="98"/>
      <c r="H108" s="98"/>
      <c r="I108" s="98"/>
      <c r="J108" s="98"/>
      <c r="K108" s="98"/>
      <c r="L108" s="98"/>
      <c r="M108" s="98"/>
    </row>
  </sheetData>
  <sheetProtection password="CC40" sheet="1" scenarios="1"/>
  <mergeCells count="150">
    <mergeCell ref="B1:D1"/>
    <mergeCell ref="F1:G1"/>
    <mergeCell ref="Q1:R1"/>
    <mergeCell ref="B2:F2"/>
    <mergeCell ref="H2:I2"/>
    <mergeCell ref="J2:R2"/>
    <mergeCell ref="A11:D13"/>
    <mergeCell ref="A14:D14"/>
    <mergeCell ref="A15:D16"/>
    <mergeCell ref="J16:M16"/>
    <mergeCell ref="E17:R17"/>
    <mergeCell ref="E18:R18"/>
    <mergeCell ref="B3:D3"/>
    <mergeCell ref="H3:I3"/>
    <mergeCell ref="V3:W3"/>
    <mergeCell ref="E8:I8"/>
    <mergeCell ref="V9:W9"/>
    <mergeCell ref="A10:D10"/>
    <mergeCell ref="E25:R25"/>
    <mergeCell ref="E26:R26"/>
    <mergeCell ref="E27:R27"/>
    <mergeCell ref="E28:R28"/>
    <mergeCell ref="E29:R29"/>
    <mergeCell ref="E30:R30"/>
    <mergeCell ref="E19:R19"/>
    <mergeCell ref="E20:R20"/>
    <mergeCell ref="E21:R21"/>
    <mergeCell ref="E22:R22"/>
    <mergeCell ref="E23:R23"/>
    <mergeCell ref="E24:R24"/>
    <mergeCell ref="E37:R37"/>
    <mergeCell ref="E38:R38"/>
    <mergeCell ref="E39:R39"/>
    <mergeCell ref="E40:R40"/>
    <mergeCell ref="E41:R41"/>
    <mergeCell ref="E42:R42"/>
    <mergeCell ref="E31:R31"/>
    <mergeCell ref="E32:R32"/>
    <mergeCell ref="E33:R33"/>
    <mergeCell ref="E34:R34"/>
    <mergeCell ref="E35:R35"/>
    <mergeCell ref="E36:R36"/>
    <mergeCell ref="P48:R48"/>
    <mergeCell ref="P49:R49"/>
    <mergeCell ref="P50:R50"/>
    <mergeCell ref="P51:R51"/>
    <mergeCell ref="P52:R52"/>
    <mergeCell ref="P53:R53"/>
    <mergeCell ref="E43:R43"/>
    <mergeCell ref="A44:B44"/>
    <mergeCell ref="E44:R44"/>
    <mergeCell ref="P45:R45"/>
    <mergeCell ref="P46:R46"/>
    <mergeCell ref="P47:R47"/>
    <mergeCell ref="B60:I60"/>
    <mergeCell ref="B61:I61"/>
    <mergeCell ref="B62:I62"/>
    <mergeCell ref="J63:K63"/>
    <mergeCell ref="L64:M64"/>
    <mergeCell ref="J65:K65"/>
    <mergeCell ref="L65:M65"/>
    <mergeCell ref="B54:I54"/>
    <mergeCell ref="B55:I55"/>
    <mergeCell ref="B56:I56"/>
    <mergeCell ref="B57:I57"/>
    <mergeCell ref="B58:I58"/>
    <mergeCell ref="B59:I59"/>
    <mergeCell ref="L68:M68"/>
    <mergeCell ref="L69:N69"/>
    <mergeCell ref="O69:R69"/>
    <mergeCell ref="L70:M70"/>
    <mergeCell ref="O70:P70"/>
    <mergeCell ref="Q70:R70"/>
    <mergeCell ref="J66:K66"/>
    <mergeCell ref="L66:M66"/>
    <mergeCell ref="A67:B67"/>
    <mergeCell ref="C67:D67"/>
    <mergeCell ref="F67:G67"/>
    <mergeCell ref="I67:K67"/>
    <mergeCell ref="L67:M67"/>
    <mergeCell ref="A72:B72"/>
    <mergeCell ref="F72:G72"/>
    <mergeCell ref="J72:K72"/>
    <mergeCell ref="L72:M72"/>
    <mergeCell ref="O72:P72"/>
    <mergeCell ref="Q72:R72"/>
    <mergeCell ref="A71:B71"/>
    <mergeCell ref="F71:G71"/>
    <mergeCell ref="J71:K71"/>
    <mergeCell ref="L71:M71"/>
    <mergeCell ref="O71:P71"/>
    <mergeCell ref="Q71:R71"/>
    <mergeCell ref="A74:B74"/>
    <mergeCell ref="F74:G74"/>
    <mergeCell ref="J74:K74"/>
    <mergeCell ref="L74:M74"/>
    <mergeCell ref="O74:P74"/>
    <mergeCell ref="Q74:R74"/>
    <mergeCell ref="A73:B73"/>
    <mergeCell ref="F73:G73"/>
    <mergeCell ref="J73:K73"/>
    <mergeCell ref="L73:M73"/>
    <mergeCell ref="O73:P73"/>
    <mergeCell ref="Q73:R73"/>
    <mergeCell ref="A76:B76"/>
    <mergeCell ref="F76:G76"/>
    <mergeCell ref="J76:K76"/>
    <mergeCell ref="L76:M76"/>
    <mergeCell ref="O76:P76"/>
    <mergeCell ref="Q76:R76"/>
    <mergeCell ref="A75:B75"/>
    <mergeCell ref="F75:G75"/>
    <mergeCell ref="J75:K75"/>
    <mergeCell ref="L75:M75"/>
    <mergeCell ref="O75:P75"/>
    <mergeCell ref="Q75:R75"/>
    <mergeCell ref="J79:K79"/>
    <mergeCell ref="L79:M79"/>
    <mergeCell ref="O79:P79"/>
    <mergeCell ref="Q79:R79"/>
    <mergeCell ref="B85:D85"/>
    <mergeCell ref="F85:G85"/>
    <mergeCell ref="A77:H77"/>
    <mergeCell ref="J77:K77"/>
    <mergeCell ref="L77:M77"/>
    <mergeCell ref="O77:P77"/>
    <mergeCell ref="Q77:R77"/>
    <mergeCell ref="A78:H79"/>
    <mergeCell ref="J78:K78"/>
    <mergeCell ref="L78:M78"/>
    <mergeCell ref="O78:P78"/>
    <mergeCell ref="Q78:R78"/>
    <mergeCell ref="J100:M102"/>
    <mergeCell ref="A101:B101"/>
    <mergeCell ref="A102:B102"/>
    <mergeCell ref="B86:F86"/>
    <mergeCell ref="H86:I86"/>
    <mergeCell ref="J86:M86"/>
    <mergeCell ref="B87:D87"/>
    <mergeCell ref="H87:I87"/>
    <mergeCell ref="R87:S87"/>
    <mergeCell ref="A103:B103"/>
    <mergeCell ref="F103:G103"/>
    <mergeCell ref="A104:B104"/>
    <mergeCell ref="F104:G104"/>
    <mergeCell ref="A105:B105"/>
    <mergeCell ref="F105:G105"/>
    <mergeCell ref="A98:B98"/>
    <mergeCell ref="A99:B99"/>
    <mergeCell ref="A100:B100"/>
  </mergeCells>
  <printOptions horizontalCentered="1"/>
  <pageMargins left="0.25" right="0.1" top="0.77" bottom="0.28999999999999998" header="0.2" footer="7.0000000000000007E-2"/>
  <pageSetup scale="60" orientation="portrait" horizontalDpi="300" verticalDpi="300" r:id="rId1"/>
  <headerFooter alignWithMargins="0">
    <oddHeader xml:space="preserve">&amp;C&amp;"Book Antiqua,Bold Italic"&amp;14Henry Resources LLC
&amp;12Daily Drilling Report&amp;R
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42"/>
  <sheetViews>
    <sheetView workbookViewId="0">
      <selection activeCell="G7" sqref="G7"/>
    </sheetView>
  </sheetViews>
  <sheetFormatPr defaultColWidth="8.85546875" defaultRowHeight="12.75" x14ac:dyDescent="0.2"/>
  <cols>
    <col min="1" max="1" width="13.85546875" style="37" customWidth="1"/>
    <col min="2" max="2" width="13.7109375" style="37" bestFit="1" customWidth="1"/>
    <col min="3" max="5" width="11.42578125" style="37" customWidth="1"/>
    <col min="6" max="6" width="45.85546875" style="37" customWidth="1"/>
    <col min="7" max="7" width="10.140625" style="37" bestFit="1" customWidth="1"/>
    <col min="8" max="256" width="11.42578125" style="37" customWidth="1"/>
    <col min="257" max="16384" width="8.85546875" style="37"/>
  </cols>
  <sheetData>
    <row r="1" spans="1:6" ht="20.25" x14ac:dyDescent="0.3">
      <c r="A1" s="663" t="s">
        <v>58</v>
      </c>
      <c r="B1" s="663"/>
      <c r="C1" s="663"/>
      <c r="D1" s="663"/>
      <c r="E1" s="663"/>
      <c r="F1" s="663"/>
    </row>
    <row r="3" spans="1:6" ht="16.5" customHeight="1" x14ac:dyDescent="0.2">
      <c r="A3" s="37" t="s">
        <v>41</v>
      </c>
      <c r="B3" s="201" t="s">
        <v>211</v>
      </c>
      <c r="C3" s="48"/>
      <c r="D3" s="48"/>
      <c r="E3" s="48"/>
      <c r="F3" s="48"/>
    </row>
    <row r="4" spans="1:6" ht="18" customHeight="1" thickBot="1" x14ac:dyDescent="0.25">
      <c r="A4" s="37" t="s">
        <v>59</v>
      </c>
      <c r="B4" s="68" t="s">
        <v>201</v>
      </c>
      <c r="C4" s="48"/>
      <c r="D4" s="48"/>
      <c r="E4" s="48"/>
      <c r="F4" s="48"/>
    </row>
    <row r="5" spans="1:6" ht="18" customHeight="1" x14ac:dyDescent="0.2">
      <c r="A5" s="37" t="s">
        <v>60</v>
      </c>
      <c r="B5" s="664" t="s">
        <v>386</v>
      </c>
      <c r="C5" s="665"/>
      <c r="D5" s="49"/>
      <c r="E5" s="49"/>
      <c r="F5" s="76" t="s">
        <v>77</v>
      </c>
    </row>
    <row r="6" spans="1:6" ht="18" customHeight="1" x14ac:dyDescent="0.2">
      <c r="A6" s="37" t="s">
        <v>61</v>
      </c>
      <c r="B6" s="68" t="s">
        <v>385</v>
      </c>
      <c r="C6" s="48"/>
      <c r="D6" s="48"/>
      <c r="E6" s="48"/>
      <c r="F6" s="48"/>
    </row>
    <row r="7" spans="1:6" ht="18" customHeight="1" x14ac:dyDescent="0.2">
      <c r="B7" s="72"/>
      <c r="C7" s="49"/>
      <c r="D7" s="49"/>
      <c r="E7" s="49"/>
      <c r="F7" s="49"/>
    </row>
    <row r="9" spans="1:6" x14ac:dyDescent="0.2">
      <c r="A9" s="37" t="s">
        <v>62</v>
      </c>
    </row>
    <row r="10" spans="1:6" x14ac:dyDescent="0.2">
      <c r="A10" s="37" t="s">
        <v>63</v>
      </c>
    </row>
    <row r="11" spans="1:6" ht="13.5" thickBot="1" x14ac:dyDescent="0.25"/>
    <row r="12" spans="1:6" ht="13.5" thickBot="1" x14ac:dyDescent="0.25">
      <c r="A12" s="38" t="s">
        <v>64</v>
      </c>
      <c r="B12" s="39" t="s">
        <v>65</v>
      </c>
      <c r="C12" s="666" t="s">
        <v>66</v>
      </c>
      <c r="D12" s="667"/>
      <c r="E12" s="667"/>
      <c r="F12" s="668"/>
    </row>
    <row r="13" spans="1:6" x14ac:dyDescent="0.2">
      <c r="A13" s="69">
        <v>43275</v>
      </c>
      <c r="B13" s="43">
        <v>0</v>
      </c>
      <c r="C13" s="669" t="s">
        <v>320</v>
      </c>
      <c r="D13" s="658"/>
      <c r="E13" s="658"/>
      <c r="F13" s="659"/>
    </row>
    <row r="14" spans="1:6" x14ac:dyDescent="0.2">
      <c r="A14" s="44">
        <v>43276</v>
      </c>
      <c r="B14" s="45">
        <v>0</v>
      </c>
      <c r="C14" s="653" t="s">
        <v>320</v>
      </c>
      <c r="D14" s="650"/>
      <c r="E14" s="650"/>
      <c r="F14" s="651"/>
    </row>
    <row r="15" spans="1:6" x14ac:dyDescent="0.2">
      <c r="A15" s="44">
        <v>43277</v>
      </c>
      <c r="B15" s="45">
        <v>0</v>
      </c>
      <c r="C15" s="660" t="s">
        <v>320</v>
      </c>
      <c r="D15" s="661"/>
      <c r="E15" s="661"/>
      <c r="F15" s="662"/>
    </row>
    <row r="16" spans="1:6" x14ac:dyDescent="0.2">
      <c r="A16" s="44">
        <v>43278</v>
      </c>
      <c r="B16" s="45">
        <v>0</v>
      </c>
      <c r="C16" s="652" t="s">
        <v>320</v>
      </c>
      <c r="D16" s="650"/>
      <c r="E16" s="650"/>
      <c r="F16" s="651"/>
    </row>
    <row r="17" spans="1:7" x14ac:dyDescent="0.2">
      <c r="A17" s="44">
        <v>43279</v>
      </c>
      <c r="B17" s="45">
        <v>0</v>
      </c>
      <c r="C17" s="669" t="s">
        <v>320</v>
      </c>
      <c r="D17" s="658"/>
      <c r="E17" s="658"/>
      <c r="F17" s="659"/>
      <c r="G17" s="40"/>
    </row>
    <row r="18" spans="1:7" x14ac:dyDescent="0.2">
      <c r="A18" s="44">
        <v>43280</v>
      </c>
      <c r="B18" s="45">
        <v>0</v>
      </c>
      <c r="C18" s="652" t="s">
        <v>320</v>
      </c>
      <c r="D18" s="650"/>
      <c r="E18" s="650"/>
      <c r="F18" s="651"/>
    </row>
    <row r="19" spans="1:7" x14ac:dyDescent="0.2">
      <c r="A19" s="44">
        <v>43281</v>
      </c>
      <c r="B19" s="45">
        <v>0</v>
      </c>
      <c r="C19" s="660" t="s">
        <v>320</v>
      </c>
      <c r="D19" s="661"/>
      <c r="E19" s="661"/>
      <c r="F19" s="662"/>
    </row>
    <row r="20" spans="1:7" x14ac:dyDescent="0.2">
      <c r="A20" s="44">
        <v>43282</v>
      </c>
      <c r="B20" s="45">
        <v>0</v>
      </c>
      <c r="C20" s="660" t="s">
        <v>320</v>
      </c>
      <c r="D20" s="661"/>
      <c r="E20" s="661"/>
      <c r="F20" s="662"/>
    </row>
    <row r="21" spans="1:7" x14ac:dyDescent="0.2">
      <c r="A21" s="44">
        <v>43283</v>
      </c>
      <c r="B21" s="45">
        <v>0</v>
      </c>
      <c r="C21" s="660" t="s">
        <v>320</v>
      </c>
      <c r="D21" s="661"/>
      <c r="E21" s="661"/>
      <c r="F21" s="662"/>
    </row>
    <row r="22" spans="1:7" x14ac:dyDescent="0.2">
      <c r="A22" s="70">
        <v>43284</v>
      </c>
      <c r="B22" s="45">
        <v>0</v>
      </c>
      <c r="C22" s="652" t="s">
        <v>320</v>
      </c>
      <c r="D22" s="650"/>
      <c r="E22" s="650"/>
      <c r="F22" s="651"/>
    </row>
    <row r="23" spans="1:7" x14ac:dyDescent="0.2">
      <c r="A23" s="44"/>
      <c r="B23" s="45"/>
      <c r="C23" s="653"/>
      <c r="D23" s="650"/>
      <c r="E23" s="650"/>
      <c r="F23" s="651"/>
    </row>
    <row r="24" spans="1:7" x14ac:dyDescent="0.2">
      <c r="A24" s="71"/>
      <c r="B24" s="46"/>
      <c r="C24" s="654"/>
      <c r="D24" s="655"/>
      <c r="E24" s="655"/>
      <c r="F24" s="656"/>
    </row>
    <row r="25" spans="1:7" x14ac:dyDescent="0.2">
      <c r="A25" s="44"/>
      <c r="B25" s="45"/>
      <c r="C25" s="657"/>
      <c r="D25" s="658"/>
      <c r="E25" s="658"/>
      <c r="F25" s="659"/>
    </row>
    <row r="26" spans="1:7" x14ac:dyDescent="0.2">
      <c r="A26" s="44"/>
      <c r="B26" s="45"/>
      <c r="C26" s="649"/>
      <c r="D26" s="650"/>
      <c r="E26" s="650"/>
      <c r="F26" s="651"/>
    </row>
    <row r="27" spans="1:7" x14ac:dyDescent="0.2">
      <c r="A27" s="71"/>
      <c r="B27" s="45"/>
      <c r="C27" s="649"/>
      <c r="D27" s="650"/>
      <c r="E27" s="650"/>
      <c r="F27" s="651"/>
    </row>
    <row r="28" spans="1:7" x14ac:dyDescent="0.2">
      <c r="A28" s="44"/>
      <c r="B28" s="45"/>
      <c r="C28" s="649"/>
      <c r="D28" s="650"/>
      <c r="E28" s="650"/>
      <c r="F28" s="651"/>
    </row>
    <row r="29" spans="1:7" x14ac:dyDescent="0.2">
      <c r="A29" s="44"/>
      <c r="B29" s="45"/>
      <c r="C29" s="649"/>
      <c r="D29" s="650"/>
      <c r="E29" s="650"/>
      <c r="F29" s="651"/>
    </row>
    <row r="30" spans="1:7" x14ac:dyDescent="0.2">
      <c r="A30" s="44"/>
      <c r="B30" s="45"/>
      <c r="C30" s="649"/>
      <c r="D30" s="650"/>
      <c r="E30" s="650"/>
      <c r="F30" s="651"/>
    </row>
    <row r="31" spans="1:7" x14ac:dyDescent="0.2">
      <c r="A31" s="44"/>
      <c r="B31" s="45"/>
      <c r="C31" s="649"/>
      <c r="D31" s="650"/>
      <c r="E31" s="650"/>
      <c r="F31" s="651"/>
    </row>
    <row r="32" spans="1:7" x14ac:dyDescent="0.2">
      <c r="A32" s="44"/>
      <c r="B32" s="45"/>
      <c r="C32" s="649"/>
      <c r="D32" s="650"/>
      <c r="E32" s="650"/>
      <c r="F32" s="651"/>
    </row>
    <row r="33" spans="1:6" x14ac:dyDescent="0.2">
      <c r="A33" s="44"/>
      <c r="B33" s="45"/>
      <c r="C33" s="649"/>
      <c r="D33" s="650"/>
      <c r="E33" s="650"/>
      <c r="F33" s="651"/>
    </row>
    <row r="34" spans="1:6" x14ac:dyDescent="0.2">
      <c r="A34" s="73"/>
      <c r="B34" s="45"/>
      <c r="C34" s="649"/>
      <c r="D34" s="650"/>
      <c r="E34" s="650"/>
      <c r="F34" s="651"/>
    </row>
    <row r="35" spans="1:6" x14ac:dyDescent="0.2">
      <c r="A35" s="73"/>
      <c r="B35" s="45"/>
      <c r="C35" s="649"/>
      <c r="D35" s="650"/>
      <c r="E35" s="650"/>
      <c r="F35" s="651"/>
    </row>
    <row r="36" spans="1:6" x14ac:dyDescent="0.2">
      <c r="A36" s="73"/>
      <c r="B36" s="45"/>
      <c r="C36" s="649"/>
      <c r="D36" s="650"/>
      <c r="E36" s="650"/>
      <c r="F36" s="651"/>
    </row>
    <row r="37" spans="1:6" x14ac:dyDescent="0.2">
      <c r="A37" s="73"/>
      <c r="B37" s="45"/>
      <c r="C37" s="649"/>
      <c r="D37" s="650"/>
      <c r="E37" s="650"/>
      <c r="F37" s="651"/>
    </row>
    <row r="38" spans="1:6" x14ac:dyDescent="0.2">
      <c r="A38" s="74"/>
      <c r="B38" s="45"/>
      <c r="C38" s="649"/>
      <c r="D38" s="650"/>
      <c r="E38" s="650"/>
      <c r="F38" s="651"/>
    </row>
    <row r="39" spans="1:6" x14ac:dyDescent="0.2">
      <c r="A39" s="74"/>
      <c r="B39" s="45"/>
      <c r="C39" s="649"/>
      <c r="D39" s="650"/>
      <c r="E39" s="650"/>
      <c r="F39" s="651"/>
    </row>
    <row r="40" spans="1:6" x14ac:dyDescent="0.2">
      <c r="A40" s="74"/>
      <c r="B40" s="45"/>
      <c r="C40" s="641"/>
      <c r="D40" s="642"/>
      <c r="E40" s="642"/>
      <c r="F40" s="643"/>
    </row>
    <row r="41" spans="1:6" ht="13.5" thickBot="1" x14ac:dyDescent="0.25">
      <c r="A41" s="75"/>
      <c r="B41" s="47"/>
      <c r="C41" s="644"/>
      <c r="D41" s="645"/>
      <c r="E41" s="645"/>
      <c r="F41" s="646"/>
    </row>
    <row r="42" spans="1:6" ht="13.5" thickBot="1" x14ac:dyDescent="0.25">
      <c r="A42" s="41" t="s">
        <v>67</v>
      </c>
      <c r="B42" s="42">
        <f>SUM(B13:B41)</f>
        <v>0</v>
      </c>
      <c r="C42" s="647"/>
      <c r="D42" s="647"/>
      <c r="E42" s="647"/>
      <c r="F42" s="648"/>
    </row>
  </sheetData>
  <mergeCells count="33">
    <mergeCell ref="C21:F21"/>
    <mergeCell ref="A1:F1"/>
    <mergeCell ref="B5:C5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33:F33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40:F40"/>
    <mergeCell ref="C41:F41"/>
    <mergeCell ref="C42:F42"/>
    <mergeCell ref="C34:F34"/>
    <mergeCell ref="C35:F35"/>
    <mergeCell ref="C36:F36"/>
    <mergeCell ref="C37:F37"/>
    <mergeCell ref="C38:F38"/>
    <mergeCell ref="C39:F39"/>
  </mergeCells>
  <pageMargins left="0.25" right="0.1" top="0.84" bottom="0.28999999999999998" header="0.15" footer="7.0000000000000007E-2"/>
  <pageSetup orientation="portrait" horizontalDpi="4294967294" verticalDpi="4294967293"/>
  <headerFooter alignWithMargins="0">
    <oddHeader xml:space="preserve">&amp;C&amp;"Book Antiqua,Bold Italic"&amp;14Henry Resources LLC
&amp;12Daily Drilling Report&amp;R
&amp;D &amp;T
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8"/>
  <sheetViews>
    <sheetView showZeros="0" workbookViewId="0">
      <selection activeCell="S1" sqref="S1"/>
    </sheetView>
  </sheetViews>
  <sheetFormatPr defaultColWidth="8.85546875" defaultRowHeight="12.75" x14ac:dyDescent="0.2"/>
  <cols>
    <col min="1" max="1" width="11.28515625" customWidth="1"/>
    <col min="2" max="2" width="9.7109375" customWidth="1"/>
    <col min="3" max="3" width="11" customWidth="1"/>
    <col min="5" max="6" width="9.42578125" customWidth="1"/>
    <col min="7" max="7" width="9.85546875" customWidth="1"/>
    <col min="8" max="8" width="9.28515625" customWidth="1"/>
    <col min="9" max="9" width="9" customWidth="1"/>
    <col min="10" max="10" width="9.42578125" customWidth="1"/>
    <col min="11" max="11" width="9.85546875" customWidth="1"/>
    <col min="12" max="12" width="8.85546875" customWidth="1"/>
    <col min="14" max="14" width="10.140625" customWidth="1"/>
    <col min="15" max="15" width="9.85546875" customWidth="1"/>
    <col min="16" max="16" width="10.85546875" customWidth="1"/>
    <col min="22" max="22" width="3" bestFit="1" customWidth="1"/>
    <col min="23" max="23" width="24.7109375" bestFit="1" customWidth="1"/>
    <col min="24" max="24" width="2.42578125" customWidth="1"/>
    <col min="25" max="25" width="17.42578125" customWidth="1"/>
  </cols>
  <sheetData>
    <row r="1" spans="1:26" ht="13.5" thickBot="1" x14ac:dyDescent="0.25">
      <c r="A1" s="243" t="s">
        <v>0</v>
      </c>
      <c r="B1" s="495" t="s">
        <v>211</v>
      </c>
      <c r="C1" s="495"/>
      <c r="D1" s="496"/>
      <c r="E1" s="244" t="s">
        <v>138</v>
      </c>
      <c r="F1" s="497">
        <v>43244</v>
      </c>
      <c r="G1" s="497"/>
      <c r="H1" s="244" t="s">
        <v>1</v>
      </c>
      <c r="I1" s="151">
        <v>2</v>
      </c>
      <c r="J1" s="128" t="s">
        <v>5</v>
      </c>
      <c r="K1" s="152">
        <v>1177</v>
      </c>
      <c r="L1" s="128" t="s">
        <v>7</v>
      </c>
      <c r="M1" s="153">
        <v>294</v>
      </c>
      <c r="N1" s="107" t="s">
        <v>69</v>
      </c>
      <c r="O1" s="222">
        <v>1177</v>
      </c>
      <c r="P1" s="116" t="s">
        <v>155</v>
      </c>
      <c r="Q1" s="498" t="s">
        <v>212</v>
      </c>
      <c r="R1" s="499"/>
    </row>
    <row r="2" spans="1:26" x14ac:dyDescent="0.2">
      <c r="A2" s="36" t="s">
        <v>141</v>
      </c>
      <c r="B2" s="500" t="s">
        <v>232</v>
      </c>
      <c r="C2" s="501"/>
      <c r="D2" s="501"/>
      <c r="E2" s="501"/>
      <c r="F2" s="502"/>
      <c r="G2" s="4" t="s">
        <v>139</v>
      </c>
      <c r="H2" s="503">
        <v>2029</v>
      </c>
      <c r="I2" s="504"/>
      <c r="J2" s="505" t="s">
        <v>43</v>
      </c>
      <c r="K2" s="506"/>
      <c r="L2" s="507"/>
      <c r="M2" s="507"/>
      <c r="N2" s="507"/>
      <c r="O2" s="507"/>
      <c r="P2" s="507"/>
      <c r="Q2" s="507"/>
      <c r="R2" s="508"/>
    </row>
    <row r="3" spans="1:26" ht="13.5" thickBot="1" x14ac:dyDescent="0.25">
      <c r="A3" s="36" t="s">
        <v>74</v>
      </c>
      <c r="B3" s="535" t="s">
        <v>203</v>
      </c>
      <c r="C3" s="536"/>
      <c r="D3" s="536"/>
      <c r="E3" s="4" t="s">
        <v>137</v>
      </c>
      <c r="F3" s="192" t="str">
        <f>IF(F1="","",IF(C73="","",(IF(C74="",IF(AND(C76="",C71&gt;0),((C72+E72)-(C71+E71)+(F1+0.25)-(C73+E73)),IF(AND(C76="",C71=""),(F1+0.25)-(C73+E73),(C76+E76)-(C73+E73)+((C72+E72)-(C71+E71)))),IF(AND(C76="",C71&gt;0),((C72+E72)-(C71+E71)+((C74+E74)-(C73+E73))+(F1+0.25)-(C75+E75)),IF(C76="",(((C74+E74)-(C73+E73))+(F1+0.25)-(C75+E75)),((C76+E76)-(C75+E75)+(C74+E74)-(C73+E73))))))))</f>
        <v/>
      </c>
      <c r="G3" s="4" t="s">
        <v>140</v>
      </c>
      <c r="H3" s="537">
        <v>179006</v>
      </c>
      <c r="I3" s="538"/>
      <c r="J3" s="5" t="s">
        <v>80</v>
      </c>
      <c r="K3" s="260" t="s">
        <v>44</v>
      </c>
      <c r="L3" s="260" t="s">
        <v>78</v>
      </c>
      <c r="M3" s="260" t="s">
        <v>93</v>
      </c>
      <c r="N3" s="260" t="s">
        <v>94</v>
      </c>
      <c r="O3" s="88" t="s">
        <v>95</v>
      </c>
      <c r="P3" s="88" t="s">
        <v>96</v>
      </c>
      <c r="Q3" s="88" t="s">
        <v>103</v>
      </c>
      <c r="R3" s="90" t="s">
        <v>104</v>
      </c>
      <c r="V3" s="539" t="s">
        <v>194</v>
      </c>
      <c r="W3" s="539"/>
      <c r="Z3" s="190"/>
    </row>
    <row r="4" spans="1:26" ht="12.75" customHeight="1" x14ac:dyDescent="0.2">
      <c r="A4" s="91" t="s">
        <v>18</v>
      </c>
      <c r="B4" s="259" t="s">
        <v>19</v>
      </c>
      <c r="C4" s="259" t="s">
        <v>20</v>
      </c>
      <c r="D4" s="259" t="s">
        <v>21</v>
      </c>
      <c r="E4" s="259" t="s">
        <v>22</v>
      </c>
      <c r="F4" s="259" t="s">
        <v>23</v>
      </c>
      <c r="G4" s="259" t="s">
        <v>25</v>
      </c>
      <c r="H4" s="259" t="s">
        <v>24</v>
      </c>
      <c r="I4" s="79" t="s">
        <v>26</v>
      </c>
      <c r="J4" s="223">
        <v>707</v>
      </c>
      <c r="K4" s="81">
        <v>0.5</v>
      </c>
      <c r="L4" s="81">
        <v>47</v>
      </c>
      <c r="M4" s="22"/>
      <c r="N4" s="22"/>
      <c r="O4" s="22"/>
      <c r="P4" s="22"/>
      <c r="Q4" s="22"/>
      <c r="R4" s="224"/>
      <c r="V4">
        <v>1</v>
      </c>
      <c r="W4" s="130" t="s">
        <v>195</v>
      </c>
    </row>
    <row r="5" spans="1:26" ht="12.75" customHeight="1" x14ac:dyDescent="0.2">
      <c r="A5" s="165">
        <v>8.3000000000000007</v>
      </c>
      <c r="B5" s="154">
        <v>27</v>
      </c>
      <c r="C5" s="154"/>
      <c r="D5" s="154"/>
      <c r="E5" s="187"/>
      <c r="F5" s="154"/>
      <c r="G5" s="164"/>
      <c r="H5" s="154"/>
      <c r="I5" s="126"/>
      <c r="J5" s="225">
        <v>802</v>
      </c>
      <c r="K5" s="82">
        <v>0.2</v>
      </c>
      <c r="L5" s="81">
        <v>355</v>
      </c>
      <c r="M5" s="22"/>
      <c r="N5" s="22"/>
      <c r="O5" s="22"/>
      <c r="P5" s="22"/>
      <c r="Q5" s="22"/>
      <c r="R5" s="224"/>
      <c r="V5">
        <v>2</v>
      </c>
      <c r="W5" s="130" t="s">
        <v>196</v>
      </c>
    </row>
    <row r="6" spans="1:26" ht="12.75" customHeight="1" x14ac:dyDescent="0.2">
      <c r="A6" s="5" t="s">
        <v>81</v>
      </c>
      <c r="B6" s="9" t="s">
        <v>82</v>
      </c>
      <c r="C6" s="9" t="s">
        <v>83</v>
      </c>
      <c r="D6" s="86" t="s">
        <v>84</v>
      </c>
      <c r="E6" s="86" t="s">
        <v>87</v>
      </c>
      <c r="F6" s="86" t="s">
        <v>88</v>
      </c>
      <c r="G6" s="86" t="s">
        <v>89</v>
      </c>
      <c r="H6" s="9" t="s">
        <v>85</v>
      </c>
      <c r="I6" s="9" t="s">
        <v>86</v>
      </c>
      <c r="J6" s="225">
        <v>896</v>
      </c>
      <c r="K6" s="82">
        <v>0.3</v>
      </c>
      <c r="L6" s="81">
        <v>43</v>
      </c>
      <c r="M6" s="22"/>
      <c r="N6" s="22"/>
      <c r="O6" s="22"/>
      <c r="P6" s="22"/>
      <c r="Q6" s="22"/>
      <c r="R6" s="224"/>
      <c r="V6">
        <v>3</v>
      </c>
      <c r="W6" s="130" t="s">
        <v>197</v>
      </c>
    </row>
    <row r="7" spans="1:26" ht="12.75" customHeight="1" thickBot="1" x14ac:dyDescent="0.25">
      <c r="A7" s="32"/>
      <c r="B7" s="262"/>
      <c r="C7" s="262"/>
      <c r="D7" s="29"/>
      <c r="E7" s="105"/>
      <c r="F7" s="105"/>
      <c r="G7" s="105"/>
      <c r="H7" s="105"/>
      <c r="I7" s="249"/>
      <c r="J7" s="225">
        <v>992</v>
      </c>
      <c r="K7" s="82">
        <v>0.3</v>
      </c>
      <c r="L7" s="81">
        <v>43</v>
      </c>
      <c r="M7" s="22"/>
      <c r="N7" s="22"/>
      <c r="O7" s="22"/>
      <c r="P7" s="22"/>
      <c r="Q7" s="22"/>
      <c r="R7" s="224"/>
      <c r="V7">
        <v>4</v>
      </c>
      <c r="W7" s="130" t="s">
        <v>198</v>
      </c>
    </row>
    <row r="8" spans="1:26" ht="12.75" customHeight="1" x14ac:dyDescent="0.2">
      <c r="A8" s="5" t="s">
        <v>149</v>
      </c>
      <c r="B8" s="260" t="s">
        <v>187</v>
      </c>
      <c r="C8" s="88" t="s">
        <v>188</v>
      </c>
      <c r="D8" s="6" t="s">
        <v>189</v>
      </c>
      <c r="E8" s="540" t="s">
        <v>146</v>
      </c>
      <c r="F8" s="507"/>
      <c r="G8" s="507"/>
      <c r="H8" s="507"/>
      <c r="I8" s="508"/>
      <c r="J8" s="225">
        <v>1087</v>
      </c>
      <c r="K8" s="82">
        <v>0.4</v>
      </c>
      <c r="L8" s="81">
        <v>242</v>
      </c>
      <c r="M8" s="22"/>
      <c r="N8" s="22"/>
      <c r="O8" s="22"/>
      <c r="P8" s="22"/>
      <c r="Q8" s="22"/>
      <c r="R8" s="224"/>
    </row>
    <row r="9" spans="1:26" ht="12.75" customHeight="1" thickBot="1" x14ac:dyDescent="0.25">
      <c r="A9" s="129"/>
      <c r="B9" s="109"/>
      <c r="C9" s="80"/>
      <c r="D9" s="155"/>
      <c r="E9" s="118" t="s">
        <v>5</v>
      </c>
      <c r="F9" s="119" t="s">
        <v>145</v>
      </c>
      <c r="G9" s="9" t="s">
        <v>68</v>
      </c>
      <c r="H9" s="9" t="s">
        <v>42</v>
      </c>
      <c r="I9" s="6" t="s">
        <v>45</v>
      </c>
      <c r="J9" s="223">
        <v>1177</v>
      </c>
      <c r="K9" s="82">
        <v>0.5</v>
      </c>
      <c r="L9" s="81">
        <v>231</v>
      </c>
      <c r="M9" s="22"/>
      <c r="N9" s="22"/>
      <c r="O9" s="22"/>
      <c r="P9" s="22"/>
      <c r="Q9" s="22"/>
      <c r="R9" s="224"/>
      <c r="V9" s="539" t="s">
        <v>185</v>
      </c>
      <c r="W9" s="539"/>
    </row>
    <row r="10" spans="1:26" ht="12.75" customHeight="1" x14ac:dyDescent="0.2">
      <c r="A10" s="518" t="s">
        <v>147</v>
      </c>
      <c r="B10" s="519"/>
      <c r="C10" s="519"/>
      <c r="D10" s="520"/>
      <c r="E10" s="32"/>
      <c r="F10" s="33"/>
      <c r="G10" s="262"/>
      <c r="H10" s="262"/>
      <c r="I10" s="263"/>
      <c r="J10" s="225"/>
      <c r="K10" s="82"/>
      <c r="L10" s="81"/>
      <c r="M10" s="22"/>
      <c r="N10" s="22"/>
      <c r="O10" s="22"/>
      <c r="P10" s="22"/>
      <c r="Q10" s="22"/>
      <c r="R10" s="224"/>
      <c r="V10">
        <v>1</v>
      </c>
      <c r="W10" s="130" t="s">
        <v>165</v>
      </c>
    </row>
    <row r="11" spans="1:26" ht="12.75" customHeight="1" x14ac:dyDescent="0.2">
      <c r="A11" s="509" t="s">
        <v>219</v>
      </c>
      <c r="B11" s="510"/>
      <c r="C11" s="510"/>
      <c r="D11" s="511"/>
      <c r="E11" s="32"/>
      <c r="F11" s="262"/>
      <c r="G11" s="262"/>
      <c r="H11" s="262"/>
      <c r="I11" s="263"/>
      <c r="J11" s="225"/>
      <c r="K11" s="82"/>
      <c r="L11" s="81"/>
      <c r="M11" s="22"/>
      <c r="N11" s="22"/>
      <c r="O11" s="22"/>
      <c r="P11" s="22"/>
      <c r="Q11" s="22"/>
      <c r="R11" s="224"/>
      <c r="V11">
        <v>2</v>
      </c>
      <c r="W11" s="130" t="s">
        <v>166</v>
      </c>
    </row>
    <row r="12" spans="1:26" ht="12.75" customHeight="1" x14ac:dyDescent="0.2">
      <c r="A12" s="512"/>
      <c r="B12" s="513"/>
      <c r="C12" s="513"/>
      <c r="D12" s="514"/>
      <c r="E12" s="32"/>
      <c r="F12" s="262"/>
      <c r="G12" s="262"/>
      <c r="H12" s="262"/>
      <c r="I12" s="263"/>
      <c r="J12" s="225"/>
      <c r="K12" s="82"/>
      <c r="L12" s="81"/>
      <c r="M12" s="22"/>
      <c r="N12" s="22"/>
      <c r="O12" s="22"/>
      <c r="P12" s="22"/>
      <c r="Q12" s="22"/>
      <c r="R12" s="224"/>
      <c r="V12">
        <v>3</v>
      </c>
      <c r="W12" s="130" t="s">
        <v>167</v>
      </c>
    </row>
    <row r="13" spans="1:26" ht="12.75" customHeight="1" x14ac:dyDescent="0.2">
      <c r="A13" s="515"/>
      <c r="B13" s="516"/>
      <c r="C13" s="516"/>
      <c r="D13" s="517"/>
      <c r="E13" s="235"/>
      <c r="F13" s="262"/>
      <c r="G13" s="226"/>
      <c r="H13" s="121"/>
      <c r="I13" s="122"/>
      <c r="J13" s="225"/>
      <c r="K13" s="82"/>
      <c r="L13" s="81"/>
      <c r="M13" s="22"/>
      <c r="N13" s="22"/>
      <c r="O13" s="22"/>
      <c r="P13" s="22"/>
      <c r="Q13" s="22"/>
      <c r="R13" s="224"/>
      <c r="V13">
        <v>4</v>
      </c>
      <c r="W13" s="130" t="s">
        <v>168</v>
      </c>
    </row>
    <row r="14" spans="1:26" ht="12.75" customHeight="1" x14ac:dyDescent="0.2">
      <c r="A14" s="518" t="s">
        <v>148</v>
      </c>
      <c r="B14" s="519"/>
      <c r="C14" s="519"/>
      <c r="D14" s="520"/>
      <c r="E14" s="223"/>
      <c r="F14" s="262"/>
      <c r="G14" s="226"/>
      <c r="H14" s="121"/>
      <c r="I14" s="122"/>
      <c r="J14" s="227"/>
      <c r="K14" s="83"/>
      <c r="L14" s="81"/>
      <c r="M14" s="22"/>
      <c r="N14" s="22"/>
      <c r="O14" s="22"/>
      <c r="P14" s="22"/>
      <c r="Q14" s="22"/>
      <c r="R14" s="224"/>
      <c r="V14">
        <v>5</v>
      </c>
      <c r="W14" s="130" t="s">
        <v>169</v>
      </c>
    </row>
    <row r="15" spans="1:26" ht="12.75" customHeight="1" thickBot="1" x14ac:dyDescent="0.25">
      <c r="A15" s="521"/>
      <c r="B15" s="522"/>
      <c r="C15" s="522"/>
      <c r="D15" s="523"/>
      <c r="E15" s="236"/>
      <c r="F15" s="262"/>
      <c r="G15" s="226"/>
      <c r="H15" s="121"/>
      <c r="I15" s="122"/>
      <c r="J15" s="228"/>
      <c r="K15" s="84"/>
      <c r="L15" s="188"/>
      <c r="M15" s="23"/>
      <c r="N15" s="23"/>
      <c r="O15" s="23"/>
      <c r="P15" s="23"/>
      <c r="Q15" s="23"/>
      <c r="R15" s="229"/>
      <c r="V15">
        <v>6</v>
      </c>
      <c r="W15" s="130" t="s">
        <v>170</v>
      </c>
    </row>
    <row r="16" spans="1:26" ht="12.75" customHeight="1" thickBot="1" x14ac:dyDescent="0.25">
      <c r="A16" s="524"/>
      <c r="B16" s="525"/>
      <c r="C16" s="525"/>
      <c r="D16" s="526"/>
      <c r="E16" s="237"/>
      <c r="F16" s="35"/>
      <c r="G16" s="78"/>
      <c r="H16" s="20"/>
      <c r="I16" s="117"/>
      <c r="J16" s="527" t="s">
        <v>152</v>
      </c>
      <c r="K16" s="528"/>
      <c r="L16" s="528"/>
      <c r="M16" s="529"/>
      <c r="N16" s="261" t="s">
        <v>153</v>
      </c>
      <c r="O16" s="230"/>
      <c r="P16" s="261" t="s">
        <v>154</v>
      </c>
      <c r="Q16" s="231"/>
      <c r="R16" s="123"/>
      <c r="V16">
        <v>7</v>
      </c>
      <c r="W16" s="130" t="s">
        <v>171</v>
      </c>
    </row>
    <row r="17" spans="1:23" ht="12.75" customHeight="1" x14ac:dyDescent="0.2">
      <c r="A17" s="106" t="s">
        <v>36</v>
      </c>
      <c r="B17" s="259" t="s">
        <v>37</v>
      </c>
      <c r="C17" s="259" t="s">
        <v>38</v>
      </c>
      <c r="D17" s="259" t="s">
        <v>79</v>
      </c>
      <c r="E17" s="530" t="s">
        <v>39</v>
      </c>
      <c r="F17" s="531"/>
      <c r="G17" s="531"/>
      <c r="H17" s="531"/>
      <c r="I17" s="531"/>
      <c r="J17" s="531"/>
      <c r="K17" s="531"/>
      <c r="L17" s="531"/>
      <c r="M17" s="531"/>
      <c r="N17" s="531"/>
      <c r="O17" s="531"/>
      <c r="P17" s="531"/>
      <c r="Q17" s="531"/>
      <c r="R17" s="532"/>
      <c r="V17">
        <v>8</v>
      </c>
      <c r="W17" s="130" t="s">
        <v>172</v>
      </c>
    </row>
    <row r="18" spans="1:23" ht="12.75" customHeight="1" x14ac:dyDescent="0.2">
      <c r="A18" s="3">
        <v>0.25</v>
      </c>
      <c r="B18" s="2">
        <v>0.27083333333333331</v>
      </c>
      <c r="C18" s="67">
        <v>0.5</v>
      </c>
      <c r="D18" s="262">
        <v>1.21</v>
      </c>
      <c r="E18" s="533" t="s">
        <v>233</v>
      </c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4"/>
      <c r="V18">
        <v>9</v>
      </c>
      <c r="W18" s="130" t="s">
        <v>173</v>
      </c>
    </row>
    <row r="19" spans="1:23" ht="12.75" customHeight="1" x14ac:dyDescent="0.2">
      <c r="A19" s="3">
        <f t="shared" ref="A19:A43" si="0">B18</f>
        <v>0.27083333333333331</v>
      </c>
      <c r="B19" s="2">
        <v>0.625</v>
      </c>
      <c r="C19" s="67">
        <v>8.5</v>
      </c>
      <c r="D19" s="262">
        <v>1.2</v>
      </c>
      <c r="E19" s="533" t="s">
        <v>234</v>
      </c>
      <c r="F19" s="533"/>
      <c r="G19" s="533"/>
      <c r="H19" s="533"/>
      <c r="I19" s="533"/>
      <c r="J19" s="533"/>
      <c r="K19" s="533"/>
      <c r="L19" s="533"/>
      <c r="M19" s="533"/>
      <c r="N19" s="533"/>
      <c r="O19" s="533"/>
      <c r="P19" s="533"/>
      <c r="Q19" s="533"/>
      <c r="R19" s="534"/>
      <c r="V19">
        <v>10</v>
      </c>
      <c r="W19" s="130" t="s">
        <v>174</v>
      </c>
    </row>
    <row r="20" spans="1:23" ht="12.75" customHeight="1" x14ac:dyDescent="0.2">
      <c r="A20" s="3">
        <f t="shared" si="0"/>
        <v>0.625</v>
      </c>
      <c r="B20" s="2">
        <v>0.6875</v>
      </c>
      <c r="C20" s="67">
        <v>1.5</v>
      </c>
      <c r="D20" s="262">
        <v>1.8</v>
      </c>
      <c r="E20" s="533" t="s">
        <v>235</v>
      </c>
      <c r="F20" s="533"/>
      <c r="G20" s="533"/>
      <c r="H20" s="533"/>
      <c r="I20" s="533"/>
      <c r="J20" s="533"/>
      <c r="K20" s="533"/>
      <c r="L20" s="533"/>
      <c r="M20" s="533"/>
      <c r="N20" s="533"/>
      <c r="O20" s="533"/>
      <c r="P20" s="533"/>
      <c r="Q20" s="533"/>
      <c r="R20" s="534"/>
      <c r="V20">
        <v>11</v>
      </c>
      <c r="W20" s="130" t="s">
        <v>175</v>
      </c>
    </row>
    <row r="21" spans="1:23" ht="12.75" customHeight="1" x14ac:dyDescent="0.2">
      <c r="A21" s="3">
        <f t="shared" si="0"/>
        <v>0.6875</v>
      </c>
      <c r="B21" s="2">
        <v>0.75</v>
      </c>
      <c r="C21" s="67">
        <v>1.5</v>
      </c>
      <c r="D21" s="262">
        <v>1.2</v>
      </c>
      <c r="E21" s="533" t="s">
        <v>236</v>
      </c>
      <c r="F21" s="533"/>
      <c r="G21" s="533"/>
      <c r="H21" s="533"/>
      <c r="I21" s="533"/>
      <c r="J21" s="533"/>
      <c r="K21" s="533"/>
      <c r="L21" s="533"/>
      <c r="M21" s="533"/>
      <c r="N21" s="533"/>
      <c r="O21" s="533"/>
      <c r="P21" s="533"/>
      <c r="Q21" s="533"/>
      <c r="R21" s="534"/>
      <c r="V21">
        <v>12</v>
      </c>
      <c r="W21" s="130" t="s">
        <v>176</v>
      </c>
    </row>
    <row r="22" spans="1:23" ht="12.75" customHeight="1" x14ac:dyDescent="0.2">
      <c r="A22" s="3">
        <f t="shared" si="0"/>
        <v>0.75</v>
      </c>
      <c r="B22" s="2">
        <v>0.77083333333333337</v>
      </c>
      <c r="C22" s="67">
        <v>0.5</v>
      </c>
      <c r="D22" s="262">
        <v>1.21</v>
      </c>
      <c r="E22" s="533" t="s">
        <v>233</v>
      </c>
      <c r="F22" s="533"/>
      <c r="G22" s="533"/>
      <c r="H22" s="533"/>
      <c r="I22" s="533"/>
      <c r="J22" s="533"/>
      <c r="K22" s="533"/>
      <c r="L22" s="533"/>
      <c r="M22" s="533"/>
      <c r="N22" s="533"/>
      <c r="O22" s="533"/>
      <c r="P22" s="533"/>
      <c r="Q22" s="533"/>
      <c r="R22" s="534"/>
      <c r="V22">
        <v>13</v>
      </c>
      <c r="W22" s="130" t="s">
        <v>177</v>
      </c>
    </row>
    <row r="23" spans="1:23" ht="12.75" customHeight="1" x14ac:dyDescent="0.2">
      <c r="A23" s="3">
        <f t="shared" si="0"/>
        <v>0.77083333333333337</v>
      </c>
      <c r="B23" s="2">
        <v>0.79166666666666663</v>
      </c>
      <c r="C23" s="67">
        <v>0.5</v>
      </c>
      <c r="D23" s="262">
        <v>1.5</v>
      </c>
      <c r="E23" s="533" t="s">
        <v>237</v>
      </c>
      <c r="F23" s="533"/>
      <c r="G23" s="533"/>
      <c r="H23" s="533"/>
      <c r="I23" s="533"/>
      <c r="J23" s="533"/>
      <c r="K23" s="533"/>
      <c r="L23" s="533"/>
      <c r="M23" s="533"/>
      <c r="N23" s="533"/>
      <c r="O23" s="533"/>
      <c r="P23" s="533"/>
      <c r="Q23" s="533"/>
      <c r="R23" s="534"/>
      <c r="V23">
        <v>14</v>
      </c>
      <c r="W23" s="130" t="s">
        <v>178</v>
      </c>
    </row>
    <row r="24" spans="1:23" ht="12.75" customHeight="1" x14ac:dyDescent="0.2">
      <c r="A24" s="3">
        <f t="shared" si="0"/>
        <v>0.79166666666666663</v>
      </c>
      <c r="B24" s="2">
        <v>0.89583333333333337</v>
      </c>
      <c r="C24" s="67">
        <v>2.5</v>
      </c>
      <c r="D24" s="262">
        <v>1.6</v>
      </c>
      <c r="E24" s="533" t="s">
        <v>238</v>
      </c>
      <c r="F24" s="533"/>
      <c r="G24" s="533"/>
      <c r="H24" s="533"/>
      <c r="I24" s="533"/>
      <c r="J24" s="533"/>
      <c r="K24" s="533"/>
      <c r="L24" s="533"/>
      <c r="M24" s="533"/>
      <c r="N24" s="533"/>
      <c r="O24" s="533"/>
      <c r="P24" s="533"/>
      <c r="Q24" s="533"/>
      <c r="R24" s="534"/>
      <c r="V24">
        <v>15</v>
      </c>
      <c r="W24" s="130" t="s">
        <v>179</v>
      </c>
    </row>
    <row r="25" spans="1:23" ht="12.75" customHeight="1" x14ac:dyDescent="0.2">
      <c r="A25" s="3">
        <f t="shared" si="0"/>
        <v>0.89583333333333337</v>
      </c>
      <c r="B25" s="2">
        <v>0.91666666666666663</v>
      </c>
      <c r="C25" s="67">
        <v>0.5</v>
      </c>
      <c r="D25" s="262">
        <v>1.1200000000000001</v>
      </c>
      <c r="E25" s="533" t="s">
        <v>239</v>
      </c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3"/>
      <c r="Q25" s="533"/>
      <c r="R25" s="534"/>
      <c r="V25">
        <v>16</v>
      </c>
      <c r="W25" s="130" t="s">
        <v>180</v>
      </c>
    </row>
    <row r="26" spans="1:23" ht="12.75" customHeight="1" x14ac:dyDescent="0.2">
      <c r="A26" s="3">
        <f t="shared" si="0"/>
        <v>0.91666666666666663</v>
      </c>
      <c r="B26" s="2">
        <v>4.1666666666666664E-2</v>
      </c>
      <c r="C26" s="67">
        <v>3</v>
      </c>
      <c r="D26" s="262">
        <v>1.1200000000000001</v>
      </c>
      <c r="E26" s="533" t="s">
        <v>249</v>
      </c>
      <c r="F26" s="533"/>
      <c r="G26" s="533"/>
      <c r="H26" s="533"/>
      <c r="I26" s="533"/>
      <c r="J26" s="533"/>
      <c r="K26" s="533"/>
      <c r="L26" s="533"/>
      <c r="M26" s="533"/>
      <c r="N26" s="533"/>
      <c r="O26" s="533"/>
      <c r="P26" s="533"/>
      <c r="Q26" s="533"/>
      <c r="R26" s="534"/>
      <c r="V26">
        <v>17</v>
      </c>
      <c r="W26" s="130" t="s">
        <v>181</v>
      </c>
    </row>
    <row r="27" spans="1:23" ht="12.75" customHeight="1" x14ac:dyDescent="0.2">
      <c r="A27" s="3">
        <f t="shared" si="0"/>
        <v>4.1666666666666664E-2</v>
      </c>
      <c r="B27" s="2">
        <v>0.16666666666666666</v>
      </c>
      <c r="C27" s="67">
        <v>3</v>
      </c>
      <c r="D27" s="262">
        <v>1.1200000000000001</v>
      </c>
      <c r="E27" s="533" t="s">
        <v>240</v>
      </c>
      <c r="F27" s="533"/>
      <c r="G27" s="533"/>
      <c r="H27" s="533"/>
      <c r="I27" s="533"/>
      <c r="J27" s="533"/>
      <c r="K27" s="533"/>
      <c r="L27" s="533"/>
      <c r="M27" s="533"/>
      <c r="N27" s="533"/>
      <c r="O27" s="533"/>
      <c r="P27" s="533"/>
      <c r="Q27" s="533"/>
      <c r="R27" s="534"/>
      <c r="V27">
        <v>18</v>
      </c>
      <c r="W27" s="130" t="s">
        <v>182</v>
      </c>
    </row>
    <row r="28" spans="1:23" ht="12.75" customHeight="1" x14ac:dyDescent="0.2">
      <c r="A28" s="3">
        <f t="shared" si="0"/>
        <v>0.16666666666666666</v>
      </c>
      <c r="B28" s="2">
        <v>0.20833333333333334</v>
      </c>
      <c r="C28" s="67">
        <v>1</v>
      </c>
      <c r="D28" s="262">
        <v>1.5</v>
      </c>
      <c r="E28" s="533" t="s">
        <v>241</v>
      </c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4"/>
      <c r="V28">
        <v>19</v>
      </c>
      <c r="W28" s="130" t="s">
        <v>183</v>
      </c>
    </row>
    <row r="29" spans="1:23" s="1" customFormat="1" ht="12.75" customHeight="1" x14ac:dyDescent="0.2">
      <c r="A29" s="3">
        <f t="shared" si="0"/>
        <v>0.20833333333333334</v>
      </c>
      <c r="B29" s="2">
        <v>0.25</v>
      </c>
      <c r="C29" s="67">
        <v>1</v>
      </c>
      <c r="D29" s="262">
        <v>1.1200000000000001</v>
      </c>
      <c r="E29" s="533" t="s">
        <v>242</v>
      </c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4"/>
      <c r="V29">
        <v>20</v>
      </c>
      <c r="W29" s="130" t="s">
        <v>184</v>
      </c>
    </row>
    <row r="30" spans="1:23" ht="12.75" customHeight="1" x14ac:dyDescent="0.2">
      <c r="A30" s="3">
        <f t="shared" si="0"/>
        <v>0.25</v>
      </c>
      <c r="B30" s="2"/>
      <c r="C30" s="67"/>
      <c r="D30" s="262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4"/>
      <c r="V30">
        <v>21</v>
      </c>
      <c r="W30" s="130" t="s">
        <v>199</v>
      </c>
    </row>
    <row r="31" spans="1:23" ht="12.75" customHeight="1" x14ac:dyDescent="0.2">
      <c r="A31" s="3">
        <f t="shared" si="0"/>
        <v>0</v>
      </c>
      <c r="B31" s="2"/>
      <c r="C31" s="67"/>
      <c r="D31" s="262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4"/>
      <c r="V31">
        <v>22</v>
      </c>
    </row>
    <row r="32" spans="1:23" ht="12.75" customHeight="1" x14ac:dyDescent="0.2">
      <c r="A32" s="3">
        <f t="shared" si="0"/>
        <v>0</v>
      </c>
      <c r="B32" s="2"/>
      <c r="C32" s="67"/>
      <c r="D32" s="262"/>
      <c r="E32" s="533"/>
      <c r="F32" s="533"/>
      <c r="G32" s="533"/>
      <c r="H32" s="533"/>
      <c r="I32" s="533"/>
      <c r="J32" s="533"/>
      <c r="K32" s="533"/>
      <c r="L32" s="533"/>
      <c r="M32" s="533"/>
      <c r="N32" s="533"/>
      <c r="O32" s="533"/>
      <c r="P32" s="533"/>
      <c r="Q32" s="533"/>
      <c r="R32" s="534"/>
      <c r="V32">
        <v>23</v>
      </c>
    </row>
    <row r="33" spans="1:18" ht="12.75" customHeight="1" x14ac:dyDescent="0.2">
      <c r="A33" s="3">
        <f t="shared" si="0"/>
        <v>0</v>
      </c>
      <c r="B33" s="2"/>
      <c r="C33" s="67"/>
      <c r="D33" s="262"/>
      <c r="E33" s="533"/>
      <c r="F33" s="533"/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4"/>
    </row>
    <row r="34" spans="1:18" ht="12.75" customHeight="1" x14ac:dyDescent="0.2">
      <c r="A34" s="3">
        <f t="shared" si="0"/>
        <v>0</v>
      </c>
      <c r="B34" s="2"/>
      <c r="C34" s="67"/>
      <c r="D34" s="262"/>
      <c r="E34" s="533"/>
      <c r="F34" s="533"/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4"/>
    </row>
    <row r="35" spans="1:18" ht="12.75" customHeight="1" x14ac:dyDescent="0.2">
      <c r="A35" s="3">
        <f t="shared" si="0"/>
        <v>0</v>
      </c>
      <c r="B35" s="2"/>
      <c r="C35" s="67"/>
      <c r="D35" s="262"/>
      <c r="E35" s="533"/>
      <c r="F35" s="533"/>
      <c r="G35" s="533"/>
      <c r="H35" s="533"/>
      <c r="I35" s="533"/>
      <c r="J35" s="533"/>
      <c r="K35" s="533"/>
      <c r="L35" s="533"/>
      <c r="M35" s="533"/>
      <c r="N35" s="533"/>
      <c r="O35" s="533"/>
      <c r="P35" s="533"/>
      <c r="Q35" s="533"/>
      <c r="R35" s="534"/>
    </row>
    <row r="36" spans="1:18" ht="12.75" customHeight="1" x14ac:dyDescent="0.2">
      <c r="A36" s="3">
        <f t="shared" si="0"/>
        <v>0</v>
      </c>
      <c r="B36" s="2"/>
      <c r="C36" s="67"/>
      <c r="D36" s="262"/>
      <c r="E36" s="533"/>
      <c r="F36" s="533"/>
      <c r="G36" s="533"/>
      <c r="H36" s="533"/>
      <c r="I36" s="533"/>
      <c r="J36" s="533"/>
      <c r="K36" s="533"/>
      <c r="L36" s="533"/>
      <c r="M36" s="533"/>
      <c r="N36" s="533"/>
      <c r="O36" s="533"/>
      <c r="P36" s="533"/>
      <c r="Q36" s="533"/>
      <c r="R36" s="534"/>
    </row>
    <row r="37" spans="1:18" ht="12.75" customHeight="1" x14ac:dyDescent="0.2">
      <c r="A37" s="3">
        <f t="shared" si="0"/>
        <v>0</v>
      </c>
      <c r="B37" s="2"/>
      <c r="C37" s="67"/>
      <c r="D37" s="262"/>
      <c r="E37" s="533"/>
      <c r="F37" s="533"/>
      <c r="G37" s="533"/>
      <c r="H37" s="533"/>
      <c r="I37" s="533"/>
      <c r="J37" s="533"/>
      <c r="K37" s="533"/>
      <c r="L37" s="533"/>
      <c r="M37" s="533"/>
      <c r="N37" s="533"/>
      <c r="O37" s="533"/>
      <c r="P37" s="533"/>
      <c r="Q37" s="533"/>
      <c r="R37" s="534"/>
    </row>
    <row r="38" spans="1:18" ht="12.75" customHeight="1" x14ac:dyDescent="0.2">
      <c r="A38" s="3">
        <f t="shared" si="0"/>
        <v>0</v>
      </c>
      <c r="B38" s="2"/>
      <c r="C38" s="67"/>
      <c r="D38" s="262"/>
      <c r="E38" s="533" t="s">
        <v>215</v>
      </c>
      <c r="F38" s="533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33"/>
      <c r="R38" s="534"/>
    </row>
    <row r="39" spans="1:18" ht="12.75" customHeight="1" x14ac:dyDescent="0.2">
      <c r="A39" s="3">
        <f t="shared" si="0"/>
        <v>0</v>
      </c>
      <c r="B39" s="2"/>
      <c r="C39" s="67"/>
      <c r="D39" s="262"/>
      <c r="E39" s="533"/>
      <c r="F39" s="533"/>
      <c r="G39" s="533"/>
      <c r="H39" s="533"/>
      <c r="I39" s="533"/>
      <c r="J39" s="533"/>
      <c r="K39" s="533"/>
      <c r="L39" s="533"/>
      <c r="M39" s="533"/>
      <c r="N39" s="533"/>
      <c r="O39" s="533"/>
      <c r="P39" s="533"/>
      <c r="Q39" s="533"/>
      <c r="R39" s="534"/>
    </row>
    <row r="40" spans="1:18" x14ac:dyDescent="0.2">
      <c r="A40" s="3">
        <f t="shared" si="0"/>
        <v>0</v>
      </c>
      <c r="B40" s="2"/>
      <c r="C40" s="67"/>
      <c r="D40" s="262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4"/>
    </row>
    <row r="41" spans="1:18" x14ac:dyDescent="0.2">
      <c r="A41" s="3">
        <f t="shared" si="0"/>
        <v>0</v>
      </c>
      <c r="B41" s="2"/>
      <c r="C41" s="67"/>
      <c r="D41" s="262"/>
      <c r="E41" s="533" t="s">
        <v>208</v>
      </c>
      <c r="F41" s="533"/>
      <c r="G41" s="533"/>
      <c r="H41" s="533"/>
      <c r="I41" s="533"/>
      <c r="J41" s="533"/>
      <c r="K41" s="533"/>
      <c r="L41" s="533"/>
      <c r="M41" s="533"/>
      <c r="N41" s="533"/>
      <c r="O41" s="533"/>
      <c r="P41" s="533"/>
      <c r="Q41" s="533"/>
      <c r="R41" s="534"/>
    </row>
    <row r="42" spans="1:18" x14ac:dyDescent="0.2">
      <c r="A42" s="3">
        <f t="shared" si="0"/>
        <v>0</v>
      </c>
      <c r="B42" s="2"/>
      <c r="C42" s="67"/>
      <c r="D42" s="262"/>
      <c r="E42" s="533" t="s">
        <v>231</v>
      </c>
      <c r="F42" s="533"/>
      <c r="G42" s="533"/>
      <c r="H42" s="533"/>
      <c r="I42" s="533"/>
      <c r="J42" s="533"/>
      <c r="K42" s="533"/>
      <c r="L42" s="533"/>
      <c r="M42" s="533"/>
      <c r="N42" s="533"/>
      <c r="O42" s="533"/>
      <c r="P42" s="533"/>
      <c r="Q42" s="533"/>
      <c r="R42" s="534"/>
    </row>
    <row r="43" spans="1:18" x14ac:dyDescent="0.2">
      <c r="A43" s="3">
        <f t="shared" si="0"/>
        <v>0</v>
      </c>
      <c r="B43" s="2"/>
      <c r="C43" s="67"/>
      <c r="D43" s="262"/>
      <c r="E43" s="533" t="s">
        <v>223</v>
      </c>
      <c r="F43" s="533"/>
      <c r="G43" s="533"/>
      <c r="H43" s="533"/>
      <c r="I43" s="533"/>
      <c r="J43" s="533"/>
      <c r="K43" s="533"/>
      <c r="L43" s="533"/>
      <c r="M43" s="533"/>
      <c r="N43" s="533"/>
      <c r="O43" s="533"/>
      <c r="P43" s="533"/>
      <c r="Q43" s="533"/>
      <c r="R43" s="534"/>
    </row>
    <row r="44" spans="1:18" ht="13.5" thickBot="1" x14ac:dyDescent="0.25">
      <c r="A44" s="543" t="s">
        <v>40</v>
      </c>
      <c r="B44" s="544"/>
      <c r="C44" s="62">
        <f>SUM(C18:C43)</f>
        <v>24</v>
      </c>
      <c r="D44" s="80"/>
      <c r="E44" s="545"/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45"/>
      <c r="R44" s="546"/>
    </row>
    <row r="45" spans="1:18" x14ac:dyDescent="0.2">
      <c r="A45" s="7" t="s">
        <v>98</v>
      </c>
      <c r="B45" s="77" t="s">
        <v>2</v>
      </c>
      <c r="C45" s="77" t="s">
        <v>8</v>
      </c>
      <c r="D45" s="77" t="s">
        <v>9</v>
      </c>
      <c r="E45" s="77" t="s">
        <v>90</v>
      </c>
      <c r="F45" s="77" t="s">
        <v>10</v>
      </c>
      <c r="G45" s="77" t="s">
        <v>11</v>
      </c>
      <c r="H45" s="77" t="s">
        <v>12</v>
      </c>
      <c r="I45" s="77" t="s">
        <v>13</v>
      </c>
      <c r="J45" s="77" t="s">
        <v>14</v>
      </c>
      <c r="K45" s="77" t="s">
        <v>15</v>
      </c>
      <c r="L45" s="77" t="s">
        <v>91</v>
      </c>
      <c r="M45" s="87" t="s">
        <v>48</v>
      </c>
      <c r="N45" s="87" t="s">
        <v>16</v>
      </c>
      <c r="O45" s="87" t="s">
        <v>92</v>
      </c>
      <c r="P45" s="547" t="s">
        <v>17</v>
      </c>
      <c r="Q45" s="519"/>
      <c r="R45" s="520"/>
    </row>
    <row r="46" spans="1:18" x14ac:dyDescent="0.2">
      <c r="A46" s="156">
        <v>1</v>
      </c>
      <c r="B46" s="202">
        <v>17.5</v>
      </c>
      <c r="C46" s="157" t="s">
        <v>224</v>
      </c>
      <c r="D46" s="157" t="s">
        <v>221</v>
      </c>
      <c r="E46" s="157"/>
      <c r="F46" s="157">
        <v>17111528</v>
      </c>
      <c r="G46" s="157" t="s">
        <v>222</v>
      </c>
      <c r="H46" s="157">
        <v>40</v>
      </c>
      <c r="I46" s="157">
        <v>1177</v>
      </c>
      <c r="J46" s="189">
        <f t="shared" ref="J46:J53" si="1">IF(I46="","",I46-H46)</f>
        <v>1137</v>
      </c>
      <c r="K46" s="158">
        <v>20.5</v>
      </c>
      <c r="L46" s="85">
        <f t="shared" ref="L46:L53" si="2">IF(K46=0,"",(J46/K46))</f>
        <v>55.463414634146339</v>
      </c>
      <c r="M46" s="33" t="s">
        <v>244</v>
      </c>
      <c r="N46" s="262" t="s">
        <v>12</v>
      </c>
      <c r="O46" s="262" t="s">
        <v>243</v>
      </c>
      <c r="P46" s="541" t="s">
        <v>195</v>
      </c>
      <c r="Q46" s="541"/>
      <c r="R46" s="542"/>
    </row>
    <row r="47" spans="1:18" x14ac:dyDescent="0.2">
      <c r="A47" s="156"/>
      <c r="B47" s="202"/>
      <c r="C47" s="157"/>
      <c r="D47" s="157"/>
      <c r="E47" s="157"/>
      <c r="F47" s="157"/>
      <c r="G47" s="157"/>
      <c r="H47" s="157"/>
      <c r="I47" s="157"/>
      <c r="J47" s="189" t="str">
        <f t="shared" si="1"/>
        <v/>
      </c>
      <c r="K47" s="158"/>
      <c r="L47" s="85" t="str">
        <f t="shared" si="2"/>
        <v/>
      </c>
      <c r="M47" s="33"/>
      <c r="N47" s="262"/>
      <c r="O47" s="262"/>
      <c r="P47" s="541"/>
      <c r="Q47" s="541"/>
      <c r="R47" s="542"/>
    </row>
    <row r="48" spans="1:18" x14ac:dyDescent="0.2">
      <c r="A48" s="156"/>
      <c r="B48" s="202"/>
      <c r="C48" s="157"/>
      <c r="D48" s="157"/>
      <c r="E48" s="157"/>
      <c r="F48" s="157"/>
      <c r="G48" s="157"/>
      <c r="H48" s="157"/>
      <c r="I48" s="157"/>
      <c r="J48" s="189" t="str">
        <f t="shared" si="1"/>
        <v/>
      </c>
      <c r="K48" s="158"/>
      <c r="L48" s="85" t="str">
        <f t="shared" si="2"/>
        <v/>
      </c>
      <c r="M48" s="113"/>
      <c r="N48" s="59"/>
      <c r="O48" s="59"/>
      <c r="P48" s="541"/>
      <c r="Q48" s="541"/>
      <c r="R48" s="542"/>
    </row>
    <row r="49" spans="1:18" x14ac:dyDescent="0.2">
      <c r="A49" s="156"/>
      <c r="B49" s="202"/>
      <c r="C49" s="157"/>
      <c r="D49" s="157"/>
      <c r="E49" s="157"/>
      <c r="F49" s="157"/>
      <c r="G49" s="157"/>
      <c r="H49" s="157"/>
      <c r="I49" s="157"/>
      <c r="J49" s="189" t="str">
        <f t="shared" si="1"/>
        <v/>
      </c>
      <c r="K49" s="158"/>
      <c r="L49" s="85" t="str">
        <f t="shared" si="2"/>
        <v/>
      </c>
      <c r="M49" s="262"/>
      <c r="N49" s="262"/>
      <c r="O49" s="262"/>
      <c r="P49" s="541"/>
      <c r="Q49" s="541"/>
      <c r="R49" s="542"/>
    </row>
    <row r="50" spans="1:18" ht="14.25" customHeight="1" x14ac:dyDescent="0.2">
      <c r="A50" s="156"/>
      <c r="B50" s="202"/>
      <c r="C50" s="157"/>
      <c r="D50" s="157"/>
      <c r="E50" s="157"/>
      <c r="F50" s="157"/>
      <c r="G50" s="157"/>
      <c r="H50" s="157"/>
      <c r="I50" s="157"/>
      <c r="J50" s="189" t="str">
        <f t="shared" si="1"/>
        <v/>
      </c>
      <c r="K50" s="158"/>
      <c r="L50" s="85" t="str">
        <f t="shared" si="2"/>
        <v/>
      </c>
      <c r="M50" s="113"/>
      <c r="N50" s="262"/>
      <c r="O50" s="262"/>
      <c r="P50" s="541"/>
      <c r="Q50" s="541"/>
      <c r="R50" s="542"/>
    </row>
    <row r="51" spans="1:18" ht="12.75" customHeight="1" x14ac:dyDescent="0.2">
      <c r="A51" s="32"/>
      <c r="B51" s="258"/>
      <c r="C51" s="262"/>
      <c r="D51" s="262"/>
      <c r="E51" s="262"/>
      <c r="F51" s="33"/>
      <c r="G51" s="262"/>
      <c r="H51" s="262"/>
      <c r="I51" s="262"/>
      <c r="J51" s="131" t="str">
        <f t="shared" si="1"/>
        <v/>
      </c>
      <c r="K51" s="110"/>
      <c r="L51" s="85" t="str">
        <f t="shared" si="2"/>
        <v/>
      </c>
      <c r="M51" s="262"/>
      <c r="N51" s="262"/>
      <c r="O51" s="262"/>
      <c r="P51" s="541"/>
      <c r="Q51" s="541"/>
      <c r="R51" s="542"/>
    </row>
    <row r="52" spans="1:18" ht="12.75" customHeight="1" x14ac:dyDescent="0.2">
      <c r="A52" s="32"/>
      <c r="B52" s="258"/>
      <c r="C52" s="262"/>
      <c r="D52" s="262"/>
      <c r="E52" s="262"/>
      <c r="F52" s="34"/>
      <c r="G52" s="262"/>
      <c r="H52" s="262"/>
      <c r="I52" s="262"/>
      <c r="J52" s="131" t="str">
        <f t="shared" si="1"/>
        <v/>
      </c>
      <c r="K52" s="110"/>
      <c r="L52" s="85" t="str">
        <f t="shared" si="2"/>
        <v/>
      </c>
      <c r="M52" s="19"/>
      <c r="N52" s="19"/>
      <c r="O52" s="19"/>
      <c r="P52" s="541"/>
      <c r="Q52" s="541"/>
      <c r="R52" s="542"/>
    </row>
    <row r="53" spans="1:18" x14ac:dyDescent="0.2">
      <c r="A53" s="32"/>
      <c r="B53" s="258"/>
      <c r="C53" s="262"/>
      <c r="D53" s="262"/>
      <c r="E53" s="262"/>
      <c r="F53" s="34"/>
      <c r="G53" s="262"/>
      <c r="H53" s="262"/>
      <c r="I53" s="262"/>
      <c r="J53" s="131" t="str">
        <f t="shared" si="1"/>
        <v/>
      </c>
      <c r="K53" s="110"/>
      <c r="L53" s="85" t="str">
        <f t="shared" si="2"/>
        <v/>
      </c>
      <c r="M53" s="19"/>
      <c r="N53" s="19"/>
      <c r="O53" s="19"/>
      <c r="P53" s="541"/>
      <c r="Q53" s="541"/>
      <c r="R53" s="542"/>
    </row>
    <row r="54" spans="1:18" x14ac:dyDescent="0.2">
      <c r="A54" s="5" t="s">
        <v>97</v>
      </c>
      <c r="B54" s="562" t="s">
        <v>99</v>
      </c>
      <c r="C54" s="563"/>
      <c r="D54" s="563"/>
      <c r="E54" s="563"/>
      <c r="F54" s="563"/>
      <c r="G54" s="563"/>
      <c r="H54" s="563"/>
      <c r="I54" s="564"/>
      <c r="J54" s="77" t="s">
        <v>72</v>
      </c>
      <c r="K54" s="9" t="s">
        <v>101</v>
      </c>
      <c r="L54" s="9" t="s">
        <v>2</v>
      </c>
      <c r="M54" s="9" t="s">
        <v>100</v>
      </c>
      <c r="N54" s="9" t="s">
        <v>192</v>
      </c>
      <c r="O54" s="9" t="s">
        <v>136</v>
      </c>
      <c r="P54" s="115" t="s">
        <v>144</v>
      </c>
      <c r="Q54" s="9" t="s">
        <v>102</v>
      </c>
      <c r="R54" s="6" t="s">
        <v>10</v>
      </c>
    </row>
    <row r="55" spans="1:18" x14ac:dyDescent="0.2">
      <c r="A55" s="159">
        <v>1</v>
      </c>
      <c r="B55" s="500" t="s">
        <v>220</v>
      </c>
      <c r="C55" s="501"/>
      <c r="D55" s="501"/>
      <c r="E55" s="501"/>
      <c r="F55" s="501"/>
      <c r="G55" s="501"/>
      <c r="H55" s="501"/>
      <c r="I55" s="502"/>
      <c r="J55" s="26">
        <v>237.43</v>
      </c>
      <c r="K55" s="258"/>
      <c r="L55" s="252"/>
      <c r="M55" s="252"/>
      <c r="N55" s="22"/>
      <c r="O55" s="252"/>
      <c r="P55" s="252"/>
      <c r="Q55" s="252"/>
      <c r="R55" s="253"/>
    </row>
    <row r="56" spans="1:18" x14ac:dyDescent="0.2">
      <c r="A56" s="159"/>
      <c r="B56" s="500"/>
      <c r="C56" s="501"/>
      <c r="D56" s="501"/>
      <c r="E56" s="501"/>
      <c r="F56" s="501"/>
      <c r="G56" s="501"/>
      <c r="H56" s="501"/>
      <c r="I56" s="502"/>
      <c r="J56" s="26"/>
      <c r="K56" s="258"/>
      <c r="L56" s="252"/>
      <c r="M56" s="252"/>
      <c r="N56" s="22"/>
      <c r="O56" s="252"/>
      <c r="P56" s="252"/>
      <c r="Q56" s="252"/>
      <c r="R56" s="253"/>
    </row>
    <row r="57" spans="1:18" x14ac:dyDescent="0.2">
      <c r="A57" s="159"/>
      <c r="B57" s="500"/>
      <c r="C57" s="501"/>
      <c r="D57" s="501"/>
      <c r="E57" s="501"/>
      <c r="F57" s="501"/>
      <c r="G57" s="501"/>
      <c r="H57" s="501"/>
      <c r="I57" s="502"/>
      <c r="J57" s="26"/>
      <c r="K57" s="258"/>
      <c r="L57" s="252"/>
      <c r="M57" s="252"/>
      <c r="N57" s="22"/>
      <c r="O57" s="252"/>
      <c r="P57" s="252"/>
      <c r="Q57" s="252"/>
      <c r="R57" s="253"/>
    </row>
    <row r="58" spans="1:18" x14ac:dyDescent="0.2">
      <c r="A58" s="159"/>
      <c r="B58" s="500"/>
      <c r="C58" s="501"/>
      <c r="D58" s="501"/>
      <c r="E58" s="501"/>
      <c r="F58" s="501"/>
      <c r="G58" s="501"/>
      <c r="H58" s="501"/>
      <c r="I58" s="502"/>
      <c r="J58" s="26"/>
      <c r="K58" s="258"/>
      <c r="L58" s="252"/>
      <c r="M58" s="252"/>
      <c r="N58" s="22"/>
      <c r="O58" s="252"/>
      <c r="P58" s="252"/>
      <c r="Q58" s="252"/>
      <c r="R58" s="253"/>
    </row>
    <row r="59" spans="1:18" x14ac:dyDescent="0.2">
      <c r="A59" s="159"/>
      <c r="B59" s="500"/>
      <c r="C59" s="501"/>
      <c r="D59" s="501"/>
      <c r="E59" s="501"/>
      <c r="F59" s="501"/>
      <c r="G59" s="501"/>
      <c r="H59" s="501"/>
      <c r="I59" s="502"/>
      <c r="J59" s="26"/>
      <c r="K59" s="258"/>
      <c r="L59" s="252"/>
      <c r="M59" s="252"/>
      <c r="N59" s="22"/>
      <c r="O59" s="252"/>
      <c r="P59" s="252"/>
      <c r="Q59" s="252"/>
      <c r="R59" s="253"/>
    </row>
    <row r="60" spans="1:18" ht="12.75" customHeight="1" x14ac:dyDescent="0.2">
      <c r="A60" s="159"/>
      <c r="B60" s="500"/>
      <c r="C60" s="501"/>
      <c r="D60" s="501"/>
      <c r="E60" s="501"/>
      <c r="F60" s="501"/>
      <c r="G60" s="501"/>
      <c r="H60" s="501"/>
      <c r="I60" s="502"/>
      <c r="J60" s="26"/>
      <c r="K60" s="258"/>
      <c r="L60" s="252"/>
      <c r="M60" s="252"/>
      <c r="N60" s="22"/>
      <c r="O60" s="252"/>
      <c r="P60" s="252"/>
      <c r="Q60" s="252"/>
      <c r="R60" s="253"/>
    </row>
    <row r="61" spans="1:18" x14ac:dyDescent="0.2">
      <c r="A61" s="21"/>
      <c r="B61" s="548"/>
      <c r="C61" s="549"/>
      <c r="D61" s="549"/>
      <c r="E61" s="549"/>
      <c r="F61" s="549"/>
      <c r="G61" s="549"/>
      <c r="H61" s="549"/>
      <c r="I61" s="550"/>
      <c r="J61" s="26"/>
      <c r="K61" s="258"/>
      <c r="L61" s="252"/>
      <c r="M61" s="252"/>
      <c r="N61" s="22"/>
      <c r="O61" s="252"/>
      <c r="P61" s="252"/>
      <c r="Q61" s="252"/>
      <c r="R61" s="253"/>
    </row>
    <row r="62" spans="1:18" ht="13.5" thickBot="1" x14ac:dyDescent="0.25">
      <c r="A62" s="31"/>
      <c r="B62" s="551"/>
      <c r="C62" s="552"/>
      <c r="D62" s="552"/>
      <c r="E62" s="552"/>
      <c r="F62" s="552"/>
      <c r="G62" s="552"/>
      <c r="H62" s="552"/>
      <c r="I62" s="553"/>
      <c r="J62" s="23"/>
      <c r="K62" s="250"/>
      <c r="L62" s="250"/>
      <c r="M62" s="250"/>
      <c r="N62" s="23"/>
      <c r="O62" s="250"/>
      <c r="P62" s="250"/>
      <c r="Q62" s="250"/>
      <c r="R62" s="234"/>
    </row>
    <row r="63" spans="1:18" ht="13.5" thickBot="1" x14ac:dyDescent="0.25">
      <c r="A63" s="10"/>
      <c r="B63" s="11"/>
      <c r="C63" s="52" t="s">
        <v>46</v>
      </c>
      <c r="D63" s="52" t="s">
        <v>47</v>
      </c>
      <c r="E63" s="52" t="s">
        <v>48</v>
      </c>
      <c r="F63" s="52" t="s">
        <v>49</v>
      </c>
      <c r="G63" s="52" t="s">
        <v>50</v>
      </c>
      <c r="H63" s="52" t="s">
        <v>29</v>
      </c>
      <c r="I63" s="53" t="s">
        <v>51</v>
      </c>
      <c r="J63" s="554" t="s">
        <v>27</v>
      </c>
      <c r="K63" s="555"/>
      <c r="L63" s="108"/>
      <c r="M63" s="108"/>
      <c r="N63" s="58" t="s">
        <v>2</v>
      </c>
      <c r="O63" s="259" t="s">
        <v>3</v>
      </c>
      <c r="P63" s="79" t="s">
        <v>105</v>
      </c>
      <c r="Q63" s="79" t="s">
        <v>106</v>
      </c>
      <c r="R63" s="18" t="s">
        <v>4</v>
      </c>
    </row>
    <row r="64" spans="1:18" x14ac:dyDescent="0.2">
      <c r="A64" s="12" t="s">
        <v>52</v>
      </c>
      <c r="B64" s="13"/>
      <c r="C64" s="262">
        <v>4.5</v>
      </c>
      <c r="D64" s="26">
        <v>16.600000000000001</v>
      </c>
      <c r="E64" s="262" t="s">
        <v>218</v>
      </c>
      <c r="F64" s="27" t="s">
        <v>207</v>
      </c>
      <c r="G64" s="262">
        <v>21</v>
      </c>
      <c r="H64" s="28">
        <v>645.57000000000005</v>
      </c>
      <c r="I64" s="256"/>
      <c r="J64" s="61"/>
      <c r="K64" s="94" t="s">
        <v>57</v>
      </c>
      <c r="L64" s="556" t="s">
        <v>6</v>
      </c>
      <c r="M64" s="557"/>
      <c r="N64" s="262">
        <v>20</v>
      </c>
      <c r="O64" s="19" t="s">
        <v>190</v>
      </c>
      <c r="P64" s="111">
        <v>50</v>
      </c>
      <c r="Q64" s="111" t="s">
        <v>191</v>
      </c>
      <c r="R64" s="169"/>
    </row>
    <row r="65" spans="1:25" x14ac:dyDescent="0.2">
      <c r="A65" s="12" t="s">
        <v>53</v>
      </c>
      <c r="B65" s="13"/>
      <c r="C65" s="262"/>
      <c r="D65" s="262"/>
      <c r="E65" s="262"/>
      <c r="F65" s="262"/>
      <c r="G65" s="59"/>
      <c r="H65" s="262"/>
      <c r="I65" s="256"/>
      <c r="J65" s="558"/>
      <c r="K65" s="559"/>
      <c r="L65" s="560" t="s">
        <v>107</v>
      </c>
      <c r="M65" s="561"/>
      <c r="N65" s="92">
        <v>13.375</v>
      </c>
      <c r="O65" s="19" t="s">
        <v>200</v>
      </c>
      <c r="P65" s="111"/>
      <c r="Q65" s="111" t="s">
        <v>191</v>
      </c>
      <c r="R65" s="169"/>
    </row>
    <row r="66" spans="1:25" ht="13.5" thickBot="1" x14ac:dyDescent="0.25">
      <c r="A66" s="15" t="s">
        <v>54</v>
      </c>
      <c r="B66" s="16"/>
      <c r="C66" s="29"/>
      <c r="D66" s="29"/>
      <c r="E66" s="29"/>
      <c r="F66" s="29"/>
      <c r="G66" s="60"/>
      <c r="H66" s="29"/>
      <c r="I66" s="30"/>
      <c r="J66" s="574"/>
      <c r="K66" s="575"/>
      <c r="L66" s="560" t="s">
        <v>108</v>
      </c>
      <c r="M66" s="561"/>
      <c r="N66" s="92"/>
      <c r="O66" s="19"/>
      <c r="P66" s="111"/>
      <c r="Q66" s="111"/>
      <c r="R66" s="169"/>
    </row>
    <row r="67" spans="1:25" ht="13.5" thickBot="1" x14ac:dyDescent="0.25">
      <c r="A67" s="527" t="s">
        <v>56</v>
      </c>
      <c r="B67" s="576"/>
      <c r="C67" s="577" t="s">
        <v>33</v>
      </c>
      <c r="D67" s="577"/>
      <c r="E67" s="25">
        <v>0.9</v>
      </c>
      <c r="F67" s="578" t="s">
        <v>34</v>
      </c>
      <c r="G67" s="577"/>
      <c r="H67" s="24">
        <v>0.95</v>
      </c>
      <c r="I67" s="540" t="s">
        <v>73</v>
      </c>
      <c r="J67" s="579"/>
      <c r="K67" s="579"/>
      <c r="L67" s="580" t="s">
        <v>109</v>
      </c>
      <c r="M67" s="561"/>
      <c r="N67" s="92"/>
      <c r="O67" s="19"/>
      <c r="P67" s="111"/>
      <c r="Q67" s="111"/>
      <c r="R67" s="169"/>
    </row>
    <row r="68" spans="1:25" ht="13.5" thickBot="1" x14ac:dyDescent="0.25">
      <c r="A68" s="17"/>
      <c r="B68" s="259" t="s">
        <v>9</v>
      </c>
      <c r="C68" s="259" t="s">
        <v>28</v>
      </c>
      <c r="D68" s="259" t="s">
        <v>29</v>
      </c>
      <c r="E68" s="259" t="s">
        <v>55</v>
      </c>
      <c r="F68" s="259" t="s">
        <v>30</v>
      </c>
      <c r="G68" s="259" t="s">
        <v>31</v>
      </c>
      <c r="H68" s="18" t="s">
        <v>32</v>
      </c>
      <c r="I68" s="5" t="s">
        <v>5</v>
      </c>
      <c r="J68" s="9" t="s">
        <v>30</v>
      </c>
      <c r="K68" s="260" t="s">
        <v>35</v>
      </c>
      <c r="L68" s="565" t="s">
        <v>110</v>
      </c>
      <c r="M68" s="566"/>
      <c r="N68" s="93"/>
      <c r="O68" s="20"/>
      <c r="P68" s="112"/>
      <c r="Q68" s="112"/>
      <c r="R68" s="170"/>
    </row>
    <row r="69" spans="1:25" x14ac:dyDescent="0.2">
      <c r="A69" s="254" t="s">
        <v>33</v>
      </c>
      <c r="B69" s="50" t="s">
        <v>204</v>
      </c>
      <c r="C69" s="22">
        <v>6.5</v>
      </c>
      <c r="D69" s="22">
        <v>8</v>
      </c>
      <c r="E69" s="65">
        <v>3.83</v>
      </c>
      <c r="F69" s="28">
        <v>120</v>
      </c>
      <c r="G69" s="14">
        <f>E69*F69*E67</f>
        <v>413.64000000000004</v>
      </c>
      <c r="H69" s="63">
        <v>450</v>
      </c>
      <c r="I69" s="21"/>
      <c r="J69" s="258"/>
      <c r="K69" s="256"/>
      <c r="L69" s="540" t="s">
        <v>132</v>
      </c>
      <c r="M69" s="507"/>
      <c r="N69" s="507"/>
      <c r="O69" s="567" t="s">
        <v>126</v>
      </c>
      <c r="P69" s="531"/>
      <c r="Q69" s="531"/>
      <c r="R69" s="532"/>
    </row>
    <row r="70" spans="1:25" ht="13.5" thickBot="1" x14ac:dyDescent="0.25">
      <c r="A70" s="246" t="s">
        <v>34</v>
      </c>
      <c r="B70" s="51"/>
      <c r="C70" s="23"/>
      <c r="D70" s="23"/>
      <c r="E70" s="66"/>
      <c r="F70" s="35"/>
      <c r="G70" s="8">
        <f>E70*F70*H67</f>
        <v>0</v>
      </c>
      <c r="H70" s="64"/>
      <c r="I70" s="125"/>
      <c r="J70" s="120"/>
      <c r="K70" s="126"/>
      <c r="L70" s="568" t="s">
        <v>118</v>
      </c>
      <c r="M70" s="569"/>
      <c r="N70" s="166">
        <v>4</v>
      </c>
      <c r="O70" s="570" t="s">
        <v>133</v>
      </c>
      <c r="P70" s="571"/>
      <c r="Q70" s="572" t="s">
        <v>245</v>
      </c>
      <c r="R70" s="573"/>
    </row>
    <row r="71" spans="1:25" x14ac:dyDescent="0.2">
      <c r="A71" s="587" t="s">
        <v>112</v>
      </c>
      <c r="B71" s="588"/>
      <c r="C71" s="191">
        <v>43242</v>
      </c>
      <c r="D71" s="257" t="s">
        <v>111</v>
      </c>
      <c r="E71" s="183">
        <v>0.8125</v>
      </c>
      <c r="F71" s="589" t="s">
        <v>76</v>
      </c>
      <c r="G71" s="590"/>
      <c r="H71" s="151"/>
      <c r="I71" s="243" t="s">
        <v>156</v>
      </c>
      <c r="J71" s="591" t="s">
        <v>157</v>
      </c>
      <c r="K71" s="592"/>
      <c r="L71" s="584" t="s">
        <v>119</v>
      </c>
      <c r="M71" s="584"/>
      <c r="N71" s="100">
        <v>4</v>
      </c>
      <c r="O71" s="593" t="s">
        <v>131</v>
      </c>
      <c r="P71" s="594"/>
      <c r="Q71" s="585" t="s">
        <v>246</v>
      </c>
      <c r="R71" s="586"/>
      <c r="V71" s="95"/>
      <c r="W71" s="96"/>
      <c r="X71" s="96"/>
      <c r="Y71" s="96"/>
    </row>
    <row r="72" spans="1:25" x14ac:dyDescent="0.2">
      <c r="A72" s="570" t="s">
        <v>113</v>
      </c>
      <c r="B72" s="571"/>
      <c r="C72" s="113"/>
      <c r="D72" s="245" t="s">
        <v>111</v>
      </c>
      <c r="E72" s="184"/>
      <c r="F72" s="581" t="s">
        <v>75</v>
      </c>
      <c r="G72" s="582"/>
      <c r="H72" s="238"/>
      <c r="I72" s="254" t="s">
        <v>158</v>
      </c>
      <c r="J72" s="500"/>
      <c r="K72" s="583"/>
      <c r="L72" s="584" t="s">
        <v>120</v>
      </c>
      <c r="M72" s="584"/>
      <c r="N72" s="100">
        <v>1</v>
      </c>
      <c r="O72" s="570" t="s">
        <v>128</v>
      </c>
      <c r="P72" s="571"/>
      <c r="Q72" s="585"/>
      <c r="R72" s="586"/>
      <c r="V72" s="95"/>
      <c r="W72" s="97"/>
      <c r="X72" s="97"/>
      <c r="Y72" s="96"/>
    </row>
    <row r="73" spans="1:25" x14ac:dyDescent="0.2">
      <c r="A73" s="570" t="s">
        <v>114</v>
      </c>
      <c r="B73" s="571"/>
      <c r="C73" s="113"/>
      <c r="D73" s="245" t="s">
        <v>111</v>
      </c>
      <c r="E73" s="184"/>
      <c r="F73" s="581" t="s">
        <v>142</v>
      </c>
      <c r="G73" s="582"/>
      <c r="H73" s="238"/>
      <c r="I73" s="254" t="s">
        <v>159</v>
      </c>
      <c r="J73" s="500"/>
      <c r="K73" s="583"/>
      <c r="L73" s="584" t="s">
        <v>127</v>
      </c>
      <c r="M73" s="584"/>
      <c r="N73" s="100">
        <v>1</v>
      </c>
      <c r="O73" s="593" t="s">
        <v>131</v>
      </c>
      <c r="P73" s="594"/>
      <c r="Q73" s="585"/>
      <c r="R73" s="586"/>
    </row>
    <row r="74" spans="1:25" x14ac:dyDescent="0.2">
      <c r="A74" s="570" t="s">
        <v>116</v>
      </c>
      <c r="B74" s="571"/>
      <c r="C74" s="114"/>
      <c r="D74" s="245" t="s">
        <v>111</v>
      </c>
      <c r="E74" s="184"/>
      <c r="F74" s="581" t="s">
        <v>150</v>
      </c>
      <c r="G74" s="582"/>
      <c r="H74" s="239"/>
      <c r="I74" s="254" t="s">
        <v>160</v>
      </c>
      <c r="J74" s="500"/>
      <c r="K74" s="583"/>
      <c r="L74" s="584" t="s">
        <v>122</v>
      </c>
      <c r="M74" s="584"/>
      <c r="N74" s="100"/>
      <c r="O74" s="570" t="s">
        <v>120</v>
      </c>
      <c r="P74" s="571"/>
      <c r="Q74" s="585" t="s">
        <v>247</v>
      </c>
      <c r="R74" s="586"/>
      <c r="T74" s="95"/>
      <c r="U74" s="101"/>
      <c r="V74" s="102"/>
      <c r="W74" s="103"/>
      <c r="X74" s="103"/>
      <c r="Y74" s="103"/>
    </row>
    <row r="75" spans="1:25" x14ac:dyDescent="0.2">
      <c r="A75" s="570" t="s">
        <v>117</v>
      </c>
      <c r="B75" s="571"/>
      <c r="C75" s="114"/>
      <c r="D75" s="245" t="s">
        <v>111</v>
      </c>
      <c r="E75" s="185"/>
      <c r="F75" s="581" t="s">
        <v>151</v>
      </c>
      <c r="G75" s="582"/>
      <c r="H75" s="238"/>
      <c r="I75" s="254" t="s">
        <v>161</v>
      </c>
      <c r="J75" s="500"/>
      <c r="K75" s="583"/>
      <c r="L75" s="584" t="s">
        <v>123</v>
      </c>
      <c r="M75" s="584"/>
      <c r="N75" s="100"/>
      <c r="O75" s="593" t="s">
        <v>131</v>
      </c>
      <c r="P75" s="594"/>
      <c r="Q75" s="585" t="s">
        <v>248</v>
      </c>
      <c r="R75" s="586"/>
      <c r="T75" s="104"/>
      <c r="U75" s="104"/>
      <c r="V75" s="104"/>
      <c r="W75" s="104"/>
      <c r="X75" s="104"/>
      <c r="Y75" s="104"/>
    </row>
    <row r="76" spans="1:25" ht="13.5" thickBot="1" x14ac:dyDescent="0.25">
      <c r="A76" s="595" t="s">
        <v>115</v>
      </c>
      <c r="B76" s="596"/>
      <c r="C76" s="168"/>
      <c r="D76" s="255" t="s">
        <v>111</v>
      </c>
      <c r="E76" s="186"/>
      <c r="F76" s="597" t="s">
        <v>135</v>
      </c>
      <c r="G76" s="598"/>
      <c r="H76" s="240"/>
      <c r="I76" s="254" t="s">
        <v>162</v>
      </c>
      <c r="J76" s="500"/>
      <c r="K76" s="583"/>
      <c r="L76" s="584" t="s">
        <v>121</v>
      </c>
      <c r="M76" s="584"/>
      <c r="N76" s="100"/>
      <c r="O76" s="570" t="s">
        <v>129</v>
      </c>
      <c r="P76" s="571"/>
      <c r="Q76" s="585"/>
      <c r="R76" s="586"/>
    </row>
    <row r="77" spans="1:25" x14ac:dyDescent="0.2">
      <c r="A77" s="609" t="s">
        <v>143</v>
      </c>
      <c r="B77" s="610"/>
      <c r="C77" s="610"/>
      <c r="D77" s="610"/>
      <c r="E77" s="610"/>
      <c r="F77" s="610"/>
      <c r="G77" s="610"/>
      <c r="H77" s="610"/>
      <c r="I77" s="254" t="s">
        <v>163</v>
      </c>
      <c r="J77" s="501"/>
      <c r="K77" s="583"/>
      <c r="L77" s="584" t="s">
        <v>124</v>
      </c>
      <c r="M77" s="584"/>
      <c r="N77" s="100"/>
      <c r="O77" s="593" t="s">
        <v>131</v>
      </c>
      <c r="P77" s="594"/>
      <c r="Q77" s="585"/>
      <c r="R77" s="586"/>
    </row>
    <row r="78" spans="1:25" x14ac:dyDescent="0.2">
      <c r="A78" s="611" t="s">
        <v>193</v>
      </c>
      <c r="B78" s="612"/>
      <c r="C78" s="612"/>
      <c r="D78" s="612"/>
      <c r="E78" s="612"/>
      <c r="F78" s="612"/>
      <c r="G78" s="612"/>
      <c r="H78" s="613"/>
      <c r="I78" s="254" t="s">
        <v>164</v>
      </c>
      <c r="J78" s="501"/>
      <c r="K78" s="583"/>
      <c r="L78" s="584" t="s">
        <v>125</v>
      </c>
      <c r="M78" s="584"/>
      <c r="N78" s="100"/>
      <c r="O78" s="570" t="s">
        <v>130</v>
      </c>
      <c r="P78" s="571"/>
      <c r="Q78" s="585"/>
      <c r="R78" s="586"/>
    </row>
    <row r="79" spans="1:25" ht="13.5" thickBot="1" x14ac:dyDescent="0.25">
      <c r="A79" s="614"/>
      <c r="B79" s="615"/>
      <c r="C79" s="615"/>
      <c r="D79" s="615"/>
      <c r="E79" s="615"/>
      <c r="F79" s="615"/>
      <c r="G79" s="615"/>
      <c r="H79" s="616"/>
      <c r="I79" s="127" t="s">
        <v>202</v>
      </c>
      <c r="J79" s="599"/>
      <c r="K79" s="600"/>
      <c r="L79" s="601" t="s">
        <v>134</v>
      </c>
      <c r="M79" s="601"/>
      <c r="N79" s="167">
        <f>SUM(N70:N78)</f>
        <v>10</v>
      </c>
      <c r="O79" s="602" t="s">
        <v>131</v>
      </c>
      <c r="P79" s="603"/>
      <c r="Q79" s="604"/>
      <c r="R79" s="605"/>
      <c r="W79" s="98"/>
      <c r="X79" s="95"/>
      <c r="Y79" s="95"/>
    </row>
    <row r="80" spans="1:25" x14ac:dyDescent="0.2">
      <c r="L80" s="1"/>
      <c r="W80" s="98"/>
      <c r="X80" s="98"/>
      <c r="Y80" s="98"/>
    </row>
    <row r="81" spans="1:25" x14ac:dyDescent="0.2">
      <c r="W81" s="99"/>
      <c r="X81" s="99"/>
      <c r="Y81" s="98"/>
    </row>
    <row r="84" spans="1:25" ht="13.5" thickBot="1" x14ac:dyDescent="0.25"/>
    <row r="85" spans="1:25" ht="13.5" thickBot="1" x14ac:dyDescent="0.25">
      <c r="A85" s="243" t="s">
        <v>0</v>
      </c>
      <c r="B85" s="606" t="str">
        <f>B1</f>
        <v>Gwendolyn #2612 LB</v>
      </c>
      <c r="C85" s="606"/>
      <c r="D85" s="607"/>
      <c r="E85" s="244" t="s">
        <v>138</v>
      </c>
      <c r="F85" s="608">
        <f>F1</f>
        <v>43244</v>
      </c>
      <c r="G85" s="608"/>
      <c r="H85" s="244" t="s">
        <v>1</v>
      </c>
      <c r="I85" s="142">
        <f>I1</f>
        <v>2</v>
      </c>
      <c r="J85" s="128" t="s">
        <v>5</v>
      </c>
      <c r="K85" s="162">
        <f>K1</f>
        <v>1177</v>
      </c>
      <c r="L85" s="128" t="s">
        <v>7</v>
      </c>
      <c r="M85" s="163">
        <f>M1</f>
        <v>294</v>
      </c>
    </row>
    <row r="86" spans="1:25" x14ac:dyDescent="0.2">
      <c r="A86" s="36" t="s">
        <v>141</v>
      </c>
      <c r="B86" s="623" t="str">
        <f>B2</f>
        <v>Cementing 13 3/8" Casing</v>
      </c>
      <c r="C86" s="624"/>
      <c r="D86" s="624"/>
      <c r="E86" s="624"/>
      <c r="F86" s="625"/>
      <c r="G86" s="4" t="s">
        <v>139</v>
      </c>
      <c r="H86" s="626">
        <f>H2</f>
        <v>2029</v>
      </c>
      <c r="I86" s="627"/>
      <c r="J86" s="567" t="s">
        <v>43</v>
      </c>
      <c r="K86" s="531"/>
      <c r="L86" s="531"/>
      <c r="M86" s="532"/>
    </row>
    <row r="87" spans="1:25" ht="13.5" thickBot="1" x14ac:dyDescent="0.25">
      <c r="A87" s="36" t="s">
        <v>74</v>
      </c>
      <c r="B87" s="628" t="str">
        <f>B3</f>
        <v>Transcend Rig 1</v>
      </c>
      <c r="C87" s="629"/>
      <c r="D87" s="629"/>
      <c r="E87" s="4" t="s">
        <v>137</v>
      </c>
      <c r="F87" s="192" t="str">
        <f>F3</f>
        <v/>
      </c>
      <c r="G87" s="4" t="s">
        <v>140</v>
      </c>
      <c r="H87" s="630">
        <f>H3</f>
        <v>179006</v>
      </c>
      <c r="I87" s="631"/>
      <c r="J87" s="5" t="s">
        <v>80</v>
      </c>
      <c r="K87" s="9" t="s">
        <v>44</v>
      </c>
      <c r="L87" s="9" t="s">
        <v>78</v>
      </c>
      <c r="M87" s="6" t="s">
        <v>93</v>
      </c>
      <c r="R87" s="632"/>
      <c r="S87" s="633"/>
    </row>
    <row r="88" spans="1:25" x14ac:dyDescent="0.2">
      <c r="A88" s="91" t="s">
        <v>70</v>
      </c>
      <c r="B88" s="259" t="s">
        <v>2</v>
      </c>
      <c r="C88" s="259" t="s">
        <v>12</v>
      </c>
      <c r="D88" s="259" t="s">
        <v>13</v>
      </c>
      <c r="E88" s="259" t="s">
        <v>14</v>
      </c>
      <c r="F88" s="259" t="s">
        <v>15</v>
      </c>
      <c r="G88" s="259" t="s">
        <v>91</v>
      </c>
      <c r="H88" s="259" t="s">
        <v>48</v>
      </c>
      <c r="I88" s="18" t="s">
        <v>92</v>
      </c>
      <c r="J88" s="54">
        <f t="shared" ref="J88:M99" si="3">J4</f>
        <v>707</v>
      </c>
      <c r="K88" s="131">
        <f t="shared" si="3"/>
        <v>0.5</v>
      </c>
      <c r="L88" s="199">
        <f t="shared" si="3"/>
        <v>47</v>
      </c>
      <c r="M88" s="200">
        <f t="shared" si="3"/>
        <v>0</v>
      </c>
      <c r="R88" s="248"/>
      <c r="S88" s="248"/>
    </row>
    <row r="89" spans="1:25" x14ac:dyDescent="0.2">
      <c r="A89" s="160">
        <f t="shared" ref="A89:B96" si="4">A46</f>
        <v>1</v>
      </c>
      <c r="B89" s="241">
        <f t="shared" si="4"/>
        <v>17.5</v>
      </c>
      <c r="C89" s="55">
        <f t="shared" ref="C89:H96" si="5">H46</f>
        <v>40</v>
      </c>
      <c r="D89" s="89">
        <f t="shared" si="5"/>
        <v>1177</v>
      </c>
      <c r="E89" s="131">
        <f t="shared" si="5"/>
        <v>1137</v>
      </c>
      <c r="F89" s="193">
        <f t="shared" si="5"/>
        <v>20.5</v>
      </c>
      <c r="G89" s="194">
        <f t="shared" si="5"/>
        <v>55.463414634146339</v>
      </c>
      <c r="H89" s="193" t="str">
        <f t="shared" si="5"/>
        <v>1,1</v>
      </c>
      <c r="I89" s="195" t="str">
        <f t="shared" ref="I89:I96" si="6">O46</f>
        <v>TD</v>
      </c>
      <c r="J89" s="54">
        <f t="shared" si="3"/>
        <v>802</v>
      </c>
      <c r="K89" s="131">
        <f t="shared" si="3"/>
        <v>0.2</v>
      </c>
      <c r="L89" s="199">
        <f t="shared" si="3"/>
        <v>355</v>
      </c>
      <c r="M89" s="200">
        <f t="shared" si="3"/>
        <v>0</v>
      </c>
      <c r="R89" s="132"/>
      <c r="S89" s="133"/>
      <c r="T89" s="139"/>
      <c r="U89" s="140"/>
    </row>
    <row r="90" spans="1:25" x14ac:dyDescent="0.2">
      <c r="A90" s="160">
        <f t="shared" si="4"/>
        <v>0</v>
      </c>
      <c r="B90" s="241">
        <f t="shared" si="4"/>
        <v>0</v>
      </c>
      <c r="C90" s="55">
        <f t="shared" si="5"/>
        <v>0</v>
      </c>
      <c r="D90" s="89">
        <f t="shared" si="5"/>
        <v>0</v>
      </c>
      <c r="E90" s="131" t="str">
        <f t="shared" si="5"/>
        <v/>
      </c>
      <c r="F90" s="193">
        <f t="shared" si="5"/>
        <v>0</v>
      </c>
      <c r="G90" s="194" t="str">
        <f t="shared" si="5"/>
        <v/>
      </c>
      <c r="H90" s="193">
        <f t="shared" si="5"/>
        <v>0</v>
      </c>
      <c r="I90" s="195">
        <f t="shared" si="6"/>
        <v>0</v>
      </c>
      <c r="J90" s="54">
        <f t="shared" si="3"/>
        <v>896</v>
      </c>
      <c r="K90" s="131">
        <f t="shared" si="3"/>
        <v>0.3</v>
      </c>
      <c r="L90" s="199">
        <f t="shared" si="3"/>
        <v>43</v>
      </c>
      <c r="M90" s="200">
        <f t="shared" si="3"/>
        <v>0</v>
      </c>
      <c r="R90" s="132"/>
      <c r="S90" s="133"/>
      <c r="T90" s="1"/>
      <c r="U90" s="1"/>
    </row>
    <row r="91" spans="1:25" x14ac:dyDescent="0.2">
      <c r="A91" s="160">
        <f t="shared" si="4"/>
        <v>0</v>
      </c>
      <c r="B91" s="241">
        <f t="shared" si="4"/>
        <v>0</v>
      </c>
      <c r="C91" s="55">
        <f t="shared" si="5"/>
        <v>0</v>
      </c>
      <c r="D91" s="89">
        <f t="shared" si="5"/>
        <v>0</v>
      </c>
      <c r="E91" s="131" t="str">
        <f t="shared" si="5"/>
        <v/>
      </c>
      <c r="F91" s="193">
        <f t="shared" si="5"/>
        <v>0</v>
      </c>
      <c r="G91" s="194" t="str">
        <f t="shared" si="5"/>
        <v/>
      </c>
      <c r="H91" s="193">
        <f t="shared" si="5"/>
        <v>0</v>
      </c>
      <c r="I91" s="195">
        <f t="shared" si="6"/>
        <v>0</v>
      </c>
      <c r="J91" s="54">
        <f t="shared" si="3"/>
        <v>992</v>
      </c>
      <c r="K91" s="131">
        <f t="shared" si="3"/>
        <v>0.3</v>
      </c>
      <c r="L91" s="199">
        <f t="shared" si="3"/>
        <v>43</v>
      </c>
      <c r="M91" s="200">
        <f t="shared" si="3"/>
        <v>0</v>
      </c>
      <c r="T91" s="139"/>
      <c r="U91" s="139"/>
    </row>
    <row r="92" spans="1:25" x14ac:dyDescent="0.2">
      <c r="A92" s="160">
        <f t="shared" si="4"/>
        <v>0</v>
      </c>
      <c r="B92" s="241">
        <f t="shared" si="4"/>
        <v>0</v>
      </c>
      <c r="C92" s="55">
        <f t="shared" si="5"/>
        <v>0</v>
      </c>
      <c r="D92" s="89">
        <f t="shared" si="5"/>
        <v>0</v>
      </c>
      <c r="E92" s="131" t="str">
        <f t="shared" si="5"/>
        <v/>
      </c>
      <c r="F92" s="193">
        <f t="shared" si="5"/>
        <v>0</v>
      </c>
      <c r="G92" s="194" t="str">
        <f t="shared" si="5"/>
        <v/>
      </c>
      <c r="H92" s="193">
        <f t="shared" si="5"/>
        <v>0</v>
      </c>
      <c r="I92" s="195">
        <f t="shared" si="6"/>
        <v>0</v>
      </c>
      <c r="J92" s="54">
        <f t="shared" si="3"/>
        <v>1087</v>
      </c>
      <c r="K92" s="131">
        <f t="shared" si="3"/>
        <v>0.4</v>
      </c>
      <c r="L92" s="199">
        <f t="shared" si="3"/>
        <v>242</v>
      </c>
      <c r="M92" s="200">
        <f t="shared" si="3"/>
        <v>0</v>
      </c>
    </row>
    <row r="93" spans="1:25" x14ac:dyDescent="0.2">
      <c r="A93" s="160">
        <f t="shared" si="4"/>
        <v>0</v>
      </c>
      <c r="B93" s="241">
        <f t="shared" si="4"/>
        <v>0</v>
      </c>
      <c r="C93" s="55">
        <f t="shared" si="5"/>
        <v>0</v>
      </c>
      <c r="D93" s="89">
        <f t="shared" si="5"/>
        <v>0</v>
      </c>
      <c r="E93" s="131" t="str">
        <f t="shared" si="5"/>
        <v/>
      </c>
      <c r="F93" s="193">
        <f t="shared" si="5"/>
        <v>0</v>
      </c>
      <c r="G93" s="194" t="str">
        <f t="shared" si="5"/>
        <v/>
      </c>
      <c r="H93" s="193">
        <f t="shared" si="5"/>
        <v>0</v>
      </c>
      <c r="I93" s="195">
        <f t="shared" si="6"/>
        <v>0</v>
      </c>
      <c r="J93" s="54">
        <f t="shared" si="3"/>
        <v>1177</v>
      </c>
      <c r="K93" s="131">
        <f t="shared" si="3"/>
        <v>0.5</v>
      </c>
      <c r="L93" s="199">
        <f t="shared" si="3"/>
        <v>231</v>
      </c>
      <c r="M93" s="200">
        <f t="shared" si="3"/>
        <v>0</v>
      </c>
    </row>
    <row r="94" spans="1:25" x14ac:dyDescent="0.2">
      <c r="A94" s="160">
        <f t="shared" si="4"/>
        <v>0</v>
      </c>
      <c r="B94" s="241">
        <f t="shared" si="4"/>
        <v>0</v>
      </c>
      <c r="C94" s="55">
        <f t="shared" si="5"/>
        <v>0</v>
      </c>
      <c r="D94" s="89">
        <f t="shared" si="5"/>
        <v>0</v>
      </c>
      <c r="E94" s="131" t="str">
        <f t="shared" si="5"/>
        <v/>
      </c>
      <c r="F94" s="193">
        <f t="shared" si="5"/>
        <v>0</v>
      </c>
      <c r="G94" s="194" t="str">
        <f t="shared" si="5"/>
        <v/>
      </c>
      <c r="H94" s="193">
        <f t="shared" si="5"/>
        <v>0</v>
      </c>
      <c r="I94" s="195">
        <f t="shared" si="6"/>
        <v>0</v>
      </c>
      <c r="J94" s="54">
        <f t="shared" si="3"/>
        <v>0</v>
      </c>
      <c r="K94" s="131">
        <f t="shared" si="3"/>
        <v>0</v>
      </c>
      <c r="L94" s="199">
        <f t="shared" si="3"/>
        <v>0</v>
      </c>
      <c r="M94" s="200">
        <f t="shared" si="3"/>
        <v>0</v>
      </c>
    </row>
    <row r="95" spans="1:25" x14ac:dyDescent="0.2">
      <c r="A95" s="160">
        <f t="shared" si="4"/>
        <v>0</v>
      </c>
      <c r="B95" s="241">
        <f t="shared" si="4"/>
        <v>0</v>
      </c>
      <c r="C95" s="55">
        <f t="shared" si="5"/>
        <v>0</v>
      </c>
      <c r="D95" s="89">
        <f t="shared" si="5"/>
        <v>0</v>
      </c>
      <c r="E95" s="131" t="str">
        <f t="shared" si="5"/>
        <v/>
      </c>
      <c r="F95" s="193">
        <f t="shared" si="5"/>
        <v>0</v>
      </c>
      <c r="G95" s="194" t="str">
        <f t="shared" si="5"/>
        <v/>
      </c>
      <c r="H95" s="193">
        <f t="shared" si="5"/>
        <v>0</v>
      </c>
      <c r="I95" s="195">
        <f t="shared" si="6"/>
        <v>0</v>
      </c>
      <c r="J95" s="54">
        <f t="shared" si="3"/>
        <v>0</v>
      </c>
      <c r="K95" s="131">
        <f t="shared" si="3"/>
        <v>0</v>
      </c>
      <c r="L95" s="199">
        <f t="shared" si="3"/>
        <v>0</v>
      </c>
      <c r="M95" s="200">
        <f t="shared" si="3"/>
        <v>0</v>
      </c>
    </row>
    <row r="96" spans="1:25" ht="13.5" thickBot="1" x14ac:dyDescent="0.25">
      <c r="A96" s="161">
        <f t="shared" si="4"/>
        <v>0</v>
      </c>
      <c r="B96" s="242">
        <f t="shared" si="4"/>
        <v>0</v>
      </c>
      <c r="C96" s="57">
        <f t="shared" si="5"/>
        <v>0</v>
      </c>
      <c r="D96" s="146">
        <f t="shared" si="5"/>
        <v>0</v>
      </c>
      <c r="E96" s="147" t="str">
        <f t="shared" si="5"/>
        <v/>
      </c>
      <c r="F96" s="196">
        <f t="shared" si="5"/>
        <v>0</v>
      </c>
      <c r="G96" s="197" t="str">
        <f t="shared" si="5"/>
        <v/>
      </c>
      <c r="H96" s="196">
        <f t="shared" si="5"/>
        <v>0</v>
      </c>
      <c r="I96" s="198">
        <f t="shared" si="6"/>
        <v>0</v>
      </c>
      <c r="J96" s="54">
        <f t="shared" si="3"/>
        <v>0</v>
      </c>
      <c r="K96" s="131">
        <f t="shared" si="3"/>
        <v>0</v>
      </c>
      <c r="L96" s="199">
        <f t="shared" si="3"/>
        <v>0</v>
      </c>
      <c r="M96" s="200">
        <f t="shared" si="3"/>
        <v>0</v>
      </c>
    </row>
    <row r="97" spans="1:13" ht="13.5" thickBot="1" x14ac:dyDescent="0.25">
      <c r="A97" s="135"/>
      <c r="B97" s="108"/>
      <c r="C97" s="143" t="s">
        <v>2</v>
      </c>
      <c r="D97" s="77" t="s">
        <v>3</v>
      </c>
      <c r="E97" s="144" t="s">
        <v>105</v>
      </c>
      <c r="F97" s="144" t="s">
        <v>106</v>
      </c>
      <c r="G97" s="145" t="s">
        <v>4</v>
      </c>
      <c r="H97" s="7" t="s">
        <v>71</v>
      </c>
      <c r="I97" s="171">
        <f>A5</f>
        <v>8.3000000000000007</v>
      </c>
      <c r="J97" s="54">
        <f t="shared" si="3"/>
        <v>0</v>
      </c>
      <c r="K97" s="131">
        <f t="shared" si="3"/>
        <v>0</v>
      </c>
      <c r="L97" s="199">
        <f t="shared" si="3"/>
        <v>0</v>
      </c>
      <c r="M97" s="200">
        <f t="shared" si="3"/>
        <v>0</v>
      </c>
    </row>
    <row r="98" spans="1:13" x14ac:dyDescent="0.2">
      <c r="A98" s="640" t="s">
        <v>6</v>
      </c>
      <c r="B98" s="557"/>
      <c r="C98" s="241">
        <f t="shared" ref="C98:G102" si="7">N64</f>
        <v>20</v>
      </c>
      <c r="D98" s="56" t="str">
        <f t="shared" si="7"/>
        <v>52.78 / B</v>
      </c>
      <c r="E98" s="148">
        <f t="shared" si="7"/>
        <v>50</v>
      </c>
      <c r="F98" s="148" t="str">
        <f t="shared" si="7"/>
        <v>0'</v>
      </c>
      <c r="G98" s="174">
        <f t="shared" si="7"/>
        <v>0</v>
      </c>
      <c r="H98" s="5" t="s">
        <v>186</v>
      </c>
      <c r="I98" s="172">
        <f>B5</f>
        <v>27</v>
      </c>
      <c r="J98" s="54">
        <f t="shared" si="3"/>
        <v>0</v>
      </c>
      <c r="K98" s="131">
        <f t="shared" si="3"/>
        <v>0</v>
      </c>
      <c r="L98" s="199">
        <f t="shared" si="3"/>
        <v>0</v>
      </c>
      <c r="M98" s="200">
        <f t="shared" si="3"/>
        <v>0</v>
      </c>
    </row>
    <row r="99" spans="1:13" ht="13.5" thickBot="1" x14ac:dyDescent="0.25">
      <c r="A99" s="580" t="s">
        <v>107</v>
      </c>
      <c r="B99" s="561"/>
      <c r="C99" s="241">
        <f t="shared" si="7"/>
        <v>13.375</v>
      </c>
      <c r="D99" s="56" t="str">
        <f t="shared" si="7"/>
        <v>54.50 / J-55</v>
      </c>
      <c r="E99" s="148">
        <f t="shared" si="7"/>
        <v>0</v>
      </c>
      <c r="F99" s="148" t="str">
        <f t="shared" si="7"/>
        <v>0'</v>
      </c>
      <c r="G99" s="174">
        <f t="shared" si="7"/>
        <v>0</v>
      </c>
      <c r="H99" s="5" t="s">
        <v>25</v>
      </c>
      <c r="I99" s="172">
        <f>G5</f>
        <v>0</v>
      </c>
      <c r="J99" s="54">
        <f t="shared" si="3"/>
        <v>0</v>
      </c>
      <c r="K99" s="131">
        <f t="shared" si="3"/>
        <v>0</v>
      </c>
      <c r="L99" s="199">
        <f t="shared" si="3"/>
        <v>0</v>
      </c>
      <c r="M99" s="200">
        <f t="shared" si="3"/>
        <v>0</v>
      </c>
    </row>
    <row r="100" spans="1:13" x14ac:dyDescent="0.2">
      <c r="A100" s="580" t="s">
        <v>108</v>
      </c>
      <c r="B100" s="561"/>
      <c r="C100" s="241">
        <f t="shared" si="7"/>
        <v>0</v>
      </c>
      <c r="D100" s="56">
        <f t="shared" si="7"/>
        <v>0</v>
      </c>
      <c r="E100" s="148">
        <f t="shared" si="7"/>
        <v>0</v>
      </c>
      <c r="F100" s="148">
        <f t="shared" si="7"/>
        <v>0</v>
      </c>
      <c r="G100" s="174">
        <f t="shared" si="7"/>
        <v>0</v>
      </c>
      <c r="H100" s="5" t="s">
        <v>23</v>
      </c>
      <c r="I100" s="172">
        <f>F5</f>
        <v>0</v>
      </c>
      <c r="J100" s="617"/>
      <c r="K100" s="618"/>
      <c r="L100" s="618"/>
      <c r="M100" s="619"/>
    </row>
    <row r="101" spans="1:13" x14ac:dyDescent="0.2">
      <c r="A101" s="580" t="s">
        <v>109</v>
      </c>
      <c r="B101" s="561"/>
      <c r="C101" s="241">
        <f t="shared" si="7"/>
        <v>0</v>
      </c>
      <c r="D101" s="56">
        <f t="shared" si="7"/>
        <v>0</v>
      </c>
      <c r="E101" s="148">
        <f t="shared" si="7"/>
        <v>0</v>
      </c>
      <c r="F101" s="148">
        <f t="shared" si="7"/>
        <v>0</v>
      </c>
      <c r="G101" s="174">
        <f t="shared" si="7"/>
        <v>0</v>
      </c>
      <c r="H101" s="5" t="s">
        <v>26</v>
      </c>
      <c r="I101" s="172">
        <f>I5</f>
        <v>0</v>
      </c>
      <c r="J101" s="620"/>
      <c r="K101" s="621"/>
      <c r="L101" s="621"/>
      <c r="M101" s="622"/>
    </row>
    <row r="102" spans="1:13" ht="13.5" thickBot="1" x14ac:dyDescent="0.25">
      <c r="A102" s="565" t="s">
        <v>110</v>
      </c>
      <c r="B102" s="566"/>
      <c r="C102" s="241">
        <f t="shared" si="7"/>
        <v>0</v>
      </c>
      <c r="D102" s="56">
        <f t="shared" si="7"/>
        <v>0</v>
      </c>
      <c r="E102" s="148">
        <f t="shared" si="7"/>
        <v>0</v>
      </c>
      <c r="F102" s="148">
        <f t="shared" si="7"/>
        <v>0</v>
      </c>
      <c r="G102" s="174">
        <f t="shared" si="7"/>
        <v>0</v>
      </c>
      <c r="H102" s="134" t="s">
        <v>82</v>
      </c>
      <c r="I102" s="173">
        <f>B7</f>
        <v>0</v>
      </c>
      <c r="J102" s="620"/>
      <c r="K102" s="621"/>
      <c r="L102" s="621"/>
      <c r="M102" s="622"/>
    </row>
    <row r="103" spans="1:13" x14ac:dyDescent="0.2">
      <c r="A103" s="634" t="s">
        <v>112</v>
      </c>
      <c r="B103" s="635"/>
      <c r="C103" s="176">
        <f>C71</f>
        <v>43242</v>
      </c>
      <c r="D103" s="244" t="s">
        <v>111</v>
      </c>
      <c r="E103" s="177">
        <f>E71</f>
        <v>0.8125</v>
      </c>
      <c r="F103" s="635" t="s">
        <v>116</v>
      </c>
      <c r="G103" s="635"/>
      <c r="H103" s="251">
        <f>C74</f>
        <v>0</v>
      </c>
      <c r="I103" s="244" t="s">
        <v>111</v>
      </c>
      <c r="J103" s="180">
        <f>E74</f>
        <v>0</v>
      </c>
      <c r="K103" s="135"/>
      <c r="L103" s="108"/>
      <c r="M103" s="136"/>
    </row>
    <row r="104" spans="1:13" x14ac:dyDescent="0.2">
      <c r="A104" s="636" t="s">
        <v>113</v>
      </c>
      <c r="B104" s="637"/>
      <c r="C104" s="149">
        <f>C72</f>
        <v>0</v>
      </c>
      <c r="D104" s="245" t="s">
        <v>111</v>
      </c>
      <c r="E104" s="178">
        <f>E72</f>
        <v>0</v>
      </c>
      <c r="F104" s="571" t="s">
        <v>117</v>
      </c>
      <c r="G104" s="571"/>
      <c r="H104" s="149">
        <f>C75</f>
        <v>0</v>
      </c>
      <c r="I104" s="245" t="s">
        <v>111</v>
      </c>
      <c r="J104" s="181">
        <f>E75</f>
        <v>0</v>
      </c>
      <c r="K104" s="135"/>
      <c r="L104" s="108"/>
      <c r="M104" s="136"/>
    </row>
    <row r="105" spans="1:13" ht="13.5" thickBot="1" x14ac:dyDescent="0.25">
      <c r="A105" s="638" t="s">
        <v>114</v>
      </c>
      <c r="B105" s="639"/>
      <c r="C105" s="150">
        <f>C73</f>
        <v>0</v>
      </c>
      <c r="D105" s="247" t="s">
        <v>111</v>
      </c>
      <c r="E105" s="179">
        <f>E73</f>
        <v>0</v>
      </c>
      <c r="F105" s="639" t="s">
        <v>115</v>
      </c>
      <c r="G105" s="639"/>
      <c r="H105" s="175">
        <f>C76</f>
        <v>0</v>
      </c>
      <c r="I105" s="247" t="s">
        <v>111</v>
      </c>
      <c r="J105" s="182">
        <f>E76</f>
        <v>0</v>
      </c>
      <c r="K105" s="141"/>
      <c r="L105" s="137"/>
      <c r="M105" s="138"/>
    </row>
    <row r="106" spans="1:13" x14ac:dyDescent="0.2">
      <c r="F106" s="98"/>
      <c r="G106" s="98"/>
      <c r="H106" s="98"/>
      <c r="I106" s="98"/>
      <c r="J106" s="98"/>
      <c r="K106" s="98"/>
      <c r="L106" s="98"/>
      <c r="M106" s="98"/>
    </row>
    <row r="107" spans="1:13" x14ac:dyDescent="0.2">
      <c r="F107" s="98"/>
      <c r="G107" s="98"/>
      <c r="H107" s="98"/>
      <c r="I107" s="98"/>
      <c r="J107" s="98"/>
      <c r="K107" s="98"/>
      <c r="L107" s="98"/>
      <c r="M107" s="98"/>
    </row>
    <row r="108" spans="1:13" x14ac:dyDescent="0.2">
      <c r="F108" s="98"/>
      <c r="G108" s="98"/>
      <c r="H108" s="98"/>
      <c r="I108" s="98"/>
      <c r="J108" s="98"/>
      <c r="K108" s="98"/>
      <c r="L108" s="98"/>
      <c r="M108" s="98"/>
    </row>
  </sheetData>
  <sheetProtection password="CC40" sheet="1" scenarios="1"/>
  <mergeCells count="150">
    <mergeCell ref="A103:B103"/>
    <mergeCell ref="F103:G103"/>
    <mergeCell ref="A104:B104"/>
    <mergeCell ref="F104:G104"/>
    <mergeCell ref="A105:B105"/>
    <mergeCell ref="F105:G105"/>
    <mergeCell ref="A98:B98"/>
    <mergeCell ref="A99:B99"/>
    <mergeCell ref="A100:B100"/>
    <mergeCell ref="J100:M102"/>
    <mergeCell ref="A101:B101"/>
    <mergeCell ref="A102:B102"/>
    <mergeCell ref="B86:F86"/>
    <mergeCell ref="H86:I86"/>
    <mergeCell ref="J86:M86"/>
    <mergeCell ref="B87:D87"/>
    <mergeCell ref="H87:I87"/>
    <mergeCell ref="R87:S87"/>
    <mergeCell ref="J79:K79"/>
    <mergeCell ref="L79:M79"/>
    <mergeCell ref="O79:P79"/>
    <mergeCell ref="Q79:R79"/>
    <mergeCell ref="B85:D85"/>
    <mergeCell ref="F85:G85"/>
    <mergeCell ref="A77:H77"/>
    <mergeCell ref="J77:K77"/>
    <mergeCell ref="L77:M77"/>
    <mergeCell ref="O77:P77"/>
    <mergeCell ref="Q77:R77"/>
    <mergeCell ref="A78:H79"/>
    <mergeCell ref="J78:K78"/>
    <mergeCell ref="L78:M78"/>
    <mergeCell ref="O78:P78"/>
    <mergeCell ref="Q78:R78"/>
    <mergeCell ref="A76:B76"/>
    <mergeCell ref="F76:G76"/>
    <mergeCell ref="J76:K76"/>
    <mergeCell ref="L76:M76"/>
    <mergeCell ref="O76:P76"/>
    <mergeCell ref="Q76:R76"/>
    <mergeCell ref="A75:B75"/>
    <mergeCell ref="F75:G75"/>
    <mergeCell ref="J75:K75"/>
    <mergeCell ref="L75:M75"/>
    <mergeCell ref="O75:P75"/>
    <mergeCell ref="Q75:R75"/>
    <mergeCell ref="A74:B74"/>
    <mergeCell ref="F74:G74"/>
    <mergeCell ref="J74:K74"/>
    <mergeCell ref="L74:M74"/>
    <mergeCell ref="O74:P74"/>
    <mergeCell ref="Q74:R74"/>
    <mergeCell ref="A73:B73"/>
    <mergeCell ref="F73:G73"/>
    <mergeCell ref="J73:K73"/>
    <mergeCell ref="L73:M73"/>
    <mergeCell ref="O73:P73"/>
    <mergeCell ref="Q73:R73"/>
    <mergeCell ref="A72:B72"/>
    <mergeCell ref="F72:G72"/>
    <mergeCell ref="J72:K72"/>
    <mergeCell ref="L72:M72"/>
    <mergeCell ref="O72:P72"/>
    <mergeCell ref="Q72:R72"/>
    <mergeCell ref="A71:B71"/>
    <mergeCell ref="F71:G71"/>
    <mergeCell ref="J71:K71"/>
    <mergeCell ref="L71:M71"/>
    <mergeCell ref="O71:P71"/>
    <mergeCell ref="Q71:R71"/>
    <mergeCell ref="L68:M68"/>
    <mergeCell ref="L69:N69"/>
    <mergeCell ref="O69:R69"/>
    <mergeCell ref="L70:M70"/>
    <mergeCell ref="O70:P70"/>
    <mergeCell ref="Q70:R70"/>
    <mergeCell ref="J66:K66"/>
    <mergeCell ref="L66:M66"/>
    <mergeCell ref="A67:B67"/>
    <mergeCell ref="C67:D67"/>
    <mergeCell ref="F67:G67"/>
    <mergeCell ref="I67:K67"/>
    <mergeCell ref="L67:M67"/>
    <mergeCell ref="B60:I60"/>
    <mergeCell ref="B61:I61"/>
    <mergeCell ref="B62:I62"/>
    <mergeCell ref="J63:K63"/>
    <mergeCell ref="L64:M64"/>
    <mergeCell ref="J65:K65"/>
    <mergeCell ref="L65:M65"/>
    <mergeCell ref="B54:I54"/>
    <mergeCell ref="B55:I55"/>
    <mergeCell ref="B56:I56"/>
    <mergeCell ref="B57:I57"/>
    <mergeCell ref="B58:I58"/>
    <mergeCell ref="B59:I59"/>
    <mergeCell ref="P48:R48"/>
    <mergeCell ref="P49:R49"/>
    <mergeCell ref="P50:R50"/>
    <mergeCell ref="P51:R51"/>
    <mergeCell ref="P52:R52"/>
    <mergeCell ref="P53:R53"/>
    <mergeCell ref="E43:R43"/>
    <mergeCell ref="A44:B44"/>
    <mergeCell ref="E44:R44"/>
    <mergeCell ref="P45:R45"/>
    <mergeCell ref="P46:R46"/>
    <mergeCell ref="P47:R47"/>
    <mergeCell ref="E37:R37"/>
    <mergeCell ref="E38:R38"/>
    <mergeCell ref="E39:R39"/>
    <mergeCell ref="E40:R40"/>
    <mergeCell ref="E41:R41"/>
    <mergeCell ref="E42:R42"/>
    <mergeCell ref="E31:R31"/>
    <mergeCell ref="E32:R32"/>
    <mergeCell ref="E33:R33"/>
    <mergeCell ref="E34:R34"/>
    <mergeCell ref="E35:R35"/>
    <mergeCell ref="E36:R36"/>
    <mergeCell ref="E26:R26"/>
    <mergeCell ref="E27:R27"/>
    <mergeCell ref="E28:R28"/>
    <mergeCell ref="E29:R29"/>
    <mergeCell ref="E30:R30"/>
    <mergeCell ref="E19:R19"/>
    <mergeCell ref="E20:R20"/>
    <mergeCell ref="E21:R21"/>
    <mergeCell ref="E22:R22"/>
    <mergeCell ref="E23:R23"/>
    <mergeCell ref="E24:R24"/>
    <mergeCell ref="E17:R17"/>
    <mergeCell ref="E18:R18"/>
    <mergeCell ref="B3:D3"/>
    <mergeCell ref="H3:I3"/>
    <mergeCell ref="V3:W3"/>
    <mergeCell ref="E8:I8"/>
    <mergeCell ref="V9:W9"/>
    <mergeCell ref="A10:D10"/>
    <mergeCell ref="E25:R25"/>
    <mergeCell ref="B1:D1"/>
    <mergeCell ref="F1:G1"/>
    <mergeCell ref="Q1:R1"/>
    <mergeCell ref="B2:F2"/>
    <mergeCell ref="H2:I2"/>
    <mergeCell ref="J2:R2"/>
    <mergeCell ref="A11:D13"/>
    <mergeCell ref="A14:D14"/>
    <mergeCell ref="A15:D16"/>
    <mergeCell ref="J16:M16"/>
  </mergeCells>
  <printOptions horizontalCentered="1"/>
  <pageMargins left="0.25" right="0.1" top="0.77" bottom="0.28999999999999998" header="0.2" footer="7.0000000000000007E-2"/>
  <pageSetup scale="60" orientation="portrait" horizontalDpi="300" verticalDpi="300"/>
  <headerFooter alignWithMargins="0">
    <oddHeader xml:space="preserve">&amp;C&amp;"Book Antiqua,Bold Italic"&amp;14Henry Resources LLC
&amp;12Daily Drilling Report&amp;R
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8"/>
  <sheetViews>
    <sheetView showZeros="0" workbookViewId="0">
      <selection activeCell="S2" sqref="S2"/>
    </sheetView>
  </sheetViews>
  <sheetFormatPr defaultColWidth="8.85546875" defaultRowHeight="12.75" x14ac:dyDescent="0.2"/>
  <cols>
    <col min="1" max="1" width="11.28515625" customWidth="1"/>
    <col min="2" max="2" width="9.7109375" customWidth="1"/>
    <col min="3" max="3" width="11" customWidth="1"/>
    <col min="5" max="6" width="9.42578125" customWidth="1"/>
    <col min="7" max="7" width="9.85546875" customWidth="1"/>
    <col min="8" max="8" width="9.28515625" customWidth="1"/>
    <col min="9" max="9" width="9" customWidth="1"/>
    <col min="10" max="10" width="9.42578125" customWidth="1"/>
    <col min="11" max="11" width="9.85546875" customWidth="1"/>
    <col min="12" max="12" width="8.85546875" customWidth="1"/>
    <col min="14" max="14" width="10.140625" customWidth="1"/>
    <col min="15" max="15" width="9.85546875" customWidth="1"/>
    <col min="16" max="16" width="10.85546875" customWidth="1"/>
    <col min="22" max="22" width="3" bestFit="1" customWidth="1"/>
    <col min="23" max="23" width="24.7109375" bestFit="1" customWidth="1"/>
    <col min="24" max="24" width="2.42578125" customWidth="1"/>
    <col min="25" max="25" width="17.42578125" customWidth="1"/>
  </cols>
  <sheetData>
    <row r="1" spans="1:26" ht="13.5" thickBot="1" x14ac:dyDescent="0.25">
      <c r="A1" s="281" t="s">
        <v>0</v>
      </c>
      <c r="B1" s="495" t="s">
        <v>211</v>
      </c>
      <c r="C1" s="495"/>
      <c r="D1" s="496"/>
      <c r="E1" s="282" t="s">
        <v>138</v>
      </c>
      <c r="F1" s="497">
        <v>43245</v>
      </c>
      <c r="G1" s="497"/>
      <c r="H1" s="282" t="s">
        <v>1</v>
      </c>
      <c r="I1" s="151">
        <v>3</v>
      </c>
      <c r="J1" s="128" t="s">
        <v>5</v>
      </c>
      <c r="K1" s="152">
        <v>1177</v>
      </c>
      <c r="L1" s="128" t="s">
        <v>7</v>
      </c>
      <c r="M1" s="153">
        <v>0</v>
      </c>
      <c r="N1" s="107" t="s">
        <v>69</v>
      </c>
      <c r="O1" s="222">
        <v>1177</v>
      </c>
      <c r="P1" s="116" t="s">
        <v>155</v>
      </c>
      <c r="Q1" s="498" t="s">
        <v>212</v>
      </c>
      <c r="R1" s="499"/>
    </row>
    <row r="2" spans="1:26" x14ac:dyDescent="0.2">
      <c r="A2" s="36" t="s">
        <v>141</v>
      </c>
      <c r="B2" s="500" t="s">
        <v>258</v>
      </c>
      <c r="C2" s="501"/>
      <c r="D2" s="501"/>
      <c r="E2" s="501"/>
      <c r="F2" s="502"/>
      <c r="G2" s="4" t="s">
        <v>139</v>
      </c>
      <c r="H2" s="503">
        <v>65816</v>
      </c>
      <c r="I2" s="504"/>
      <c r="J2" s="505" t="s">
        <v>43</v>
      </c>
      <c r="K2" s="506"/>
      <c r="L2" s="507"/>
      <c r="M2" s="507"/>
      <c r="N2" s="507"/>
      <c r="O2" s="507"/>
      <c r="P2" s="507"/>
      <c r="Q2" s="507"/>
      <c r="R2" s="508"/>
    </row>
    <row r="3" spans="1:26" ht="13.5" thickBot="1" x14ac:dyDescent="0.25">
      <c r="A3" s="36" t="s">
        <v>74</v>
      </c>
      <c r="B3" s="535" t="s">
        <v>203</v>
      </c>
      <c r="C3" s="536"/>
      <c r="D3" s="536"/>
      <c r="E3" s="4" t="s">
        <v>137</v>
      </c>
      <c r="F3" s="192" t="str">
        <f>IF(F1="","",IF(C73="","",(IF(C74="",IF(AND(C76="",C71&gt;0),((C72+E72)-(C71+E71)+(F1+0.25)-(C73+E73)),IF(AND(C76="",C71=""),(F1+0.25)-(C73+E73),(C76+E76)-(C73+E73)+((C72+E72)-(C71+E71)))),IF(AND(C76="",C71&gt;0),((C72+E72)-(C71+E71)+((C74+E74)-(C73+E73))+(F1+0.25)-(C75+E75)),IF(C76="",(((C74+E74)-(C73+E73))+(F1+0.25)-(C75+E75)),((C76+E76)-(C75+E75)+(C74+E74)-(C73+E73))))))))</f>
        <v/>
      </c>
      <c r="G3" s="4" t="s">
        <v>140</v>
      </c>
      <c r="H3" s="537">
        <v>244822</v>
      </c>
      <c r="I3" s="538"/>
      <c r="J3" s="5" t="s">
        <v>80</v>
      </c>
      <c r="K3" s="268" t="s">
        <v>44</v>
      </c>
      <c r="L3" s="268" t="s">
        <v>78</v>
      </c>
      <c r="M3" s="268" t="s">
        <v>93</v>
      </c>
      <c r="N3" s="268" t="s">
        <v>94</v>
      </c>
      <c r="O3" s="88" t="s">
        <v>95</v>
      </c>
      <c r="P3" s="88" t="s">
        <v>96</v>
      </c>
      <c r="Q3" s="88" t="s">
        <v>103</v>
      </c>
      <c r="R3" s="90" t="s">
        <v>104</v>
      </c>
      <c r="V3" s="539" t="s">
        <v>194</v>
      </c>
      <c r="W3" s="539"/>
      <c r="Z3" s="190"/>
    </row>
    <row r="4" spans="1:26" ht="12.75" customHeight="1" x14ac:dyDescent="0.2">
      <c r="A4" s="91" t="s">
        <v>18</v>
      </c>
      <c r="B4" s="267" t="s">
        <v>19</v>
      </c>
      <c r="C4" s="267" t="s">
        <v>20</v>
      </c>
      <c r="D4" s="267" t="s">
        <v>21</v>
      </c>
      <c r="E4" s="267" t="s">
        <v>22</v>
      </c>
      <c r="F4" s="267" t="s">
        <v>23</v>
      </c>
      <c r="G4" s="267" t="s">
        <v>25</v>
      </c>
      <c r="H4" s="267" t="s">
        <v>24</v>
      </c>
      <c r="I4" s="79" t="s">
        <v>26</v>
      </c>
      <c r="J4" s="223"/>
      <c r="K4" s="81"/>
      <c r="L4" s="81"/>
      <c r="M4" s="22"/>
      <c r="N4" s="22"/>
      <c r="O4" s="22"/>
      <c r="P4" s="22"/>
      <c r="Q4" s="22"/>
      <c r="R4" s="224"/>
      <c r="V4">
        <v>1</v>
      </c>
      <c r="W4" s="130" t="s">
        <v>195</v>
      </c>
    </row>
    <row r="5" spans="1:26" ht="12.75" customHeight="1" x14ac:dyDescent="0.2">
      <c r="A5" s="165">
        <v>8.3000000000000007</v>
      </c>
      <c r="B5" s="154">
        <v>27</v>
      </c>
      <c r="C5" s="154"/>
      <c r="D5" s="154"/>
      <c r="E5" s="187"/>
      <c r="F5" s="154"/>
      <c r="G5" s="164"/>
      <c r="H5" s="154"/>
      <c r="I5" s="126"/>
      <c r="J5" s="225"/>
      <c r="K5" s="82"/>
      <c r="L5" s="81"/>
      <c r="M5" s="22"/>
      <c r="N5" s="22"/>
      <c r="O5" s="22"/>
      <c r="P5" s="22"/>
      <c r="Q5" s="22"/>
      <c r="R5" s="224"/>
      <c r="V5">
        <v>2</v>
      </c>
      <c r="W5" s="130" t="s">
        <v>196</v>
      </c>
    </row>
    <row r="6" spans="1:26" ht="12.75" customHeight="1" x14ac:dyDescent="0.2">
      <c r="A6" s="5" t="s">
        <v>81</v>
      </c>
      <c r="B6" s="9" t="s">
        <v>82</v>
      </c>
      <c r="C6" s="9" t="s">
        <v>83</v>
      </c>
      <c r="D6" s="86" t="s">
        <v>84</v>
      </c>
      <c r="E6" s="86" t="s">
        <v>87</v>
      </c>
      <c r="F6" s="86" t="s">
        <v>88</v>
      </c>
      <c r="G6" s="86" t="s">
        <v>89</v>
      </c>
      <c r="H6" s="9" t="s">
        <v>85</v>
      </c>
      <c r="I6" s="9" t="s">
        <v>86</v>
      </c>
      <c r="J6" s="225"/>
      <c r="K6" s="82"/>
      <c r="L6" s="81"/>
      <c r="M6" s="22"/>
      <c r="N6" s="22"/>
      <c r="O6" s="22"/>
      <c r="P6" s="22"/>
      <c r="Q6" s="22"/>
      <c r="R6" s="224"/>
      <c r="V6">
        <v>3</v>
      </c>
      <c r="W6" s="130" t="s">
        <v>197</v>
      </c>
    </row>
    <row r="7" spans="1:26" ht="12.75" customHeight="1" thickBot="1" x14ac:dyDescent="0.25">
      <c r="A7" s="32"/>
      <c r="B7" s="265"/>
      <c r="C7" s="265"/>
      <c r="D7" s="29"/>
      <c r="E7" s="105"/>
      <c r="F7" s="105"/>
      <c r="G7" s="105"/>
      <c r="H7" s="105"/>
      <c r="I7" s="277"/>
      <c r="J7" s="225"/>
      <c r="K7" s="82"/>
      <c r="L7" s="81"/>
      <c r="M7" s="22"/>
      <c r="N7" s="22"/>
      <c r="O7" s="22"/>
      <c r="P7" s="22"/>
      <c r="Q7" s="22"/>
      <c r="R7" s="224"/>
      <c r="V7">
        <v>4</v>
      </c>
      <c r="W7" s="130" t="s">
        <v>198</v>
      </c>
    </row>
    <row r="8" spans="1:26" ht="12.75" customHeight="1" x14ac:dyDescent="0.2">
      <c r="A8" s="5" t="s">
        <v>149</v>
      </c>
      <c r="B8" s="268" t="s">
        <v>187</v>
      </c>
      <c r="C8" s="88" t="s">
        <v>188</v>
      </c>
      <c r="D8" s="6" t="s">
        <v>189</v>
      </c>
      <c r="E8" s="540" t="s">
        <v>146</v>
      </c>
      <c r="F8" s="507"/>
      <c r="G8" s="507"/>
      <c r="H8" s="507"/>
      <c r="I8" s="508"/>
      <c r="J8" s="225"/>
      <c r="K8" s="82"/>
      <c r="L8" s="81"/>
      <c r="M8" s="22"/>
      <c r="N8" s="22"/>
      <c r="O8" s="22"/>
      <c r="P8" s="22"/>
      <c r="Q8" s="22"/>
      <c r="R8" s="224"/>
    </row>
    <row r="9" spans="1:26" ht="12.75" customHeight="1" thickBot="1" x14ac:dyDescent="0.25">
      <c r="A9" s="129"/>
      <c r="B9" s="109"/>
      <c r="C9" s="80"/>
      <c r="D9" s="155"/>
      <c r="E9" s="118" t="s">
        <v>5</v>
      </c>
      <c r="F9" s="119" t="s">
        <v>145</v>
      </c>
      <c r="G9" s="9" t="s">
        <v>68</v>
      </c>
      <c r="H9" s="9" t="s">
        <v>42</v>
      </c>
      <c r="I9" s="6" t="s">
        <v>45</v>
      </c>
      <c r="J9" s="223"/>
      <c r="K9" s="82"/>
      <c r="L9" s="81"/>
      <c r="M9" s="22"/>
      <c r="N9" s="22"/>
      <c r="O9" s="22"/>
      <c r="P9" s="22"/>
      <c r="Q9" s="22"/>
      <c r="R9" s="224"/>
      <c r="V9" s="539" t="s">
        <v>185</v>
      </c>
      <c r="W9" s="539"/>
    </row>
    <row r="10" spans="1:26" ht="12.75" customHeight="1" x14ac:dyDescent="0.2">
      <c r="A10" s="518" t="s">
        <v>147</v>
      </c>
      <c r="B10" s="519"/>
      <c r="C10" s="519"/>
      <c r="D10" s="520"/>
      <c r="E10" s="32"/>
      <c r="F10" s="33"/>
      <c r="G10" s="265"/>
      <c r="H10" s="265"/>
      <c r="I10" s="266"/>
      <c r="J10" s="225"/>
      <c r="K10" s="82"/>
      <c r="L10" s="81"/>
      <c r="M10" s="22"/>
      <c r="N10" s="22"/>
      <c r="O10" s="22"/>
      <c r="P10" s="22"/>
      <c r="Q10" s="22"/>
      <c r="R10" s="224"/>
      <c r="V10">
        <v>1</v>
      </c>
      <c r="W10" s="130" t="s">
        <v>165</v>
      </c>
    </row>
    <row r="11" spans="1:26" ht="12.75" customHeight="1" x14ac:dyDescent="0.2">
      <c r="A11" s="509"/>
      <c r="B11" s="510"/>
      <c r="C11" s="510"/>
      <c r="D11" s="511"/>
      <c r="E11" s="32"/>
      <c r="F11" s="265"/>
      <c r="G11" s="265"/>
      <c r="H11" s="265"/>
      <c r="I11" s="266"/>
      <c r="J11" s="225"/>
      <c r="K11" s="82"/>
      <c r="L11" s="81"/>
      <c r="M11" s="22"/>
      <c r="N11" s="22"/>
      <c r="O11" s="22"/>
      <c r="P11" s="22"/>
      <c r="Q11" s="22"/>
      <c r="R11" s="224"/>
      <c r="V11">
        <v>2</v>
      </c>
      <c r="W11" s="130" t="s">
        <v>166</v>
      </c>
    </row>
    <row r="12" spans="1:26" ht="12.75" customHeight="1" x14ac:dyDescent="0.2">
      <c r="A12" s="512"/>
      <c r="B12" s="513"/>
      <c r="C12" s="513"/>
      <c r="D12" s="514"/>
      <c r="E12" s="32"/>
      <c r="F12" s="265"/>
      <c r="G12" s="265"/>
      <c r="H12" s="265"/>
      <c r="I12" s="266"/>
      <c r="J12" s="225"/>
      <c r="K12" s="82"/>
      <c r="L12" s="81"/>
      <c r="M12" s="22"/>
      <c r="N12" s="22"/>
      <c r="O12" s="22"/>
      <c r="P12" s="22"/>
      <c r="Q12" s="22"/>
      <c r="R12" s="224"/>
      <c r="V12">
        <v>3</v>
      </c>
      <c r="W12" s="130" t="s">
        <v>167</v>
      </c>
    </row>
    <row r="13" spans="1:26" ht="12.75" customHeight="1" x14ac:dyDescent="0.2">
      <c r="A13" s="515"/>
      <c r="B13" s="516"/>
      <c r="C13" s="516"/>
      <c r="D13" s="517"/>
      <c r="E13" s="235"/>
      <c r="F13" s="265"/>
      <c r="G13" s="226"/>
      <c r="H13" s="121"/>
      <c r="I13" s="122"/>
      <c r="J13" s="225"/>
      <c r="K13" s="82"/>
      <c r="L13" s="81"/>
      <c r="M13" s="22"/>
      <c r="N13" s="22"/>
      <c r="O13" s="22"/>
      <c r="P13" s="22"/>
      <c r="Q13" s="22"/>
      <c r="R13" s="224"/>
      <c r="V13">
        <v>4</v>
      </c>
      <c r="W13" s="130" t="s">
        <v>168</v>
      </c>
    </row>
    <row r="14" spans="1:26" ht="12.75" customHeight="1" x14ac:dyDescent="0.2">
      <c r="A14" s="518" t="s">
        <v>148</v>
      </c>
      <c r="B14" s="519"/>
      <c r="C14" s="519"/>
      <c r="D14" s="520"/>
      <c r="E14" s="223"/>
      <c r="F14" s="265"/>
      <c r="G14" s="226"/>
      <c r="H14" s="121"/>
      <c r="I14" s="122"/>
      <c r="J14" s="227"/>
      <c r="K14" s="83"/>
      <c r="L14" s="81"/>
      <c r="M14" s="22"/>
      <c r="N14" s="22"/>
      <c r="O14" s="22"/>
      <c r="P14" s="22"/>
      <c r="Q14" s="22"/>
      <c r="R14" s="224"/>
      <c r="V14">
        <v>5</v>
      </c>
      <c r="W14" s="130" t="s">
        <v>169</v>
      </c>
    </row>
    <row r="15" spans="1:26" ht="12.75" customHeight="1" thickBot="1" x14ac:dyDescent="0.25">
      <c r="A15" s="521"/>
      <c r="B15" s="522"/>
      <c r="C15" s="522"/>
      <c r="D15" s="523"/>
      <c r="E15" s="236"/>
      <c r="F15" s="265"/>
      <c r="G15" s="226"/>
      <c r="H15" s="121"/>
      <c r="I15" s="122"/>
      <c r="J15" s="228"/>
      <c r="K15" s="84"/>
      <c r="L15" s="188"/>
      <c r="M15" s="23"/>
      <c r="N15" s="23"/>
      <c r="O15" s="23"/>
      <c r="P15" s="23"/>
      <c r="Q15" s="23"/>
      <c r="R15" s="229"/>
      <c r="V15">
        <v>6</v>
      </c>
      <c r="W15" s="130" t="s">
        <v>170</v>
      </c>
    </row>
    <row r="16" spans="1:26" ht="12.75" customHeight="1" thickBot="1" x14ac:dyDescent="0.25">
      <c r="A16" s="524"/>
      <c r="B16" s="525"/>
      <c r="C16" s="525"/>
      <c r="D16" s="526"/>
      <c r="E16" s="237"/>
      <c r="F16" s="35"/>
      <c r="G16" s="78"/>
      <c r="H16" s="20"/>
      <c r="I16" s="117"/>
      <c r="J16" s="527" t="s">
        <v>152</v>
      </c>
      <c r="K16" s="528"/>
      <c r="L16" s="528"/>
      <c r="M16" s="529"/>
      <c r="N16" s="269" t="s">
        <v>153</v>
      </c>
      <c r="O16" s="230"/>
      <c r="P16" s="269" t="s">
        <v>154</v>
      </c>
      <c r="Q16" s="231"/>
      <c r="R16" s="123"/>
      <c r="V16">
        <v>7</v>
      </c>
      <c r="W16" s="130" t="s">
        <v>171</v>
      </c>
    </row>
    <row r="17" spans="1:23" ht="12.75" customHeight="1" x14ac:dyDescent="0.2">
      <c r="A17" s="106" t="s">
        <v>36</v>
      </c>
      <c r="B17" s="267" t="s">
        <v>37</v>
      </c>
      <c r="C17" s="267" t="s">
        <v>38</v>
      </c>
      <c r="D17" s="267" t="s">
        <v>79</v>
      </c>
      <c r="E17" s="530" t="s">
        <v>39</v>
      </c>
      <c r="F17" s="531"/>
      <c r="G17" s="531"/>
      <c r="H17" s="531"/>
      <c r="I17" s="531"/>
      <c r="J17" s="531"/>
      <c r="K17" s="531"/>
      <c r="L17" s="531"/>
      <c r="M17" s="531"/>
      <c r="N17" s="531"/>
      <c r="O17" s="531"/>
      <c r="P17" s="531"/>
      <c r="Q17" s="531"/>
      <c r="R17" s="532"/>
      <c r="V17">
        <v>8</v>
      </c>
      <c r="W17" s="130" t="s">
        <v>172</v>
      </c>
    </row>
    <row r="18" spans="1:23" ht="12.75" customHeight="1" x14ac:dyDescent="0.2">
      <c r="A18" s="3">
        <v>0.25</v>
      </c>
      <c r="B18" s="2">
        <v>0.27083333333333331</v>
      </c>
      <c r="C18" s="67">
        <v>0.5</v>
      </c>
      <c r="D18" s="265">
        <v>1.1200000000000001</v>
      </c>
      <c r="E18" s="533" t="s">
        <v>251</v>
      </c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4"/>
      <c r="V18">
        <v>9</v>
      </c>
      <c r="W18" s="130" t="s">
        <v>173</v>
      </c>
    </row>
    <row r="19" spans="1:23" ht="12.75" customHeight="1" x14ac:dyDescent="0.2">
      <c r="A19" s="3">
        <f t="shared" ref="A19:A43" si="0">B18</f>
        <v>0.27083333333333331</v>
      </c>
      <c r="B19" s="2">
        <v>0.3125</v>
      </c>
      <c r="C19" s="67">
        <v>1</v>
      </c>
      <c r="D19" s="265">
        <v>1.1299999999999999</v>
      </c>
      <c r="E19" s="533" t="s">
        <v>253</v>
      </c>
      <c r="F19" s="533"/>
      <c r="G19" s="533"/>
      <c r="H19" s="533"/>
      <c r="I19" s="533"/>
      <c r="J19" s="533"/>
      <c r="K19" s="533"/>
      <c r="L19" s="533"/>
      <c r="M19" s="533"/>
      <c r="N19" s="533"/>
      <c r="O19" s="533"/>
      <c r="P19" s="533"/>
      <c r="Q19" s="533"/>
      <c r="R19" s="534"/>
      <c r="V19">
        <v>10</v>
      </c>
      <c r="W19" s="130" t="s">
        <v>174</v>
      </c>
    </row>
    <row r="20" spans="1:23" ht="12.75" customHeight="1" x14ac:dyDescent="0.2">
      <c r="A20" s="3">
        <f t="shared" si="0"/>
        <v>0.3125</v>
      </c>
      <c r="B20" s="2">
        <v>0.52083333333333337</v>
      </c>
      <c r="C20" s="67">
        <v>5</v>
      </c>
      <c r="D20" s="265">
        <v>1.1299999999999999</v>
      </c>
      <c r="E20" s="533" t="s">
        <v>252</v>
      </c>
      <c r="F20" s="533"/>
      <c r="G20" s="533"/>
      <c r="H20" s="533"/>
      <c r="I20" s="533"/>
      <c r="J20" s="533"/>
      <c r="K20" s="533"/>
      <c r="L20" s="533"/>
      <c r="M20" s="533"/>
      <c r="N20" s="533"/>
      <c r="O20" s="533"/>
      <c r="P20" s="533"/>
      <c r="Q20" s="533"/>
      <c r="R20" s="534"/>
      <c r="V20">
        <v>11</v>
      </c>
      <c r="W20" s="130" t="s">
        <v>175</v>
      </c>
    </row>
    <row r="21" spans="1:23" ht="12.75" customHeight="1" x14ac:dyDescent="0.2">
      <c r="A21" s="3">
        <f t="shared" si="0"/>
        <v>0.52083333333333337</v>
      </c>
      <c r="B21" s="2">
        <v>0.5625</v>
      </c>
      <c r="C21" s="67">
        <v>1</v>
      </c>
      <c r="D21" s="265">
        <v>1.21</v>
      </c>
      <c r="E21" s="533" t="s">
        <v>254</v>
      </c>
      <c r="F21" s="533"/>
      <c r="G21" s="533"/>
      <c r="H21" s="533"/>
      <c r="I21" s="533"/>
      <c r="J21" s="533"/>
      <c r="K21" s="533"/>
      <c r="L21" s="533"/>
      <c r="M21" s="533"/>
      <c r="N21" s="533"/>
      <c r="O21" s="533"/>
      <c r="P21" s="533"/>
      <c r="Q21" s="533"/>
      <c r="R21" s="534"/>
      <c r="V21">
        <v>12</v>
      </c>
      <c r="W21" s="130" t="s">
        <v>176</v>
      </c>
    </row>
    <row r="22" spans="1:23" ht="12.75" customHeight="1" x14ac:dyDescent="0.2">
      <c r="A22" s="3">
        <f t="shared" si="0"/>
        <v>0.5625</v>
      </c>
      <c r="B22" s="2">
        <v>0.75</v>
      </c>
      <c r="C22" s="67">
        <v>4.5</v>
      </c>
      <c r="D22" s="265">
        <v>1.1000000000000001</v>
      </c>
      <c r="E22" s="533" t="s">
        <v>255</v>
      </c>
      <c r="F22" s="533"/>
      <c r="G22" s="533"/>
      <c r="H22" s="533"/>
      <c r="I22" s="533"/>
      <c r="J22" s="533"/>
      <c r="K22" s="533"/>
      <c r="L22" s="533"/>
      <c r="M22" s="533"/>
      <c r="N22" s="533"/>
      <c r="O22" s="533"/>
      <c r="P22" s="533"/>
      <c r="Q22" s="533"/>
      <c r="R22" s="534"/>
      <c r="V22">
        <v>13</v>
      </c>
      <c r="W22" s="130" t="s">
        <v>177</v>
      </c>
    </row>
    <row r="23" spans="1:23" ht="12.75" customHeight="1" x14ac:dyDescent="0.2">
      <c r="A23" s="3">
        <f t="shared" si="0"/>
        <v>0.75</v>
      </c>
      <c r="B23" s="2">
        <v>0.77083333333333337</v>
      </c>
      <c r="C23" s="67">
        <v>0.5</v>
      </c>
      <c r="D23" s="265">
        <v>1.21</v>
      </c>
      <c r="E23" s="533" t="s">
        <v>250</v>
      </c>
      <c r="F23" s="533"/>
      <c r="G23" s="533"/>
      <c r="H23" s="533"/>
      <c r="I23" s="533"/>
      <c r="J23" s="533"/>
      <c r="K23" s="533"/>
      <c r="L23" s="533"/>
      <c r="M23" s="533"/>
      <c r="N23" s="533"/>
      <c r="O23" s="533"/>
      <c r="P23" s="533"/>
      <c r="Q23" s="533"/>
      <c r="R23" s="534"/>
      <c r="V23">
        <v>14</v>
      </c>
      <c r="W23" s="130" t="s">
        <v>178</v>
      </c>
    </row>
    <row r="24" spans="1:23" ht="12.75" customHeight="1" x14ac:dyDescent="0.2">
      <c r="A24" s="3">
        <f t="shared" si="0"/>
        <v>0.77083333333333337</v>
      </c>
      <c r="B24" s="2">
        <v>0.25</v>
      </c>
      <c r="C24" s="67">
        <v>11.5</v>
      </c>
      <c r="D24" s="265">
        <v>1.1000000000000001</v>
      </c>
      <c r="E24" s="533" t="s">
        <v>256</v>
      </c>
      <c r="F24" s="533"/>
      <c r="G24" s="533"/>
      <c r="H24" s="533"/>
      <c r="I24" s="533"/>
      <c r="J24" s="533"/>
      <c r="K24" s="533"/>
      <c r="L24" s="533"/>
      <c r="M24" s="533"/>
      <c r="N24" s="533"/>
      <c r="O24" s="533"/>
      <c r="P24" s="533"/>
      <c r="Q24" s="533"/>
      <c r="R24" s="534"/>
      <c r="V24">
        <v>15</v>
      </c>
      <c r="W24" s="130" t="s">
        <v>179</v>
      </c>
    </row>
    <row r="25" spans="1:23" ht="12.75" customHeight="1" x14ac:dyDescent="0.2">
      <c r="A25" s="3">
        <f t="shared" si="0"/>
        <v>0.25</v>
      </c>
      <c r="B25" s="2"/>
      <c r="C25" s="67"/>
      <c r="D25" s="265"/>
      <c r="E25" s="533"/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3"/>
      <c r="Q25" s="533"/>
      <c r="R25" s="534"/>
      <c r="V25">
        <v>16</v>
      </c>
      <c r="W25" s="130" t="s">
        <v>180</v>
      </c>
    </row>
    <row r="26" spans="1:23" ht="12.75" customHeight="1" x14ac:dyDescent="0.2">
      <c r="A26" s="3">
        <f t="shared" si="0"/>
        <v>0</v>
      </c>
      <c r="B26" s="2"/>
      <c r="C26" s="67"/>
      <c r="D26" s="265"/>
      <c r="E26" s="533"/>
      <c r="F26" s="533"/>
      <c r="G26" s="533"/>
      <c r="H26" s="533"/>
      <c r="I26" s="533"/>
      <c r="J26" s="533"/>
      <c r="K26" s="533"/>
      <c r="L26" s="533"/>
      <c r="M26" s="533"/>
      <c r="N26" s="533"/>
      <c r="O26" s="533"/>
      <c r="P26" s="533"/>
      <c r="Q26" s="533"/>
      <c r="R26" s="534"/>
      <c r="V26">
        <v>17</v>
      </c>
      <c r="W26" s="130" t="s">
        <v>181</v>
      </c>
    </row>
    <row r="27" spans="1:23" ht="12.75" customHeight="1" x14ac:dyDescent="0.2">
      <c r="A27" s="3">
        <f t="shared" si="0"/>
        <v>0</v>
      </c>
      <c r="B27" s="2"/>
      <c r="C27" s="67"/>
      <c r="D27" s="265"/>
      <c r="E27" s="533"/>
      <c r="F27" s="533"/>
      <c r="G27" s="533"/>
      <c r="H27" s="533"/>
      <c r="I27" s="533"/>
      <c r="J27" s="533"/>
      <c r="K27" s="533"/>
      <c r="L27" s="533"/>
      <c r="M27" s="533"/>
      <c r="N27" s="533"/>
      <c r="O27" s="533"/>
      <c r="P27" s="533"/>
      <c r="Q27" s="533"/>
      <c r="R27" s="534"/>
      <c r="V27">
        <v>18</v>
      </c>
      <c r="W27" s="130" t="s">
        <v>182</v>
      </c>
    </row>
    <row r="28" spans="1:23" ht="12.75" customHeight="1" x14ac:dyDescent="0.2">
      <c r="A28" s="3">
        <f t="shared" si="0"/>
        <v>0</v>
      </c>
      <c r="B28" s="2"/>
      <c r="C28" s="67"/>
      <c r="D28" s="265"/>
      <c r="E28" s="533" t="s">
        <v>257</v>
      </c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4"/>
      <c r="V28">
        <v>19</v>
      </c>
      <c r="W28" s="130" t="s">
        <v>183</v>
      </c>
    </row>
    <row r="29" spans="1:23" s="1" customFormat="1" ht="12.75" customHeight="1" x14ac:dyDescent="0.2">
      <c r="A29" s="3">
        <f t="shared" si="0"/>
        <v>0</v>
      </c>
      <c r="B29" s="2"/>
      <c r="C29" s="67"/>
      <c r="D29" s="265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4"/>
      <c r="V29">
        <v>20</v>
      </c>
      <c r="W29" s="130" t="s">
        <v>184</v>
      </c>
    </row>
    <row r="30" spans="1:23" ht="12.75" customHeight="1" x14ac:dyDescent="0.2">
      <c r="A30" s="3">
        <f t="shared" si="0"/>
        <v>0</v>
      </c>
      <c r="B30" s="2"/>
      <c r="C30" s="67"/>
      <c r="D30" s="265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4"/>
      <c r="V30">
        <v>21</v>
      </c>
      <c r="W30" s="130" t="s">
        <v>199</v>
      </c>
    </row>
    <row r="31" spans="1:23" ht="12.75" customHeight="1" x14ac:dyDescent="0.2">
      <c r="A31" s="3">
        <f t="shared" si="0"/>
        <v>0</v>
      </c>
      <c r="B31" s="2"/>
      <c r="C31" s="67"/>
      <c r="D31" s="265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4"/>
      <c r="V31">
        <v>22</v>
      </c>
    </row>
    <row r="32" spans="1:23" ht="12.75" customHeight="1" x14ac:dyDescent="0.2">
      <c r="A32" s="3">
        <f t="shared" si="0"/>
        <v>0</v>
      </c>
      <c r="B32" s="2"/>
      <c r="C32" s="67"/>
      <c r="D32" s="265"/>
      <c r="E32" s="533"/>
      <c r="F32" s="533"/>
      <c r="G32" s="533"/>
      <c r="H32" s="533"/>
      <c r="I32" s="533"/>
      <c r="J32" s="533"/>
      <c r="K32" s="533"/>
      <c r="L32" s="533"/>
      <c r="M32" s="533"/>
      <c r="N32" s="533"/>
      <c r="O32" s="533"/>
      <c r="P32" s="533"/>
      <c r="Q32" s="533"/>
      <c r="R32" s="534"/>
      <c r="V32">
        <v>23</v>
      </c>
    </row>
    <row r="33" spans="1:18" ht="12.75" customHeight="1" x14ac:dyDescent="0.2">
      <c r="A33" s="3">
        <f t="shared" si="0"/>
        <v>0</v>
      </c>
      <c r="B33" s="2"/>
      <c r="C33" s="67"/>
      <c r="D33" s="265"/>
      <c r="E33" s="533"/>
      <c r="F33" s="533"/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4"/>
    </row>
    <row r="34" spans="1:18" ht="12.75" customHeight="1" x14ac:dyDescent="0.2">
      <c r="A34" s="3">
        <f t="shared" si="0"/>
        <v>0</v>
      </c>
      <c r="B34" s="2"/>
      <c r="C34" s="67"/>
      <c r="D34" s="265"/>
      <c r="E34" s="533"/>
      <c r="F34" s="533"/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4"/>
    </row>
    <row r="35" spans="1:18" ht="12.75" customHeight="1" x14ac:dyDescent="0.2">
      <c r="A35" s="3">
        <f t="shared" si="0"/>
        <v>0</v>
      </c>
      <c r="B35" s="2"/>
      <c r="C35" s="67"/>
      <c r="D35" s="265"/>
      <c r="E35" s="533"/>
      <c r="F35" s="533"/>
      <c r="G35" s="533"/>
      <c r="H35" s="533"/>
      <c r="I35" s="533"/>
      <c r="J35" s="533"/>
      <c r="K35" s="533"/>
      <c r="L35" s="533"/>
      <c r="M35" s="533"/>
      <c r="N35" s="533"/>
      <c r="O35" s="533"/>
      <c r="P35" s="533"/>
      <c r="Q35" s="533"/>
      <c r="R35" s="534"/>
    </row>
    <row r="36" spans="1:18" ht="12.75" customHeight="1" x14ac:dyDescent="0.2">
      <c r="A36" s="3">
        <f t="shared" si="0"/>
        <v>0</v>
      </c>
      <c r="B36" s="2"/>
      <c r="C36" s="67"/>
      <c r="D36" s="265"/>
      <c r="E36" s="533"/>
      <c r="F36" s="533"/>
      <c r="G36" s="533"/>
      <c r="H36" s="533"/>
      <c r="I36" s="533"/>
      <c r="J36" s="533"/>
      <c r="K36" s="533"/>
      <c r="L36" s="533"/>
      <c r="M36" s="533"/>
      <c r="N36" s="533"/>
      <c r="O36" s="533"/>
      <c r="P36" s="533"/>
      <c r="Q36" s="533"/>
      <c r="R36" s="534"/>
    </row>
    <row r="37" spans="1:18" ht="12.75" customHeight="1" x14ac:dyDescent="0.2">
      <c r="A37" s="3">
        <f t="shared" si="0"/>
        <v>0</v>
      </c>
      <c r="B37" s="2"/>
      <c r="C37" s="67"/>
      <c r="D37" s="265"/>
      <c r="E37" s="533"/>
      <c r="F37" s="533"/>
      <c r="G37" s="533"/>
      <c r="H37" s="533"/>
      <c r="I37" s="533"/>
      <c r="J37" s="533"/>
      <c r="K37" s="533"/>
      <c r="L37" s="533"/>
      <c r="M37" s="533"/>
      <c r="N37" s="533"/>
      <c r="O37" s="533"/>
      <c r="P37" s="533"/>
      <c r="Q37" s="533"/>
      <c r="R37" s="534"/>
    </row>
    <row r="38" spans="1:18" ht="12.75" customHeight="1" x14ac:dyDescent="0.2">
      <c r="A38" s="3">
        <f t="shared" si="0"/>
        <v>0</v>
      </c>
      <c r="B38" s="2"/>
      <c r="C38" s="67"/>
      <c r="D38" s="265"/>
      <c r="E38" s="533" t="s">
        <v>215</v>
      </c>
      <c r="F38" s="533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33"/>
      <c r="R38" s="534"/>
    </row>
    <row r="39" spans="1:18" ht="12.75" customHeight="1" x14ac:dyDescent="0.2">
      <c r="A39" s="3">
        <f t="shared" si="0"/>
        <v>0</v>
      </c>
      <c r="B39" s="2"/>
      <c r="C39" s="67"/>
      <c r="D39" s="265"/>
      <c r="E39" s="533"/>
      <c r="F39" s="533"/>
      <c r="G39" s="533"/>
      <c r="H39" s="533"/>
      <c r="I39" s="533"/>
      <c r="J39" s="533"/>
      <c r="K39" s="533"/>
      <c r="L39" s="533"/>
      <c r="M39" s="533"/>
      <c r="N39" s="533"/>
      <c r="O39" s="533"/>
      <c r="P39" s="533"/>
      <c r="Q39" s="533"/>
      <c r="R39" s="534"/>
    </row>
    <row r="40" spans="1:18" x14ac:dyDescent="0.2">
      <c r="A40" s="3">
        <f t="shared" si="0"/>
        <v>0</v>
      </c>
      <c r="B40" s="2"/>
      <c r="C40" s="67"/>
      <c r="D40" s="265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4"/>
    </row>
    <row r="41" spans="1:18" x14ac:dyDescent="0.2">
      <c r="A41" s="3">
        <f t="shared" si="0"/>
        <v>0</v>
      </c>
      <c r="B41" s="2"/>
      <c r="C41" s="67"/>
      <c r="D41" s="265"/>
      <c r="E41" s="533" t="s">
        <v>208</v>
      </c>
      <c r="F41" s="533"/>
      <c r="G41" s="533"/>
      <c r="H41" s="533"/>
      <c r="I41" s="533"/>
      <c r="J41" s="533"/>
      <c r="K41" s="533"/>
      <c r="L41" s="533"/>
      <c r="M41" s="533"/>
      <c r="N41" s="533"/>
      <c r="O41" s="533"/>
      <c r="P41" s="533"/>
      <c r="Q41" s="533"/>
      <c r="R41" s="534"/>
    </row>
    <row r="42" spans="1:18" x14ac:dyDescent="0.2">
      <c r="A42" s="3">
        <f t="shared" si="0"/>
        <v>0</v>
      </c>
      <c r="B42" s="2"/>
      <c r="C42" s="67"/>
      <c r="D42" s="265"/>
      <c r="E42" s="533" t="s">
        <v>231</v>
      </c>
      <c r="F42" s="533"/>
      <c r="G42" s="533"/>
      <c r="H42" s="533"/>
      <c r="I42" s="533"/>
      <c r="J42" s="533"/>
      <c r="K42" s="533"/>
      <c r="L42" s="533"/>
      <c r="M42" s="533"/>
      <c r="N42" s="533"/>
      <c r="O42" s="533"/>
      <c r="P42" s="533"/>
      <c r="Q42" s="533"/>
      <c r="R42" s="534"/>
    </row>
    <row r="43" spans="1:18" x14ac:dyDescent="0.2">
      <c r="A43" s="3">
        <f t="shared" si="0"/>
        <v>0</v>
      </c>
      <c r="B43" s="2"/>
      <c r="C43" s="67"/>
      <c r="D43" s="265"/>
      <c r="E43" s="533" t="s">
        <v>223</v>
      </c>
      <c r="F43" s="533"/>
      <c r="G43" s="533"/>
      <c r="H43" s="533"/>
      <c r="I43" s="533"/>
      <c r="J43" s="533"/>
      <c r="K43" s="533"/>
      <c r="L43" s="533"/>
      <c r="M43" s="533"/>
      <c r="N43" s="533"/>
      <c r="O43" s="533"/>
      <c r="P43" s="533"/>
      <c r="Q43" s="533"/>
      <c r="R43" s="534"/>
    </row>
    <row r="44" spans="1:18" ht="13.5" thickBot="1" x14ac:dyDescent="0.25">
      <c r="A44" s="543" t="s">
        <v>40</v>
      </c>
      <c r="B44" s="544"/>
      <c r="C44" s="62">
        <f>SUM(C18:C43)</f>
        <v>24</v>
      </c>
      <c r="D44" s="80"/>
      <c r="E44" s="545"/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45"/>
      <c r="R44" s="546"/>
    </row>
    <row r="45" spans="1:18" x14ac:dyDescent="0.2">
      <c r="A45" s="7" t="s">
        <v>98</v>
      </c>
      <c r="B45" s="77" t="s">
        <v>2</v>
      </c>
      <c r="C45" s="77" t="s">
        <v>8</v>
      </c>
      <c r="D45" s="77" t="s">
        <v>9</v>
      </c>
      <c r="E45" s="77" t="s">
        <v>90</v>
      </c>
      <c r="F45" s="77" t="s">
        <v>10</v>
      </c>
      <c r="G45" s="77" t="s">
        <v>11</v>
      </c>
      <c r="H45" s="77" t="s">
        <v>12</v>
      </c>
      <c r="I45" s="77" t="s">
        <v>13</v>
      </c>
      <c r="J45" s="77" t="s">
        <v>14</v>
      </c>
      <c r="K45" s="77" t="s">
        <v>15</v>
      </c>
      <c r="L45" s="77" t="s">
        <v>91</v>
      </c>
      <c r="M45" s="87" t="s">
        <v>48</v>
      </c>
      <c r="N45" s="87" t="s">
        <v>16</v>
      </c>
      <c r="O45" s="87" t="s">
        <v>92</v>
      </c>
      <c r="P45" s="547" t="s">
        <v>17</v>
      </c>
      <c r="Q45" s="519"/>
      <c r="R45" s="520"/>
    </row>
    <row r="46" spans="1:18" x14ac:dyDescent="0.2">
      <c r="A46" s="156">
        <v>1</v>
      </c>
      <c r="B46" s="202">
        <v>17.5</v>
      </c>
      <c r="C46" s="157" t="s">
        <v>224</v>
      </c>
      <c r="D46" s="157" t="s">
        <v>221</v>
      </c>
      <c r="E46" s="157"/>
      <c r="F46" s="157">
        <v>17111528</v>
      </c>
      <c r="G46" s="157" t="s">
        <v>222</v>
      </c>
      <c r="H46" s="157">
        <v>40</v>
      </c>
      <c r="I46" s="157">
        <v>1177</v>
      </c>
      <c r="J46" s="189">
        <f t="shared" ref="J46:J53" si="1">IF(I46="","",I46-H46)</f>
        <v>1137</v>
      </c>
      <c r="K46" s="158">
        <v>20.5</v>
      </c>
      <c r="L46" s="85">
        <f t="shared" ref="L46:L53" si="2">IF(K46=0,"",(J46/K46))</f>
        <v>55.463414634146339</v>
      </c>
      <c r="M46" s="33" t="s">
        <v>244</v>
      </c>
      <c r="N46" s="265" t="s">
        <v>12</v>
      </c>
      <c r="O46" s="265" t="s">
        <v>243</v>
      </c>
      <c r="P46" s="541" t="s">
        <v>195</v>
      </c>
      <c r="Q46" s="541"/>
      <c r="R46" s="542"/>
    </row>
    <row r="47" spans="1:18" x14ac:dyDescent="0.2">
      <c r="A47" s="156"/>
      <c r="B47" s="202"/>
      <c r="C47" s="157"/>
      <c r="D47" s="157"/>
      <c r="E47" s="157"/>
      <c r="F47" s="157"/>
      <c r="G47" s="157"/>
      <c r="H47" s="157"/>
      <c r="I47" s="157"/>
      <c r="J47" s="189" t="str">
        <f t="shared" si="1"/>
        <v/>
      </c>
      <c r="K47" s="158"/>
      <c r="L47" s="85" t="str">
        <f t="shared" si="2"/>
        <v/>
      </c>
      <c r="M47" s="33"/>
      <c r="N47" s="265"/>
      <c r="O47" s="265"/>
      <c r="P47" s="541"/>
      <c r="Q47" s="541"/>
      <c r="R47" s="542"/>
    </row>
    <row r="48" spans="1:18" x14ac:dyDescent="0.2">
      <c r="A48" s="156"/>
      <c r="B48" s="202"/>
      <c r="C48" s="157"/>
      <c r="D48" s="157"/>
      <c r="E48" s="157"/>
      <c r="F48" s="157"/>
      <c r="G48" s="157"/>
      <c r="H48" s="157"/>
      <c r="I48" s="157"/>
      <c r="J48" s="189" t="str">
        <f t="shared" si="1"/>
        <v/>
      </c>
      <c r="K48" s="158"/>
      <c r="L48" s="85" t="str">
        <f t="shared" si="2"/>
        <v/>
      </c>
      <c r="M48" s="113"/>
      <c r="N48" s="59"/>
      <c r="O48" s="59"/>
      <c r="P48" s="541"/>
      <c r="Q48" s="541"/>
      <c r="R48" s="542"/>
    </row>
    <row r="49" spans="1:18" x14ac:dyDescent="0.2">
      <c r="A49" s="156"/>
      <c r="B49" s="202"/>
      <c r="C49" s="157"/>
      <c r="D49" s="157"/>
      <c r="E49" s="157"/>
      <c r="F49" s="157"/>
      <c r="G49" s="157"/>
      <c r="H49" s="157"/>
      <c r="I49" s="157"/>
      <c r="J49" s="189" t="str">
        <f t="shared" si="1"/>
        <v/>
      </c>
      <c r="K49" s="158"/>
      <c r="L49" s="85" t="str">
        <f t="shared" si="2"/>
        <v/>
      </c>
      <c r="M49" s="265"/>
      <c r="N49" s="265"/>
      <c r="O49" s="265"/>
      <c r="P49" s="541"/>
      <c r="Q49" s="541"/>
      <c r="R49" s="542"/>
    </row>
    <row r="50" spans="1:18" ht="14.25" customHeight="1" x14ac:dyDescent="0.2">
      <c r="A50" s="156"/>
      <c r="B50" s="202"/>
      <c r="C50" s="157"/>
      <c r="D50" s="157"/>
      <c r="E50" s="157"/>
      <c r="F50" s="157"/>
      <c r="G50" s="157"/>
      <c r="H50" s="157"/>
      <c r="I50" s="157"/>
      <c r="J50" s="189" t="str">
        <f t="shared" si="1"/>
        <v/>
      </c>
      <c r="K50" s="158"/>
      <c r="L50" s="85" t="str">
        <f t="shared" si="2"/>
        <v/>
      </c>
      <c r="M50" s="113"/>
      <c r="N50" s="265"/>
      <c r="O50" s="265"/>
      <c r="P50" s="541"/>
      <c r="Q50" s="541"/>
      <c r="R50" s="542"/>
    </row>
    <row r="51" spans="1:18" ht="12.75" customHeight="1" x14ac:dyDescent="0.2">
      <c r="A51" s="32"/>
      <c r="B51" s="272"/>
      <c r="C51" s="265"/>
      <c r="D51" s="265"/>
      <c r="E51" s="265"/>
      <c r="F51" s="33"/>
      <c r="G51" s="265"/>
      <c r="H51" s="265"/>
      <c r="I51" s="265"/>
      <c r="J51" s="131" t="str">
        <f t="shared" si="1"/>
        <v/>
      </c>
      <c r="K51" s="110"/>
      <c r="L51" s="85" t="str">
        <f t="shared" si="2"/>
        <v/>
      </c>
      <c r="M51" s="265"/>
      <c r="N51" s="265"/>
      <c r="O51" s="265"/>
      <c r="P51" s="541"/>
      <c r="Q51" s="541"/>
      <c r="R51" s="542"/>
    </row>
    <row r="52" spans="1:18" ht="12.75" customHeight="1" x14ac:dyDescent="0.2">
      <c r="A52" s="32"/>
      <c r="B52" s="272"/>
      <c r="C52" s="265"/>
      <c r="D52" s="265"/>
      <c r="E52" s="265"/>
      <c r="F52" s="34"/>
      <c r="G52" s="265"/>
      <c r="H52" s="265"/>
      <c r="I52" s="265"/>
      <c r="J52" s="131" t="str">
        <f t="shared" si="1"/>
        <v/>
      </c>
      <c r="K52" s="110"/>
      <c r="L52" s="85" t="str">
        <f t="shared" si="2"/>
        <v/>
      </c>
      <c r="M52" s="19"/>
      <c r="N52" s="19"/>
      <c r="O52" s="19"/>
      <c r="P52" s="541"/>
      <c r="Q52" s="541"/>
      <c r="R52" s="542"/>
    </row>
    <row r="53" spans="1:18" x14ac:dyDescent="0.2">
      <c r="A53" s="32"/>
      <c r="B53" s="272"/>
      <c r="C53" s="265"/>
      <c r="D53" s="265"/>
      <c r="E53" s="265"/>
      <c r="F53" s="34"/>
      <c r="G53" s="265"/>
      <c r="H53" s="265"/>
      <c r="I53" s="265"/>
      <c r="J53" s="131" t="str">
        <f t="shared" si="1"/>
        <v/>
      </c>
      <c r="K53" s="110"/>
      <c r="L53" s="85" t="str">
        <f t="shared" si="2"/>
        <v/>
      </c>
      <c r="M53" s="19"/>
      <c r="N53" s="19"/>
      <c r="O53" s="19"/>
      <c r="P53" s="541"/>
      <c r="Q53" s="541"/>
      <c r="R53" s="542"/>
    </row>
    <row r="54" spans="1:18" x14ac:dyDescent="0.2">
      <c r="A54" s="5" t="s">
        <v>97</v>
      </c>
      <c r="B54" s="562" t="s">
        <v>99</v>
      </c>
      <c r="C54" s="563"/>
      <c r="D54" s="563"/>
      <c r="E54" s="563"/>
      <c r="F54" s="563"/>
      <c r="G54" s="563"/>
      <c r="H54" s="563"/>
      <c r="I54" s="564"/>
      <c r="J54" s="77" t="s">
        <v>72</v>
      </c>
      <c r="K54" s="9" t="s">
        <v>101</v>
      </c>
      <c r="L54" s="9" t="s">
        <v>2</v>
      </c>
      <c r="M54" s="9" t="s">
        <v>100</v>
      </c>
      <c r="N54" s="9" t="s">
        <v>192</v>
      </c>
      <c r="O54" s="9" t="s">
        <v>136</v>
      </c>
      <c r="P54" s="115" t="s">
        <v>144</v>
      </c>
      <c r="Q54" s="9" t="s">
        <v>102</v>
      </c>
      <c r="R54" s="6" t="s">
        <v>10</v>
      </c>
    </row>
    <row r="55" spans="1:18" x14ac:dyDescent="0.2">
      <c r="A55" s="159">
        <v>1</v>
      </c>
      <c r="B55" s="500" t="s">
        <v>220</v>
      </c>
      <c r="C55" s="501"/>
      <c r="D55" s="501"/>
      <c r="E55" s="501"/>
      <c r="F55" s="501"/>
      <c r="G55" s="501"/>
      <c r="H55" s="501"/>
      <c r="I55" s="502"/>
      <c r="J55" s="26">
        <v>237.43</v>
      </c>
      <c r="K55" s="272"/>
      <c r="L55" s="273"/>
      <c r="M55" s="273"/>
      <c r="N55" s="22"/>
      <c r="O55" s="273"/>
      <c r="P55" s="273"/>
      <c r="Q55" s="273"/>
      <c r="R55" s="274"/>
    </row>
    <row r="56" spans="1:18" x14ac:dyDescent="0.2">
      <c r="A56" s="159"/>
      <c r="B56" s="500"/>
      <c r="C56" s="501"/>
      <c r="D56" s="501"/>
      <c r="E56" s="501"/>
      <c r="F56" s="501"/>
      <c r="G56" s="501"/>
      <c r="H56" s="501"/>
      <c r="I56" s="502"/>
      <c r="J56" s="26"/>
      <c r="K56" s="272"/>
      <c r="L56" s="273"/>
      <c r="M56" s="273"/>
      <c r="N56" s="22"/>
      <c r="O56" s="273"/>
      <c r="P56" s="273"/>
      <c r="Q56" s="273"/>
      <c r="R56" s="274"/>
    </row>
    <row r="57" spans="1:18" x14ac:dyDescent="0.2">
      <c r="A57" s="159"/>
      <c r="B57" s="500"/>
      <c r="C57" s="501"/>
      <c r="D57" s="501"/>
      <c r="E57" s="501"/>
      <c r="F57" s="501"/>
      <c r="G57" s="501"/>
      <c r="H57" s="501"/>
      <c r="I57" s="502"/>
      <c r="J57" s="26"/>
      <c r="K57" s="272"/>
      <c r="L57" s="273"/>
      <c r="M57" s="273"/>
      <c r="N57" s="22"/>
      <c r="O57" s="273"/>
      <c r="P57" s="273"/>
      <c r="Q57" s="273"/>
      <c r="R57" s="274"/>
    </row>
    <row r="58" spans="1:18" x14ac:dyDescent="0.2">
      <c r="A58" s="159"/>
      <c r="B58" s="500"/>
      <c r="C58" s="501"/>
      <c r="D58" s="501"/>
      <c r="E58" s="501"/>
      <c r="F58" s="501"/>
      <c r="G58" s="501"/>
      <c r="H58" s="501"/>
      <c r="I58" s="502"/>
      <c r="J58" s="26"/>
      <c r="K58" s="272"/>
      <c r="L58" s="273"/>
      <c r="M58" s="273"/>
      <c r="N58" s="22"/>
      <c r="O58" s="273"/>
      <c r="P58" s="273"/>
      <c r="Q58" s="273"/>
      <c r="R58" s="274"/>
    </row>
    <row r="59" spans="1:18" x14ac:dyDescent="0.2">
      <c r="A59" s="159"/>
      <c r="B59" s="500"/>
      <c r="C59" s="501"/>
      <c r="D59" s="501"/>
      <c r="E59" s="501"/>
      <c r="F59" s="501"/>
      <c r="G59" s="501"/>
      <c r="H59" s="501"/>
      <c r="I59" s="502"/>
      <c r="J59" s="26"/>
      <c r="K59" s="272"/>
      <c r="L59" s="273"/>
      <c r="M59" s="273"/>
      <c r="N59" s="22"/>
      <c r="O59" s="273"/>
      <c r="P59" s="273"/>
      <c r="Q59" s="273"/>
      <c r="R59" s="274"/>
    </row>
    <row r="60" spans="1:18" ht="12.75" customHeight="1" x14ac:dyDescent="0.2">
      <c r="A60" s="159"/>
      <c r="B60" s="500"/>
      <c r="C60" s="501"/>
      <c r="D60" s="501"/>
      <c r="E60" s="501"/>
      <c r="F60" s="501"/>
      <c r="G60" s="501"/>
      <c r="H60" s="501"/>
      <c r="I60" s="502"/>
      <c r="J60" s="26"/>
      <c r="K60" s="272"/>
      <c r="L60" s="273"/>
      <c r="M60" s="273"/>
      <c r="N60" s="22"/>
      <c r="O60" s="273"/>
      <c r="P60" s="273"/>
      <c r="Q60" s="273"/>
      <c r="R60" s="274"/>
    </row>
    <row r="61" spans="1:18" x14ac:dyDescent="0.2">
      <c r="A61" s="21"/>
      <c r="B61" s="548"/>
      <c r="C61" s="549"/>
      <c r="D61" s="549"/>
      <c r="E61" s="549"/>
      <c r="F61" s="549"/>
      <c r="G61" s="549"/>
      <c r="H61" s="549"/>
      <c r="I61" s="550"/>
      <c r="J61" s="26"/>
      <c r="K61" s="272"/>
      <c r="L61" s="273"/>
      <c r="M61" s="273"/>
      <c r="N61" s="22"/>
      <c r="O61" s="273"/>
      <c r="P61" s="273"/>
      <c r="Q61" s="273"/>
      <c r="R61" s="274"/>
    </row>
    <row r="62" spans="1:18" ht="13.5" thickBot="1" x14ac:dyDescent="0.25">
      <c r="A62" s="31"/>
      <c r="B62" s="551"/>
      <c r="C62" s="552"/>
      <c r="D62" s="552"/>
      <c r="E62" s="552"/>
      <c r="F62" s="552"/>
      <c r="G62" s="552"/>
      <c r="H62" s="552"/>
      <c r="I62" s="553"/>
      <c r="J62" s="23"/>
      <c r="K62" s="278"/>
      <c r="L62" s="278"/>
      <c r="M62" s="278"/>
      <c r="N62" s="23"/>
      <c r="O62" s="278"/>
      <c r="P62" s="278"/>
      <c r="Q62" s="278"/>
      <c r="R62" s="234"/>
    </row>
    <row r="63" spans="1:18" ht="13.5" thickBot="1" x14ac:dyDescent="0.25">
      <c r="A63" s="10"/>
      <c r="B63" s="11"/>
      <c r="C63" s="52" t="s">
        <v>46</v>
      </c>
      <c r="D63" s="52" t="s">
        <v>47</v>
      </c>
      <c r="E63" s="52" t="s">
        <v>48</v>
      </c>
      <c r="F63" s="52" t="s">
        <v>49</v>
      </c>
      <c r="G63" s="52" t="s">
        <v>50</v>
      </c>
      <c r="H63" s="52" t="s">
        <v>29</v>
      </c>
      <c r="I63" s="53" t="s">
        <v>51</v>
      </c>
      <c r="J63" s="554" t="s">
        <v>27</v>
      </c>
      <c r="K63" s="555"/>
      <c r="L63" s="108"/>
      <c r="M63" s="108"/>
      <c r="N63" s="58" t="s">
        <v>2</v>
      </c>
      <c r="O63" s="267" t="s">
        <v>3</v>
      </c>
      <c r="P63" s="79" t="s">
        <v>105</v>
      </c>
      <c r="Q63" s="79" t="s">
        <v>106</v>
      </c>
      <c r="R63" s="18" t="s">
        <v>4</v>
      </c>
    </row>
    <row r="64" spans="1:18" x14ac:dyDescent="0.2">
      <c r="A64" s="12" t="s">
        <v>52</v>
      </c>
      <c r="B64" s="13"/>
      <c r="C64" s="265">
        <v>4.5</v>
      </c>
      <c r="D64" s="26">
        <v>16.600000000000001</v>
      </c>
      <c r="E64" s="265" t="s">
        <v>218</v>
      </c>
      <c r="F64" s="27" t="s">
        <v>207</v>
      </c>
      <c r="G64" s="265">
        <v>21</v>
      </c>
      <c r="H64" s="28">
        <v>645.57000000000005</v>
      </c>
      <c r="I64" s="264"/>
      <c r="J64" s="61"/>
      <c r="K64" s="94" t="s">
        <v>57</v>
      </c>
      <c r="L64" s="556" t="s">
        <v>6</v>
      </c>
      <c r="M64" s="557"/>
      <c r="N64" s="265">
        <v>20</v>
      </c>
      <c r="O64" s="19" t="s">
        <v>190</v>
      </c>
      <c r="P64" s="111">
        <v>50</v>
      </c>
      <c r="Q64" s="111" t="s">
        <v>191</v>
      </c>
      <c r="R64" s="169"/>
    </row>
    <row r="65" spans="1:25" x14ac:dyDescent="0.2">
      <c r="A65" s="12" t="s">
        <v>53</v>
      </c>
      <c r="B65" s="13"/>
      <c r="C65" s="265"/>
      <c r="D65" s="265"/>
      <c r="E65" s="265"/>
      <c r="F65" s="265"/>
      <c r="G65" s="59"/>
      <c r="H65" s="265"/>
      <c r="I65" s="264"/>
      <c r="J65" s="558"/>
      <c r="K65" s="559"/>
      <c r="L65" s="560" t="s">
        <v>107</v>
      </c>
      <c r="M65" s="561"/>
      <c r="N65" s="92">
        <v>13.375</v>
      </c>
      <c r="O65" s="19" t="s">
        <v>200</v>
      </c>
      <c r="P65" s="111"/>
      <c r="Q65" s="111" t="s">
        <v>191</v>
      </c>
      <c r="R65" s="169"/>
    </row>
    <row r="66" spans="1:25" ht="13.5" thickBot="1" x14ac:dyDescent="0.25">
      <c r="A66" s="15" t="s">
        <v>54</v>
      </c>
      <c r="B66" s="16"/>
      <c r="C66" s="29"/>
      <c r="D66" s="29"/>
      <c r="E66" s="29"/>
      <c r="F66" s="29"/>
      <c r="G66" s="60"/>
      <c r="H66" s="29"/>
      <c r="I66" s="30"/>
      <c r="J66" s="574"/>
      <c r="K66" s="575"/>
      <c r="L66" s="560" t="s">
        <v>108</v>
      </c>
      <c r="M66" s="561"/>
      <c r="N66" s="92"/>
      <c r="O66" s="19"/>
      <c r="P66" s="111"/>
      <c r="Q66" s="111"/>
      <c r="R66" s="169"/>
    </row>
    <row r="67" spans="1:25" ht="13.5" thickBot="1" x14ac:dyDescent="0.25">
      <c r="A67" s="527" t="s">
        <v>56</v>
      </c>
      <c r="B67" s="576"/>
      <c r="C67" s="577" t="s">
        <v>33</v>
      </c>
      <c r="D67" s="577"/>
      <c r="E67" s="25">
        <v>0.9</v>
      </c>
      <c r="F67" s="578" t="s">
        <v>34</v>
      </c>
      <c r="G67" s="577"/>
      <c r="H67" s="24">
        <v>0.95</v>
      </c>
      <c r="I67" s="540" t="s">
        <v>73</v>
      </c>
      <c r="J67" s="579"/>
      <c r="K67" s="579"/>
      <c r="L67" s="580" t="s">
        <v>109</v>
      </c>
      <c r="M67" s="561"/>
      <c r="N67" s="92"/>
      <c r="O67" s="19"/>
      <c r="P67" s="111"/>
      <c r="Q67" s="111"/>
      <c r="R67" s="169"/>
    </row>
    <row r="68" spans="1:25" ht="13.5" thickBot="1" x14ac:dyDescent="0.25">
      <c r="A68" s="17"/>
      <c r="B68" s="267" t="s">
        <v>9</v>
      </c>
      <c r="C68" s="267" t="s">
        <v>28</v>
      </c>
      <c r="D68" s="267" t="s">
        <v>29</v>
      </c>
      <c r="E68" s="267" t="s">
        <v>55</v>
      </c>
      <c r="F68" s="267" t="s">
        <v>30</v>
      </c>
      <c r="G68" s="267" t="s">
        <v>31</v>
      </c>
      <c r="H68" s="18" t="s">
        <v>32</v>
      </c>
      <c r="I68" s="5" t="s">
        <v>5</v>
      </c>
      <c r="J68" s="9" t="s">
        <v>30</v>
      </c>
      <c r="K68" s="268" t="s">
        <v>35</v>
      </c>
      <c r="L68" s="565" t="s">
        <v>110</v>
      </c>
      <c r="M68" s="566"/>
      <c r="N68" s="93"/>
      <c r="O68" s="20"/>
      <c r="P68" s="112"/>
      <c r="Q68" s="112"/>
      <c r="R68" s="170"/>
    </row>
    <row r="69" spans="1:25" x14ac:dyDescent="0.2">
      <c r="A69" s="270" t="s">
        <v>33</v>
      </c>
      <c r="B69" s="50" t="s">
        <v>204</v>
      </c>
      <c r="C69" s="22">
        <v>6.5</v>
      </c>
      <c r="D69" s="22">
        <v>8</v>
      </c>
      <c r="E69" s="65">
        <v>3.83</v>
      </c>
      <c r="F69" s="28">
        <v>120</v>
      </c>
      <c r="G69" s="14">
        <f>E69*F69*E67</f>
        <v>413.64000000000004</v>
      </c>
      <c r="H69" s="63">
        <v>450</v>
      </c>
      <c r="I69" s="21"/>
      <c r="J69" s="272"/>
      <c r="K69" s="264"/>
      <c r="L69" s="540" t="s">
        <v>132</v>
      </c>
      <c r="M69" s="507"/>
      <c r="N69" s="507"/>
      <c r="O69" s="567" t="s">
        <v>126</v>
      </c>
      <c r="P69" s="531"/>
      <c r="Q69" s="531"/>
      <c r="R69" s="532"/>
    </row>
    <row r="70" spans="1:25" ht="13.5" thickBot="1" x14ac:dyDescent="0.25">
      <c r="A70" s="283" t="s">
        <v>34</v>
      </c>
      <c r="B70" s="51"/>
      <c r="C70" s="23"/>
      <c r="D70" s="23"/>
      <c r="E70" s="66"/>
      <c r="F70" s="35"/>
      <c r="G70" s="8">
        <f>E70*F70*H67</f>
        <v>0</v>
      </c>
      <c r="H70" s="64"/>
      <c r="I70" s="125"/>
      <c r="J70" s="120"/>
      <c r="K70" s="126"/>
      <c r="L70" s="568" t="s">
        <v>118</v>
      </c>
      <c r="M70" s="569"/>
      <c r="N70" s="166">
        <v>4</v>
      </c>
      <c r="O70" s="570" t="s">
        <v>133</v>
      </c>
      <c r="P70" s="571"/>
      <c r="Q70" s="572" t="s">
        <v>245</v>
      </c>
      <c r="R70" s="573"/>
    </row>
    <row r="71" spans="1:25" x14ac:dyDescent="0.2">
      <c r="A71" s="587" t="s">
        <v>112</v>
      </c>
      <c r="B71" s="588"/>
      <c r="C71" s="191">
        <v>43242</v>
      </c>
      <c r="D71" s="275" t="s">
        <v>111</v>
      </c>
      <c r="E71" s="183">
        <v>0.8125</v>
      </c>
      <c r="F71" s="589" t="s">
        <v>76</v>
      </c>
      <c r="G71" s="590"/>
      <c r="H71" s="151"/>
      <c r="I71" s="281" t="s">
        <v>156</v>
      </c>
      <c r="J71" s="591" t="s">
        <v>157</v>
      </c>
      <c r="K71" s="592"/>
      <c r="L71" s="584" t="s">
        <v>119</v>
      </c>
      <c r="M71" s="584"/>
      <c r="N71" s="100">
        <v>4</v>
      </c>
      <c r="O71" s="593" t="s">
        <v>131</v>
      </c>
      <c r="P71" s="594"/>
      <c r="Q71" s="585" t="s">
        <v>246</v>
      </c>
      <c r="R71" s="586"/>
      <c r="V71" s="95"/>
      <c r="W71" s="96"/>
      <c r="X71" s="96"/>
      <c r="Y71" s="96"/>
    </row>
    <row r="72" spans="1:25" x14ac:dyDescent="0.2">
      <c r="A72" s="570" t="s">
        <v>113</v>
      </c>
      <c r="B72" s="571"/>
      <c r="C72" s="113">
        <v>43244</v>
      </c>
      <c r="D72" s="271" t="s">
        <v>111</v>
      </c>
      <c r="E72" s="184">
        <v>0.5625</v>
      </c>
      <c r="F72" s="581" t="s">
        <v>75</v>
      </c>
      <c r="G72" s="582"/>
      <c r="H72" s="238"/>
      <c r="I72" s="270" t="s">
        <v>158</v>
      </c>
      <c r="J72" s="500"/>
      <c r="K72" s="583"/>
      <c r="L72" s="584" t="s">
        <v>120</v>
      </c>
      <c r="M72" s="584"/>
      <c r="N72" s="100">
        <v>1</v>
      </c>
      <c r="O72" s="570" t="s">
        <v>128</v>
      </c>
      <c r="P72" s="571"/>
      <c r="Q72" s="585"/>
      <c r="R72" s="586"/>
      <c r="V72" s="95"/>
      <c r="W72" s="97"/>
      <c r="X72" s="97"/>
      <c r="Y72" s="96"/>
    </row>
    <row r="73" spans="1:25" x14ac:dyDescent="0.2">
      <c r="A73" s="570" t="s">
        <v>114</v>
      </c>
      <c r="B73" s="571"/>
      <c r="C73" s="113"/>
      <c r="D73" s="271" t="s">
        <v>111</v>
      </c>
      <c r="E73" s="184"/>
      <c r="F73" s="581" t="s">
        <v>142</v>
      </c>
      <c r="G73" s="582"/>
      <c r="H73" s="238"/>
      <c r="I73" s="270" t="s">
        <v>159</v>
      </c>
      <c r="J73" s="500"/>
      <c r="K73" s="583"/>
      <c r="L73" s="584" t="s">
        <v>127</v>
      </c>
      <c r="M73" s="584"/>
      <c r="N73" s="100">
        <v>1</v>
      </c>
      <c r="O73" s="593" t="s">
        <v>131</v>
      </c>
      <c r="P73" s="594"/>
      <c r="Q73" s="585"/>
      <c r="R73" s="586"/>
    </row>
    <row r="74" spans="1:25" x14ac:dyDescent="0.2">
      <c r="A74" s="570" t="s">
        <v>116</v>
      </c>
      <c r="B74" s="571"/>
      <c r="C74" s="114"/>
      <c r="D74" s="271" t="s">
        <v>111</v>
      </c>
      <c r="E74" s="184"/>
      <c r="F74" s="581" t="s">
        <v>150</v>
      </c>
      <c r="G74" s="582"/>
      <c r="H74" s="239"/>
      <c r="I74" s="270" t="s">
        <v>160</v>
      </c>
      <c r="J74" s="500"/>
      <c r="K74" s="583"/>
      <c r="L74" s="584" t="s">
        <v>122</v>
      </c>
      <c r="M74" s="584"/>
      <c r="N74" s="100"/>
      <c r="O74" s="570" t="s">
        <v>120</v>
      </c>
      <c r="P74" s="571"/>
      <c r="Q74" s="585" t="s">
        <v>247</v>
      </c>
      <c r="R74" s="586"/>
      <c r="T74" s="95"/>
      <c r="U74" s="101"/>
      <c r="V74" s="102"/>
      <c r="W74" s="103"/>
      <c r="X74" s="103"/>
      <c r="Y74" s="103"/>
    </row>
    <row r="75" spans="1:25" x14ac:dyDescent="0.2">
      <c r="A75" s="570" t="s">
        <v>117</v>
      </c>
      <c r="B75" s="571"/>
      <c r="C75" s="114"/>
      <c r="D75" s="271" t="s">
        <v>111</v>
      </c>
      <c r="E75" s="185"/>
      <c r="F75" s="581" t="s">
        <v>151</v>
      </c>
      <c r="G75" s="582"/>
      <c r="H75" s="238"/>
      <c r="I75" s="270" t="s">
        <v>161</v>
      </c>
      <c r="J75" s="500"/>
      <c r="K75" s="583"/>
      <c r="L75" s="584" t="s">
        <v>123</v>
      </c>
      <c r="M75" s="584"/>
      <c r="N75" s="100"/>
      <c r="O75" s="593" t="s">
        <v>131</v>
      </c>
      <c r="P75" s="594"/>
      <c r="Q75" s="585" t="s">
        <v>248</v>
      </c>
      <c r="R75" s="586"/>
      <c r="T75" s="104"/>
      <c r="U75" s="104"/>
      <c r="V75" s="104"/>
      <c r="W75" s="104"/>
      <c r="X75" s="104"/>
      <c r="Y75" s="104"/>
    </row>
    <row r="76" spans="1:25" ht="13.5" thickBot="1" x14ac:dyDescent="0.25">
      <c r="A76" s="595" t="s">
        <v>115</v>
      </c>
      <c r="B76" s="596"/>
      <c r="C76" s="168"/>
      <c r="D76" s="276" t="s">
        <v>111</v>
      </c>
      <c r="E76" s="186"/>
      <c r="F76" s="597" t="s">
        <v>135</v>
      </c>
      <c r="G76" s="598"/>
      <c r="H76" s="240"/>
      <c r="I76" s="270" t="s">
        <v>162</v>
      </c>
      <c r="J76" s="500"/>
      <c r="K76" s="583"/>
      <c r="L76" s="584" t="s">
        <v>121</v>
      </c>
      <c r="M76" s="584"/>
      <c r="N76" s="100"/>
      <c r="O76" s="570" t="s">
        <v>129</v>
      </c>
      <c r="P76" s="571"/>
      <c r="Q76" s="585"/>
      <c r="R76" s="586"/>
    </row>
    <row r="77" spans="1:25" x14ac:dyDescent="0.2">
      <c r="A77" s="609" t="s">
        <v>143</v>
      </c>
      <c r="B77" s="610"/>
      <c r="C77" s="610"/>
      <c r="D77" s="610"/>
      <c r="E77" s="610"/>
      <c r="F77" s="610"/>
      <c r="G77" s="610"/>
      <c r="H77" s="610"/>
      <c r="I77" s="270" t="s">
        <v>163</v>
      </c>
      <c r="J77" s="501"/>
      <c r="K77" s="583"/>
      <c r="L77" s="584" t="s">
        <v>124</v>
      </c>
      <c r="M77" s="584"/>
      <c r="N77" s="100"/>
      <c r="O77" s="593" t="s">
        <v>131</v>
      </c>
      <c r="P77" s="594"/>
      <c r="Q77" s="585"/>
      <c r="R77" s="586"/>
    </row>
    <row r="78" spans="1:25" x14ac:dyDescent="0.2">
      <c r="A78" s="611" t="s">
        <v>193</v>
      </c>
      <c r="B78" s="612"/>
      <c r="C78" s="612"/>
      <c r="D78" s="612"/>
      <c r="E78" s="612"/>
      <c r="F78" s="612"/>
      <c r="G78" s="612"/>
      <c r="H78" s="613"/>
      <c r="I78" s="270" t="s">
        <v>164</v>
      </c>
      <c r="J78" s="501"/>
      <c r="K78" s="583"/>
      <c r="L78" s="584" t="s">
        <v>125</v>
      </c>
      <c r="M78" s="584"/>
      <c r="N78" s="100"/>
      <c r="O78" s="570" t="s">
        <v>130</v>
      </c>
      <c r="P78" s="571"/>
      <c r="Q78" s="585"/>
      <c r="R78" s="586"/>
    </row>
    <row r="79" spans="1:25" ht="13.5" thickBot="1" x14ac:dyDescent="0.25">
      <c r="A79" s="614"/>
      <c r="B79" s="615"/>
      <c r="C79" s="615"/>
      <c r="D79" s="615"/>
      <c r="E79" s="615"/>
      <c r="F79" s="615"/>
      <c r="G79" s="615"/>
      <c r="H79" s="616"/>
      <c r="I79" s="127" t="s">
        <v>202</v>
      </c>
      <c r="J79" s="599"/>
      <c r="K79" s="600"/>
      <c r="L79" s="601" t="s">
        <v>134</v>
      </c>
      <c r="M79" s="601"/>
      <c r="N79" s="167">
        <f>SUM(N70:N78)</f>
        <v>10</v>
      </c>
      <c r="O79" s="602" t="s">
        <v>131</v>
      </c>
      <c r="P79" s="603"/>
      <c r="Q79" s="604"/>
      <c r="R79" s="605"/>
      <c r="W79" s="98"/>
      <c r="X79" s="95"/>
      <c r="Y79" s="95"/>
    </row>
    <row r="80" spans="1:25" x14ac:dyDescent="0.2">
      <c r="L80" s="1"/>
      <c r="W80" s="98"/>
      <c r="X80" s="98"/>
      <c r="Y80" s="98"/>
    </row>
    <row r="81" spans="1:25" x14ac:dyDescent="0.2">
      <c r="W81" s="99"/>
      <c r="X81" s="99"/>
      <c r="Y81" s="98"/>
    </row>
    <row r="84" spans="1:25" ht="13.5" thickBot="1" x14ac:dyDescent="0.25"/>
    <row r="85" spans="1:25" ht="13.5" thickBot="1" x14ac:dyDescent="0.25">
      <c r="A85" s="281" t="s">
        <v>0</v>
      </c>
      <c r="B85" s="606" t="str">
        <f>B1</f>
        <v>Gwendolyn #2612 LB</v>
      </c>
      <c r="C85" s="606"/>
      <c r="D85" s="607"/>
      <c r="E85" s="282" t="s">
        <v>138</v>
      </c>
      <c r="F85" s="608">
        <f>F1</f>
        <v>43245</v>
      </c>
      <c r="G85" s="608"/>
      <c r="H85" s="282" t="s">
        <v>1</v>
      </c>
      <c r="I85" s="142">
        <f>I1</f>
        <v>3</v>
      </c>
      <c r="J85" s="128" t="s">
        <v>5</v>
      </c>
      <c r="K85" s="162">
        <f>K1</f>
        <v>1177</v>
      </c>
      <c r="L85" s="128" t="s">
        <v>7</v>
      </c>
      <c r="M85" s="163">
        <f>M1</f>
        <v>0</v>
      </c>
    </row>
    <row r="86" spans="1:25" x14ac:dyDescent="0.2">
      <c r="A86" s="36" t="s">
        <v>141</v>
      </c>
      <c r="B86" s="623" t="str">
        <f>B2</f>
        <v>Rig is Released and Waiting to Move</v>
      </c>
      <c r="C86" s="624"/>
      <c r="D86" s="624"/>
      <c r="E86" s="624"/>
      <c r="F86" s="625"/>
      <c r="G86" s="4" t="s">
        <v>139</v>
      </c>
      <c r="H86" s="626">
        <f>H2</f>
        <v>65816</v>
      </c>
      <c r="I86" s="627"/>
      <c r="J86" s="567" t="s">
        <v>43</v>
      </c>
      <c r="K86" s="531"/>
      <c r="L86" s="531"/>
      <c r="M86" s="532"/>
    </row>
    <row r="87" spans="1:25" ht="13.5" thickBot="1" x14ac:dyDescent="0.25">
      <c r="A87" s="36" t="s">
        <v>74</v>
      </c>
      <c r="B87" s="628" t="str">
        <f>B3</f>
        <v>Transcend Rig 1</v>
      </c>
      <c r="C87" s="629"/>
      <c r="D87" s="629"/>
      <c r="E87" s="4" t="s">
        <v>137</v>
      </c>
      <c r="F87" s="192" t="str">
        <f>F3</f>
        <v/>
      </c>
      <c r="G87" s="4" t="s">
        <v>140</v>
      </c>
      <c r="H87" s="630">
        <f>H3</f>
        <v>244822</v>
      </c>
      <c r="I87" s="631"/>
      <c r="J87" s="5" t="s">
        <v>80</v>
      </c>
      <c r="K87" s="9" t="s">
        <v>44</v>
      </c>
      <c r="L87" s="9" t="s">
        <v>78</v>
      </c>
      <c r="M87" s="6" t="s">
        <v>93</v>
      </c>
      <c r="R87" s="632"/>
      <c r="S87" s="633"/>
    </row>
    <row r="88" spans="1:25" x14ac:dyDescent="0.2">
      <c r="A88" s="91" t="s">
        <v>70</v>
      </c>
      <c r="B88" s="267" t="s">
        <v>2</v>
      </c>
      <c r="C88" s="267" t="s">
        <v>12</v>
      </c>
      <c r="D88" s="267" t="s">
        <v>13</v>
      </c>
      <c r="E88" s="267" t="s">
        <v>14</v>
      </c>
      <c r="F88" s="267" t="s">
        <v>15</v>
      </c>
      <c r="G88" s="267" t="s">
        <v>91</v>
      </c>
      <c r="H88" s="267" t="s">
        <v>48</v>
      </c>
      <c r="I88" s="18" t="s">
        <v>92</v>
      </c>
      <c r="J88" s="54">
        <f t="shared" ref="J88:M99" si="3">J4</f>
        <v>0</v>
      </c>
      <c r="K88" s="131">
        <f t="shared" si="3"/>
        <v>0</v>
      </c>
      <c r="L88" s="199">
        <f t="shared" si="3"/>
        <v>0</v>
      </c>
      <c r="M88" s="200">
        <f t="shared" si="3"/>
        <v>0</v>
      </c>
      <c r="R88" s="280"/>
      <c r="S88" s="280"/>
    </row>
    <row r="89" spans="1:25" x14ac:dyDescent="0.2">
      <c r="A89" s="160">
        <f t="shared" ref="A89:B96" si="4">A46</f>
        <v>1</v>
      </c>
      <c r="B89" s="241">
        <f t="shared" si="4"/>
        <v>17.5</v>
      </c>
      <c r="C89" s="55">
        <f t="shared" ref="C89:H96" si="5">H46</f>
        <v>40</v>
      </c>
      <c r="D89" s="89">
        <f t="shared" si="5"/>
        <v>1177</v>
      </c>
      <c r="E89" s="131">
        <f t="shared" si="5"/>
        <v>1137</v>
      </c>
      <c r="F89" s="193">
        <f t="shared" si="5"/>
        <v>20.5</v>
      </c>
      <c r="G89" s="194">
        <f t="shared" si="5"/>
        <v>55.463414634146339</v>
      </c>
      <c r="H89" s="193" t="str">
        <f t="shared" si="5"/>
        <v>1,1</v>
      </c>
      <c r="I89" s="195" t="str">
        <f t="shared" ref="I89:I96" si="6">O46</f>
        <v>TD</v>
      </c>
      <c r="J89" s="54">
        <f t="shared" si="3"/>
        <v>0</v>
      </c>
      <c r="K89" s="131">
        <f t="shared" si="3"/>
        <v>0</v>
      </c>
      <c r="L89" s="199">
        <f t="shared" si="3"/>
        <v>0</v>
      </c>
      <c r="M89" s="200">
        <f t="shared" si="3"/>
        <v>0</v>
      </c>
      <c r="R89" s="132"/>
      <c r="S89" s="133"/>
      <c r="T89" s="139"/>
      <c r="U89" s="140"/>
    </row>
    <row r="90" spans="1:25" x14ac:dyDescent="0.2">
      <c r="A90" s="160">
        <f t="shared" si="4"/>
        <v>0</v>
      </c>
      <c r="B90" s="241">
        <f t="shared" si="4"/>
        <v>0</v>
      </c>
      <c r="C90" s="55">
        <f t="shared" si="5"/>
        <v>0</v>
      </c>
      <c r="D90" s="89">
        <f t="shared" si="5"/>
        <v>0</v>
      </c>
      <c r="E90" s="131" t="str">
        <f t="shared" si="5"/>
        <v/>
      </c>
      <c r="F90" s="193">
        <f t="shared" si="5"/>
        <v>0</v>
      </c>
      <c r="G90" s="194" t="str">
        <f t="shared" si="5"/>
        <v/>
      </c>
      <c r="H90" s="193">
        <f t="shared" si="5"/>
        <v>0</v>
      </c>
      <c r="I90" s="195">
        <f t="shared" si="6"/>
        <v>0</v>
      </c>
      <c r="J90" s="54">
        <f t="shared" si="3"/>
        <v>0</v>
      </c>
      <c r="K90" s="131">
        <f t="shared" si="3"/>
        <v>0</v>
      </c>
      <c r="L90" s="199">
        <f t="shared" si="3"/>
        <v>0</v>
      </c>
      <c r="M90" s="200">
        <f t="shared" si="3"/>
        <v>0</v>
      </c>
      <c r="R90" s="132"/>
      <c r="S90" s="133"/>
      <c r="T90" s="1"/>
      <c r="U90" s="1"/>
    </row>
    <row r="91" spans="1:25" x14ac:dyDescent="0.2">
      <c r="A91" s="160">
        <f t="shared" si="4"/>
        <v>0</v>
      </c>
      <c r="B91" s="241">
        <f t="shared" si="4"/>
        <v>0</v>
      </c>
      <c r="C91" s="55">
        <f t="shared" si="5"/>
        <v>0</v>
      </c>
      <c r="D91" s="89">
        <f t="shared" si="5"/>
        <v>0</v>
      </c>
      <c r="E91" s="131" t="str">
        <f t="shared" si="5"/>
        <v/>
      </c>
      <c r="F91" s="193">
        <f t="shared" si="5"/>
        <v>0</v>
      </c>
      <c r="G91" s="194" t="str">
        <f t="shared" si="5"/>
        <v/>
      </c>
      <c r="H91" s="193">
        <f t="shared" si="5"/>
        <v>0</v>
      </c>
      <c r="I91" s="195">
        <f t="shared" si="6"/>
        <v>0</v>
      </c>
      <c r="J91" s="54">
        <f t="shared" si="3"/>
        <v>0</v>
      </c>
      <c r="K91" s="131">
        <f t="shared" si="3"/>
        <v>0</v>
      </c>
      <c r="L91" s="199">
        <f t="shared" si="3"/>
        <v>0</v>
      </c>
      <c r="M91" s="200">
        <f t="shared" si="3"/>
        <v>0</v>
      </c>
      <c r="T91" s="139"/>
      <c r="U91" s="139"/>
    </row>
    <row r="92" spans="1:25" x14ac:dyDescent="0.2">
      <c r="A92" s="160">
        <f t="shared" si="4"/>
        <v>0</v>
      </c>
      <c r="B92" s="241">
        <f t="shared" si="4"/>
        <v>0</v>
      </c>
      <c r="C92" s="55">
        <f t="shared" si="5"/>
        <v>0</v>
      </c>
      <c r="D92" s="89">
        <f t="shared" si="5"/>
        <v>0</v>
      </c>
      <c r="E92" s="131" t="str">
        <f t="shared" si="5"/>
        <v/>
      </c>
      <c r="F92" s="193">
        <f t="shared" si="5"/>
        <v>0</v>
      </c>
      <c r="G92" s="194" t="str">
        <f t="shared" si="5"/>
        <v/>
      </c>
      <c r="H92" s="193">
        <f t="shared" si="5"/>
        <v>0</v>
      </c>
      <c r="I92" s="195">
        <f t="shared" si="6"/>
        <v>0</v>
      </c>
      <c r="J92" s="54">
        <f t="shared" si="3"/>
        <v>0</v>
      </c>
      <c r="K92" s="131">
        <f t="shared" si="3"/>
        <v>0</v>
      </c>
      <c r="L92" s="199">
        <f t="shared" si="3"/>
        <v>0</v>
      </c>
      <c r="M92" s="200">
        <f t="shared" si="3"/>
        <v>0</v>
      </c>
    </row>
    <row r="93" spans="1:25" x14ac:dyDescent="0.2">
      <c r="A93" s="160">
        <f t="shared" si="4"/>
        <v>0</v>
      </c>
      <c r="B93" s="241">
        <f t="shared" si="4"/>
        <v>0</v>
      </c>
      <c r="C93" s="55">
        <f t="shared" si="5"/>
        <v>0</v>
      </c>
      <c r="D93" s="89">
        <f t="shared" si="5"/>
        <v>0</v>
      </c>
      <c r="E93" s="131" t="str">
        <f t="shared" si="5"/>
        <v/>
      </c>
      <c r="F93" s="193">
        <f t="shared" si="5"/>
        <v>0</v>
      </c>
      <c r="G93" s="194" t="str">
        <f t="shared" si="5"/>
        <v/>
      </c>
      <c r="H93" s="193">
        <f t="shared" si="5"/>
        <v>0</v>
      </c>
      <c r="I93" s="195">
        <f t="shared" si="6"/>
        <v>0</v>
      </c>
      <c r="J93" s="54">
        <f t="shared" si="3"/>
        <v>0</v>
      </c>
      <c r="K93" s="131">
        <f t="shared" si="3"/>
        <v>0</v>
      </c>
      <c r="L93" s="199">
        <f t="shared" si="3"/>
        <v>0</v>
      </c>
      <c r="M93" s="200">
        <f t="shared" si="3"/>
        <v>0</v>
      </c>
    </row>
    <row r="94" spans="1:25" x14ac:dyDescent="0.2">
      <c r="A94" s="160">
        <f t="shared" si="4"/>
        <v>0</v>
      </c>
      <c r="B94" s="241">
        <f t="shared" si="4"/>
        <v>0</v>
      </c>
      <c r="C94" s="55">
        <f t="shared" si="5"/>
        <v>0</v>
      </c>
      <c r="D94" s="89">
        <f t="shared" si="5"/>
        <v>0</v>
      </c>
      <c r="E94" s="131" t="str">
        <f t="shared" si="5"/>
        <v/>
      </c>
      <c r="F94" s="193">
        <f t="shared" si="5"/>
        <v>0</v>
      </c>
      <c r="G94" s="194" t="str">
        <f t="shared" si="5"/>
        <v/>
      </c>
      <c r="H94" s="193">
        <f t="shared" si="5"/>
        <v>0</v>
      </c>
      <c r="I94" s="195">
        <f t="shared" si="6"/>
        <v>0</v>
      </c>
      <c r="J94" s="54">
        <f t="shared" si="3"/>
        <v>0</v>
      </c>
      <c r="K94" s="131">
        <f t="shared" si="3"/>
        <v>0</v>
      </c>
      <c r="L94" s="199">
        <f t="shared" si="3"/>
        <v>0</v>
      </c>
      <c r="M94" s="200">
        <f t="shared" si="3"/>
        <v>0</v>
      </c>
    </row>
    <row r="95" spans="1:25" x14ac:dyDescent="0.2">
      <c r="A95" s="160">
        <f t="shared" si="4"/>
        <v>0</v>
      </c>
      <c r="B95" s="241">
        <f t="shared" si="4"/>
        <v>0</v>
      </c>
      <c r="C95" s="55">
        <f t="shared" si="5"/>
        <v>0</v>
      </c>
      <c r="D95" s="89">
        <f t="shared" si="5"/>
        <v>0</v>
      </c>
      <c r="E95" s="131" t="str">
        <f t="shared" si="5"/>
        <v/>
      </c>
      <c r="F95" s="193">
        <f t="shared" si="5"/>
        <v>0</v>
      </c>
      <c r="G95" s="194" t="str">
        <f t="shared" si="5"/>
        <v/>
      </c>
      <c r="H95" s="193">
        <f t="shared" si="5"/>
        <v>0</v>
      </c>
      <c r="I95" s="195">
        <f t="shared" si="6"/>
        <v>0</v>
      </c>
      <c r="J95" s="54">
        <f t="shared" si="3"/>
        <v>0</v>
      </c>
      <c r="K95" s="131">
        <f t="shared" si="3"/>
        <v>0</v>
      </c>
      <c r="L95" s="199">
        <f t="shared" si="3"/>
        <v>0</v>
      </c>
      <c r="M95" s="200">
        <f t="shared" si="3"/>
        <v>0</v>
      </c>
    </row>
    <row r="96" spans="1:25" ht="13.5" thickBot="1" x14ac:dyDescent="0.25">
      <c r="A96" s="161">
        <f t="shared" si="4"/>
        <v>0</v>
      </c>
      <c r="B96" s="242">
        <f t="shared" si="4"/>
        <v>0</v>
      </c>
      <c r="C96" s="57">
        <f t="shared" si="5"/>
        <v>0</v>
      </c>
      <c r="D96" s="146">
        <f t="shared" si="5"/>
        <v>0</v>
      </c>
      <c r="E96" s="147" t="str">
        <f t="shared" si="5"/>
        <v/>
      </c>
      <c r="F96" s="196">
        <f t="shared" si="5"/>
        <v>0</v>
      </c>
      <c r="G96" s="197" t="str">
        <f t="shared" si="5"/>
        <v/>
      </c>
      <c r="H96" s="196">
        <f t="shared" si="5"/>
        <v>0</v>
      </c>
      <c r="I96" s="198">
        <f t="shared" si="6"/>
        <v>0</v>
      </c>
      <c r="J96" s="54">
        <f t="shared" si="3"/>
        <v>0</v>
      </c>
      <c r="K96" s="131">
        <f t="shared" si="3"/>
        <v>0</v>
      </c>
      <c r="L96" s="199">
        <f t="shared" si="3"/>
        <v>0</v>
      </c>
      <c r="M96" s="200">
        <f t="shared" si="3"/>
        <v>0</v>
      </c>
    </row>
    <row r="97" spans="1:13" ht="13.5" thickBot="1" x14ac:dyDescent="0.25">
      <c r="A97" s="135"/>
      <c r="B97" s="108"/>
      <c r="C97" s="143" t="s">
        <v>2</v>
      </c>
      <c r="D97" s="77" t="s">
        <v>3</v>
      </c>
      <c r="E97" s="144" t="s">
        <v>105</v>
      </c>
      <c r="F97" s="144" t="s">
        <v>106</v>
      </c>
      <c r="G97" s="145" t="s">
        <v>4</v>
      </c>
      <c r="H97" s="7" t="s">
        <v>71</v>
      </c>
      <c r="I97" s="171">
        <f>A5</f>
        <v>8.3000000000000007</v>
      </c>
      <c r="J97" s="54">
        <f t="shared" si="3"/>
        <v>0</v>
      </c>
      <c r="K97" s="131">
        <f t="shared" si="3"/>
        <v>0</v>
      </c>
      <c r="L97" s="199">
        <f t="shared" si="3"/>
        <v>0</v>
      </c>
      <c r="M97" s="200">
        <f t="shared" si="3"/>
        <v>0</v>
      </c>
    </row>
    <row r="98" spans="1:13" x14ac:dyDescent="0.2">
      <c r="A98" s="640" t="s">
        <v>6</v>
      </c>
      <c r="B98" s="557"/>
      <c r="C98" s="241">
        <f t="shared" ref="C98:G102" si="7">N64</f>
        <v>20</v>
      </c>
      <c r="D98" s="56" t="str">
        <f t="shared" si="7"/>
        <v>52.78 / B</v>
      </c>
      <c r="E98" s="148">
        <f t="shared" si="7"/>
        <v>50</v>
      </c>
      <c r="F98" s="148" t="str">
        <f t="shared" si="7"/>
        <v>0'</v>
      </c>
      <c r="G98" s="174">
        <f t="shared" si="7"/>
        <v>0</v>
      </c>
      <c r="H98" s="5" t="s">
        <v>186</v>
      </c>
      <c r="I98" s="172">
        <f>B5</f>
        <v>27</v>
      </c>
      <c r="J98" s="54">
        <f t="shared" si="3"/>
        <v>0</v>
      </c>
      <c r="K98" s="131">
        <f t="shared" si="3"/>
        <v>0</v>
      </c>
      <c r="L98" s="199">
        <f t="shared" si="3"/>
        <v>0</v>
      </c>
      <c r="M98" s="200">
        <f t="shared" si="3"/>
        <v>0</v>
      </c>
    </row>
    <row r="99" spans="1:13" ht="13.5" thickBot="1" x14ac:dyDescent="0.25">
      <c r="A99" s="580" t="s">
        <v>107</v>
      </c>
      <c r="B99" s="561"/>
      <c r="C99" s="241">
        <f t="shared" si="7"/>
        <v>13.375</v>
      </c>
      <c r="D99" s="56" t="str">
        <f t="shared" si="7"/>
        <v>54.50 / J-55</v>
      </c>
      <c r="E99" s="148">
        <f t="shared" si="7"/>
        <v>0</v>
      </c>
      <c r="F99" s="148" t="str">
        <f t="shared" si="7"/>
        <v>0'</v>
      </c>
      <c r="G99" s="174">
        <f t="shared" si="7"/>
        <v>0</v>
      </c>
      <c r="H99" s="5" t="s">
        <v>25</v>
      </c>
      <c r="I99" s="172">
        <f>G5</f>
        <v>0</v>
      </c>
      <c r="J99" s="54">
        <f t="shared" si="3"/>
        <v>0</v>
      </c>
      <c r="K99" s="131">
        <f t="shared" si="3"/>
        <v>0</v>
      </c>
      <c r="L99" s="199">
        <f t="shared" si="3"/>
        <v>0</v>
      </c>
      <c r="M99" s="200">
        <f t="shared" si="3"/>
        <v>0</v>
      </c>
    </row>
    <row r="100" spans="1:13" x14ac:dyDescent="0.2">
      <c r="A100" s="580" t="s">
        <v>108</v>
      </c>
      <c r="B100" s="561"/>
      <c r="C100" s="241">
        <f t="shared" si="7"/>
        <v>0</v>
      </c>
      <c r="D100" s="56">
        <f t="shared" si="7"/>
        <v>0</v>
      </c>
      <c r="E100" s="148">
        <f t="shared" si="7"/>
        <v>0</v>
      </c>
      <c r="F100" s="148">
        <f t="shared" si="7"/>
        <v>0</v>
      </c>
      <c r="G100" s="174">
        <f t="shared" si="7"/>
        <v>0</v>
      </c>
      <c r="H100" s="5" t="s">
        <v>23</v>
      </c>
      <c r="I100" s="172">
        <f>F5</f>
        <v>0</v>
      </c>
      <c r="J100" s="617"/>
      <c r="K100" s="618"/>
      <c r="L100" s="618"/>
      <c r="M100" s="619"/>
    </row>
    <row r="101" spans="1:13" x14ac:dyDescent="0.2">
      <c r="A101" s="580" t="s">
        <v>109</v>
      </c>
      <c r="B101" s="561"/>
      <c r="C101" s="241">
        <f t="shared" si="7"/>
        <v>0</v>
      </c>
      <c r="D101" s="56">
        <f t="shared" si="7"/>
        <v>0</v>
      </c>
      <c r="E101" s="148">
        <f t="shared" si="7"/>
        <v>0</v>
      </c>
      <c r="F101" s="148">
        <f t="shared" si="7"/>
        <v>0</v>
      </c>
      <c r="G101" s="174">
        <f t="shared" si="7"/>
        <v>0</v>
      </c>
      <c r="H101" s="5" t="s">
        <v>26</v>
      </c>
      <c r="I101" s="172">
        <f>I5</f>
        <v>0</v>
      </c>
      <c r="J101" s="620"/>
      <c r="K101" s="621"/>
      <c r="L101" s="621"/>
      <c r="M101" s="622"/>
    </row>
    <row r="102" spans="1:13" ht="13.5" thickBot="1" x14ac:dyDescent="0.25">
      <c r="A102" s="565" t="s">
        <v>110</v>
      </c>
      <c r="B102" s="566"/>
      <c r="C102" s="241">
        <f t="shared" si="7"/>
        <v>0</v>
      </c>
      <c r="D102" s="56">
        <f t="shared" si="7"/>
        <v>0</v>
      </c>
      <c r="E102" s="148">
        <f t="shared" si="7"/>
        <v>0</v>
      </c>
      <c r="F102" s="148">
        <f t="shared" si="7"/>
        <v>0</v>
      </c>
      <c r="G102" s="174">
        <f t="shared" si="7"/>
        <v>0</v>
      </c>
      <c r="H102" s="134" t="s">
        <v>82</v>
      </c>
      <c r="I102" s="173">
        <f>B7</f>
        <v>0</v>
      </c>
      <c r="J102" s="620"/>
      <c r="K102" s="621"/>
      <c r="L102" s="621"/>
      <c r="M102" s="622"/>
    </row>
    <row r="103" spans="1:13" x14ac:dyDescent="0.2">
      <c r="A103" s="634" t="s">
        <v>112</v>
      </c>
      <c r="B103" s="635"/>
      <c r="C103" s="176">
        <f>C71</f>
        <v>43242</v>
      </c>
      <c r="D103" s="282" t="s">
        <v>111</v>
      </c>
      <c r="E103" s="177">
        <f>E71</f>
        <v>0.8125</v>
      </c>
      <c r="F103" s="635" t="s">
        <v>116</v>
      </c>
      <c r="G103" s="635"/>
      <c r="H103" s="279">
        <f>C74</f>
        <v>0</v>
      </c>
      <c r="I103" s="282" t="s">
        <v>111</v>
      </c>
      <c r="J103" s="180">
        <f>E74</f>
        <v>0</v>
      </c>
      <c r="K103" s="135"/>
      <c r="L103" s="108"/>
      <c r="M103" s="136"/>
    </row>
    <row r="104" spans="1:13" x14ac:dyDescent="0.2">
      <c r="A104" s="636" t="s">
        <v>113</v>
      </c>
      <c r="B104" s="637"/>
      <c r="C104" s="149">
        <f>C72</f>
        <v>43244</v>
      </c>
      <c r="D104" s="271" t="s">
        <v>111</v>
      </c>
      <c r="E104" s="178">
        <f>E72</f>
        <v>0.5625</v>
      </c>
      <c r="F104" s="571" t="s">
        <v>117</v>
      </c>
      <c r="G104" s="571"/>
      <c r="H104" s="149">
        <f>C75</f>
        <v>0</v>
      </c>
      <c r="I104" s="271" t="s">
        <v>111</v>
      </c>
      <c r="J104" s="181">
        <f>E75</f>
        <v>0</v>
      </c>
      <c r="K104" s="135"/>
      <c r="L104" s="108"/>
      <c r="M104" s="136"/>
    </row>
    <row r="105" spans="1:13" ht="13.5" thickBot="1" x14ac:dyDescent="0.25">
      <c r="A105" s="638" t="s">
        <v>114</v>
      </c>
      <c r="B105" s="639"/>
      <c r="C105" s="150">
        <f>C73</f>
        <v>0</v>
      </c>
      <c r="D105" s="284" t="s">
        <v>111</v>
      </c>
      <c r="E105" s="179">
        <f>E73</f>
        <v>0</v>
      </c>
      <c r="F105" s="639" t="s">
        <v>115</v>
      </c>
      <c r="G105" s="639"/>
      <c r="H105" s="175">
        <f>C76</f>
        <v>0</v>
      </c>
      <c r="I105" s="284" t="s">
        <v>111</v>
      </c>
      <c r="J105" s="182">
        <f>E76</f>
        <v>0</v>
      </c>
      <c r="K105" s="141"/>
      <c r="L105" s="137"/>
      <c r="M105" s="138"/>
    </row>
    <row r="106" spans="1:13" x14ac:dyDescent="0.2">
      <c r="F106" s="98"/>
      <c r="G106" s="98"/>
      <c r="H106" s="98"/>
      <c r="I106" s="98"/>
      <c r="J106" s="98"/>
      <c r="K106" s="98"/>
      <c r="L106" s="98"/>
      <c r="M106" s="98"/>
    </row>
    <row r="107" spans="1:13" x14ac:dyDescent="0.2">
      <c r="F107" s="98"/>
      <c r="G107" s="98"/>
      <c r="H107" s="98"/>
      <c r="I107" s="98"/>
      <c r="J107" s="98"/>
      <c r="K107" s="98"/>
      <c r="L107" s="98"/>
      <c r="M107" s="98"/>
    </row>
    <row r="108" spans="1:13" x14ac:dyDescent="0.2">
      <c r="F108" s="98"/>
      <c r="G108" s="98"/>
      <c r="H108" s="98"/>
      <c r="I108" s="98"/>
      <c r="J108" s="98"/>
      <c r="K108" s="98"/>
      <c r="L108" s="98"/>
      <c r="M108" s="98"/>
    </row>
  </sheetData>
  <sheetProtection password="CC40" sheet="1" scenarios="1"/>
  <mergeCells count="150">
    <mergeCell ref="B1:D1"/>
    <mergeCell ref="F1:G1"/>
    <mergeCell ref="Q1:R1"/>
    <mergeCell ref="B2:F2"/>
    <mergeCell ref="H2:I2"/>
    <mergeCell ref="J2:R2"/>
    <mergeCell ref="A11:D13"/>
    <mergeCell ref="A14:D14"/>
    <mergeCell ref="A15:D16"/>
    <mergeCell ref="J16:M16"/>
    <mergeCell ref="E17:R17"/>
    <mergeCell ref="E18:R18"/>
    <mergeCell ref="B3:D3"/>
    <mergeCell ref="H3:I3"/>
    <mergeCell ref="V3:W3"/>
    <mergeCell ref="E8:I8"/>
    <mergeCell ref="V9:W9"/>
    <mergeCell ref="A10:D10"/>
    <mergeCell ref="E25:R25"/>
    <mergeCell ref="E26:R26"/>
    <mergeCell ref="E27:R27"/>
    <mergeCell ref="E28:R28"/>
    <mergeCell ref="E29:R29"/>
    <mergeCell ref="E30:R30"/>
    <mergeCell ref="E19:R19"/>
    <mergeCell ref="E20:R20"/>
    <mergeCell ref="E21:R21"/>
    <mergeCell ref="E22:R22"/>
    <mergeCell ref="E23:R23"/>
    <mergeCell ref="E24:R24"/>
    <mergeCell ref="E37:R37"/>
    <mergeCell ref="E38:R38"/>
    <mergeCell ref="E39:R39"/>
    <mergeCell ref="E40:R40"/>
    <mergeCell ref="E41:R41"/>
    <mergeCell ref="E42:R42"/>
    <mergeCell ref="E31:R31"/>
    <mergeCell ref="E32:R32"/>
    <mergeCell ref="E33:R33"/>
    <mergeCell ref="E34:R34"/>
    <mergeCell ref="E35:R35"/>
    <mergeCell ref="E36:R36"/>
    <mergeCell ref="P48:R48"/>
    <mergeCell ref="P49:R49"/>
    <mergeCell ref="P50:R50"/>
    <mergeCell ref="P51:R51"/>
    <mergeCell ref="P52:R52"/>
    <mergeCell ref="P53:R53"/>
    <mergeCell ref="E43:R43"/>
    <mergeCell ref="A44:B44"/>
    <mergeCell ref="E44:R44"/>
    <mergeCell ref="P45:R45"/>
    <mergeCell ref="P46:R46"/>
    <mergeCell ref="P47:R47"/>
    <mergeCell ref="B60:I60"/>
    <mergeCell ref="B61:I61"/>
    <mergeCell ref="B62:I62"/>
    <mergeCell ref="J63:K63"/>
    <mergeCell ref="L64:M64"/>
    <mergeCell ref="J65:K65"/>
    <mergeCell ref="L65:M65"/>
    <mergeCell ref="B54:I54"/>
    <mergeCell ref="B55:I55"/>
    <mergeCell ref="B56:I56"/>
    <mergeCell ref="B57:I57"/>
    <mergeCell ref="B58:I58"/>
    <mergeCell ref="B59:I59"/>
    <mergeCell ref="L68:M68"/>
    <mergeCell ref="L69:N69"/>
    <mergeCell ref="O69:R69"/>
    <mergeCell ref="L70:M70"/>
    <mergeCell ref="O70:P70"/>
    <mergeCell ref="Q70:R70"/>
    <mergeCell ref="J66:K66"/>
    <mergeCell ref="L66:M66"/>
    <mergeCell ref="A67:B67"/>
    <mergeCell ref="C67:D67"/>
    <mergeCell ref="F67:G67"/>
    <mergeCell ref="I67:K67"/>
    <mergeCell ref="L67:M67"/>
    <mergeCell ref="A72:B72"/>
    <mergeCell ref="F72:G72"/>
    <mergeCell ref="J72:K72"/>
    <mergeCell ref="L72:M72"/>
    <mergeCell ref="O72:P72"/>
    <mergeCell ref="Q72:R72"/>
    <mergeCell ref="A71:B71"/>
    <mergeCell ref="F71:G71"/>
    <mergeCell ref="J71:K71"/>
    <mergeCell ref="L71:M71"/>
    <mergeCell ref="O71:P71"/>
    <mergeCell ref="Q71:R71"/>
    <mergeCell ref="A74:B74"/>
    <mergeCell ref="F74:G74"/>
    <mergeCell ref="J74:K74"/>
    <mergeCell ref="L74:M74"/>
    <mergeCell ref="O74:P74"/>
    <mergeCell ref="Q74:R74"/>
    <mergeCell ref="A73:B73"/>
    <mergeCell ref="F73:G73"/>
    <mergeCell ref="J73:K73"/>
    <mergeCell ref="L73:M73"/>
    <mergeCell ref="O73:P73"/>
    <mergeCell ref="Q73:R73"/>
    <mergeCell ref="A76:B76"/>
    <mergeCell ref="F76:G76"/>
    <mergeCell ref="J76:K76"/>
    <mergeCell ref="L76:M76"/>
    <mergeCell ref="O76:P76"/>
    <mergeCell ref="Q76:R76"/>
    <mergeCell ref="A75:B75"/>
    <mergeCell ref="F75:G75"/>
    <mergeCell ref="J75:K75"/>
    <mergeCell ref="L75:M75"/>
    <mergeCell ref="O75:P75"/>
    <mergeCell ref="Q75:R75"/>
    <mergeCell ref="J79:K79"/>
    <mergeCell ref="L79:M79"/>
    <mergeCell ref="O79:P79"/>
    <mergeCell ref="Q79:R79"/>
    <mergeCell ref="B85:D85"/>
    <mergeCell ref="F85:G85"/>
    <mergeCell ref="A77:H77"/>
    <mergeCell ref="J77:K77"/>
    <mergeCell ref="L77:M77"/>
    <mergeCell ref="O77:P77"/>
    <mergeCell ref="Q77:R77"/>
    <mergeCell ref="A78:H79"/>
    <mergeCell ref="J78:K78"/>
    <mergeCell ref="L78:M78"/>
    <mergeCell ref="O78:P78"/>
    <mergeCell ref="Q78:R78"/>
    <mergeCell ref="J100:M102"/>
    <mergeCell ref="A101:B101"/>
    <mergeCell ref="A102:B102"/>
    <mergeCell ref="B86:F86"/>
    <mergeCell ref="H86:I86"/>
    <mergeCell ref="J86:M86"/>
    <mergeCell ref="B87:D87"/>
    <mergeCell ref="H87:I87"/>
    <mergeCell ref="R87:S87"/>
    <mergeCell ref="A103:B103"/>
    <mergeCell ref="F103:G103"/>
    <mergeCell ref="A104:B104"/>
    <mergeCell ref="F104:G104"/>
    <mergeCell ref="A105:B105"/>
    <mergeCell ref="F105:G105"/>
    <mergeCell ref="A98:B98"/>
    <mergeCell ref="A99:B99"/>
    <mergeCell ref="A100:B100"/>
  </mergeCells>
  <printOptions horizontalCentered="1"/>
  <pageMargins left="0.25" right="0.1" top="0.77" bottom="0.28999999999999998" header="0.2" footer="7.0000000000000007E-2"/>
  <pageSetup scale="60" orientation="portrait" horizontalDpi="300" verticalDpi="300"/>
  <headerFooter alignWithMargins="0">
    <oddHeader xml:space="preserve">&amp;C&amp;"Book Antiqua,Bold Italic"&amp;14Henry Resources LLC
&amp;12Daily Drilling Report&amp;R
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22CB-29C5-4235-B4E7-305923673F48}">
  <sheetPr>
    <pageSetUpPr fitToPage="1"/>
  </sheetPr>
  <dimension ref="A1:Z108"/>
  <sheetViews>
    <sheetView showZeros="0" workbookViewId="0">
      <selection activeCell="S2" sqref="S2"/>
    </sheetView>
  </sheetViews>
  <sheetFormatPr defaultColWidth="8.85546875" defaultRowHeight="12.75" x14ac:dyDescent="0.2"/>
  <cols>
    <col min="1" max="1" width="11.28515625" customWidth="1"/>
    <col min="2" max="2" width="9.7109375" customWidth="1"/>
    <col min="3" max="3" width="11" customWidth="1"/>
    <col min="5" max="6" width="9.42578125" customWidth="1"/>
    <col min="7" max="7" width="9.85546875" customWidth="1"/>
    <col min="8" max="8" width="9.28515625" customWidth="1"/>
    <col min="9" max="9" width="9" customWidth="1"/>
    <col min="10" max="10" width="9.42578125" customWidth="1"/>
    <col min="11" max="11" width="9.85546875" customWidth="1"/>
    <col min="12" max="12" width="8.85546875" customWidth="1"/>
    <col min="14" max="14" width="10.140625" customWidth="1"/>
    <col min="15" max="15" width="9.85546875" customWidth="1"/>
    <col min="16" max="16" width="10.85546875" customWidth="1"/>
    <col min="22" max="22" width="3" bestFit="1" customWidth="1"/>
    <col min="23" max="23" width="24.7109375" bestFit="1" customWidth="1"/>
    <col min="24" max="24" width="2.42578125" customWidth="1"/>
    <col min="25" max="25" width="17.42578125" customWidth="1"/>
  </cols>
  <sheetData>
    <row r="1" spans="1:26" ht="13.5" thickBot="1" x14ac:dyDescent="0.25">
      <c r="A1" s="285" t="s">
        <v>0</v>
      </c>
      <c r="B1" s="495" t="s">
        <v>211</v>
      </c>
      <c r="C1" s="495"/>
      <c r="D1" s="496"/>
      <c r="E1" s="286" t="s">
        <v>138</v>
      </c>
      <c r="F1" s="497">
        <v>43275</v>
      </c>
      <c r="G1" s="497"/>
      <c r="H1" s="286" t="s">
        <v>1</v>
      </c>
      <c r="I1" s="151">
        <v>4</v>
      </c>
      <c r="J1" s="128" t="s">
        <v>5</v>
      </c>
      <c r="K1" s="152">
        <v>1860</v>
      </c>
      <c r="L1" s="128" t="s">
        <v>7</v>
      </c>
      <c r="M1" s="153">
        <v>683</v>
      </c>
      <c r="N1" s="107" t="s">
        <v>69</v>
      </c>
      <c r="O1" s="222">
        <v>8518</v>
      </c>
      <c r="P1" s="116" t="s">
        <v>155</v>
      </c>
      <c r="Q1" s="498" t="s">
        <v>212</v>
      </c>
      <c r="R1" s="499"/>
    </row>
    <row r="2" spans="1:26" x14ac:dyDescent="0.2">
      <c r="A2" s="36" t="s">
        <v>141</v>
      </c>
      <c r="B2" s="500" t="s">
        <v>319</v>
      </c>
      <c r="C2" s="501"/>
      <c r="D2" s="501"/>
      <c r="E2" s="501"/>
      <c r="F2" s="502"/>
      <c r="G2" s="4" t="s">
        <v>139</v>
      </c>
      <c r="H2" s="503">
        <v>76397</v>
      </c>
      <c r="I2" s="504"/>
      <c r="J2" s="505" t="s">
        <v>43</v>
      </c>
      <c r="K2" s="506"/>
      <c r="L2" s="507"/>
      <c r="M2" s="507"/>
      <c r="N2" s="507"/>
      <c r="O2" s="507"/>
      <c r="P2" s="507"/>
      <c r="Q2" s="507"/>
      <c r="R2" s="508"/>
    </row>
    <row r="3" spans="1:26" ht="13.5" thickBot="1" x14ac:dyDescent="0.25">
      <c r="A3" s="36" t="s">
        <v>74</v>
      </c>
      <c r="B3" s="535" t="s">
        <v>289</v>
      </c>
      <c r="C3" s="536"/>
      <c r="D3" s="536"/>
      <c r="E3" s="4" t="s">
        <v>137</v>
      </c>
      <c r="F3" s="192">
        <f>IF(F1="","",IF(C73="","",(IF(C74="",IF(AND(C76="",C71&gt;0),((C72+E72)-(C71+E71)+(F1+0.25)-(C73+E73)),IF(AND(C76="",C71=""),(F1+0.25)-(C73+E73),(C76+E76)-(C73+E73)+((C72+E72)-(C71+E71)))),IF(AND(C76="",C71&gt;0),((C72+E72)-(C71+E71)+((C74+E74)-(C73+E73))+(F1+0.25)-(C75+E75)),IF(C76="",(((C74+E74)-(C73+E73))+(F1+0.25)-(C75+E75)),((C76+E76)-(C75+E75)+(C74+E74)-(C73+E73))))))))</f>
        <v>2.6145833333357587</v>
      </c>
      <c r="G3" s="4" t="s">
        <v>140</v>
      </c>
      <c r="H3" s="537">
        <v>321219</v>
      </c>
      <c r="I3" s="538"/>
      <c r="J3" s="5" t="s">
        <v>80</v>
      </c>
      <c r="K3" s="302" t="s">
        <v>44</v>
      </c>
      <c r="L3" s="302" t="s">
        <v>78</v>
      </c>
      <c r="M3" s="302" t="s">
        <v>93</v>
      </c>
      <c r="N3" s="302" t="s">
        <v>94</v>
      </c>
      <c r="O3" s="88" t="s">
        <v>95</v>
      </c>
      <c r="P3" s="88" t="s">
        <v>96</v>
      </c>
      <c r="Q3" s="88" t="s">
        <v>103</v>
      </c>
      <c r="R3" s="90" t="s">
        <v>104</v>
      </c>
      <c r="V3" s="539" t="s">
        <v>194</v>
      </c>
      <c r="W3" s="539"/>
      <c r="Z3" s="190"/>
    </row>
    <row r="4" spans="1:26" ht="12.75" customHeight="1" x14ac:dyDescent="0.2">
      <c r="A4" s="91" t="s">
        <v>18</v>
      </c>
      <c r="B4" s="301" t="s">
        <v>19</v>
      </c>
      <c r="C4" s="301" t="s">
        <v>20</v>
      </c>
      <c r="D4" s="301" t="s">
        <v>21</v>
      </c>
      <c r="E4" s="301" t="s">
        <v>22</v>
      </c>
      <c r="F4" s="301" t="s">
        <v>23</v>
      </c>
      <c r="G4" s="301" t="s">
        <v>25</v>
      </c>
      <c r="H4" s="301" t="s">
        <v>24</v>
      </c>
      <c r="I4" s="79" t="s">
        <v>26</v>
      </c>
      <c r="J4" s="223" t="s">
        <v>300</v>
      </c>
      <c r="K4" s="81">
        <v>0.74</v>
      </c>
      <c r="L4" s="81">
        <v>202.72</v>
      </c>
      <c r="M4" s="22">
        <v>1315.96</v>
      </c>
      <c r="N4" s="22">
        <v>0.27</v>
      </c>
      <c r="O4" s="22">
        <v>-4.67</v>
      </c>
      <c r="P4" s="22">
        <v>0.8</v>
      </c>
      <c r="Q4" s="22">
        <v>4.7300000000000004</v>
      </c>
      <c r="R4" s="224">
        <v>170.33</v>
      </c>
      <c r="V4">
        <v>1</v>
      </c>
      <c r="W4" s="130" t="s">
        <v>195</v>
      </c>
    </row>
    <row r="5" spans="1:26" ht="12.75" customHeight="1" x14ac:dyDescent="0.2">
      <c r="A5" s="165">
        <v>8.9</v>
      </c>
      <c r="B5" s="154">
        <v>30</v>
      </c>
      <c r="C5" s="154"/>
      <c r="D5" s="154"/>
      <c r="E5" s="187"/>
      <c r="F5" s="154"/>
      <c r="G5" s="164">
        <v>11</v>
      </c>
      <c r="H5" s="154"/>
      <c r="I5" s="126"/>
      <c r="J5" s="225" t="s">
        <v>301</v>
      </c>
      <c r="K5" s="82">
        <v>0.65</v>
      </c>
      <c r="L5" s="81">
        <v>218.46</v>
      </c>
      <c r="M5" s="22">
        <v>1405.95</v>
      </c>
      <c r="N5" s="22">
        <v>0.23</v>
      </c>
      <c r="O5" s="22">
        <v>-5.6</v>
      </c>
      <c r="P5" s="22">
        <v>0.25</v>
      </c>
      <c r="Q5" s="22">
        <v>5.61</v>
      </c>
      <c r="R5" s="224">
        <v>177.41</v>
      </c>
      <c r="V5">
        <v>2</v>
      </c>
      <c r="W5" s="130" t="s">
        <v>196</v>
      </c>
    </row>
    <row r="6" spans="1:26" ht="12.75" customHeight="1" x14ac:dyDescent="0.2">
      <c r="A6" s="5" t="s">
        <v>81</v>
      </c>
      <c r="B6" s="9" t="s">
        <v>82</v>
      </c>
      <c r="C6" s="9" t="s">
        <v>83</v>
      </c>
      <c r="D6" s="86" t="s">
        <v>84</v>
      </c>
      <c r="E6" s="86" t="s">
        <v>87</v>
      </c>
      <c r="F6" s="86" t="s">
        <v>88</v>
      </c>
      <c r="G6" s="86" t="s">
        <v>89</v>
      </c>
      <c r="H6" s="9" t="s">
        <v>85</v>
      </c>
      <c r="I6" s="9" t="s">
        <v>86</v>
      </c>
      <c r="J6" s="225" t="s">
        <v>302</v>
      </c>
      <c r="K6" s="82">
        <v>0.76</v>
      </c>
      <c r="L6" s="81">
        <v>201.29</v>
      </c>
      <c r="M6" s="22">
        <v>1494.95</v>
      </c>
      <c r="N6" s="22">
        <v>0.27</v>
      </c>
      <c r="O6" s="22">
        <v>-6.55</v>
      </c>
      <c r="P6" s="22">
        <v>-0.28000000000000003</v>
      </c>
      <c r="Q6" s="22">
        <v>6.55</v>
      </c>
      <c r="R6" s="224">
        <v>182.41</v>
      </c>
      <c r="V6">
        <v>3</v>
      </c>
      <c r="W6" s="130" t="s">
        <v>197</v>
      </c>
    </row>
    <row r="7" spans="1:26" ht="12.75" customHeight="1" thickBot="1" x14ac:dyDescent="0.25">
      <c r="A7" s="32"/>
      <c r="B7" s="304"/>
      <c r="C7" s="304"/>
      <c r="D7" s="29"/>
      <c r="E7" s="105"/>
      <c r="F7" s="105"/>
      <c r="G7" s="105"/>
      <c r="H7" s="105"/>
      <c r="I7" s="291"/>
      <c r="J7" s="225" t="s">
        <v>308</v>
      </c>
      <c r="K7" s="82">
        <v>0.74</v>
      </c>
      <c r="L7" s="81">
        <v>206.7</v>
      </c>
      <c r="M7" s="22">
        <v>1583.94</v>
      </c>
      <c r="N7" s="22">
        <v>0.08</v>
      </c>
      <c r="O7" s="22">
        <v>-7.61</v>
      </c>
      <c r="P7" s="22">
        <v>-0.75</v>
      </c>
      <c r="Q7" s="22">
        <v>7.65</v>
      </c>
      <c r="R7" s="224">
        <v>185.61</v>
      </c>
      <c r="V7">
        <v>4</v>
      </c>
      <c r="W7" s="130" t="s">
        <v>198</v>
      </c>
    </row>
    <row r="8" spans="1:26" ht="12.75" customHeight="1" x14ac:dyDescent="0.2">
      <c r="A8" s="5" t="s">
        <v>149</v>
      </c>
      <c r="B8" s="302" t="s">
        <v>187</v>
      </c>
      <c r="C8" s="88" t="s">
        <v>188</v>
      </c>
      <c r="D8" s="6" t="s">
        <v>189</v>
      </c>
      <c r="E8" s="540" t="s">
        <v>146</v>
      </c>
      <c r="F8" s="507"/>
      <c r="G8" s="507"/>
      <c r="H8" s="507"/>
      <c r="I8" s="508"/>
      <c r="J8" s="225" t="s">
        <v>309</v>
      </c>
      <c r="K8" s="82">
        <v>0.84</v>
      </c>
      <c r="L8" s="81">
        <v>199.69</v>
      </c>
      <c r="M8" s="22">
        <v>1673.93</v>
      </c>
      <c r="N8" s="22">
        <v>0.15</v>
      </c>
      <c r="O8" s="22">
        <v>-8.75</v>
      </c>
      <c r="P8" s="22">
        <v>-1.23</v>
      </c>
      <c r="Q8" s="22">
        <v>8.84</v>
      </c>
      <c r="R8" s="224">
        <v>188.01</v>
      </c>
    </row>
    <row r="9" spans="1:26" ht="12.75" customHeight="1" thickBot="1" x14ac:dyDescent="0.25">
      <c r="A9" s="129"/>
      <c r="B9" s="109"/>
      <c r="C9" s="80"/>
      <c r="D9" s="155"/>
      <c r="E9" s="118" t="s">
        <v>5</v>
      </c>
      <c r="F9" s="119" t="s">
        <v>145</v>
      </c>
      <c r="G9" s="9" t="s">
        <v>68</v>
      </c>
      <c r="H9" s="9" t="s">
        <v>42</v>
      </c>
      <c r="I9" s="6" t="s">
        <v>45</v>
      </c>
      <c r="J9" s="223" t="s">
        <v>313</v>
      </c>
      <c r="K9" s="82">
        <v>0.97</v>
      </c>
      <c r="L9" s="81">
        <v>196.56</v>
      </c>
      <c r="M9" s="22">
        <v>1763.92</v>
      </c>
      <c r="N9" s="22">
        <v>0.15</v>
      </c>
      <c r="O9" s="22">
        <v>-10.1</v>
      </c>
      <c r="P9" s="22">
        <v>-1.67</v>
      </c>
      <c r="Q9" s="22">
        <v>10.24</v>
      </c>
      <c r="R9" s="224">
        <v>189.39</v>
      </c>
      <c r="V9" s="539" t="s">
        <v>185</v>
      </c>
      <c r="W9" s="539"/>
    </row>
    <row r="10" spans="1:26" ht="12.75" customHeight="1" x14ac:dyDescent="0.2">
      <c r="A10" s="518" t="s">
        <v>147</v>
      </c>
      <c r="B10" s="519"/>
      <c r="C10" s="519"/>
      <c r="D10" s="520"/>
      <c r="E10" s="32" t="s">
        <v>310</v>
      </c>
      <c r="F10" s="33" t="s">
        <v>311</v>
      </c>
      <c r="G10" s="304">
        <v>132</v>
      </c>
      <c r="H10" s="304">
        <v>142</v>
      </c>
      <c r="I10" s="305">
        <v>132</v>
      </c>
      <c r="J10" s="225"/>
      <c r="K10" s="82"/>
      <c r="L10" s="81"/>
      <c r="M10" s="22"/>
      <c r="N10" s="22"/>
      <c r="O10" s="22"/>
      <c r="P10" s="22"/>
      <c r="Q10" s="22"/>
      <c r="R10" s="224"/>
      <c r="V10">
        <v>1</v>
      </c>
      <c r="W10" s="130" t="s">
        <v>165</v>
      </c>
    </row>
    <row r="11" spans="1:26" ht="12.75" customHeight="1" x14ac:dyDescent="0.2">
      <c r="A11" s="509" t="s">
        <v>314</v>
      </c>
      <c r="B11" s="510"/>
      <c r="C11" s="510"/>
      <c r="D11" s="511"/>
      <c r="E11" s="32">
        <v>1700</v>
      </c>
      <c r="F11" s="304" t="s">
        <v>312</v>
      </c>
      <c r="G11" s="304">
        <v>136</v>
      </c>
      <c r="H11" s="304">
        <v>140</v>
      </c>
      <c r="I11" s="305">
        <v>136</v>
      </c>
      <c r="J11" s="225"/>
      <c r="K11" s="82"/>
      <c r="L11" s="81"/>
      <c r="M11" s="22"/>
      <c r="N11" s="22"/>
      <c r="O11" s="22"/>
      <c r="P11" s="22"/>
      <c r="Q11" s="22"/>
      <c r="R11" s="224"/>
      <c r="V11">
        <v>2</v>
      </c>
      <c r="W11" s="130" t="s">
        <v>166</v>
      </c>
    </row>
    <row r="12" spans="1:26" ht="12.75" customHeight="1" x14ac:dyDescent="0.2">
      <c r="A12" s="512"/>
      <c r="B12" s="513"/>
      <c r="C12" s="513"/>
      <c r="D12" s="514"/>
      <c r="E12" s="32"/>
      <c r="F12" s="304"/>
      <c r="G12" s="304"/>
      <c r="H12" s="304"/>
      <c r="I12" s="305"/>
      <c r="J12" s="225"/>
      <c r="K12" s="82"/>
      <c r="L12" s="81"/>
      <c r="M12" s="22"/>
      <c r="N12" s="22"/>
      <c r="O12" s="22"/>
      <c r="P12" s="22"/>
      <c r="Q12" s="22"/>
      <c r="R12" s="224"/>
      <c r="V12">
        <v>3</v>
      </c>
      <c r="W12" s="130" t="s">
        <v>167</v>
      </c>
    </row>
    <row r="13" spans="1:26" ht="12.75" customHeight="1" x14ac:dyDescent="0.2">
      <c r="A13" s="515"/>
      <c r="B13" s="516"/>
      <c r="C13" s="516"/>
      <c r="D13" s="517"/>
      <c r="E13" s="235"/>
      <c r="F13" s="304"/>
      <c r="G13" s="226"/>
      <c r="H13" s="121"/>
      <c r="I13" s="122"/>
      <c r="J13" s="225"/>
      <c r="K13" s="82"/>
      <c r="L13" s="81"/>
      <c r="M13" s="22"/>
      <c r="N13" s="22"/>
      <c r="O13" s="22"/>
      <c r="P13" s="22"/>
      <c r="Q13" s="22"/>
      <c r="R13" s="224"/>
      <c r="V13">
        <v>4</v>
      </c>
      <c r="W13" s="130" t="s">
        <v>168</v>
      </c>
    </row>
    <row r="14" spans="1:26" ht="12.75" customHeight="1" x14ac:dyDescent="0.2">
      <c r="A14" s="518" t="s">
        <v>148</v>
      </c>
      <c r="B14" s="519"/>
      <c r="C14" s="519"/>
      <c r="D14" s="520"/>
      <c r="E14" s="223"/>
      <c r="F14" s="304"/>
      <c r="G14" s="226"/>
      <c r="H14" s="121"/>
      <c r="I14" s="122"/>
      <c r="J14" s="227"/>
      <c r="K14" s="83"/>
      <c r="L14" s="81"/>
      <c r="M14" s="22"/>
      <c r="N14" s="22"/>
      <c r="O14" s="22"/>
      <c r="P14" s="22"/>
      <c r="Q14" s="22"/>
      <c r="R14" s="224"/>
      <c r="V14">
        <v>5</v>
      </c>
      <c r="W14" s="130" t="s">
        <v>169</v>
      </c>
    </row>
    <row r="15" spans="1:26" ht="12.75" customHeight="1" thickBot="1" x14ac:dyDescent="0.25">
      <c r="A15" s="521"/>
      <c r="B15" s="522"/>
      <c r="C15" s="522"/>
      <c r="D15" s="523"/>
      <c r="E15" s="236"/>
      <c r="F15" s="304"/>
      <c r="G15" s="226"/>
      <c r="H15" s="121"/>
      <c r="I15" s="122"/>
      <c r="J15" s="228"/>
      <c r="K15" s="84"/>
      <c r="L15" s="188"/>
      <c r="M15" s="23"/>
      <c r="N15" s="23"/>
      <c r="O15" s="23"/>
      <c r="P15" s="23"/>
      <c r="Q15" s="23"/>
      <c r="R15" s="229"/>
      <c r="V15">
        <v>6</v>
      </c>
      <c r="W15" s="130" t="s">
        <v>170</v>
      </c>
    </row>
    <row r="16" spans="1:26" ht="12.75" customHeight="1" thickBot="1" x14ac:dyDescent="0.25">
      <c r="A16" s="524"/>
      <c r="B16" s="525"/>
      <c r="C16" s="525"/>
      <c r="D16" s="526"/>
      <c r="E16" s="237"/>
      <c r="F16" s="35"/>
      <c r="G16" s="78"/>
      <c r="H16" s="20"/>
      <c r="I16" s="117"/>
      <c r="J16" s="527" t="s">
        <v>152</v>
      </c>
      <c r="K16" s="528"/>
      <c r="L16" s="528"/>
      <c r="M16" s="529"/>
      <c r="N16" s="303" t="s">
        <v>153</v>
      </c>
      <c r="O16" s="230" t="s">
        <v>315</v>
      </c>
      <c r="P16" s="303" t="s">
        <v>154</v>
      </c>
      <c r="Q16" s="231" t="s">
        <v>316</v>
      </c>
      <c r="R16" s="123"/>
      <c r="V16">
        <v>7</v>
      </c>
      <c r="W16" s="130" t="s">
        <v>171</v>
      </c>
    </row>
    <row r="17" spans="1:23" ht="12.75" customHeight="1" x14ac:dyDescent="0.2">
      <c r="A17" s="106" t="s">
        <v>36</v>
      </c>
      <c r="B17" s="301" t="s">
        <v>37</v>
      </c>
      <c r="C17" s="301" t="s">
        <v>38</v>
      </c>
      <c r="D17" s="301" t="s">
        <v>79</v>
      </c>
      <c r="E17" s="530" t="s">
        <v>39</v>
      </c>
      <c r="F17" s="531"/>
      <c r="G17" s="531"/>
      <c r="H17" s="531"/>
      <c r="I17" s="531"/>
      <c r="J17" s="531"/>
      <c r="K17" s="531"/>
      <c r="L17" s="531"/>
      <c r="M17" s="531"/>
      <c r="N17" s="531"/>
      <c r="O17" s="531"/>
      <c r="P17" s="531"/>
      <c r="Q17" s="531"/>
      <c r="R17" s="532"/>
      <c r="V17">
        <v>8</v>
      </c>
      <c r="W17" s="130" t="s">
        <v>172</v>
      </c>
    </row>
    <row r="18" spans="1:23" ht="12.75" customHeight="1" x14ac:dyDescent="0.2">
      <c r="A18" s="3">
        <v>0.25</v>
      </c>
      <c r="B18" s="2">
        <v>0.44791666666666669</v>
      </c>
      <c r="C18" s="67">
        <v>4.75</v>
      </c>
      <c r="D18" s="304">
        <v>2.1</v>
      </c>
      <c r="E18" s="533" t="s">
        <v>287</v>
      </c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4"/>
      <c r="V18">
        <v>9</v>
      </c>
      <c r="W18" s="130" t="s">
        <v>173</v>
      </c>
    </row>
    <row r="19" spans="1:23" ht="12.75" customHeight="1" x14ac:dyDescent="0.2">
      <c r="A19" s="3">
        <f t="shared" ref="A19:A43" si="0">B18</f>
        <v>0.44791666666666669</v>
      </c>
      <c r="B19" s="2">
        <v>0.64583333333333337</v>
      </c>
      <c r="C19" s="67">
        <v>4.75</v>
      </c>
      <c r="D19" s="304">
        <v>2.14</v>
      </c>
      <c r="E19" s="533" t="s">
        <v>288</v>
      </c>
      <c r="F19" s="533"/>
      <c r="G19" s="533"/>
      <c r="H19" s="533"/>
      <c r="I19" s="533"/>
      <c r="J19" s="533"/>
      <c r="K19" s="533"/>
      <c r="L19" s="533"/>
      <c r="M19" s="533"/>
      <c r="N19" s="533"/>
      <c r="O19" s="533"/>
      <c r="P19" s="533"/>
      <c r="Q19" s="533"/>
      <c r="R19" s="534"/>
      <c r="V19">
        <v>10</v>
      </c>
      <c r="W19" s="130" t="s">
        <v>174</v>
      </c>
    </row>
    <row r="20" spans="1:23" ht="12.75" customHeight="1" x14ac:dyDescent="0.2">
      <c r="A20" s="3">
        <f t="shared" si="0"/>
        <v>0.64583333333333337</v>
      </c>
      <c r="B20" s="2">
        <v>0.80208333333333337</v>
      </c>
      <c r="C20" s="67">
        <v>3.75</v>
      </c>
      <c r="D20" s="304">
        <v>2.15</v>
      </c>
      <c r="E20" s="533" t="s">
        <v>291</v>
      </c>
      <c r="F20" s="533"/>
      <c r="G20" s="533"/>
      <c r="H20" s="533"/>
      <c r="I20" s="533"/>
      <c r="J20" s="533"/>
      <c r="K20" s="533"/>
      <c r="L20" s="533"/>
      <c r="M20" s="533"/>
      <c r="N20" s="533"/>
      <c r="O20" s="533"/>
      <c r="P20" s="533"/>
      <c r="Q20" s="533"/>
      <c r="R20" s="534"/>
      <c r="V20">
        <v>11</v>
      </c>
      <c r="W20" s="130" t="s">
        <v>175</v>
      </c>
    </row>
    <row r="21" spans="1:23" ht="12.75" customHeight="1" x14ac:dyDescent="0.2">
      <c r="A21" s="3">
        <f t="shared" si="0"/>
        <v>0.80208333333333337</v>
      </c>
      <c r="B21" s="2">
        <v>0.83333333333333337</v>
      </c>
      <c r="C21" s="67">
        <v>0.75</v>
      </c>
      <c r="D21" s="304">
        <v>2.15</v>
      </c>
      <c r="E21" s="533" t="s">
        <v>290</v>
      </c>
      <c r="F21" s="533"/>
      <c r="G21" s="533"/>
      <c r="H21" s="533"/>
      <c r="I21" s="533"/>
      <c r="J21" s="533"/>
      <c r="K21" s="533"/>
      <c r="L21" s="533"/>
      <c r="M21" s="533"/>
      <c r="N21" s="533"/>
      <c r="O21" s="533"/>
      <c r="P21" s="533"/>
      <c r="Q21" s="533"/>
      <c r="R21" s="534"/>
      <c r="V21">
        <v>12</v>
      </c>
      <c r="W21" s="130" t="s">
        <v>176</v>
      </c>
    </row>
    <row r="22" spans="1:23" ht="12.75" customHeight="1" x14ac:dyDescent="0.2">
      <c r="A22" s="3">
        <f t="shared" si="0"/>
        <v>0.83333333333333337</v>
      </c>
      <c r="B22" s="2">
        <v>0.84375</v>
      </c>
      <c r="C22" s="67">
        <v>0.25</v>
      </c>
      <c r="D22" s="304">
        <v>2.21</v>
      </c>
      <c r="E22" s="533" t="s">
        <v>292</v>
      </c>
      <c r="F22" s="533"/>
      <c r="G22" s="533"/>
      <c r="H22" s="533"/>
      <c r="I22" s="533"/>
      <c r="J22" s="533"/>
      <c r="K22" s="533"/>
      <c r="L22" s="533"/>
      <c r="M22" s="533"/>
      <c r="N22" s="533"/>
      <c r="O22" s="533"/>
      <c r="P22" s="533"/>
      <c r="Q22" s="533"/>
      <c r="R22" s="534"/>
      <c r="V22">
        <v>13</v>
      </c>
      <c r="W22" s="130" t="s">
        <v>177</v>
      </c>
    </row>
    <row r="23" spans="1:23" ht="12.75" customHeight="1" x14ac:dyDescent="0.2">
      <c r="A23" s="3">
        <f t="shared" si="0"/>
        <v>0.84375</v>
      </c>
      <c r="B23" s="2">
        <v>0.90625</v>
      </c>
      <c r="C23" s="67">
        <v>1.5</v>
      </c>
      <c r="D23" s="304" t="s">
        <v>293</v>
      </c>
      <c r="E23" s="533" t="s">
        <v>294</v>
      </c>
      <c r="F23" s="533"/>
      <c r="G23" s="533"/>
      <c r="H23" s="533"/>
      <c r="I23" s="533"/>
      <c r="J23" s="533"/>
      <c r="K23" s="533"/>
      <c r="L23" s="533"/>
      <c r="M23" s="533"/>
      <c r="N23" s="533"/>
      <c r="O23" s="533"/>
      <c r="P23" s="533"/>
      <c r="Q23" s="533"/>
      <c r="R23" s="534"/>
      <c r="V23">
        <v>14</v>
      </c>
      <c r="W23" s="130" t="s">
        <v>178</v>
      </c>
    </row>
    <row r="24" spans="1:23" ht="12.75" customHeight="1" x14ac:dyDescent="0.2">
      <c r="A24" s="3">
        <f t="shared" si="0"/>
        <v>0.90625</v>
      </c>
      <c r="B24" s="2">
        <v>0.9375</v>
      </c>
      <c r="C24" s="67">
        <v>0.75</v>
      </c>
      <c r="D24" s="304">
        <v>2.6</v>
      </c>
      <c r="E24" s="533" t="s">
        <v>295</v>
      </c>
      <c r="F24" s="533"/>
      <c r="G24" s="533"/>
      <c r="H24" s="533"/>
      <c r="I24" s="533"/>
      <c r="J24" s="533"/>
      <c r="K24" s="533"/>
      <c r="L24" s="533"/>
      <c r="M24" s="533"/>
      <c r="N24" s="533"/>
      <c r="O24" s="533"/>
      <c r="P24" s="533"/>
      <c r="Q24" s="533"/>
      <c r="R24" s="534"/>
      <c r="V24">
        <v>15</v>
      </c>
      <c r="W24" s="130" t="s">
        <v>179</v>
      </c>
    </row>
    <row r="25" spans="1:23" ht="12.75" customHeight="1" x14ac:dyDescent="0.2">
      <c r="A25" s="3">
        <f t="shared" si="0"/>
        <v>0.9375</v>
      </c>
      <c r="B25" s="2">
        <v>0.95833333333333337</v>
      </c>
      <c r="C25" s="67">
        <v>0.5</v>
      </c>
      <c r="D25" s="304">
        <v>2.6</v>
      </c>
      <c r="E25" s="533" t="s">
        <v>296</v>
      </c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3"/>
      <c r="Q25" s="533"/>
      <c r="R25" s="534"/>
      <c r="V25">
        <v>16</v>
      </c>
      <c r="W25" s="130" t="s">
        <v>180</v>
      </c>
    </row>
    <row r="26" spans="1:23" ht="12.75" customHeight="1" x14ac:dyDescent="0.2">
      <c r="A26" s="3">
        <f t="shared" si="0"/>
        <v>0.95833333333333337</v>
      </c>
      <c r="B26" s="2">
        <v>1</v>
      </c>
      <c r="C26" s="67">
        <v>1</v>
      </c>
      <c r="D26" s="304">
        <v>2.9</v>
      </c>
      <c r="E26" s="533" t="s">
        <v>297</v>
      </c>
      <c r="F26" s="533"/>
      <c r="G26" s="533"/>
      <c r="H26" s="533"/>
      <c r="I26" s="533"/>
      <c r="J26" s="533"/>
      <c r="K26" s="533"/>
      <c r="L26" s="533"/>
      <c r="M26" s="533"/>
      <c r="N26" s="533"/>
      <c r="O26" s="533"/>
      <c r="P26" s="533"/>
      <c r="Q26" s="533"/>
      <c r="R26" s="534"/>
      <c r="V26">
        <v>17</v>
      </c>
      <c r="W26" s="130" t="s">
        <v>181</v>
      </c>
    </row>
    <row r="27" spans="1:23" ht="12.75" customHeight="1" x14ac:dyDescent="0.2">
      <c r="A27" s="3">
        <f t="shared" si="0"/>
        <v>1</v>
      </c>
      <c r="B27" s="2">
        <v>0.53125</v>
      </c>
      <c r="C27" s="67">
        <v>0.75</v>
      </c>
      <c r="D27" s="304">
        <v>2.21</v>
      </c>
      <c r="E27" s="533" t="s">
        <v>298</v>
      </c>
      <c r="F27" s="533"/>
      <c r="G27" s="533"/>
      <c r="H27" s="533"/>
      <c r="I27" s="533"/>
      <c r="J27" s="533"/>
      <c r="K27" s="533"/>
      <c r="L27" s="533"/>
      <c r="M27" s="533"/>
      <c r="N27" s="533"/>
      <c r="O27" s="533"/>
      <c r="P27" s="533"/>
      <c r="Q27" s="533"/>
      <c r="R27" s="534"/>
      <c r="V27">
        <v>18</v>
      </c>
      <c r="W27" s="130" t="s">
        <v>182</v>
      </c>
    </row>
    <row r="28" spans="1:23" ht="12.75" customHeight="1" x14ac:dyDescent="0.2">
      <c r="A28" s="3">
        <f t="shared" si="0"/>
        <v>0.53125</v>
      </c>
      <c r="B28" s="2">
        <v>8.3333333333333329E-2</v>
      </c>
      <c r="C28" s="67">
        <v>1.25</v>
      </c>
      <c r="D28" s="304">
        <v>2.2000000000000002</v>
      </c>
      <c r="E28" s="533" t="s">
        <v>306</v>
      </c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4"/>
      <c r="V28">
        <v>19</v>
      </c>
      <c r="W28" s="130" t="s">
        <v>183</v>
      </c>
    </row>
    <row r="29" spans="1:23" s="1" customFormat="1" ht="12.75" customHeight="1" x14ac:dyDescent="0.2">
      <c r="A29" s="3">
        <f t="shared" si="0"/>
        <v>8.3333333333333329E-2</v>
      </c>
      <c r="B29" s="2">
        <v>0.10416666666666667</v>
      </c>
      <c r="C29" s="67">
        <v>0.5</v>
      </c>
      <c r="D29" s="304" t="s">
        <v>293</v>
      </c>
      <c r="E29" s="533" t="s">
        <v>299</v>
      </c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4"/>
      <c r="V29">
        <v>20</v>
      </c>
      <c r="W29" s="130" t="s">
        <v>184</v>
      </c>
    </row>
    <row r="30" spans="1:23" ht="12.75" customHeight="1" x14ac:dyDescent="0.2">
      <c r="A30" s="3">
        <f t="shared" si="0"/>
        <v>0.10416666666666667</v>
      </c>
      <c r="B30" s="2">
        <v>0.16666666666666666</v>
      </c>
      <c r="C30" s="67">
        <v>1.5</v>
      </c>
      <c r="D30" s="304">
        <v>2.2000000000000002</v>
      </c>
      <c r="E30" s="533" t="s">
        <v>307</v>
      </c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4"/>
      <c r="V30">
        <v>21</v>
      </c>
      <c r="W30" s="130" t="s">
        <v>199</v>
      </c>
    </row>
    <row r="31" spans="1:23" ht="12.75" customHeight="1" x14ac:dyDescent="0.2">
      <c r="A31" s="3">
        <f t="shared" si="0"/>
        <v>0.16666666666666666</v>
      </c>
      <c r="B31" s="2">
        <v>0.1875</v>
      </c>
      <c r="C31" s="67">
        <v>0.5</v>
      </c>
      <c r="D31" s="304">
        <v>2.7</v>
      </c>
      <c r="E31" s="533" t="s">
        <v>303</v>
      </c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4"/>
      <c r="V31">
        <v>22</v>
      </c>
    </row>
    <row r="32" spans="1:23" ht="12.75" customHeight="1" x14ac:dyDescent="0.2">
      <c r="A32" s="3">
        <f t="shared" si="0"/>
        <v>0.1875</v>
      </c>
      <c r="B32" s="2">
        <v>0.25</v>
      </c>
      <c r="C32" s="67">
        <v>1.5</v>
      </c>
      <c r="D32" s="304">
        <v>2.2000000000000002</v>
      </c>
      <c r="E32" s="533" t="s">
        <v>317</v>
      </c>
      <c r="F32" s="533"/>
      <c r="G32" s="533"/>
      <c r="H32" s="533"/>
      <c r="I32" s="533"/>
      <c r="J32" s="533"/>
      <c r="K32" s="533"/>
      <c r="L32" s="533"/>
      <c r="M32" s="533"/>
      <c r="N32" s="533"/>
      <c r="O32" s="533"/>
      <c r="P32" s="533"/>
      <c r="Q32" s="533"/>
      <c r="R32" s="534"/>
      <c r="V32">
        <v>23</v>
      </c>
    </row>
    <row r="33" spans="1:18" ht="12.75" customHeight="1" x14ac:dyDescent="0.2">
      <c r="A33" s="3">
        <f t="shared" si="0"/>
        <v>0.25</v>
      </c>
      <c r="B33" s="2"/>
      <c r="C33" s="67"/>
      <c r="D33" s="304"/>
      <c r="E33" s="533"/>
      <c r="F33" s="533"/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4"/>
    </row>
    <row r="34" spans="1:18" ht="12.75" customHeight="1" x14ac:dyDescent="0.2">
      <c r="A34" s="3">
        <f t="shared" si="0"/>
        <v>0</v>
      </c>
      <c r="B34" s="2"/>
      <c r="C34" s="67"/>
      <c r="D34" s="304"/>
      <c r="E34" s="533"/>
      <c r="F34" s="533"/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4"/>
    </row>
    <row r="35" spans="1:18" ht="12.75" customHeight="1" x14ac:dyDescent="0.2">
      <c r="A35" s="3">
        <f t="shared" si="0"/>
        <v>0</v>
      </c>
      <c r="B35" s="2"/>
      <c r="C35" s="67"/>
      <c r="D35" s="304"/>
      <c r="E35" s="533"/>
      <c r="F35" s="533"/>
      <c r="G35" s="533"/>
      <c r="H35" s="533"/>
      <c r="I35" s="533"/>
      <c r="J35" s="533"/>
      <c r="K35" s="533"/>
      <c r="L35" s="533"/>
      <c r="M35" s="533"/>
      <c r="N35" s="533"/>
      <c r="O35" s="533"/>
      <c r="P35" s="533"/>
      <c r="Q35" s="533"/>
      <c r="R35" s="534"/>
    </row>
    <row r="36" spans="1:18" ht="12.75" customHeight="1" x14ac:dyDescent="0.2">
      <c r="A36" s="3">
        <f t="shared" si="0"/>
        <v>0</v>
      </c>
      <c r="B36" s="2"/>
      <c r="C36" s="67"/>
      <c r="D36" s="304"/>
      <c r="E36" s="533"/>
      <c r="F36" s="533"/>
      <c r="G36" s="533"/>
      <c r="H36" s="533"/>
      <c r="I36" s="533"/>
      <c r="J36" s="533"/>
      <c r="K36" s="533"/>
      <c r="L36" s="533"/>
      <c r="M36" s="533"/>
      <c r="N36" s="533"/>
      <c r="O36" s="533"/>
      <c r="P36" s="533"/>
      <c r="Q36" s="533"/>
      <c r="R36" s="534"/>
    </row>
    <row r="37" spans="1:18" ht="12.75" customHeight="1" x14ac:dyDescent="0.2">
      <c r="A37" s="3">
        <f t="shared" si="0"/>
        <v>0</v>
      </c>
      <c r="B37" s="2"/>
      <c r="C37" s="67"/>
      <c r="D37" s="304"/>
      <c r="E37" s="533"/>
      <c r="F37" s="533"/>
      <c r="G37" s="533"/>
      <c r="H37" s="533"/>
      <c r="I37" s="533"/>
      <c r="J37" s="533"/>
      <c r="K37" s="533"/>
      <c r="L37" s="533"/>
      <c r="M37" s="533"/>
      <c r="N37" s="533"/>
      <c r="O37" s="533"/>
      <c r="P37" s="533"/>
      <c r="Q37" s="533"/>
      <c r="R37" s="534"/>
    </row>
    <row r="38" spans="1:18" ht="12.75" customHeight="1" x14ac:dyDescent="0.2">
      <c r="A38" s="3">
        <f t="shared" si="0"/>
        <v>0</v>
      </c>
      <c r="B38" s="2"/>
      <c r="C38" s="67"/>
      <c r="D38" s="304"/>
      <c r="E38" s="533"/>
      <c r="F38" s="533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33"/>
      <c r="R38" s="534"/>
    </row>
    <row r="39" spans="1:18" ht="12.75" customHeight="1" x14ac:dyDescent="0.2">
      <c r="A39" s="3">
        <f t="shared" si="0"/>
        <v>0</v>
      </c>
      <c r="B39" s="2"/>
      <c r="C39" s="67"/>
      <c r="D39" s="304"/>
      <c r="E39" s="533"/>
      <c r="F39" s="533"/>
      <c r="G39" s="533"/>
      <c r="H39" s="533"/>
      <c r="I39" s="533"/>
      <c r="J39" s="533"/>
      <c r="K39" s="533"/>
      <c r="L39" s="533"/>
      <c r="M39" s="533"/>
      <c r="N39" s="533"/>
      <c r="O39" s="533"/>
      <c r="P39" s="533"/>
      <c r="Q39" s="533"/>
      <c r="R39" s="534"/>
    </row>
    <row r="40" spans="1:18" x14ac:dyDescent="0.2">
      <c r="A40" s="3">
        <f t="shared" si="0"/>
        <v>0</v>
      </c>
      <c r="B40" s="2"/>
      <c r="C40" s="67"/>
      <c r="D40" s="304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4"/>
    </row>
    <row r="41" spans="1:18" x14ac:dyDescent="0.2">
      <c r="A41" s="3">
        <f t="shared" si="0"/>
        <v>0</v>
      </c>
      <c r="B41" s="2"/>
      <c r="C41" s="67"/>
      <c r="D41" s="304"/>
      <c r="E41" s="533"/>
      <c r="F41" s="533"/>
      <c r="G41" s="533"/>
      <c r="H41" s="533"/>
      <c r="I41" s="533"/>
      <c r="J41" s="533"/>
      <c r="K41" s="533"/>
      <c r="L41" s="533"/>
      <c r="M41" s="533"/>
      <c r="N41" s="533"/>
      <c r="O41" s="533"/>
      <c r="P41" s="533"/>
      <c r="Q41" s="533"/>
      <c r="R41" s="534"/>
    </row>
    <row r="42" spans="1:18" x14ac:dyDescent="0.2">
      <c r="A42" s="3">
        <f t="shared" si="0"/>
        <v>0</v>
      </c>
      <c r="B42" s="2"/>
      <c r="C42" s="67"/>
      <c r="D42" s="304"/>
      <c r="E42" s="533"/>
      <c r="F42" s="533"/>
      <c r="G42" s="533"/>
      <c r="H42" s="533"/>
      <c r="I42" s="533"/>
      <c r="J42" s="533"/>
      <c r="K42" s="533"/>
      <c r="L42" s="533"/>
      <c r="M42" s="533"/>
      <c r="N42" s="533"/>
      <c r="O42" s="533"/>
      <c r="P42" s="533"/>
      <c r="Q42" s="533"/>
      <c r="R42" s="534"/>
    </row>
    <row r="43" spans="1:18" x14ac:dyDescent="0.2">
      <c r="A43" s="3">
        <f t="shared" si="0"/>
        <v>0</v>
      </c>
      <c r="B43" s="2"/>
      <c r="C43" s="67"/>
      <c r="D43" s="304"/>
      <c r="E43" s="533"/>
      <c r="F43" s="533"/>
      <c r="G43" s="533"/>
      <c r="H43" s="533"/>
      <c r="I43" s="533"/>
      <c r="J43" s="533"/>
      <c r="K43" s="533"/>
      <c r="L43" s="533"/>
      <c r="M43" s="533"/>
      <c r="N43" s="533"/>
      <c r="O43" s="533"/>
      <c r="P43" s="533"/>
      <c r="Q43" s="533"/>
      <c r="R43" s="534"/>
    </row>
    <row r="44" spans="1:18" ht="13.5" thickBot="1" x14ac:dyDescent="0.25">
      <c r="A44" s="543" t="s">
        <v>40</v>
      </c>
      <c r="B44" s="544"/>
      <c r="C44" s="62">
        <f>SUM(C18:C43)</f>
        <v>24</v>
      </c>
      <c r="D44" s="80"/>
      <c r="E44" s="545" t="s">
        <v>318</v>
      </c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45"/>
      <c r="R44" s="546"/>
    </row>
    <row r="45" spans="1:18" x14ac:dyDescent="0.2">
      <c r="A45" s="7" t="s">
        <v>98</v>
      </c>
      <c r="B45" s="77" t="s">
        <v>2</v>
      </c>
      <c r="C45" s="77" t="s">
        <v>8</v>
      </c>
      <c r="D45" s="77" t="s">
        <v>9</v>
      </c>
      <c r="E45" s="77" t="s">
        <v>90</v>
      </c>
      <c r="F45" s="77" t="s">
        <v>10</v>
      </c>
      <c r="G45" s="77" t="s">
        <v>11</v>
      </c>
      <c r="H45" s="77" t="s">
        <v>12</v>
      </c>
      <c r="I45" s="77" t="s">
        <v>13</v>
      </c>
      <c r="J45" s="77" t="s">
        <v>14</v>
      </c>
      <c r="K45" s="77" t="s">
        <v>15</v>
      </c>
      <c r="L45" s="77" t="s">
        <v>91</v>
      </c>
      <c r="M45" s="87" t="s">
        <v>48</v>
      </c>
      <c r="N45" s="87" t="s">
        <v>16</v>
      </c>
      <c r="O45" s="87" t="s">
        <v>92</v>
      </c>
      <c r="P45" s="547" t="s">
        <v>17</v>
      </c>
      <c r="Q45" s="519"/>
      <c r="R45" s="520"/>
    </row>
    <row r="46" spans="1:18" x14ac:dyDescent="0.2">
      <c r="A46" s="156">
        <v>1</v>
      </c>
      <c r="B46" s="202">
        <v>17.5</v>
      </c>
      <c r="C46" s="157" t="s">
        <v>224</v>
      </c>
      <c r="D46" s="157" t="s">
        <v>221</v>
      </c>
      <c r="E46" s="157"/>
      <c r="F46" s="157">
        <v>17111528</v>
      </c>
      <c r="G46" s="157" t="s">
        <v>222</v>
      </c>
      <c r="H46" s="157">
        <v>40</v>
      </c>
      <c r="I46" s="157">
        <v>1177</v>
      </c>
      <c r="J46" s="189">
        <f t="shared" ref="J46:J53" si="1">IF(I46="","",I46-H46)</f>
        <v>1137</v>
      </c>
      <c r="K46" s="158">
        <v>20.5</v>
      </c>
      <c r="L46" s="85">
        <f t="shared" ref="L46:L53" si="2">IF(K46=0,"",(J46/K46))</f>
        <v>55.463414634146339</v>
      </c>
      <c r="M46" s="33" t="s">
        <v>244</v>
      </c>
      <c r="N46" s="304" t="s">
        <v>12</v>
      </c>
      <c r="O46" s="304" t="s">
        <v>243</v>
      </c>
      <c r="P46" s="541" t="s">
        <v>195</v>
      </c>
      <c r="Q46" s="541"/>
      <c r="R46" s="542"/>
    </row>
    <row r="47" spans="1:18" x14ac:dyDescent="0.2">
      <c r="A47" s="156">
        <v>2</v>
      </c>
      <c r="B47" s="202">
        <v>12.25</v>
      </c>
      <c r="C47" s="157" t="s">
        <v>268</v>
      </c>
      <c r="D47" s="157" t="s">
        <v>269</v>
      </c>
      <c r="E47" s="157" t="s">
        <v>270</v>
      </c>
      <c r="F47" s="157">
        <v>39972</v>
      </c>
      <c r="G47" s="157" t="s">
        <v>271</v>
      </c>
      <c r="H47" s="157">
        <v>1177</v>
      </c>
      <c r="I47" s="157">
        <v>1860</v>
      </c>
      <c r="J47" s="189">
        <f t="shared" si="1"/>
        <v>683</v>
      </c>
      <c r="K47" s="158">
        <v>4.25</v>
      </c>
      <c r="L47" s="85">
        <f t="shared" si="2"/>
        <v>160.70588235294119</v>
      </c>
      <c r="M47" s="33"/>
      <c r="N47" s="304"/>
      <c r="O47" s="304"/>
      <c r="P47" s="541" t="s">
        <v>196</v>
      </c>
      <c r="Q47" s="541"/>
      <c r="R47" s="542"/>
    </row>
    <row r="48" spans="1:18" x14ac:dyDescent="0.2">
      <c r="A48" s="156"/>
      <c r="B48" s="202"/>
      <c r="C48" s="157"/>
      <c r="D48" s="157"/>
      <c r="E48" s="157"/>
      <c r="F48" s="157"/>
      <c r="G48" s="157"/>
      <c r="H48" s="157"/>
      <c r="I48" s="157"/>
      <c r="J48" s="189" t="str">
        <f t="shared" si="1"/>
        <v/>
      </c>
      <c r="K48" s="158"/>
      <c r="L48" s="85" t="str">
        <f t="shared" si="2"/>
        <v/>
      </c>
      <c r="M48" s="113"/>
      <c r="N48" s="59"/>
      <c r="O48" s="59"/>
      <c r="P48" s="541"/>
      <c r="Q48" s="541"/>
      <c r="R48" s="542"/>
    </row>
    <row r="49" spans="1:18" x14ac:dyDescent="0.2">
      <c r="A49" s="156"/>
      <c r="B49" s="202"/>
      <c r="C49" s="157"/>
      <c r="D49" s="157"/>
      <c r="E49" s="157"/>
      <c r="F49" s="157"/>
      <c r="G49" s="157"/>
      <c r="H49" s="157"/>
      <c r="I49" s="157"/>
      <c r="J49" s="189" t="str">
        <f t="shared" si="1"/>
        <v/>
      </c>
      <c r="K49" s="158"/>
      <c r="L49" s="85" t="str">
        <f t="shared" si="2"/>
        <v/>
      </c>
      <c r="M49" s="304"/>
      <c r="N49" s="304"/>
      <c r="O49" s="304"/>
      <c r="P49" s="541"/>
      <c r="Q49" s="541"/>
      <c r="R49" s="542"/>
    </row>
    <row r="50" spans="1:18" ht="14.25" customHeight="1" x14ac:dyDescent="0.2">
      <c r="A50" s="156"/>
      <c r="B50" s="202"/>
      <c r="C50" s="157"/>
      <c r="D50" s="157"/>
      <c r="E50" s="157"/>
      <c r="F50" s="157"/>
      <c r="G50" s="157"/>
      <c r="H50" s="157"/>
      <c r="I50" s="157"/>
      <c r="J50" s="189" t="str">
        <f t="shared" si="1"/>
        <v/>
      </c>
      <c r="K50" s="158"/>
      <c r="L50" s="85" t="str">
        <f t="shared" si="2"/>
        <v/>
      </c>
      <c r="M50" s="113"/>
      <c r="N50" s="304"/>
      <c r="O50" s="304"/>
      <c r="P50" s="541"/>
      <c r="Q50" s="541"/>
      <c r="R50" s="542"/>
    </row>
    <row r="51" spans="1:18" ht="12.75" customHeight="1" x14ac:dyDescent="0.2">
      <c r="A51" s="32"/>
      <c r="B51" s="300"/>
      <c r="C51" s="304"/>
      <c r="D51" s="304"/>
      <c r="E51" s="304"/>
      <c r="F51" s="33"/>
      <c r="G51" s="304"/>
      <c r="H51" s="304"/>
      <c r="I51" s="304"/>
      <c r="J51" s="131" t="str">
        <f t="shared" si="1"/>
        <v/>
      </c>
      <c r="K51" s="110"/>
      <c r="L51" s="85" t="str">
        <f t="shared" si="2"/>
        <v/>
      </c>
      <c r="M51" s="304"/>
      <c r="N51" s="304"/>
      <c r="O51" s="304"/>
      <c r="P51" s="541"/>
      <c r="Q51" s="541"/>
      <c r="R51" s="542"/>
    </row>
    <row r="52" spans="1:18" ht="12.75" customHeight="1" x14ac:dyDescent="0.2">
      <c r="A52" s="32"/>
      <c r="B52" s="300"/>
      <c r="C52" s="304"/>
      <c r="D52" s="304"/>
      <c r="E52" s="304"/>
      <c r="F52" s="34"/>
      <c r="G52" s="304"/>
      <c r="H52" s="304"/>
      <c r="I52" s="304"/>
      <c r="J52" s="131" t="str">
        <f t="shared" si="1"/>
        <v/>
      </c>
      <c r="K52" s="110"/>
      <c r="L52" s="85" t="str">
        <f t="shared" si="2"/>
        <v/>
      </c>
      <c r="M52" s="19"/>
      <c r="N52" s="19"/>
      <c r="O52" s="19"/>
      <c r="P52" s="541"/>
      <c r="Q52" s="541"/>
      <c r="R52" s="542"/>
    </row>
    <row r="53" spans="1:18" x14ac:dyDescent="0.2">
      <c r="A53" s="32"/>
      <c r="B53" s="300"/>
      <c r="C53" s="304"/>
      <c r="D53" s="304"/>
      <c r="E53" s="304"/>
      <c r="F53" s="34"/>
      <c r="G53" s="304"/>
      <c r="H53" s="304"/>
      <c r="I53" s="304"/>
      <c r="J53" s="131" t="str">
        <f t="shared" si="1"/>
        <v/>
      </c>
      <c r="K53" s="110"/>
      <c r="L53" s="85" t="str">
        <f t="shared" si="2"/>
        <v/>
      </c>
      <c r="M53" s="19"/>
      <c r="N53" s="19"/>
      <c r="O53" s="19"/>
      <c r="P53" s="541"/>
      <c r="Q53" s="541"/>
      <c r="R53" s="542"/>
    </row>
    <row r="54" spans="1:18" x14ac:dyDescent="0.2">
      <c r="A54" s="5" t="s">
        <v>97</v>
      </c>
      <c r="B54" s="562" t="s">
        <v>99</v>
      </c>
      <c r="C54" s="563"/>
      <c r="D54" s="563"/>
      <c r="E54" s="563"/>
      <c r="F54" s="563"/>
      <c r="G54" s="563"/>
      <c r="H54" s="563"/>
      <c r="I54" s="564"/>
      <c r="J54" s="77" t="s">
        <v>72</v>
      </c>
      <c r="K54" s="9" t="s">
        <v>101</v>
      </c>
      <c r="L54" s="9" t="s">
        <v>2</v>
      </c>
      <c r="M54" s="9" t="s">
        <v>100</v>
      </c>
      <c r="N54" s="9" t="s">
        <v>192</v>
      </c>
      <c r="O54" s="9" t="s">
        <v>136</v>
      </c>
      <c r="P54" s="115" t="s">
        <v>144</v>
      </c>
      <c r="Q54" s="9" t="s">
        <v>102</v>
      </c>
      <c r="R54" s="6" t="s">
        <v>10</v>
      </c>
    </row>
    <row r="55" spans="1:18" x14ac:dyDescent="0.2">
      <c r="A55" s="159">
        <v>1</v>
      </c>
      <c r="B55" s="500" t="s">
        <v>220</v>
      </c>
      <c r="C55" s="501"/>
      <c r="D55" s="501"/>
      <c r="E55" s="501"/>
      <c r="F55" s="501"/>
      <c r="G55" s="501"/>
      <c r="H55" s="501"/>
      <c r="I55" s="502"/>
      <c r="J55" s="26">
        <v>237.43</v>
      </c>
      <c r="K55" s="300"/>
      <c r="L55" s="294"/>
      <c r="M55" s="294"/>
      <c r="N55" s="22"/>
      <c r="O55" s="294"/>
      <c r="P55" s="294"/>
      <c r="Q55" s="294"/>
      <c r="R55" s="295"/>
    </row>
    <row r="56" spans="1:18" x14ac:dyDescent="0.2">
      <c r="A56" s="159">
        <v>2</v>
      </c>
      <c r="B56" s="500" t="s">
        <v>279</v>
      </c>
      <c r="C56" s="501"/>
      <c r="D56" s="501"/>
      <c r="E56" s="501"/>
      <c r="F56" s="501"/>
      <c r="G56" s="501"/>
      <c r="H56" s="501"/>
      <c r="I56" s="502"/>
      <c r="J56" s="26">
        <v>660.53</v>
      </c>
      <c r="K56" s="300" t="s">
        <v>272</v>
      </c>
      <c r="L56" s="294" t="s">
        <v>273</v>
      </c>
      <c r="M56" s="294" t="s">
        <v>274</v>
      </c>
      <c r="N56" s="22">
        <v>11.5</v>
      </c>
      <c r="O56" s="294" t="s">
        <v>275</v>
      </c>
      <c r="P56" s="294" t="s">
        <v>276</v>
      </c>
      <c r="Q56" s="294" t="s">
        <v>277</v>
      </c>
      <c r="R56" s="295" t="s">
        <v>278</v>
      </c>
    </row>
    <row r="57" spans="1:18" x14ac:dyDescent="0.2">
      <c r="A57" s="159"/>
      <c r="B57" s="500"/>
      <c r="C57" s="501"/>
      <c r="D57" s="501"/>
      <c r="E57" s="501"/>
      <c r="F57" s="501"/>
      <c r="G57" s="501"/>
      <c r="H57" s="501"/>
      <c r="I57" s="502"/>
      <c r="J57" s="26"/>
      <c r="K57" s="300"/>
      <c r="L57" s="294"/>
      <c r="M57" s="294"/>
      <c r="N57" s="22"/>
      <c r="O57" s="294"/>
      <c r="P57" s="294"/>
      <c r="Q57" s="294"/>
      <c r="R57" s="295"/>
    </row>
    <row r="58" spans="1:18" x14ac:dyDescent="0.2">
      <c r="A58" s="159"/>
      <c r="B58" s="500"/>
      <c r="C58" s="501"/>
      <c r="D58" s="501"/>
      <c r="E58" s="501"/>
      <c r="F58" s="501"/>
      <c r="G58" s="501"/>
      <c r="H58" s="501"/>
      <c r="I58" s="502"/>
      <c r="J58" s="26"/>
      <c r="K58" s="300"/>
      <c r="L58" s="294"/>
      <c r="M58" s="294"/>
      <c r="N58" s="22"/>
      <c r="O58" s="294"/>
      <c r="P58" s="294"/>
      <c r="Q58" s="294"/>
      <c r="R58" s="295"/>
    </row>
    <row r="59" spans="1:18" x14ac:dyDescent="0.2">
      <c r="A59" s="159"/>
      <c r="B59" s="500"/>
      <c r="C59" s="501"/>
      <c r="D59" s="501"/>
      <c r="E59" s="501"/>
      <c r="F59" s="501"/>
      <c r="G59" s="501"/>
      <c r="H59" s="501"/>
      <c r="I59" s="502"/>
      <c r="J59" s="26"/>
      <c r="K59" s="300"/>
      <c r="L59" s="294"/>
      <c r="M59" s="294"/>
      <c r="N59" s="22"/>
      <c r="O59" s="294"/>
      <c r="P59" s="294"/>
      <c r="Q59" s="294"/>
      <c r="R59" s="295"/>
    </row>
    <row r="60" spans="1:18" ht="12.75" customHeight="1" x14ac:dyDescent="0.2">
      <c r="A60" s="159"/>
      <c r="B60" s="500"/>
      <c r="C60" s="501"/>
      <c r="D60" s="501"/>
      <c r="E60" s="501"/>
      <c r="F60" s="501"/>
      <c r="G60" s="501"/>
      <c r="H60" s="501"/>
      <c r="I60" s="502"/>
      <c r="J60" s="26"/>
      <c r="K60" s="300"/>
      <c r="L60" s="294"/>
      <c r="M60" s="294"/>
      <c r="N60" s="22"/>
      <c r="O60" s="294"/>
      <c r="P60" s="294"/>
      <c r="Q60" s="294"/>
      <c r="R60" s="295"/>
    </row>
    <row r="61" spans="1:18" x14ac:dyDescent="0.2">
      <c r="A61" s="21"/>
      <c r="B61" s="548"/>
      <c r="C61" s="549"/>
      <c r="D61" s="549"/>
      <c r="E61" s="549"/>
      <c r="F61" s="549"/>
      <c r="G61" s="549"/>
      <c r="H61" s="549"/>
      <c r="I61" s="550"/>
      <c r="J61" s="26"/>
      <c r="K61" s="300"/>
      <c r="L61" s="294"/>
      <c r="M61" s="294"/>
      <c r="N61" s="22"/>
      <c r="O61" s="294"/>
      <c r="P61" s="294"/>
      <c r="Q61" s="294"/>
      <c r="R61" s="295"/>
    </row>
    <row r="62" spans="1:18" ht="13.5" thickBot="1" x14ac:dyDescent="0.25">
      <c r="A62" s="31"/>
      <c r="B62" s="551"/>
      <c r="C62" s="552"/>
      <c r="D62" s="552"/>
      <c r="E62" s="552"/>
      <c r="F62" s="552"/>
      <c r="G62" s="552"/>
      <c r="H62" s="552"/>
      <c r="I62" s="553"/>
      <c r="J62" s="23"/>
      <c r="K62" s="292"/>
      <c r="L62" s="292"/>
      <c r="M62" s="292"/>
      <c r="N62" s="23"/>
      <c r="O62" s="292"/>
      <c r="P62" s="292"/>
      <c r="Q62" s="292"/>
      <c r="R62" s="234"/>
    </row>
    <row r="63" spans="1:18" ht="13.5" thickBot="1" x14ac:dyDescent="0.25">
      <c r="A63" s="10"/>
      <c r="B63" s="11"/>
      <c r="C63" s="52" t="s">
        <v>46</v>
      </c>
      <c r="D63" s="52" t="s">
        <v>47</v>
      </c>
      <c r="E63" s="52" t="s">
        <v>48</v>
      </c>
      <c r="F63" s="52" t="s">
        <v>49</v>
      </c>
      <c r="G63" s="52" t="s">
        <v>50</v>
      </c>
      <c r="H63" s="52" t="s">
        <v>29</v>
      </c>
      <c r="I63" s="53" t="s">
        <v>51</v>
      </c>
      <c r="J63" s="554" t="s">
        <v>27</v>
      </c>
      <c r="K63" s="555"/>
      <c r="L63" s="108"/>
      <c r="M63" s="108"/>
      <c r="N63" s="58" t="s">
        <v>2</v>
      </c>
      <c r="O63" s="301" t="s">
        <v>3</v>
      </c>
      <c r="P63" s="79" t="s">
        <v>105</v>
      </c>
      <c r="Q63" s="79" t="s">
        <v>106</v>
      </c>
      <c r="R63" s="18" t="s">
        <v>4</v>
      </c>
    </row>
    <row r="64" spans="1:18" x14ac:dyDescent="0.2">
      <c r="A64" s="12" t="s">
        <v>52</v>
      </c>
      <c r="B64" s="13"/>
      <c r="C64" s="304">
        <v>5</v>
      </c>
      <c r="D64" s="26">
        <v>19.5</v>
      </c>
      <c r="E64" s="304" t="s">
        <v>281</v>
      </c>
      <c r="F64" s="27" t="s">
        <v>282</v>
      </c>
      <c r="G64" s="304"/>
      <c r="H64" s="28"/>
      <c r="I64" s="298"/>
      <c r="J64" s="61">
        <v>25.8</v>
      </c>
      <c r="K64" s="94" t="s">
        <v>57</v>
      </c>
      <c r="L64" s="556" t="s">
        <v>6</v>
      </c>
      <c r="M64" s="557"/>
      <c r="N64" s="304">
        <v>20</v>
      </c>
      <c r="O64" s="19" t="s">
        <v>190</v>
      </c>
      <c r="P64" s="111">
        <v>50</v>
      </c>
      <c r="Q64" s="111" t="s">
        <v>191</v>
      </c>
      <c r="R64" s="169"/>
    </row>
    <row r="65" spans="1:25" x14ac:dyDescent="0.2">
      <c r="A65" s="12" t="s">
        <v>53</v>
      </c>
      <c r="B65" s="13"/>
      <c r="C65" s="304">
        <v>5</v>
      </c>
      <c r="D65" s="304">
        <v>49.8</v>
      </c>
      <c r="E65" s="304" t="s">
        <v>280</v>
      </c>
      <c r="F65" s="304" t="s">
        <v>282</v>
      </c>
      <c r="G65" s="59"/>
      <c r="H65" s="304"/>
      <c r="I65" s="298"/>
      <c r="J65" s="558"/>
      <c r="K65" s="559"/>
      <c r="L65" s="560" t="s">
        <v>107</v>
      </c>
      <c r="M65" s="561"/>
      <c r="N65" s="92">
        <v>13.375</v>
      </c>
      <c r="O65" s="19" t="s">
        <v>200</v>
      </c>
      <c r="P65" s="111">
        <v>1177</v>
      </c>
      <c r="Q65" s="111" t="s">
        <v>191</v>
      </c>
      <c r="R65" s="169"/>
    </row>
    <row r="66" spans="1:25" ht="13.5" thickBot="1" x14ac:dyDescent="0.25">
      <c r="A66" s="15" t="s">
        <v>54</v>
      </c>
      <c r="B66" s="16"/>
      <c r="C66" s="29">
        <v>5</v>
      </c>
      <c r="D66" s="29">
        <v>19.5</v>
      </c>
      <c r="E66" s="29" t="s">
        <v>281</v>
      </c>
      <c r="F66" s="29" t="s">
        <v>282</v>
      </c>
      <c r="G66" s="60">
        <v>28</v>
      </c>
      <c r="H66" s="29">
        <v>1252.1300000000001</v>
      </c>
      <c r="I66" s="30">
        <v>443</v>
      </c>
      <c r="J66" s="574"/>
      <c r="K66" s="575"/>
      <c r="L66" s="560" t="s">
        <v>108</v>
      </c>
      <c r="M66" s="561"/>
      <c r="N66" s="92"/>
      <c r="O66" s="19"/>
      <c r="P66" s="111"/>
      <c r="Q66" s="111"/>
      <c r="R66" s="169"/>
    </row>
    <row r="67" spans="1:25" ht="13.5" thickBot="1" x14ac:dyDescent="0.25">
      <c r="A67" s="527" t="s">
        <v>56</v>
      </c>
      <c r="B67" s="576"/>
      <c r="C67" s="577" t="s">
        <v>33</v>
      </c>
      <c r="D67" s="577"/>
      <c r="E67" s="25">
        <v>0.95</v>
      </c>
      <c r="F67" s="578" t="s">
        <v>34</v>
      </c>
      <c r="G67" s="577"/>
      <c r="H67" s="24">
        <v>0.95</v>
      </c>
      <c r="I67" s="540" t="s">
        <v>73</v>
      </c>
      <c r="J67" s="579"/>
      <c r="K67" s="579"/>
      <c r="L67" s="580" t="s">
        <v>109</v>
      </c>
      <c r="M67" s="561"/>
      <c r="N67" s="92"/>
      <c r="O67" s="19"/>
      <c r="P67" s="111"/>
      <c r="Q67" s="111"/>
      <c r="R67" s="169"/>
    </row>
    <row r="68" spans="1:25" ht="13.5" thickBot="1" x14ac:dyDescent="0.25">
      <c r="A68" s="17"/>
      <c r="B68" s="301" t="s">
        <v>9</v>
      </c>
      <c r="C68" s="301" t="s">
        <v>28</v>
      </c>
      <c r="D68" s="301" t="s">
        <v>29</v>
      </c>
      <c r="E68" s="301" t="s">
        <v>55</v>
      </c>
      <c r="F68" s="301" t="s">
        <v>30</v>
      </c>
      <c r="G68" s="301" t="s">
        <v>31</v>
      </c>
      <c r="H68" s="18" t="s">
        <v>32</v>
      </c>
      <c r="I68" s="5" t="s">
        <v>5</v>
      </c>
      <c r="J68" s="9" t="s">
        <v>30</v>
      </c>
      <c r="K68" s="302" t="s">
        <v>35</v>
      </c>
      <c r="L68" s="565" t="s">
        <v>110</v>
      </c>
      <c r="M68" s="566"/>
      <c r="N68" s="93"/>
      <c r="O68" s="20"/>
      <c r="P68" s="112"/>
      <c r="Q68" s="112"/>
      <c r="R68" s="170"/>
    </row>
    <row r="69" spans="1:25" x14ac:dyDescent="0.2">
      <c r="A69" s="296" t="s">
        <v>33</v>
      </c>
      <c r="B69" s="50" t="s">
        <v>283</v>
      </c>
      <c r="C69" s="22">
        <v>6</v>
      </c>
      <c r="D69" s="22">
        <v>12</v>
      </c>
      <c r="E69" s="65">
        <v>4.4000000000000004</v>
      </c>
      <c r="F69" s="28">
        <v>90</v>
      </c>
      <c r="G69" s="14">
        <f>E69*F69*E67</f>
        <v>376.20000000000005</v>
      </c>
      <c r="H69" s="63">
        <v>2300</v>
      </c>
      <c r="I69" s="21" t="s">
        <v>304</v>
      </c>
      <c r="J69" s="300" t="s">
        <v>305</v>
      </c>
      <c r="K69" s="298">
        <v>120</v>
      </c>
      <c r="L69" s="540" t="s">
        <v>132</v>
      </c>
      <c r="M69" s="507"/>
      <c r="N69" s="507"/>
      <c r="O69" s="567" t="s">
        <v>126</v>
      </c>
      <c r="P69" s="531"/>
      <c r="Q69" s="531"/>
      <c r="R69" s="532"/>
    </row>
    <row r="70" spans="1:25" ht="13.5" thickBot="1" x14ac:dyDescent="0.25">
      <c r="A70" s="288" t="s">
        <v>34</v>
      </c>
      <c r="B70" s="51" t="s">
        <v>283</v>
      </c>
      <c r="C70" s="23">
        <v>6</v>
      </c>
      <c r="D70" s="23">
        <v>12</v>
      </c>
      <c r="E70" s="66">
        <v>4.4000000000000004</v>
      </c>
      <c r="F70" s="35">
        <v>90</v>
      </c>
      <c r="G70" s="8">
        <f>E70*F70*H67</f>
        <v>376.20000000000005</v>
      </c>
      <c r="H70" s="64">
        <v>2300</v>
      </c>
      <c r="I70" s="125" t="s">
        <v>304</v>
      </c>
      <c r="J70" s="120" t="s">
        <v>305</v>
      </c>
      <c r="K70" s="126">
        <v>120</v>
      </c>
      <c r="L70" s="568" t="s">
        <v>118</v>
      </c>
      <c r="M70" s="569"/>
      <c r="N70" s="166">
        <v>5</v>
      </c>
      <c r="O70" s="570" t="s">
        <v>133</v>
      </c>
      <c r="P70" s="571"/>
      <c r="Q70" s="572" t="s">
        <v>205</v>
      </c>
      <c r="R70" s="573"/>
    </row>
    <row r="71" spans="1:25" x14ac:dyDescent="0.2">
      <c r="A71" s="587" t="s">
        <v>112</v>
      </c>
      <c r="B71" s="588"/>
      <c r="C71" s="191">
        <v>43242</v>
      </c>
      <c r="D71" s="299" t="s">
        <v>111</v>
      </c>
      <c r="E71" s="183">
        <v>0.8125</v>
      </c>
      <c r="F71" s="589" t="s">
        <v>76</v>
      </c>
      <c r="G71" s="590"/>
      <c r="H71" s="151"/>
      <c r="I71" s="285" t="s">
        <v>156</v>
      </c>
      <c r="J71" s="591" t="s">
        <v>157</v>
      </c>
      <c r="K71" s="592"/>
      <c r="L71" s="584" t="s">
        <v>119</v>
      </c>
      <c r="M71" s="584"/>
      <c r="N71" s="100">
        <v>6</v>
      </c>
      <c r="O71" s="593" t="s">
        <v>131</v>
      </c>
      <c r="P71" s="594"/>
      <c r="Q71" s="585" t="s">
        <v>259</v>
      </c>
      <c r="R71" s="586"/>
      <c r="V71" s="95"/>
      <c r="W71" s="96"/>
      <c r="X71" s="96"/>
      <c r="Y71" s="96"/>
    </row>
    <row r="72" spans="1:25" x14ac:dyDescent="0.2">
      <c r="A72" s="570" t="s">
        <v>113</v>
      </c>
      <c r="B72" s="571"/>
      <c r="C72" s="113">
        <v>43244</v>
      </c>
      <c r="D72" s="287" t="s">
        <v>111</v>
      </c>
      <c r="E72" s="184">
        <v>0.5625</v>
      </c>
      <c r="F72" s="581" t="s">
        <v>75</v>
      </c>
      <c r="G72" s="582"/>
      <c r="H72" s="238"/>
      <c r="I72" s="296" t="s">
        <v>158</v>
      </c>
      <c r="J72" s="500" t="s">
        <v>284</v>
      </c>
      <c r="K72" s="583"/>
      <c r="L72" s="584" t="s">
        <v>120</v>
      </c>
      <c r="M72" s="584"/>
      <c r="N72" s="100">
        <v>1</v>
      </c>
      <c r="O72" s="570" t="s">
        <v>128</v>
      </c>
      <c r="P72" s="571"/>
      <c r="Q72" s="585" t="s">
        <v>260</v>
      </c>
      <c r="R72" s="586"/>
      <c r="V72" s="95"/>
      <c r="W72" s="97"/>
      <c r="X72" s="97"/>
      <c r="Y72" s="96"/>
    </row>
    <row r="73" spans="1:25" x14ac:dyDescent="0.2">
      <c r="A73" s="570" t="s">
        <v>114</v>
      </c>
      <c r="B73" s="571"/>
      <c r="C73" s="113">
        <v>43274</v>
      </c>
      <c r="D73" s="287" t="s">
        <v>111</v>
      </c>
      <c r="E73" s="184">
        <v>0.38541666666666669</v>
      </c>
      <c r="F73" s="581" t="s">
        <v>142</v>
      </c>
      <c r="G73" s="582"/>
      <c r="H73" s="238"/>
      <c r="I73" s="296" t="s">
        <v>159</v>
      </c>
      <c r="J73" s="500" t="s">
        <v>285</v>
      </c>
      <c r="K73" s="583"/>
      <c r="L73" s="584" t="s">
        <v>127</v>
      </c>
      <c r="M73" s="584"/>
      <c r="N73" s="100">
        <v>2</v>
      </c>
      <c r="O73" s="593" t="s">
        <v>131</v>
      </c>
      <c r="P73" s="594"/>
      <c r="Q73" s="585" t="s">
        <v>261</v>
      </c>
      <c r="R73" s="586"/>
    </row>
    <row r="74" spans="1:25" x14ac:dyDescent="0.2">
      <c r="A74" s="570" t="s">
        <v>116</v>
      </c>
      <c r="B74" s="571"/>
      <c r="C74" s="114"/>
      <c r="D74" s="287" t="s">
        <v>111</v>
      </c>
      <c r="E74" s="184"/>
      <c r="F74" s="581" t="s">
        <v>150</v>
      </c>
      <c r="G74" s="582"/>
      <c r="H74" s="239"/>
      <c r="I74" s="296" t="s">
        <v>160</v>
      </c>
      <c r="J74" s="500"/>
      <c r="K74" s="583"/>
      <c r="L74" s="584" t="s">
        <v>122</v>
      </c>
      <c r="M74" s="584"/>
      <c r="N74" s="100">
        <v>2</v>
      </c>
      <c r="O74" s="570" t="s">
        <v>120</v>
      </c>
      <c r="P74" s="571"/>
      <c r="Q74" s="585" t="s">
        <v>262</v>
      </c>
      <c r="R74" s="586"/>
      <c r="T74" s="95"/>
      <c r="U74" s="101"/>
      <c r="V74" s="102"/>
      <c r="W74" s="103"/>
      <c r="X74" s="103"/>
      <c r="Y74" s="103"/>
    </row>
    <row r="75" spans="1:25" x14ac:dyDescent="0.2">
      <c r="A75" s="570" t="s">
        <v>117</v>
      </c>
      <c r="B75" s="571"/>
      <c r="C75" s="114"/>
      <c r="D75" s="287" t="s">
        <v>111</v>
      </c>
      <c r="E75" s="185"/>
      <c r="F75" s="581" t="s">
        <v>151</v>
      </c>
      <c r="G75" s="582"/>
      <c r="H75" s="238"/>
      <c r="I75" s="296" t="s">
        <v>161</v>
      </c>
      <c r="J75" s="500"/>
      <c r="K75" s="583"/>
      <c r="L75" s="584" t="s">
        <v>123</v>
      </c>
      <c r="M75" s="584"/>
      <c r="N75" s="100">
        <v>2</v>
      </c>
      <c r="O75" s="593" t="s">
        <v>131</v>
      </c>
      <c r="P75" s="594"/>
      <c r="Q75" s="585" t="s">
        <v>263</v>
      </c>
      <c r="R75" s="586"/>
      <c r="T75" s="104"/>
      <c r="U75" s="104"/>
      <c r="V75" s="104"/>
      <c r="W75" s="104"/>
      <c r="X75" s="104"/>
      <c r="Y75" s="104"/>
    </row>
    <row r="76" spans="1:25" ht="13.5" thickBot="1" x14ac:dyDescent="0.25">
      <c r="A76" s="595" t="s">
        <v>115</v>
      </c>
      <c r="B76" s="596"/>
      <c r="C76" s="168"/>
      <c r="D76" s="297" t="s">
        <v>111</v>
      </c>
      <c r="E76" s="186"/>
      <c r="F76" s="597" t="s">
        <v>135</v>
      </c>
      <c r="G76" s="598"/>
      <c r="H76" s="240"/>
      <c r="I76" s="296" t="s">
        <v>162</v>
      </c>
      <c r="J76" s="500"/>
      <c r="K76" s="583"/>
      <c r="L76" s="584" t="s">
        <v>121</v>
      </c>
      <c r="M76" s="584"/>
      <c r="N76" s="100"/>
      <c r="O76" s="570" t="s">
        <v>129</v>
      </c>
      <c r="P76" s="571"/>
      <c r="Q76" s="585" t="s">
        <v>264</v>
      </c>
      <c r="R76" s="586"/>
    </row>
    <row r="77" spans="1:25" x14ac:dyDescent="0.2">
      <c r="A77" s="609" t="s">
        <v>143</v>
      </c>
      <c r="B77" s="610"/>
      <c r="C77" s="610"/>
      <c r="D77" s="610"/>
      <c r="E77" s="610"/>
      <c r="F77" s="610"/>
      <c r="G77" s="610"/>
      <c r="H77" s="610"/>
      <c r="I77" s="296" t="s">
        <v>163</v>
      </c>
      <c r="J77" s="501"/>
      <c r="K77" s="583"/>
      <c r="L77" s="584" t="s">
        <v>124</v>
      </c>
      <c r="M77" s="584"/>
      <c r="N77" s="100"/>
      <c r="O77" s="593" t="s">
        <v>131</v>
      </c>
      <c r="P77" s="594"/>
      <c r="Q77" s="585" t="s">
        <v>265</v>
      </c>
      <c r="R77" s="586"/>
    </row>
    <row r="78" spans="1:25" x14ac:dyDescent="0.2">
      <c r="A78" s="611" t="s">
        <v>193</v>
      </c>
      <c r="B78" s="612"/>
      <c r="C78" s="612"/>
      <c r="D78" s="612"/>
      <c r="E78" s="612"/>
      <c r="F78" s="612"/>
      <c r="G78" s="612"/>
      <c r="H78" s="613"/>
      <c r="I78" s="296" t="s">
        <v>164</v>
      </c>
      <c r="J78" s="501"/>
      <c r="K78" s="583"/>
      <c r="L78" s="584" t="s">
        <v>125</v>
      </c>
      <c r="M78" s="584"/>
      <c r="N78" s="100"/>
      <c r="O78" s="570" t="s">
        <v>130</v>
      </c>
      <c r="P78" s="571"/>
      <c r="Q78" s="585" t="s">
        <v>266</v>
      </c>
      <c r="R78" s="586"/>
    </row>
    <row r="79" spans="1:25" ht="13.5" thickBot="1" x14ac:dyDescent="0.25">
      <c r="A79" s="614"/>
      <c r="B79" s="615"/>
      <c r="C79" s="615"/>
      <c r="D79" s="615"/>
      <c r="E79" s="615"/>
      <c r="F79" s="615"/>
      <c r="G79" s="615"/>
      <c r="H79" s="616"/>
      <c r="I79" s="127" t="s">
        <v>202</v>
      </c>
      <c r="J79" s="599" t="s">
        <v>286</v>
      </c>
      <c r="K79" s="600"/>
      <c r="L79" s="601" t="s">
        <v>134</v>
      </c>
      <c r="M79" s="601"/>
      <c r="N79" s="167">
        <f>SUM(N70:N78)</f>
        <v>18</v>
      </c>
      <c r="O79" s="602" t="s">
        <v>131</v>
      </c>
      <c r="P79" s="603"/>
      <c r="Q79" s="604" t="s">
        <v>267</v>
      </c>
      <c r="R79" s="605"/>
      <c r="W79" s="98"/>
      <c r="X79" s="95"/>
      <c r="Y79" s="95"/>
    </row>
    <row r="80" spans="1:25" x14ac:dyDescent="0.2">
      <c r="L80" s="1"/>
      <c r="W80" s="98"/>
      <c r="X80" s="98"/>
      <c r="Y80" s="98"/>
    </row>
    <row r="81" spans="1:25" x14ac:dyDescent="0.2">
      <c r="W81" s="99"/>
      <c r="X81" s="99"/>
      <c r="Y81" s="98"/>
    </row>
    <row r="84" spans="1:25" ht="13.5" thickBot="1" x14ac:dyDescent="0.25"/>
    <row r="85" spans="1:25" ht="13.5" thickBot="1" x14ac:dyDescent="0.25">
      <c r="A85" s="285" t="s">
        <v>0</v>
      </c>
      <c r="B85" s="606" t="str">
        <f>B1</f>
        <v>Gwendolyn #2612 LB</v>
      </c>
      <c r="C85" s="606"/>
      <c r="D85" s="607"/>
      <c r="E85" s="286" t="s">
        <v>138</v>
      </c>
      <c r="F85" s="608">
        <f>F1</f>
        <v>43275</v>
      </c>
      <c r="G85" s="608"/>
      <c r="H85" s="286" t="s">
        <v>1</v>
      </c>
      <c r="I85" s="142">
        <f>I1</f>
        <v>4</v>
      </c>
      <c r="J85" s="128" t="s">
        <v>5</v>
      </c>
      <c r="K85" s="162">
        <f>K1</f>
        <v>1860</v>
      </c>
      <c r="L85" s="128" t="s">
        <v>7</v>
      </c>
      <c r="M85" s="163">
        <f>M1</f>
        <v>683</v>
      </c>
    </row>
    <row r="86" spans="1:25" x14ac:dyDescent="0.2">
      <c r="A86" s="36" t="s">
        <v>141</v>
      </c>
      <c r="B86" s="623" t="str">
        <f>B2</f>
        <v>(Intermediate) Drilling 12 1/4" hole @ 1860'</v>
      </c>
      <c r="C86" s="624"/>
      <c r="D86" s="624"/>
      <c r="E86" s="624"/>
      <c r="F86" s="625"/>
      <c r="G86" s="4" t="s">
        <v>139</v>
      </c>
      <c r="H86" s="626">
        <f>H2</f>
        <v>76397</v>
      </c>
      <c r="I86" s="627"/>
      <c r="J86" s="567" t="s">
        <v>43</v>
      </c>
      <c r="K86" s="531"/>
      <c r="L86" s="531"/>
      <c r="M86" s="532"/>
    </row>
    <row r="87" spans="1:25" ht="13.5" thickBot="1" x14ac:dyDescent="0.25">
      <c r="A87" s="36" t="s">
        <v>74</v>
      </c>
      <c r="B87" s="628" t="str">
        <f>B3</f>
        <v>Precision Rig 593</v>
      </c>
      <c r="C87" s="629"/>
      <c r="D87" s="629"/>
      <c r="E87" s="4" t="s">
        <v>137</v>
      </c>
      <c r="F87" s="192">
        <f>F3</f>
        <v>2.6145833333357587</v>
      </c>
      <c r="G87" s="4" t="s">
        <v>140</v>
      </c>
      <c r="H87" s="630">
        <f>H3</f>
        <v>321219</v>
      </c>
      <c r="I87" s="631"/>
      <c r="J87" s="5" t="s">
        <v>80</v>
      </c>
      <c r="K87" s="9" t="s">
        <v>44</v>
      </c>
      <c r="L87" s="9" t="s">
        <v>78</v>
      </c>
      <c r="M87" s="6" t="s">
        <v>93</v>
      </c>
      <c r="R87" s="632"/>
      <c r="S87" s="633"/>
    </row>
    <row r="88" spans="1:25" x14ac:dyDescent="0.2">
      <c r="A88" s="91" t="s">
        <v>70</v>
      </c>
      <c r="B88" s="301" t="s">
        <v>2</v>
      </c>
      <c r="C88" s="301" t="s">
        <v>12</v>
      </c>
      <c r="D88" s="301" t="s">
        <v>13</v>
      </c>
      <c r="E88" s="301" t="s">
        <v>14</v>
      </c>
      <c r="F88" s="301" t="s">
        <v>15</v>
      </c>
      <c r="G88" s="301" t="s">
        <v>91</v>
      </c>
      <c r="H88" s="301" t="s">
        <v>48</v>
      </c>
      <c r="I88" s="18" t="s">
        <v>92</v>
      </c>
      <c r="J88" s="54" t="str">
        <f t="shared" ref="J88:M99" si="3">J4</f>
        <v>1316'</v>
      </c>
      <c r="K88" s="131">
        <f t="shared" si="3"/>
        <v>0.74</v>
      </c>
      <c r="L88" s="199">
        <f t="shared" si="3"/>
        <v>202.72</v>
      </c>
      <c r="M88" s="200">
        <f t="shared" si="3"/>
        <v>1315.96</v>
      </c>
      <c r="R88" s="290"/>
      <c r="S88" s="290"/>
    </row>
    <row r="89" spans="1:25" x14ac:dyDescent="0.2">
      <c r="A89" s="160">
        <f t="shared" ref="A89:B96" si="4">A46</f>
        <v>1</v>
      </c>
      <c r="B89" s="241">
        <f t="shared" si="4"/>
        <v>17.5</v>
      </c>
      <c r="C89" s="55">
        <f t="shared" ref="C89:H96" si="5">H46</f>
        <v>40</v>
      </c>
      <c r="D89" s="89">
        <f t="shared" si="5"/>
        <v>1177</v>
      </c>
      <c r="E89" s="131">
        <f t="shared" si="5"/>
        <v>1137</v>
      </c>
      <c r="F89" s="193">
        <f t="shared" si="5"/>
        <v>20.5</v>
      </c>
      <c r="G89" s="194">
        <f t="shared" si="5"/>
        <v>55.463414634146339</v>
      </c>
      <c r="H89" s="193" t="str">
        <f t="shared" si="5"/>
        <v>1,1</v>
      </c>
      <c r="I89" s="195" t="str">
        <f t="shared" ref="I89:I96" si="6">O46</f>
        <v>TD</v>
      </c>
      <c r="J89" s="54" t="str">
        <f t="shared" si="3"/>
        <v>1406'</v>
      </c>
      <c r="K89" s="131">
        <f t="shared" si="3"/>
        <v>0.65</v>
      </c>
      <c r="L89" s="199">
        <f t="shared" si="3"/>
        <v>218.46</v>
      </c>
      <c r="M89" s="200">
        <f t="shared" si="3"/>
        <v>1405.95</v>
      </c>
      <c r="R89" s="132"/>
      <c r="S89" s="133"/>
      <c r="T89" s="139"/>
      <c r="U89" s="140"/>
    </row>
    <row r="90" spans="1:25" x14ac:dyDescent="0.2">
      <c r="A90" s="160">
        <f t="shared" si="4"/>
        <v>2</v>
      </c>
      <c r="B90" s="241">
        <f t="shared" si="4"/>
        <v>12.25</v>
      </c>
      <c r="C90" s="55">
        <f t="shared" si="5"/>
        <v>1177</v>
      </c>
      <c r="D90" s="89">
        <f t="shared" si="5"/>
        <v>1860</v>
      </c>
      <c r="E90" s="131">
        <f t="shared" si="5"/>
        <v>683</v>
      </c>
      <c r="F90" s="193">
        <f t="shared" si="5"/>
        <v>4.25</v>
      </c>
      <c r="G90" s="194">
        <f t="shared" si="5"/>
        <v>160.70588235294119</v>
      </c>
      <c r="H90" s="193">
        <f t="shared" si="5"/>
        <v>0</v>
      </c>
      <c r="I90" s="195">
        <f t="shared" si="6"/>
        <v>0</v>
      </c>
      <c r="J90" s="54" t="str">
        <f t="shared" si="3"/>
        <v>1495'</v>
      </c>
      <c r="K90" s="131">
        <f t="shared" si="3"/>
        <v>0.76</v>
      </c>
      <c r="L90" s="199">
        <f t="shared" si="3"/>
        <v>201.29</v>
      </c>
      <c r="M90" s="200">
        <f t="shared" si="3"/>
        <v>1494.95</v>
      </c>
      <c r="R90" s="132"/>
      <c r="S90" s="133"/>
      <c r="T90" s="1"/>
      <c r="U90" s="1"/>
    </row>
    <row r="91" spans="1:25" x14ac:dyDescent="0.2">
      <c r="A91" s="160">
        <f t="shared" si="4"/>
        <v>0</v>
      </c>
      <c r="B91" s="241">
        <f t="shared" si="4"/>
        <v>0</v>
      </c>
      <c r="C91" s="55">
        <f t="shared" si="5"/>
        <v>0</v>
      </c>
      <c r="D91" s="89">
        <f t="shared" si="5"/>
        <v>0</v>
      </c>
      <c r="E91" s="131" t="str">
        <f t="shared" si="5"/>
        <v/>
      </c>
      <c r="F91" s="193">
        <f t="shared" si="5"/>
        <v>0</v>
      </c>
      <c r="G91" s="194" t="str">
        <f t="shared" si="5"/>
        <v/>
      </c>
      <c r="H91" s="193">
        <f t="shared" si="5"/>
        <v>0</v>
      </c>
      <c r="I91" s="195">
        <f t="shared" si="6"/>
        <v>0</v>
      </c>
      <c r="J91" s="54" t="str">
        <f t="shared" si="3"/>
        <v>1584'</v>
      </c>
      <c r="K91" s="131">
        <f t="shared" si="3"/>
        <v>0.74</v>
      </c>
      <c r="L91" s="199">
        <f t="shared" si="3"/>
        <v>206.7</v>
      </c>
      <c r="M91" s="200">
        <f t="shared" si="3"/>
        <v>1583.94</v>
      </c>
      <c r="T91" s="139"/>
      <c r="U91" s="139"/>
    </row>
    <row r="92" spans="1:25" x14ac:dyDescent="0.2">
      <c r="A92" s="160">
        <f t="shared" si="4"/>
        <v>0</v>
      </c>
      <c r="B92" s="241">
        <f t="shared" si="4"/>
        <v>0</v>
      </c>
      <c r="C92" s="55">
        <f t="shared" si="5"/>
        <v>0</v>
      </c>
      <c r="D92" s="89">
        <f t="shared" si="5"/>
        <v>0</v>
      </c>
      <c r="E92" s="131" t="str">
        <f t="shared" si="5"/>
        <v/>
      </c>
      <c r="F92" s="193">
        <f t="shared" si="5"/>
        <v>0</v>
      </c>
      <c r="G92" s="194" t="str">
        <f t="shared" si="5"/>
        <v/>
      </c>
      <c r="H92" s="193">
        <f t="shared" si="5"/>
        <v>0</v>
      </c>
      <c r="I92" s="195">
        <f t="shared" si="6"/>
        <v>0</v>
      </c>
      <c r="J92" s="54" t="str">
        <f t="shared" si="3"/>
        <v>1674'</v>
      </c>
      <c r="K92" s="131">
        <f t="shared" si="3"/>
        <v>0.84</v>
      </c>
      <c r="L92" s="199">
        <f t="shared" si="3"/>
        <v>199.69</v>
      </c>
      <c r="M92" s="200">
        <f t="shared" si="3"/>
        <v>1673.93</v>
      </c>
    </row>
    <row r="93" spans="1:25" x14ac:dyDescent="0.2">
      <c r="A93" s="160">
        <f t="shared" si="4"/>
        <v>0</v>
      </c>
      <c r="B93" s="241">
        <f t="shared" si="4"/>
        <v>0</v>
      </c>
      <c r="C93" s="55">
        <f t="shared" si="5"/>
        <v>0</v>
      </c>
      <c r="D93" s="89">
        <f t="shared" si="5"/>
        <v>0</v>
      </c>
      <c r="E93" s="131" t="str">
        <f t="shared" si="5"/>
        <v/>
      </c>
      <c r="F93" s="193">
        <f t="shared" si="5"/>
        <v>0</v>
      </c>
      <c r="G93" s="194" t="str">
        <f t="shared" si="5"/>
        <v/>
      </c>
      <c r="H93" s="193">
        <f t="shared" si="5"/>
        <v>0</v>
      </c>
      <c r="I93" s="195">
        <f t="shared" si="6"/>
        <v>0</v>
      </c>
      <c r="J93" s="54" t="str">
        <f t="shared" si="3"/>
        <v>1764'</v>
      </c>
      <c r="K93" s="131">
        <f t="shared" si="3"/>
        <v>0.97</v>
      </c>
      <c r="L93" s="199">
        <f t="shared" si="3"/>
        <v>196.56</v>
      </c>
      <c r="M93" s="200">
        <f t="shared" si="3"/>
        <v>1763.92</v>
      </c>
    </row>
    <row r="94" spans="1:25" x14ac:dyDescent="0.2">
      <c r="A94" s="160">
        <f t="shared" si="4"/>
        <v>0</v>
      </c>
      <c r="B94" s="241">
        <f t="shared" si="4"/>
        <v>0</v>
      </c>
      <c r="C94" s="55">
        <f t="shared" si="5"/>
        <v>0</v>
      </c>
      <c r="D94" s="89">
        <f t="shared" si="5"/>
        <v>0</v>
      </c>
      <c r="E94" s="131" t="str">
        <f t="shared" si="5"/>
        <v/>
      </c>
      <c r="F94" s="193">
        <f t="shared" si="5"/>
        <v>0</v>
      </c>
      <c r="G94" s="194" t="str">
        <f t="shared" si="5"/>
        <v/>
      </c>
      <c r="H94" s="193">
        <f t="shared" si="5"/>
        <v>0</v>
      </c>
      <c r="I94" s="195">
        <f t="shared" si="6"/>
        <v>0</v>
      </c>
      <c r="J94" s="54">
        <f t="shared" si="3"/>
        <v>0</v>
      </c>
      <c r="K94" s="131">
        <f t="shared" si="3"/>
        <v>0</v>
      </c>
      <c r="L94" s="199">
        <f t="shared" si="3"/>
        <v>0</v>
      </c>
      <c r="M94" s="200">
        <f t="shared" si="3"/>
        <v>0</v>
      </c>
    </row>
    <row r="95" spans="1:25" x14ac:dyDescent="0.2">
      <c r="A95" s="160">
        <f t="shared" si="4"/>
        <v>0</v>
      </c>
      <c r="B95" s="241">
        <f t="shared" si="4"/>
        <v>0</v>
      </c>
      <c r="C95" s="55">
        <f t="shared" si="5"/>
        <v>0</v>
      </c>
      <c r="D95" s="89">
        <f t="shared" si="5"/>
        <v>0</v>
      </c>
      <c r="E95" s="131" t="str">
        <f t="shared" si="5"/>
        <v/>
      </c>
      <c r="F95" s="193">
        <f t="shared" si="5"/>
        <v>0</v>
      </c>
      <c r="G95" s="194" t="str">
        <f t="shared" si="5"/>
        <v/>
      </c>
      <c r="H95" s="193">
        <f t="shared" si="5"/>
        <v>0</v>
      </c>
      <c r="I95" s="195">
        <f t="shared" si="6"/>
        <v>0</v>
      </c>
      <c r="J95" s="54">
        <f t="shared" si="3"/>
        <v>0</v>
      </c>
      <c r="K95" s="131">
        <f t="shared" si="3"/>
        <v>0</v>
      </c>
      <c r="L95" s="199">
        <f t="shared" si="3"/>
        <v>0</v>
      </c>
      <c r="M95" s="200">
        <f t="shared" si="3"/>
        <v>0</v>
      </c>
    </row>
    <row r="96" spans="1:25" ht="13.5" thickBot="1" x14ac:dyDescent="0.25">
      <c r="A96" s="161">
        <f t="shared" si="4"/>
        <v>0</v>
      </c>
      <c r="B96" s="242">
        <f t="shared" si="4"/>
        <v>0</v>
      </c>
      <c r="C96" s="57">
        <f t="shared" si="5"/>
        <v>0</v>
      </c>
      <c r="D96" s="146">
        <f t="shared" si="5"/>
        <v>0</v>
      </c>
      <c r="E96" s="147" t="str">
        <f t="shared" si="5"/>
        <v/>
      </c>
      <c r="F96" s="196">
        <f t="shared" si="5"/>
        <v>0</v>
      </c>
      <c r="G96" s="197" t="str">
        <f t="shared" si="5"/>
        <v/>
      </c>
      <c r="H96" s="196">
        <f t="shared" si="5"/>
        <v>0</v>
      </c>
      <c r="I96" s="198">
        <f t="shared" si="6"/>
        <v>0</v>
      </c>
      <c r="J96" s="54">
        <f t="shared" si="3"/>
        <v>0</v>
      </c>
      <c r="K96" s="131">
        <f t="shared" si="3"/>
        <v>0</v>
      </c>
      <c r="L96" s="199">
        <f t="shared" si="3"/>
        <v>0</v>
      </c>
      <c r="M96" s="200">
        <f t="shared" si="3"/>
        <v>0</v>
      </c>
    </row>
    <row r="97" spans="1:13" ht="13.5" thickBot="1" x14ac:dyDescent="0.25">
      <c r="A97" s="135"/>
      <c r="B97" s="108"/>
      <c r="C97" s="143" t="s">
        <v>2</v>
      </c>
      <c r="D97" s="77" t="s">
        <v>3</v>
      </c>
      <c r="E97" s="144" t="s">
        <v>105</v>
      </c>
      <c r="F97" s="144" t="s">
        <v>106</v>
      </c>
      <c r="G97" s="145" t="s">
        <v>4</v>
      </c>
      <c r="H97" s="7" t="s">
        <v>71</v>
      </c>
      <c r="I97" s="171">
        <f>A5</f>
        <v>8.9</v>
      </c>
      <c r="J97" s="54">
        <f t="shared" si="3"/>
        <v>0</v>
      </c>
      <c r="K97" s="131">
        <f t="shared" si="3"/>
        <v>0</v>
      </c>
      <c r="L97" s="199">
        <f t="shared" si="3"/>
        <v>0</v>
      </c>
      <c r="M97" s="200">
        <f t="shared" si="3"/>
        <v>0</v>
      </c>
    </row>
    <row r="98" spans="1:13" x14ac:dyDescent="0.2">
      <c r="A98" s="640" t="s">
        <v>6</v>
      </c>
      <c r="B98" s="557"/>
      <c r="C98" s="241">
        <f t="shared" ref="C98:G102" si="7">N64</f>
        <v>20</v>
      </c>
      <c r="D98" s="56" t="str">
        <f t="shared" si="7"/>
        <v>52.78 / B</v>
      </c>
      <c r="E98" s="148">
        <f t="shared" si="7"/>
        <v>50</v>
      </c>
      <c r="F98" s="148" t="str">
        <f t="shared" si="7"/>
        <v>0'</v>
      </c>
      <c r="G98" s="174">
        <f t="shared" si="7"/>
        <v>0</v>
      </c>
      <c r="H98" s="5" t="s">
        <v>186</v>
      </c>
      <c r="I98" s="172">
        <f>B5</f>
        <v>30</v>
      </c>
      <c r="J98" s="54">
        <f t="shared" si="3"/>
        <v>0</v>
      </c>
      <c r="K98" s="131">
        <f t="shared" si="3"/>
        <v>0</v>
      </c>
      <c r="L98" s="199">
        <f t="shared" si="3"/>
        <v>0</v>
      </c>
      <c r="M98" s="200">
        <f t="shared" si="3"/>
        <v>0</v>
      </c>
    </row>
    <row r="99" spans="1:13" ht="13.5" thickBot="1" x14ac:dyDescent="0.25">
      <c r="A99" s="580" t="s">
        <v>107</v>
      </c>
      <c r="B99" s="561"/>
      <c r="C99" s="241">
        <f t="shared" si="7"/>
        <v>13.375</v>
      </c>
      <c r="D99" s="56" t="str">
        <f t="shared" si="7"/>
        <v>54.50 / J-55</v>
      </c>
      <c r="E99" s="148">
        <f t="shared" si="7"/>
        <v>1177</v>
      </c>
      <c r="F99" s="148" t="str">
        <f t="shared" si="7"/>
        <v>0'</v>
      </c>
      <c r="G99" s="174">
        <f t="shared" si="7"/>
        <v>0</v>
      </c>
      <c r="H99" s="5" t="s">
        <v>25</v>
      </c>
      <c r="I99" s="172">
        <f>G5</f>
        <v>11</v>
      </c>
      <c r="J99" s="54">
        <f t="shared" si="3"/>
        <v>0</v>
      </c>
      <c r="K99" s="131">
        <f t="shared" si="3"/>
        <v>0</v>
      </c>
      <c r="L99" s="199">
        <f t="shared" si="3"/>
        <v>0</v>
      </c>
      <c r="M99" s="200">
        <f t="shared" si="3"/>
        <v>0</v>
      </c>
    </row>
    <row r="100" spans="1:13" x14ac:dyDescent="0.2">
      <c r="A100" s="580" t="s">
        <v>108</v>
      </c>
      <c r="B100" s="561"/>
      <c r="C100" s="241">
        <f t="shared" si="7"/>
        <v>0</v>
      </c>
      <c r="D100" s="56">
        <f t="shared" si="7"/>
        <v>0</v>
      </c>
      <c r="E100" s="148">
        <f t="shared" si="7"/>
        <v>0</v>
      </c>
      <c r="F100" s="148">
        <f t="shared" si="7"/>
        <v>0</v>
      </c>
      <c r="G100" s="174">
        <f t="shared" si="7"/>
        <v>0</v>
      </c>
      <c r="H100" s="5" t="s">
        <v>23</v>
      </c>
      <c r="I100" s="172">
        <f>F5</f>
        <v>0</v>
      </c>
      <c r="J100" s="617"/>
      <c r="K100" s="618"/>
      <c r="L100" s="618"/>
      <c r="M100" s="619"/>
    </row>
    <row r="101" spans="1:13" x14ac:dyDescent="0.2">
      <c r="A101" s="580" t="s">
        <v>109</v>
      </c>
      <c r="B101" s="561"/>
      <c r="C101" s="241">
        <f t="shared" si="7"/>
        <v>0</v>
      </c>
      <c r="D101" s="56">
        <f t="shared" si="7"/>
        <v>0</v>
      </c>
      <c r="E101" s="148">
        <f t="shared" si="7"/>
        <v>0</v>
      </c>
      <c r="F101" s="148">
        <f t="shared" si="7"/>
        <v>0</v>
      </c>
      <c r="G101" s="174">
        <f t="shared" si="7"/>
        <v>0</v>
      </c>
      <c r="H101" s="5" t="s">
        <v>26</v>
      </c>
      <c r="I101" s="172">
        <f>I5</f>
        <v>0</v>
      </c>
      <c r="J101" s="620"/>
      <c r="K101" s="621"/>
      <c r="L101" s="621"/>
      <c r="M101" s="622"/>
    </row>
    <row r="102" spans="1:13" ht="13.5" thickBot="1" x14ac:dyDescent="0.25">
      <c r="A102" s="565" t="s">
        <v>110</v>
      </c>
      <c r="B102" s="566"/>
      <c r="C102" s="241">
        <f t="shared" si="7"/>
        <v>0</v>
      </c>
      <c r="D102" s="56">
        <f t="shared" si="7"/>
        <v>0</v>
      </c>
      <c r="E102" s="148">
        <f t="shared" si="7"/>
        <v>0</v>
      </c>
      <c r="F102" s="148">
        <f t="shared" si="7"/>
        <v>0</v>
      </c>
      <c r="G102" s="174">
        <f t="shared" si="7"/>
        <v>0</v>
      </c>
      <c r="H102" s="134" t="s">
        <v>82</v>
      </c>
      <c r="I102" s="173">
        <f>B7</f>
        <v>0</v>
      </c>
      <c r="J102" s="620"/>
      <c r="K102" s="621"/>
      <c r="L102" s="621"/>
      <c r="M102" s="622"/>
    </row>
    <row r="103" spans="1:13" x14ac:dyDescent="0.2">
      <c r="A103" s="634" t="s">
        <v>112</v>
      </c>
      <c r="B103" s="635"/>
      <c r="C103" s="176">
        <f>C71</f>
        <v>43242</v>
      </c>
      <c r="D103" s="286" t="s">
        <v>111</v>
      </c>
      <c r="E103" s="177">
        <f>E71</f>
        <v>0.8125</v>
      </c>
      <c r="F103" s="635" t="s">
        <v>116</v>
      </c>
      <c r="G103" s="635"/>
      <c r="H103" s="293">
        <f>C74</f>
        <v>0</v>
      </c>
      <c r="I103" s="286" t="s">
        <v>111</v>
      </c>
      <c r="J103" s="180">
        <f>E74</f>
        <v>0</v>
      </c>
      <c r="K103" s="135"/>
      <c r="L103" s="108"/>
      <c r="M103" s="136"/>
    </row>
    <row r="104" spans="1:13" x14ac:dyDescent="0.2">
      <c r="A104" s="636" t="s">
        <v>113</v>
      </c>
      <c r="B104" s="637"/>
      <c r="C104" s="149">
        <f>C72</f>
        <v>43244</v>
      </c>
      <c r="D104" s="287" t="s">
        <v>111</v>
      </c>
      <c r="E104" s="178">
        <f>E72</f>
        <v>0.5625</v>
      </c>
      <c r="F104" s="571" t="s">
        <v>117</v>
      </c>
      <c r="G104" s="571"/>
      <c r="H104" s="149">
        <f>C75</f>
        <v>0</v>
      </c>
      <c r="I104" s="287" t="s">
        <v>111</v>
      </c>
      <c r="J104" s="181">
        <f>E75</f>
        <v>0</v>
      </c>
      <c r="K104" s="135"/>
      <c r="L104" s="108"/>
      <c r="M104" s="136"/>
    </row>
    <row r="105" spans="1:13" ht="13.5" thickBot="1" x14ac:dyDescent="0.25">
      <c r="A105" s="638" t="s">
        <v>114</v>
      </c>
      <c r="B105" s="639"/>
      <c r="C105" s="150">
        <f>C73</f>
        <v>43274</v>
      </c>
      <c r="D105" s="289" t="s">
        <v>111</v>
      </c>
      <c r="E105" s="179">
        <f>E73</f>
        <v>0.38541666666666669</v>
      </c>
      <c r="F105" s="639" t="s">
        <v>115</v>
      </c>
      <c r="G105" s="639"/>
      <c r="H105" s="175">
        <f>C76</f>
        <v>0</v>
      </c>
      <c r="I105" s="289" t="s">
        <v>111</v>
      </c>
      <c r="J105" s="182">
        <f>E76</f>
        <v>0</v>
      </c>
      <c r="K105" s="141"/>
      <c r="L105" s="137"/>
      <c r="M105" s="138"/>
    </row>
    <row r="106" spans="1:13" x14ac:dyDescent="0.2">
      <c r="F106" s="98"/>
      <c r="G106" s="98"/>
      <c r="H106" s="98"/>
      <c r="I106" s="98"/>
      <c r="J106" s="98"/>
      <c r="K106" s="98"/>
      <c r="L106" s="98"/>
      <c r="M106" s="98"/>
    </row>
    <row r="107" spans="1:13" x14ac:dyDescent="0.2">
      <c r="F107" s="98"/>
      <c r="G107" s="98"/>
      <c r="H107" s="98"/>
      <c r="I107" s="98"/>
      <c r="J107" s="98"/>
      <c r="K107" s="98"/>
      <c r="L107" s="98"/>
      <c r="M107" s="98"/>
    </row>
    <row r="108" spans="1:13" x14ac:dyDescent="0.2">
      <c r="F108" s="98"/>
      <c r="G108" s="98"/>
      <c r="H108" s="98"/>
      <c r="I108" s="98"/>
      <c r="J108" s="98"/>
      <c r="K108" s="98"/>
      <c r="L108" s="98"/>
      <c r="M108" s="98"/>
    </row>
  </sheetData>
  <sheetProtection password="CC40" sheet="1" scenarios="1"/>
  <mergeCells count="150">
    <mergeCell ref="A103:B103"/>
    <mergeCell ref="F103:G103"/>
    <mergeCell ref="A104:B104"/>
    <mergeCell ref="F104:G104"/>
    <mergeCell ref="A105:B105"/>
    <mergeCell ref="F105:G105"/>
    <mergeCell ref="A98:B98"/>
    <mergeCell ref="A99:B99"/>
    <mergeCell ref="A100:B100"/>
    <mergeCell ref="J100:M102"/>
    <mergeCell ref="A101:B101"/>
    <mergeCell ref="A102:B102"/>
    <mergeCell ref="B86:F86"/>
    <mergeCell ref="H86:I86"/>
    <mergeCell ref="J86:M86"/>
    <mergeCell ref="B87:D87"/>
    <mergeCell ref="H87:I87"/>
    <mergeCell ref="R87:S87"/>
    <mergeCell ref="J79:K79"/>
    <mergeCell ref="L79:M79"/>
    <mergeCell ref="O79:P79"/>
    <mergeCell ref="Q79:R79"/>
    <mergeCell ref="B85:D85"/>
    <mergeCell ref="F85:G85"/>
    <mergeCell ref="A77:H77"/>
    <mergeCell ref="J77:K77"/>
    <mergeCell ref="L77:M77"/>
    <mergeCell ref="O77:P77"/>
    <mergeCell ref="Q77:R77"/>
    <mergeCell ref="A78:H79"/>
    <mergeCell ref="J78:K78"/>
    <mergeCell ref="L78:M78"/>
    <mergeCell ref="O78:P78"/>
    <mergeCell ref="Q78:R78"/>
    <mergeCell ref="A76:B76"/>
    <mergeCell ref="F76:G76"/>
    <mergeCell ref="J76:K76"/>
    <mergeCell ref="L76:M76"/>
    <mergeCell ref="O76:P76"/>
    <mergeCell ref="Q76:R76"/>
    <mergeCell ref="A75:B75"/>
    <mergeCell ref="F75:G75"/>
    <mergeCell ref="J75:K75"/>
    <mergeCell ref="L75:M75"/>
    <mergeCell ref="O75:P75"/>
    <mergeCell ref="Q75:R75"/>
    <mergeCell ref="A74:B74"/>
    <mergeCell ref="F74:G74"/>
    <mergeCell ref="J74:K74"/>
    <mergeCell ref="L74:M74"/>
    <mergeCell ref="O74:P74"/>
    <mergeCell ref="Q74:R74"/>
    <mergeCell ref="A73:B73"/>
    <mergeCell ref="F73:G73"/>
    <mergeCell ref="J73:K73"/>
    <mergeCell ref="L73:M73"/>
    <mergeCell ref="O73:P73"/>
    <mergeCell ref="Q73:R73"/>
    <mergeCell ref="A72:B72"/>
    <mergeCell ref="F72:G72"/>
    <mergeCell ref="J72:K72"/>
    <mergeCell ref="L72:M72"/>
    <mergeCell ref="O72:P72"/>
    <mergeCell ref="Q72:R72"/>
    <mergeCell ref="A71:B71"/>
    <mergeCell ref="F71:G71"/>
    <mergeCell ref="J71:K71"/>
    <mergeCell ref="L71:M71"/>
    <mergeCell ref="O71:P71"/>
    <mergeCell ref="Q71:R71"/>
    <mergeCell ref="L68:M68"/>
    <mergeCell ref="L69:N69"/>
    <mergeCell ref="O69:R69"/>
    <mergeCell ref="L70:M70"/>
    <mergeCell ref="O70:P70"/>
    <mergeCell ref="Q70:R70"/>
    <mergeCell ref="J66:K66"/>
    <mergeCell ref="L66:M66"/>
    <mergeCell ref="A67:B67"/>
    <mergeCell ref="C67:D67"/>
    <mergeCell ref="F67:G67"/>
    <mergeCell ref="I67:K67"/>
    <mergeCell ref="L67:M67"/>
    <mergeCell ref="B60:I60"/>
    <mergeCell ref="B61:I61"/>
    <mergeCell ref="B62:I62"/>
    <mergeCell ref="J63:K63"/>
    <mergeCell ref="L64:M64"/>
    <mergeCell ref="J65:K65"/>
    <mergeCell ref="L65:M65"/>
    <mergeCell ref="B54:I54"/>
    <mergeCell ref="B55:I55"/>
    <mergeCell ref="B56:I56"/>
    <mergeCell ref="B57:I57"/>
    <mergeCell ref="B58:I58"/>
    <mergeCell ref="B59:I59"/>
    <mergeCell ref="P48:R48"/>
    <mergeCell ref="P49:R49"/>
    <mergeCell ref="P50:R50"/>
    <mergeCell ref="P51:R51"/>
    <mergeCell ref="P52:R52"/>
    <mergeCell ref="P53:R53"/>
    <mergeCell ref="E43:R43"/>
    <mergeCell ref="A44:B44"/>
    <mergeCell ref="E44:R44"/>
    <mergeCell ref="P45:R45"/>
    <mergeCell ref="P46:R46"/>
    <mergeCell ref="P47:R47"/>
    <mergeCell ref="E37:R37"/>
    <mergeCell ref="E38:R38"/>
    <mergeCell ref="E39:R39"/>
    <mergeCell ref="E40:R40"/>
    <mergeCell ref="E41:R41"/>
    <mergeCell ref="E42:R42"/>
    <mergeCell ref="E31:R31"/>
    <mergeCell ref="E32:R32"/>
    <mergeCell ref="E33:R33"/>
    <mergeCell ref="E34:R34"/>
    <mergeCell ref="E35:R35"/>
    <mergeCell ref="E36:R36"/>
    <mergeCell ref="E26:R26"/>
    <mergeCell ref="E27:R27"/>
    <mergeCell ref="E28:R28"/>
    <mergeCell ref="E29:R29"/>
    <mergeCell ref="E30:R30"/>
    <mergeCell ref="E19:R19"/>
    <mergeCell ref="E20:R20"/>
    <mergeCell ref="E21:R21"/>
    <mergeCell ref="E22:R22"/>
    <mergeCell ref="E23:R23"/>
    <mergeCell ref="E24:R24"/>
    <mergeCell ref="E17:R17"/>
    <mergeCell ref="E18:R18"/>
    <mergeCell ref="B3:D3"/>
    <mergeCell ref="H3:I3"/>
    <mergeCell ref="V3:W3"/>
    <mergeCell ref="E8:I8"/>
    <mergeCell ref="V9:W9"/>
    <mergeCell ref="A10:D10"/>
    <mergeCell ref="E25:R25"/>
    <mergeCell ref="B1:D1"/>
    <mergeCell ref="F1:G1"/>
    <mergeCell ref="Q1:R1"/>
    <mergeCell ref="B2:F2"/>
    <mergeCell ref="H2:I2"/>
    <mergeCell ref="J2:R2"/>
    <mergeCell ref="A11:D13"/>
    <mergeCell ref="A14:D14"/>
    <mergeCell ref="A15:D16"/>
    <mergeCell ref="J16:M16"/>
  </mergeCells>
  <printOptions horizontalCentered="1"/>
  <pageMargins left="0.25" right="0.1" top="0.77" bottom="0.28999999999999998" header="0.2" footer="7.0000000000000007E-2"/>
  <pageSetup scale="60" orientation="portrait" horizontalDpi="300" verticalDpi="300"/>
  <headerFooter alignWithMargins="0">
    <oddHeader xml:space="preserve">&amp;C&amp;"Book Antiqua,Bold Italic"&amp;14Henry Resources LLC
&amp;12Daily Drilling Report&amp;R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1A16-6988-4456-805E-C4D30FE08C58}">
  <sheetPr>
    <pageSetUpPr fitToPage="1"/>
  </sheetPr>
  <dimension ref="A1:Z108"/>
  <sheetViews>
    <sheetView showZeros="0" workbookViewId="0">
      <selection activeCell="S2" sqref="S2"/>
    </sheetView>
  </sheetViews>
  <sheetFormatPr defaultColWidth="8.85546875" defaultRowHeight="12.75" x14ac:dyDescent="0.2"/>
  <cols>
    <col min="1" max="1" width="11.28515625" customWidth="1"/>
    <col min="2" max="2" width="9.7109375" customWidth="1"/>
    <col min="3" max="3" width="11" customWidth="1"/>
    <col min="5" max="6" width="9.42578125" customWidth="1"/>
    <col min="7" max="7" width="9.85546875" customWidth="1"/>
    <col min="8" max="8" width="9.28515625" customWidth="1"/>
    <col min="9" max="9" width="9" customWidth="1"/>
    <col min="10" max="10" width="9.42578125" customWidth="1"/>
    <col min="11" max="11" width="9.85546875" customWidth="1"/>
    <col min="12" max="12" width="8.85546875" customWidth="1"/>
    <col min="14" max="14" width="10.140625" customWidth="1"/>
    <col min="15" max="15" width="9.85546875" customWidth="1"/>
    <col min="16" max="16" width="10.85546875" customWidth="1"/>
    <col min="22" max="22" width="3" bestFit="1" customWidth="1"/>
    <col min="23" max="23" width="24.7109375" bestFit="1" customWidth="1"/>
    <col min="24" max="24" width="2.42578125" customWidth="1"/>
    <col min="25" max="25" width="17.42578125" customWidth="1"/>
  </cols>
  <sheetData>
    <row r="1" spans="1:26" ht="13.5" thickBot="1" x14ac:dyDescent="0.25">
      <c r="A1" s="323" t="s">
        <v>0</v>
      </c>
      <c r="B1" s="495" t="s">
        <v>211</v>
      </c>
      <c r="C1" s="495"/>
      <c r="D1" s="496"/>
      <c r="E1" s="324" t="s">
        <v>138</v>
      </c>
      <c r="F1" s="497">
        <v>43276</v>
      </c>
      <c r="G1" s="497"/>
      <c r="H1" s="324" t="s">
        <v>1</v>
      </c>
      <c r="I1" s="151">
        <v>5</v>
      </c>
      <c r="J1" s="128" t="s">
        <v>5</v>
      </c>
      <c r="K1" s="152">
        <v>4385</v>
      </c>
      <c r="L1" s="128" t="s">
        <v>7</v>
      </c>
      <c r="M1" s="153">
        <v>2525</v>
      </c>
      <c r="N1" s="107" t="s">
        <v>69</v>
      </c>
      <c r="O1" s="222">
        <v>8518</v>
      </c>
      <c r="P1" s="116" t="s">
        <v>155</v>
      </c>
      <c r="Q1" s="498" t="s">
        <v>212</v>
      </c>
      <c r="R1" s="499"/>
    </row>
    <row r="2" spans="1:26" x14ac:dyDescent="0.2">
      <c r="A2" s="36" t="s">
        <v>141</v>
      </c>
      <c r="B2" s="500" t="s">
        <v>346</v>
      </c>
      <c r="C2" s="501"/>
      <c r="D2" s="501"/>
      <c r="E2" s="501"/>
      <c r="F2" s="502"/>
      <c r="G2" s="4" t="s">
        <v>139</v>
      </c>
      <c r="H2" s="503">
        <v>46944</v>
      </c>
      <c r="I2" s="504"/>
      <c r="J2" s="505" t="s">
        <v>43</v>
      </c>
      <c r="K2" s="506"/>
      <c r="L2" s="507"/>
      <c r="M2" s="507"/>
      <c r="N2" s="507"/>
      <c r="O2" s="507"/>
      <c r="P2" s="507"/>
      <c r="Q2" s="507"/>
      <c r="R2" s="508"/>
    </row>
    <row r="3" spans="1:26" ht="13.5" thickBot="1" x14ac:dyDescent="0.25">
      <c r="A3" s="36" t="s">
        <v>74</v>
      </c>
      <c r="B3" s="535" t="s">
        <v>289</v>
      </c>
      <c r="C3" s="536"/>
      <c r="D3" s="536"/>
      <c r="E3" s="4" t="s">
        <v>137</v>
      </c>
      <c r="F3" s="192">
        <f>IF(F1="","",IF(C73="","",(IF(C74="",IF(AND(C76="",C71&gt;0),((C72+E72)-(C71+E71)+(F1+0.25)-(C73+E73)),IF(AND(C76="",C71=""),(F1+0.25)-(C73+E73),(C76+E76)-(C73+E73)+((C72+E72)-(C71+E71)))),IF(AND(C76="",C71&gt;0),((C72+E72)-(C71+E71)+((C74+E74)-(C73+E73))+(F1+0.25)-(C75+E75)),IF(C76="",(((C74+E74)-(C73+E73))+(F1+0.25)-(C75+E75)),((C76+E76)-(C75+E75)+(C74+E74)-(C73+E73))))))))</f>
        <v>3.6145833333357587</v>
      </c>
      <c r="G3" s="4" t="s">
        <v>140</v>
      </c>
      <c r="H3" s="537">
        <v>368163</v>
      </c>
      <c r="I3" s="538"/>
      <c r="J3" s="5" t="s">
        <v>80</v>
      </c>
      <c r="K3" s="310" t="s">
        <v>44</v>
      </c>
      <c r="L3" s="310" t="s">
        <v>78</v>
      </c>
      <c r="M3" s="310" t="s">
        <v>93</v>
      </c>
      <c r="N3" s="310" t="s">
        <v>94</v>
      </c>
      <c r="O3" s="88" t="s">
        <v>95</v>
      </c>
      <c r="P3" s="88" t="s">
        <v>96</v>
      </c>
      <c r="Q3" s="88" t="s">
        <v>103</v>
      </c>
      <c r="R3" s="90" t="s">
        <v>104</v>
      </c>
      <c r="V3" s="539" t="s">
        <v>194</v>
      </c>
      <c r="W3" s="539"/>
      <c r="Z3" s="190"/>
    </row>
    <row r="4" spans="1:26" ht="12.75" customHeight="1" x14ac:dyDescent="0.2">
      <c r="A4" s="91" t="s">
        <v>18</v>
      </c>
      <c r="B4" s="309" t="s">
        <v>19</v>
      </c>
      <c r="C4" s="309" t="s">
        <v>20</v>
      </c>
      <c r="D4" s="309" t="s">
        <v>21</v>
      </c>
      <c r="E4" s="309" t="s">
        <v>22</v>
      </c>
      <c r="F4" s="309" t="s">
        <v>23</v>
      </c>
      <c r="G4" s="309" t="s">
        <v>25</v>
      </c>
      <c r="H4" s="309" t="s">
        <v>24</v>
      </c>
      <c r="I4" s="79" t="s">
        <v>26</v>
      </c>
      <c r="J4" s="223" t="s">
        <v>321</v>
      </c>
      <c r="K4" s="81">
        <v>0.86</v>
      </c>
      <c r="L4" s="81">
        <v>338.02</v>
      </c>
      <c r="M4" s="22">
        <v>1941.91</v>
      </c>
      <c r="N4" s="22">
        <v>0.99</v>
      </c>
      <c r="O4" s="22">
        <v>-10.32</v>
      </c>
      <c r="P4" s="22">
        <v>-2.86</v>
      </c>
      <c r="Q4" s="22">
        <v>10.71</v>
      </c>
      <c r="R4" s="224">
        <v>195.47</v>
      </c>
      <c r="V4">
        <v>1</v>
      </c>
      <c r="W4" s="130" t="s">
        <v>195</v>
      </c>
    </row>
    <row r="5" spans="1:26" ht="12.75" customHeight="1" x14ac:dyDescent="0.2">
      <c r="A5" s="165">
        <v>9.5</v>
      </c>
      <c r="B5" s="154">
        <v>32</v>
      </c>
      <c r="C5" s="154"/>
      <c r="D5" s="154"/>
      <c r="E5" s="187"/>
      <c r="F5" s="154"/>
      <c r="G5" s="164">
        <v>11</v>
      </c>
      <c r="H5" s="154"/>
      <c r="I5" s="126"/>
      <c r="J5" s="225" t="s">
        <v>322</v>
      </c>
      <c r="K5" s="82">
        <v>4.53</v>
      </c>
      <c r="L5" s="81">
        <v>342.69</v>
      </c>
      <c r="M5" s="22">
        <v>2210.58</v>
      </c>
      <c r="N5" s="22">
        <v>1.53</v>
      </c>
      <c r="O5" s="22">
        <v>1.53</v>
      </c>
      <c r="P5" s="22">
        <v>-6.26</v>
      </c>
      <c r="Q5" s="22">
        <v>6.45</v>
      </c>
      <c r="R5" s="224">
        <v>283.76</v>
      </c>
      <c r="V5">
        <v>2</v>
      </c>
      <c r="W5" s="130" t="s">
        <v>196</v>
      </c>
    </row>
    <row r="6" spans="1:26" ht="12.75" customHeight="1" x14ac:dyDescent="0.2">
      <c r="A6" s="5" t="s">
        <v>81</v>
      </c>
      <c r="B6" s="9" t="s">
        <v>82</v>
      </c>
      <c r="C6" s="9" t="s">
        <v>83</v>
      </c>
      <c r="D6" s="86" t="s">
        <v>84</v>
      </c>
      <c r="E6" s="86" t="s">
        <v>87</v>
      </c>
      <c r="F6" s="86" t="s">
        <v>88</v>
      </c>
      <c r="G6" s="86" t="s">
        <v>89</v>
      </c>
      <c r="H6" s="9" t="s">
        <v>85</v>
      </c>
      <c r="I6" s="9" t="s">
        <v>86</v>
      </c>
      <c r="J6" s="225" t="s">
        <v>323</v>
      </c>
      <c r="K6" s="82">
        <v>6.39</v>
      </c>
      <c r="L6" s="81">
        <v>339.06</v>
      </c>
      <c r="M6" s="22">
        <v>2478.21</v>
      </c>
      <c r="N6" s="22">
        <v>0.32</v>
      </c>
      <c r="O6" s="22">
        <v>27</v>
      </c>
      <c r="P6" s="22">
        <v>-15.2</v>
      </c>
      <c r="Q6" s="22">
        <v>30.98</v>
      </c>
      <c r="R6" s="224">
        <v>330.62</v>
      </c>
      <c r="V6">
        <v>3</v>
      </c>
      <c r="W6" s="130" t="s">
        <v>197</v>
      </c>
    </row>
    <row r="7" spans="1:26" ht="12.75" customHeight="1" thickBot="1" x14ac:dyDescent="0.25">
      <c r="A7" s="32"/>
      <c r="B7" s="307"/>
      <c r="C7" s="307"/>
      <c r="D7" s="29"/>
      <c r="E7" s="105"/>
      <c r="F7" s="105"/>
      <c r="G7" s="105"/>
      <c r="H7" s="105"/>
      <c r="I7" s="319"/>
      <c r="J7" s="225" t="s">
        <v>324</v>
      </c>
      <c r="K7" s="82">
        <v>6.82</v>
      </c>
      <c r="L7" s="81">
        <v>339.06</v>
      </c>
      <c r="M7" s="22">
        <v>2744.37</v>
      </c>
      <c r="N7" s="22">
        <v>0.3</v>
      </c>
      <c r="O7" s="22">
        <v>56.56</v>
      </c>
      <c r="P7" s="22">
        <v>-25.75</v>
      </c>
      <c r="Q7" s="22">
        <v>62.15</v>
      </c>
      <c r="R7" s="224">
        <v>335.52</v>
      </c>
      <c r="V7">
        <v>4</v>
      </c>
      <c r="W7" s="130" t="s">
        <v>198</v>
      </c>
    </row>
    <row r="8" spans="1:26" ht="12.75" customHeight="1" x14ac:dyDescent="0.2">
      <c r="A8" s="5" t="s">
        <v>149</v>
      </c>
      <c r="B8" s="310" t="s">
        <v>187</v>
      </c>
      <c r="C8" s="88" t="s">
        <v>188</v>
      </c>
      <c r="D8" s="6" t="s">
        <v>189</v>
      </c>
      <c r="E8" s="540" t="s">
        <v>146</v>
      </c>
      <c r="F8" s="507"/>
      <c r="G8" s="507"/>
      <c r="H8" s="507"/>
      <c r="I8" s="508"/>
      <c r="J8" s="225" t="s">
        <v>330</v>
      </c>
      <c r="K8" s="82">
        <v>5.0999999999999996</v>
      </c>
      <c r="L8" s="81">
        <v>334.5</v>
      </c>
      <c r="M8" s="22">
        <v>2992.34</v>
      </c>
      <c r="N8" s="22">
        <v>1.43</v>
      </c>
      <c r="O8" s="22">
        <v>74.28</v>
      </c>
      <c r="P8" s="22">
        <v>-32.869999999999997</v>
      </c>
      <c r="Q8" s="22">
        <v>81.23</v>
      </c>
      <c r="R8" s="224">
        <v>336.13</v>
      </c>
    </row>
    <row r="9" spans="1:26" ht="12.75" customHeight="1" thickBot="1" x14ac:dyDescent="0.25">
      <c r="A9" s="129"/>
      <c r="B9" s="109"/>
      <c r="C9" s="80"/>
      <c r="D9" s="155"/>
      <c r="E9" s="118" t="s">
        <v>5</v>
      </c>
      <c r="F9" s="119" t="s">
        <v>145</v>
      </c>
      <c r="G9" s="9" t="s">
        <v>68</v>
      </c>
      <c r="H9" s="9" t="s">
        <v>42</v>
      </c>
      <c r="I9" s="6" t="s">
        <v>45</v>
      </c>
      <c r="J9" s="223" t="s">
        <v>331</v>
      </c>
      <c r="K9" s="82">
        <v>4.3600000000000003</v>
      </c>
      <c r="L9" s="81">
        <v>333.51</v>
      </c>
      <c r="M9" s="22">
        <v>3012.03</v>
      </c>
      <c r="N9" s="22">
        <v>0.83</v>
      </c>
      <c r="O9" s="22">
        <v>80.95</v>
      </c>
      <c r="P9" s="22">
        <v>-36.119999999999997</v>
      </c>
      <c r="Q9" s="22">
        <v>88.65</v>
      </c>
      <c r="R9" s="224">
        <v>335.96</v>
      </c>
      <c r="V9" s="539" t="s">
        <v>185</v>
      </c>
      <c r="W9" s="539"/>
    </row>
    <row r="10" spans="1:26" ht="12.75" customHeight="1" x14ac:dyDescent="0.2">
      <c r="A10" s="518" t="s">
        <v>147</v>
      </c>
      <c r="B10" s="519"/>
      <c r="C10" s="519"/>
      <c r="D10" s="520"/>
      <c r="E10" s="32" t="s">
        <v>325</v>
      </c>
      <c r="F10" s="33" t="s">
        <v>326</v>
      </c>
      <c r="G10" s="307">
        <v>144</v>
      </c>
      <c r="H10" s="307">
        <v>148</v>
      </c>
      <c r="I10" s="308">
        <v>140</v>
      </c>
      <c r="J10" s="225" t="s">
        <v>334</v>
      </c>
      <c r="K10" s="82">
        <v>2.33</v>
      </c>
      <c r="L10" s="81">
        <v>338.99</v>
      </c>
      <c r="M10" s="22">
        <v>3190.69</v>
      </c>
      <c r="N10" s="22">
        <v>1.44</v>
      </c>
      <c r="O10" s="22">
        <v>91.04</v>
      </c>
      <c r="P10" s="22">
        <v>-40.1</v>
      </c>
      <c r="Q10" s="22">
        <v>99.48</v>
      </c>
      <c r="R10" s="224">
        <v>336.23</v>
      </c>
      <c r="V10">
        <v>1</v>
      </c>
      <c r="W10" s="130" t="s">
        <v>165</v>
      </c>
    </row>
    <row r="11" spans="1:26" ht="12.75" customHeight="1" x14ac:dyDescent="0.2">
      <c r="A11" s="509" t="s">
        <v>314</v>
      </c>
      <c r="B11" s="510"/>
      <c r="C11" s="510"/>
      <c r="D11" s="511"/>
      <c r="E11" s="32" t="s">
        <v>327</v>
      </c>
      <c r="F11" s="307" t="s">
        <v>311</v>
      </c>
      <c r="G11" s="307">
        <v>147</v>
      </c>
      <c r="H11" s="307">
        <v>150</v>
      </c>
      <c r="I11" s="308">
        <v>142</v>
      </c>
      <c r="J11" s="225" t="s">
        <v>335</v>
      </c>
      <c r="K11" s="82">
        <v>1.93</v>
      </c>
      <c r="L11" s="81">
        <v>336.53</v>
      </c>
      <c r="M11" s="22">
        <v>3369.58</v>
      </c>
      <c r="N11" s="22">
        <v>0.22</v>
      </c>
      <c r="O11" s="22">
        <v>96.98</v>
      </c>
      <c r="P11" s="22">
        <v>-42.26</v>
      </c>
      <c r="Q11" s="22">
        <v>105.79</v>
      </c>
      <c r="R11" s="224">
        <v>336.45</v>
      </c>
      <c r="V11">
        <v>2</v>
      </c>
      <c r="W11" s="130" t="s">
        <v>166</v>
      </c>
    </row>
    <row r="12" spans="1:26" ht="12.75" customHeight="1" x14ac:dyDescent="0.2">
      <c r="A12" s="512"/>
      <c r="B12" s="513"/>
      <c r="C12" s="513"/>
      <c r="D12" s="514"/>
      <c r="E12" s="32" t="s">
        <v>328</v>
      </c>
      <c r="F12" s="307" t="s">
        <v>311</v>
      </c>
      <c r="G12" s="307">
        <v>153</v>
      </c>
      <c r="H12" s="307">
        <v>158</v>
      </c>
      <c r="I12" s="308">
        <v>145</v>
      </c>
      <c r="J12" s="225" t="s">
        <v>336</v>
      </c>
      <c r="K12" s="82">
        <v>2.02</v>
      </c>
      <c r="L12" s="81">
        <v>339.74</v>
      </c>
      <c r="M12" s="22">
        <v>3548.48</v>
      </c>
      <c r="N12" s="22">
        <v>0.14000000000000001</v>
      </c>
      <c r="O12" s="22">
        <v>102.6</v>
      </c>
      <c r="P12" s="22">
        <v>-44.53</v>
      </c>
      <c r="Q12" s="22">
        <v>111.85</v>
      </c>
      <c r="R12" s="224">
        <v>336.54</v>
      </c>
      <c r="V12">
        <v>3</v>
      </c>
      <c r="W12" s="130" t="s">
        <v>167</v>
      </c>
    </row>
    <row r="13" spans="1:26" ht="12.75" customHeight="1" x14ac:dyDescent="0.2">
      <c r="A13" s="515"/>
      <c r="B13" s="516"/>
      <c r="C13" s="516"/>
      <c r="D13" s="517"/>
      <c r="E13" s="235" t="s">
        <v>329</v>
      </c>
      <c r="F13" s="307" t="s">
        <v>311</v>
      </c>
      <c r="G13" s="226">
        <v>160</v>
      </c>
      <c r="H13" s="121">
        <v>165</v>
      </c>
      <c r="I13" s="122">
        <v>155</v>
      </c>
      <c r="J13" s="225" t="s">
        <v>337</v>
      </c>
      <c r="K13" s="82">
        <v>1.4</v>
      </c>
      <c r="L13" s="81">
        <v>323.5</v>
      </c>
      <c r="M13" s="22">
        <v>3727.38</v>
      </c>
      <c r="N13" s="22">
        <v>3.09</v>
      </c>
      <c r="O13" s="22">
        <v>106.39</v>
      </c>
      <c r="P13" s="22">
        <v>-47.22</v>
      </c>
      <c r="Q13" s="22">
        <v>116.4</v>
      </c>
      <c r="R13" s="224">
        <v>336.06</v>
      </c>
      <c r="V13">
        <v>4</v>
      </c>
      <c r="W13" s="130" t="s">
        <v>168</v>
      </c>
    </row>
    <row r="14" spans="1:26" ht="12.75" customHeight="1" x14ac:dyDescent="0.2">
      <c r="A14" s="518" t="s">
        <v>148</v>
      </c>
      <c r="B14" s="519"/>
      <c r="C14" s="519"/>
      <c r="D14" s="520"/>
      <c r="E14" s="223" t="s">
        <v>338</v>
      </c>
      <c r="F14" s="307">
        <v>11</v>
      </c>
      <c r="G14" s="226">
        <v>166</v>
      </c>
      <c r="H14" s="121">
        <v>172</v>
      </c>
      <c r="I14" s="122">
        <v>158</v>
      </c>
      <c r="J14" s="227" t="s">
        <v>342</v>
      </c>
      <c r="K14" s="83">
        <v>1.03</v>
      </c>
      <c r="L14" s="81">
        <v>316.02999999999997</v>
      </c>
      <c r="M14" s="22">
        <v>4085.31</v>
      </c>
      <c r="N14" s="22">
        <v>0.06</v>
      </c>
      <c r="O14" s="22">
        <v>113.12</v>
      </c>
      <c r="P14" s="22">
        <v>-51.44</v>
      </c>
      <c r="Q14" s="22">
        <v>124.27</v>
      </c>
      <c r="R14" s="224">
        <v>335.55</v>
      </c>
      <c r="V14">
        <v>5</v>
      </c>
      <c r="W14" s="130" t="s">
        <v>169</v>
      </c>
    </row>
    <row r="15" spans="1:26" ht="12.75" customHeight="1" thickBot="1" x14ac:dyDescent="0.25">
      <c r="A15" s="521"/>
      <c r="B15" s="522"/>
      <c r="C15" s="522"/>
      <c r="D15" s="523"/>
      <c r="E15" s="236" t="s">
        <v>339</v>
      </c>
      <c r="F15" s="307">
        <v>12</v>
      </c>
      <c r="G15" s="226">
        <v>174</v>
      </c>
      <c r="H15" s="121">
        <v>175</v>
      </c>
      <c r="I15" s="122">
        <v>163</v>
      </c>
      <c r="J15" s="228" t="s">
        <v>343</v>
      </c>
      <c r="K15" s="84">
        <v>1.05</v>
      </c>
      <c r="L15" s="188">
        <v>320.02999999999997</v>
      </c>
      <c r="M15" s="23">
        <v>4265.28</v>
      </c>
      <c r="N15" s="23">
        <v>0.09</v>
      </c>
      <c r="O15" s="23">
        <v>115.6</v>
      </c>
      <c r="P15" s="23">
        <v>-53.47</v>
      </c>
      <c r="Q15" s="23">
        <v>127.37</v>
      </c>
      <c r="R15" s="229">
        <v>335.18</v>
      </c>
      <c r="V15">
        <v>6</v>
      </c>
      <c r="W15" s="130" t="s">
        <v>170</v>
      </c>
    </row>
    <row r="16" spans="1:26" ht="12.75" customHeight="1" thickBot="1" x14ac:dyDescent="0.25">
      <c r="A16" s="524"/>
      <c r="B16" s="525"/>
      <c r="C16" s="525"/>
      <c r="D16" s="526"/>
      <c r="E16" s="237"/>
      <c r="F16" s="35"/>
      <c r="G16" s="78"/>
      <c r="H16" s="20"/>
      <c r="I16" s="117"/>
      <c r="J16" s="527" t="s">
        <v>152</v>
      </c>
      <c r="K16" s="528"/>
      <c r="L16" s="528"/>
      <c r="M16" s="529"/>
      <c r="N16" s="311" t="s">
        <v>153</v>
      </c>
      <c r="O16" s="230" t="s">
        <v>344</v>
      </c>
      <c r="P16" s="311" t="s">
        <v>154</v>
      </c>
      <c r="Q16" s="231" t="s">
        <v>345</v>
      </c>
      <c r="R16" s="123"/>
      <c r="V16">
        <v>7</v>
      </c>
      <c r="W16" s="130" t="s">
        <v>171</v>
      </c>
    </row>
    <row r="17" spans="1:23" ht="12.75" customHeight="1" x14ac:dyDescent="0.2">
      <c r="A17" s="106" t="s">
        <v>36</v>
      </c>
      <c r="B17" s="309" t="s">
        <v>37</v>
      </c>
      <c r="C17" s="309" t="s">
        <v>38</v>
      </c>
      <c r="D17" s="309" t="s">
        <v>79</v>
      </c>
      <c r="E17" s="530" t="s">
        <v>39</v>
      </c>
      <c r="F17" s="531"/>
      <c r="G17" s="531"/>
      <c r="H17" s="531"/>
      <c r="I17" s="531"/>
      <c r="J17" s="531"/>
      <c r="K17" s="531"/>
      <c r="L17" s="531"/>
      <c r="M17" s="531"/>
      <c r="N17" s="531"/>
      <c r="O17" s="531"/>
      <c r="P17" s="531"/>
      <c r="Q17" s="531"/>
      <c r="R17" s="532"/>
      <c r="V17">
        <v>8</v>
      </c>
      <c r="W17" s="130" t="s">
        <v>172</v>
      </c>
    </row>
    <row r="18" spans="1:23" ht="12.75" customHeight="1" x14ac:dyDescent="0.2">
      <c r="A18" s="3">
        <v>0.25</v>
      </c>
      <c r="B18" s="2">
        <v>0.64583333333333337</v>
      </c>
      <c r="C18" s="67">
        <v>9.5</v>
      </c>
      <c r="D18" s="307">
        <v>2.2000000000000002</v>
      </c>
      <c r="E18" s="533" t="s">
        <v>332</v>
      </c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4"/>
      <c r="V18">
        <v>9</v>
      </c>
      <c r="W18" s="130" t="s">
        <v>173</v>
      </c>
    </row>
    <row r="19" spans="1:23" ht="12.75" customHeight="1" x14ac:dyDescent="0.2">
      <c r="A19" s="3">
        <f t="shared" ref="A19:A43" si="0">B18</f>
        <v>0.64583333333333337</v>
      </c>
      <c r="B19" s="2">
        <v>0.66666666666666663</v>
      </c>
      <c r="C19" s="67">
        <v>0.5</v>
      </c>
      <c r="D19" s="307">
        <v>2.7</v>
      </c>
      <c r="E19" s="533" t="s">
        <v>303</v>
      </c>
      <c r="F19" s="533"/>
      <c r="G19" s="533"/>
      <c r="H19" s="533"/>
      <c r="I19" s="533"/>
      <c r="J19" s="533"/>
      <c r="K19" s="533"/>
      <c r="L19" s="533"/>
      <c r="M19" s="533"/>
      <c r="N19" s="533"/>
      <c r="O19" s="533"/>
      <c r="P19" s="533"/>
      <c r="Q19" s="533"/>
      <c r="R19" s="534"/>
      <c r="V19">
        <v>10</v>
      </c>
      <c r="W19" s="130" t="s">
        <v>174</v>
      </c>
    </row>
    <row r="20" spans="1:23" ht="12.75" customHeight="1" x14ac:dyDescent="0.2">
      <c r="A20" s="3">
        <f t="shared" si="0"/>
        <v>0.66666666666666663</v>
      </c>
      <c r="B20" s="2">
        <v>0.75</v>
      </c>
      <c r="C20" s="67">
        <v>2</v>
      </c>
      <c r="D20" s="307">
        <v>2.2000000000000002</v>
      </c>
      <c r="E20" s="533" t="s">
        <v>333</v>
      </c>
      <c r="F20" s="533"/>
      <c r="G20" s="533"/>
      <c r="H20" s="533"/>
      <c r="I20" s="533"/>
      <c r="J20" s="533"/>
      <c r="K20" s="533"/>
      <c r="L20" s="533"/>
      <c r="M20" s="533"/>
      <c r="N20" s="533"/>
      <c r="O20" s="533"/>
      <c r="P20" s="533"/>
      <c r="Q20" s="533"/>
      <c r="R20" s="534"/>
      <c r="V20">
        <v>11</v>
      </c>
      <c r="W20" s="130" t="s">
        <v>175</v>
      </c>
    </row>
    <row r="21" spans="1:23" ht="12.75" customHeight="1" x14ac:dyDescent="0.2">
      <c r="A21" s="3">
        <f t="shared" si="0"/>
        <v>0.75</v>
      </c>
      <c r="B21" s="2">
        <v>0.125</v>
      </c>
      <c r="C21" s="67">
        <v>9</v>
      </c>
      <c r="D21" s="307">
        <v>2.2000000000000002</v>
      </c>
      <c r="E21" s="533" t="s">
        <v>341</v>
      </c>
      <c r="F21" s="533"/>
      <c r="G21" s="533"/>
      <c r="H21" s="533"/>
      <c r="I21" s="533"/>
      <c r="J21" s="533"/>
      <c r="K21" s="533"/>
      <c r="L21" s="533"/>
      <c r="M21" s="533"/>
      <c r="N21" s="533"/>
      <c r="O21" s="533"/>
      <c r="P21" s="533"/>
      <c r="Q21" s="533"/>
      <c r="R21" s="534"/>
      <c r="V21">
        <v>12</v>
      </c>
      <c r="W21" s="130" t="s">
        <v>176</v>
      </c>
    </row>
    <row r="22" spans="1:23" ht="12.75" customHeight="1" x14ac:dyDescent="0.2">
      <c r="A22" s="3">
        <f t="shared" si="0"/>
        <v>0.125</v>
      </c>
      <c r="B22" s="2">
        <v>0.14583333333333334</v>
      </c>
      <c r="C22" s="67">
        <v>0.5</v>
      </c>
      <c r="D22" s="307">
        <v>2.7</v>
      </c>
      <c r="E22" s="533" t="s">
        <v>303</v>
      </c>
      <c r="F22" s="533"/>
      <c r="G22" s="533"/>
      <c r="H22" s="533"/>
      <c r="I22" s="533"/>
      <c r="J22" s="533"/>
      <c r="K22" s="533"/>
      <c r="L22" s="533"/>
      <c r="M22" s="533"/>
      <c r="N22" s="533"/>
      <c r="O22" s="533"/>
      <c r="P22" s="533"/>
      <c r="Q22" s="533"/>
      <c r="R22" s="534"/>
      <c r="V22">
        <v>13</v>
      </c>
      <c r="W22" s="130" t="s">
        <v>177</v>
      </c>
    </row>
    <row r="23" spans="1:23" ht="12.75" customHeight="1" x14ac:dyDescent="0.2">
      <c r="A23" s="3">
        <f t="shared" si="0"/>
        <v>0.14583333333333334</v>
      </c>
      <c r="B23" s="2">
        <v>0.25</v>
      </c>
      <c r="C23" s="67">
        <v>2.5</v>
      </c>
      <c r="D23" s="307">
        <v>2.2000000000000002</v>
      </c>
      <c r="E23" s="533" t="s">
        <v>347</v>
      </c>
      <c r="F23" s="533"/>
      <c r="G23" s="533"/>
      <c r="H23" s="533"/>
      <c r="I23" s="533"/>
      <c r="J23" s="533"/>
      <c r="K23" s="533"/>
      <c r="L23" s="533"/>
      <c r="M23" s="533"/>
      <c r="N23" s="533"/>
      <c r="O23" s="533"/>
      <c r="P23" s="533"/>
      <c r="Q23" s="533"/>
      <c r="R23" s="534"/>
      <c r="V23">
        <v>14</v>
      </c>
      <c r="W23" s="130" t="s">
        <v>178</v>
      </c>
    </row>
    <row r="24" spans="1:23" ht="12.75" customHeight="1" x14ac:dyDescent="0.2">
      <c r="A24" s="3">
        <f t="shared" si="0"/>
        <v>0.25</v>
      </c>
      <c r="B24" s="2"/>
      <c r="C24" s="67"/>
      <c r="D24" s="307"/>
      <c r="E24" s="533"/>
      <c r="F24" s="533"/>
      <c r="G24" s="533"/>
      <c r="H24" s="533"/>
      <c r="I24" s="533"/>
      <c r="J24" s="533"/>
      <c r="K24" s="533"/>
      <c r="L24" s="533"/>
      <c r="M24" s="533"/>
      <c r="N24" s="533"/>
      <c r="O24" s="533"/>
      <c r="P24" s="533"/>
      <c r="Q24" s="533"/>
      <c r="R24" s="534"/>
      <c r="V24">
        <v>15</v>
      </c>
      <c r="W24" s="130" t="s">
        <v>179</v>
      </c>
    </row>
    <row r="25" spans="1:23" ht="12.75" customHeight="1" x14ac:dyDescent="0.2">
      <c r="A25" s="3">
        <f t="shared" si="0"/>
        <v>0</v>
      </c>
      <c r="B25" s="2"/>
      <c r="C25" s="67"/>
      <c r="D25" s="307"/>
      <c r="E25" s="533"/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3"/>
      <c r="Q25" s="533"/>
      <c r="R25" s="534"/>
      <c r="V25">
        <v>16</v>
      </c>
      <c r="W25" s="130" t="s">
        <v>180</v>
      </c>
    </row>
    <row r="26" spans="1:23" ht="12.75" customHeight="1" x14ac:dyDescent="0.2">
      <c r="A26" s="3">
        <f t="shared" si="0"/>
        <v>0</v>
      </c>
      <c r="B26" s="2"/>
      <c r="C26" s="67"/>
      <c r="D26" s="307"/>
      <c r="E26" s="533"/>
      <c r="F26" s="533"/>
      <c r="G26" s="533"/>
      <c r="H26" s="533"/>
      <c r="I26" s="533"/>
      <c r="J26" s="533"/>
      <c r="K26" s="533"/>
      <c r="L26" s="533"/>
      <c r="M26" s="533"/>
      <c r="N26" s="533"/>
      <c r="O26" s="533"/>
      <c r="P26" s="533"/>
      <c r="Q26" s="533"/>
      <c r="R26" s="534"/>
      <c r="V26">
        <v>17</v>
      </c>
      <c r="W26" s="130" t="s">
        <v>181</v>
      </c>
    </row>
    <row r="27" spans="1:23" ht="12.75" customHeight="1" x14ac:dyDescent="0.2">
      <c r="A27" s="3">
        <f t="shared" si="0"/>
        <v>0</v>
      </c>
      <c r="B27" s="2"/>
      <c r="C27" s="67"/>
      <c r="D27" s="307"/>
      <c r="E27" s="533"/>
      <c r="F27" s="533"/>
      <c r="G27" s="533"/>
      <c r="H27" s="533"/>
      <c r="I27" s="533"/>
      <c r="J27" s="533"/>
      <c r="K27" s="533"/>
      <c r="L27" s="533"/>
      <c r="M27" s="533"/>
      <c r="N27" s="533"/>
      <c r="O27" s="533"/>
      <c r="P27" s="533"/>
      <c r="Q27" s="533"/>
      <c r="R27" s="534"/>
      <c r="V27">
        <v>18</v>
      </c>
      <c r="W27" s="130" t="s">
        <v>182</v>
      </c>
    </row>
    <row r="28" spans="1:23" ht="12.75" customHeight="1" x14ac:dyDescent="0.2">
      <c r="A28" s="3">
        <f t="shared" si="0"/>
        <v>0</v>
      </c>
      <c r="B28" s="2"/>
      <c r="C28" s="67"/>
      <c r="D28" s="307"/>
      <c r="E28" s="533"/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4"/>
      <c r="V28">
        <v>19</v>
      </c>
      <c r="W28" s="130" t="s">
        <v>183</v>
      </c>
    </row>
    <row r="29" spans="1:23" s="1" customFormat="1" ht="12.75" customHeight="1" x14ac:dyDescent="0.2">
      <c r="A29" s="3">
        <f t="shared" si="0"/>
        <v>0</v>
      </c>
      <c r="B29" s="2"/>
      <c r="C29" s="67"/>
      <c r="D29" s="307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4"/>
      <c r="V29">
        <v>20</v>
      </c>
      <c r="W29" s="130" t="s">
        <v>184</v>
      </c>
    </row>
    <row r="30" spans="1:23" ht="12.75" customHeight="1" x14ac:dyDescent="0.2">
      <c r="A30" s="3">
        <f t="shared" si="0"/>
        <v>0</v>
      </c>
      <c r="B30" s="2"/>
      <c r="C30" s="67"/>
      <c r="D30" s="307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4"/>
      <c r="V30">
        <v>21</v>
      </c>
      <c r="W30" s="130" t="s">
        <v>199</v>
      </c>
    </row>
    <row r="31" spans="1:23" ht="12.75" customHeight="1" x14ac:dyDescent="0.2">
      <c r="A31" s="3">
        <f t="shared" si="0"/>
        <v>0</v>
      </c>
      <c r="B31" s="2"/>
      <c r="C31" s="67"/>
      <c r="D31" s="307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4"/>
      <c r="V31">
        <v>22</v>
      </c>
    </row>
    <row r="32" spans="1:23" ht="12.75" customHeight="1" x14ac:dyDescent="0.2">
      <c r="A32" s="3">
        <f t="shared" si="0"/>
        <v>0</v>
      </c>
      <c r="B32" s="2"/>
      <c r="C32" s="67"/>
      <c r="D32" s="307"/>
      <c r="E32" s="533"/>
      <c r="F32" s="533"/>
      <c r="G32" s="533"/>
      <c r="H32" s="533"/>
      <c r="I32" s="533"/>
      <c r="J32" s="533"/>
      <c r="K32" s="533"/>
      <c r="L32" s="533"/>
      <c r="M32" s="533"/>
      <c r="N32" s="533"/>
      <c r="O32" s="533"/>
      <c r="P32" s="533"/>
      <c r="Q32" s="533"/>
      <c r="R32" s="534"/>
      <c r="V32">
        <v>23</v>
      </c>
    </row>
    <row r="33" spans="1:18" ht="12.75" customHeight="1" x14ac:dyDescent="0.2">
      <c r="A33" s="3">
        <f t="shared" si="0"/>
        <v>0</v>
      </c>
      <c r="B33" s="2"/>
      <c r="C33" s="67"/>
      <c r="D33" s="307"/>
      <c r="E33" s="533"/>
      <c r="F33" s="533"/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4"/>
    </row>
    <row r="34" spans="1:18" ht="12.75" customHeight="1" x14ac:dyDescent="0.2">
      <c r="A34" s="3">
        <f t="shared" si="0"/>
        <v>0</v>
      </c>
      <c r="B34" s="2"/>
      <c r="C34" s="67"/>
      <c r="D34" s="307"/>
      <c r="E34" s="533"/>
      <c r="F34" s="533"/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4"/>
    </row>
    <row r="35" spans="1:18" ht="12.75" customHeight="1" x14ac:dyDescent="0.2">
      <c r="A35" s="3">
        <f t="shared" si="0"/>
        <v>0</v>
      </c>
      <c r="B35" s="2"/>
      <c r="C35" s="67"/>
      <c r="D35" s="307"/>
      <c r="E35" s="533"/>
      <c r="F35" s="533"/>
      <c r="G35" s="533"/>
      <c r="H35" s="533"/>
      <c r="I35" s="533"/>
      <c r="J35" s="533"/>
      <c r="K35" s="533"/>
      <c r="L35" s="533"/>
      <c r="M35" s="533"/>
      <c r="N35" s="533"/>
      <c r="O35" s="533"/>
      <c r="P35" s="533"/>
      <c r="Q35" s="533"/>
      <c r="R35" s="534"/>
    </row>
    <row r="36" spans="1:18" ht="12.75" customHeight="1" x14ac:dyDescent="0.2">
      <c r="A36" s="3">
        <f t="shared" si="0"/>
        <v>0</v>
      </c>
      <c r="B36" s="2"/>
      <c r="C36" s="67"/>
      <c r="D36" s="307"/>
      <c r="E36" s="533"/>
      <c r="F36" s="533"/>
      <c r="G36" s="533"/>
      <c r="H36" s="533"/>
      <c r="I36" s="533"/>
      <c r="J36" s="533"/>
      <c r="K36" s="533"/>
      <c r="L36" s="533"/>
      <c r="M36" s="533"/>
      <c r="N36" s="533"/>
      <c r="O36" s="533"/>
      <c r="P36" s="533"/>
      <c r="Q36" s="533"/>
      <c r="R36" s="534"/>
    </row>
    <row r="37" spans="1:18" ht="12.75" customHeight="1" x14ac:dyDescent="0.2">
      <c r="A37" s="3">
        <f t="shared" si="0"/>
        <v>0</v>
      </c>
      <c r="B37" s="2"/>
      <c r="C37" s="67"/>
      <c r="D37" s="307"/>
      <c r="E37" s="533"/>
      <c r="F37" s="533"/>
      <c r="G37" s="533"/>
      <c r="H37" s="533"/>
      <c r="I37" s="533"/>
      <c r="J37" s="533"/>
      <c r="K37" s="533"/>
      <c r="L37" s="533"/>
      <c r="M37" s="533"/>
      <c r="N37" s="533"/>
      <c r="O37" s="533"/>
      <c r="P37" s="533"/>
      <c r="Q37" s="533"/>
      <c r="R37" s="534"/>
    </row>
    <row r="38" spans="1:18" ht="12.75" customHeight="1" x14ac:dyDescent="0.2">
      <c r="A38" s="3">
        <f t="shared" si="0"/>
        <v>0</v>
      </c>
      <c r="B38" s="2"/>
      <c r="C38" s="67"/>
      <c r="D38" s="307"/>
      <c r="E38" s="533"/>
      <c r="F38" s="533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33"/>
      <c r="R38" s="534"/>
    </row>
    <row r="39" spans="1:18" ht="12.75" customHeight="1" x14ac:dyDescent="0.2">
      <c r="A39" s="3">
        <f t="shared" si="0"/>
        <v>0</v>
      </c>
      <c r="B39" s="2"/>
      <c r="C39" s="67"/>
      <c r="D39" s="307"/>
      <c r="E39" s="533"/>
      <c r="F39" s="533"/>
      <c r="G39" s="533"/>
      <c r="H39" s="533"/>
      <c r="I39" s="533"/>
      <c r="J39" s="533"/>
      <c r="K39" s="533"/>
      <c r="L39" s="533"/>
      <c r="M39" s="533"/>
      <c r="N39" s="533"/>
      <c r="O39" s="533"/>
      <c r="P39" s="533"/>
      <c r="Q39" s="533"/>
      <c r="R39" s="534"/>
    </row>
    <row r="40" spans="1:18" x14ac:dyDescent="0.2">
      <c r="A40" s="3">
        <f t="shared" si="0"/>
        <v>0</v>
      </c>
      <c r="B40" s="2"/>
      <c r="C40" s="67"/>
      <c r="D40" s="307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4"/>
    </row>
    <row r="41" spans="1:18" x14ac:dyDescent="0.2">
      <c r="A41" s="3">
        <f t="shared" si="0"/>
        <v>0</v>
      </c>
      <c r="B41" s="2"/>
      <c r="C41" s="67"/>
      <c r="D41" s="307"/>
      <c r="E41" s="533"/>
      <c r="F41" s="533"/>
      <c r="G41" s="533"/>
      <c r="H41" s="533"/>
      <c r="I41" s="533"/>
      <c r="J41" s="533"/>
      <c r="K41" s="533"/>
      <c r="L41" s="533"/>
      <c r="M41" s="533"/>
      <c r="N41" s="533"/>
      <c r="O41" s="533"/>
      <c r="P41" s="533"/>
      <c r="Q41" s="533"/>
      <c r="R41" s="534"/>
    </row>
    <row r="42" spans="1:18" x14ac:dyDescent="0.2">
      <c r="A42" s="3">
        <f t="shared" si="0"/>
        <v>0</v>
      </c>
      <c r="B42" s="2"/>
      <c r="C42" s="67"/>
      <c r="D42" s="307"/>
      <c r="E42" s="533"/>
      <c r="F42" s="533"/>
      <c r="G42" s="533"/>
      <c r="H42" s="533"/>
      <c r="I42" s="533"/>
      <c r="J42" s="533"/>
      <c r="K42" s="533"/>
      <c r="L42" s="533"/>
      <c r="M42" s="533"/>
      <c r="N42" s="533"/>
      <c r="O42" s="533"/>
      <c r="P42" s="533"/>
      <c r="Q42" s="533"/>
      <c r="R42" s="534"/>
    </row>
    <row r="43" spans="1:18" x14ac:dyDescent="0.2">
      <c r="A43" s="3">
        <f t="shared" si="0"/>
        <v>0</v>
      </c>
      <c r="B43" s="2"/>
      <c r="C43" s="67"/>
      <c r="D43" s="307"/>
      <c r="E43" s="533"/>
      <c r="F43" s="533"/>
      <c r="G43" s="533"/>
      <c r="H43" s="533"/>
      <c r="I43" s="533"/>
      <c r="J43" s="533"/>
      <c r="K43" s="533"/>
      <c r="L43" s="533"/>
      <c r="M43" s="533"/>
      <c r="N43" s="533"/>
      <c r="O43" s="533"/>
      <c r="P43" s="533"/>
      <c r="Q43" s="533"/>
      <c r="R43" s="534"/>
    </row>
    <row r="44" spans="1:18" ht="13.5" thickBot="1" x14ac:dyDescent="0.25">
      <c r="A44" s="543" t="s">
        <v>40</v>
      </c>
      <c r="B44" s="544"/>
      <c r="C44" s="62">
        <f>SUM(C18:C43)</f>
        <v>24</v>
      </c>
      <c r="D44" s="80"/>
      <c r="E44" s="545" t="s">
        <v>348</v>
      </c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45"/>
      <c r="R44" s="546"/>
    </row>
    <row r="45" spans="1:18" x14ac:dyDescent="0.2">
      <c r="A45" s="7" t="s">
        <v>98</v>
      </c>
      <c r="B45" s="77" t="s">
        <v>2</v>
      </c>
      <c r="C45" s="77" t="s">
        <v>8</v>
      </c>
      <c r="D45" s="77" t="s">
        <v>9</v>
      </c>
      <c r="E45" s="77" t="s">
        <v>90</v>
      </c>
      <c r="F45" s="77" t="s">
        <v>10</v>
      </c>
      <c r="G45" s="77" t="s">
        <v>11</v>
      </c>
      <c r="H45" s="77" t="s">
        <v>12</v>
      </c>
      <c r="I45" s="77" t="s">
        <v>13</v>
      </c>
      <c r="J45" s="77" t="s">
        <v>14</v>
      </c>
      <c r="K45" s="77" t="s">
        <v>15</v>
      </c>
      <c r="L45" s="77" t="s">
        <v>91</v>
      </c>
      <c r="M45" s="87" t="s">
        <v>48</v>
      </c>
      <c r="N45" s="87" t="s">
        <v>16</v>
      </c>
      <c r="O45" s="87" t="s">
        <v>92</v>
      </c>
      <c r="P45" s="547" t="s">
        <v>17</v>
      </c>
      <c r="Q45" s="519"/>
      <c r="R45" s="520"/>
    </row>
    <row r="46" spans="1:18" x14ac:dyDescent="0.2">
      <c r="A46" s="156">
        <v>1</v>
      </c>
      <c r="B46" s="202">
        <v>17.5</v>
      </c>
      <c r="C46" s="157" t="s">
        <v>224</v>
      </c>
      <c r="D46" s="157" t="s">
        <v>221</v>
      </c>
      <c r="E46" s="157"/>
      <c r="F46" s="157">
        <v>17111528</v>
      </c>
      <c r="G46" s="157" t="s">
        <v>222</v>
      </c>
      <c r="H46" s="157">
        <v>40</v>
      </c>
      <c r="I46" s="157">
        <v>1177</v>
      </c>
      <c r="J46" s="189">
        <f t="shared" ref="J46:J53" si="1">IF(I46="","",I46-H46)</f>
        <v>1137</v>
      </c>
      <c r="K46" s="158">
        <v>20.5</v>
      </c>
      <c r="L46" s="85">
        <f t="shared" ref="L46:L53" si="2">IF(K46=0,"",(J46/K46))</f>
        <v>55.463414634146339</v>
      </c>
      <c r="M46" s="33" t="s">
        <v>244</v>
      </c>
      <c r="N46" s="307" t="s">
        <v>12</v>
      </c>
      <c r="O46" s="307" t="s">
        <v>243</v>
      </c>
      <c r="P46" s="541" t="s">
        <v>195</v>
      </c>
      <c r="Q46" s="541"/>
      <c r="R46" s="542"/>
    </row>
    <row r="47" spans="1:18" x14ac:dyDescent="0.2">
      <c r="A47" s="156">
        <v>2</v>
      </c>
      <c r="B47" s="202">
        <v>12.25</v>
      </c>
      <c r="C47" s="157" t="s">
        <v>268</v>
      </c>
      <c r="D47" s="157" t="s">
        <v>269</v>
      </c>
      <c r="E47" s="157" t="s">
        <v>270</v>
      </c>
      <c r="F47" s="157">
        <v>39972</v>
      </c>
      <c r="G47" s="157" t="s">
        <v>271</v>
      </c>
      <c r="H47" s="157">
        <v>1177</v>
      </c>
      <c r="I47" s="157">
        <v>4385</v>
      </c>
      <c r="J47" s="189">
        <f t="shared" si="1"/>
        <v>3208</v>
      </c>
      <c r="K47" s="158">
        <v>27.25</v>
      </c>
      <c r="L47" s="85">
        <f t="shared" si="2"/>
        <v>117.72477064220183</v>
      </c>
      <c r="M47" s="33"/>
      <c r="N47" s="307"/>
      <c r="O47" s="307"/>
      <c r="P47" s="541" t="s">
        <v>196</v>
      </c>
      <c r="Q47" s="541"/>
      <c r="R47" s="542"/>
    </row>
    <row r="48" spans="1:18" x14ac:dyDescent="0.2">
      <c r="A48" s="156"/>
      <c r="B48" s="202"/>
      <c r="C48" s="157"/>
      <c r="D48" s="157"/>
      <c r="E48" s="157"/>
      <c r="F48" s="157"/>
      <c r="G48" s="157"/>
      <c r="H48" s="157"/>
      <c r="I48" s="157"/>
      <c r="J48" s="189" t="str">
        <f t="shared" si="1"/>
        <v/>
      </c>
      <c r="K48" s="158"/>
      <c r="L48" s="85" t="str">
        <f t="shared" si="2"/>
        <v/>
      </c>
      <c r="M48" s="113"/>
      <c r="N48" s="59"/>
      <c r="O48" s="59"/>
      <c r="P48" s="541"/>
      <c r="Q48" s="541"/>
      <c r="R48" s="542"/>
    </row>
    <row r="49" spans="1:18" x14ac:dyDescent="0.2">
      <c r="A49" s="156"/>
      <c r="B49" s="202"/>
      <c r="C49" s="157"/>
      <c r="D49" s="157"/>
      <c r="E49" s="157"/>
      <c r="F49" s="157"/>
      <c r="G49" s="157"/>
      <c r="H49" s="157"/>
      <c r="I49" s="157"/>
      <c r="J49" s="189" t="str">
        <f t="shared" si="1"/>
        <v/>
      </c>
      <c r="K49" s="158"/>
      <c r="L49" s="85" t="str">
        <f t="shared" si="2"/>
        <v/>
      </c>
      <c r="M49" s="307"/>
      <c r="N49" s="307"/>
      <c r="O49" s="307"/>
      <c r="P49" s="541"/>
      <c r="Q49" s="541"/>
      <c r="R49" s="542"/>
    </row>
    <row r="50" spans="1:18" ht="14.25" customHeight="1" x14ac:dyDescent="0.2">
      <c r="A50" s="156"/>
      <c r="B50" s="202"/>
      <c r="C50" s="157"/>
      <c r="D50" s="157"/>
      <c r="E50" s="157"/>
      <c r="F50" s="157"/>
      <c r="G50" s="157"/>
      <c r="H50" s="157"/>
      <c r="I50" s="157"/>
      <c r="J50" s="189" t="str">
        <f t="shared" si="1"/>
        <v/>
      </c>
      <c r="K50" s="158"/>
      <c r="L50" s="85" t="str">
        <f t="shared" si="2"/>
        <v/>
      </c>
      <c r="M50" s="113"/>
      <c r="N50" s="307"/>
      <c r="O50" s="307"/>
      <c r="P50" s="541"/>
      <c r="Q50" s="541"/>
      <c r="R50" s="542"/>
    </row>
    <row r="51" spans="1:18" ht="12.75" customHeight="1" x14ac:dyDescent="0.2">
      <c r="A51" s="32"/>
      <c r="B51" s="314"/>
      <c r="C51" s="307"/>
      <c r="D51" s="307"/>
      <c r="E51" s="307"/>
      <c r="F51" s="33"/>
      <c r="G51" s="307"/>
      <c r="H51" s="307"/>
      <c r="I51" s="307"/>
      <c r="J51" s="131" t="str">
        <f t="shared" si="1"/>
        <v/>
      </c>
      <c r="K51" s="110"/>
      <c r="L51" s="85" t="str">
        <f t="shared" si="2"/>
        <v/>
      </c>
      <c r="M51" s="307"/>
      <c r="N51" s="307"/>
      <c r="O51" s="307"/>
      <c r="P51" s="541"/>
      <c r="Q51" s="541"/>
      <c r="R51" s="542"/>
    </row>
    <row r="52" spans="1:18" ht="12.75" customHeight="1" x14ac:dyDescent="0.2">
      <c r="A52" s="32"/>
      <c r="B52" s="314"/>
      <c r="C52" s="307"/>
      <c r="D52" s="307"/>
      <c r="E52" s="307"/>
      <c r="F52" s="34"/>
      <c r="G52" s="307"/>
      <c r="H52" s="307"/>
      <c r="I52" s="307"/>
      <c r="J52" s="131" t="str">
        <f t="shared" si="1"/>
        <v/>
      </c>
      <c r="K52" s="110"/>
      <c r="L52" s="85" t="str">
        <f t="shared" si="2"/>
        <v/>
      </c>
      <c r="M52" s="19"/>
      <c r="N52" s="19"/>
      <c r="O52" s="19"/>
      <c r="P52" s="541"/>
      <c r="Q52" s="541"/>
      <c r="R52" s="542"/>
    </row>
    <row r="53" spans="1:18" x14ac:dyDescent="0.2">
      <c r="A53" s="32"/>
      <c r="B53" s="314"/>
      <c r="C53" s="307"/>
      <c r="D53" s="307"/>
      <c r="E53" s="307"/>
      <c r="F53" s="34"/>
      <c r="G53" s="307"/>
      <c r="H53" s="307"/>
      <c r="I53" s="307"/>
      <c r="J53" s="131" t="str">
        <f t="shared" si="1"/>
        <v/>
      </c>
      <c r="K53" s="110"/>
      <c r="L53" s="85" t="str">
        <f t="shared" si="2"/>
        <v/>
      </c>
      <c r="M53" s="19"/>
      <c r="N53" s="19"/>
      <c r="O53" s="19"/>
      <c r="P53" s="541"/>
      <c r="Q53" s="541"/>
      <c r="R53" s="542"/>
    </row>
    <row r="54" spans="1:18" x14ac:dyDescent="0.2">
      <c r="A54" s="5" t="s">
        <v>97</v>
      </c>
      <c r="B54" s="562" t="s">
        <v>99</v>
      </c>
      <c r="C54" s="563"/>
      <c r="D54" s="563"/>
      <c r="E54" s="563"/>
      <c r="F54" s="563"/>
      <c r="G54" s="563"/>
      <c r="H54" s="563"/>
      <c r="I54" s="564"/>
      <c r="J54" s="77" t="s">
        <v>72</v>
      </c>
      <c r="K54" s="9" t="s">
        <v>101</v>
      </c>
      <c r="L54" s="9" t="s">
        <v>2</v>
      </c>
      <c r="M54" s="9" t="s">
        <v>100</v>
      </c>
      <c r="N54" s="9" t="s">
        <v>192</v>
      </c>
      <c r="O54" s="9" t="s">
        <v>136</v>
      </c>
      <c r="P54" s="115" t="s">
        <v>144</v>
      </c>
      <c r="Q54" s="9" t="s">
        <v>102</v>
      </c>
      <c r="R54" s="6" t="s">
        <v>10</v>
      </c>
    </row>
    <row r="55" spans="1:18" x14ac:dyDescent="0.2">
      <c r="A55" s="159">
        <v>1</v>
      </c>
      <c r="B55" s="500" t="s">
        <v>220</v>
      </c>
      <c r="C55" s="501"/>
      <c r="D55" s="501"/>
      <c r="E55" s="501"/>
      <c r="F55" s="501"/>
      <c r="G55" s="501"/>
      <c r="H55" s="501"/>
      <c r="I55" s="502"/>
      <c r="J55" s="26">
        <v>237.43</v>
      </c>
      <c r="K55" s="314"/>
      <c r="L55" s="315"/>
      <c r="M55" s="315"/>
      <c r="N55" s="22"/>
      <c r="O55" s="315"/>
      <c r="P55" s="315"/>
      <c r="Q55" s="315"/>
      <c r="R55" s="316"/>
    </row>
    <row r="56" spans="1:18" x14ac:dyDescent="0.2">
      <c r="A56" s="159">
        <v>2</v>
      </c>
      <c r="B56" s="500" t="s">
        <v>279</v>
      </c>
      <c r="C56" s="501"/>
      <c r="D56" s="501"/>
      <c r="E56" s="501"/>
      <c r="F56" s="501"/>
      <c r="G56" s="501"/>
      <c r="H56" s="501"/>
      <c r="I56" s="502"/>
      <c r="J56" s="26">
        <v>660.53</v>
      </c>
      <c r="K56" s="314" t="s">
        <v>272</v>
      </c>
      <c r="L56" s="315" t="s">
        <v>273</v>
      </c>
      <c r="M56" s="315" t="s">
        <v>274</v>
      </c>
      <c r="N56" s="22">
        <v>11.5</v>
      </c>
      <c r="O56" s="315" t="s">
        <v>275</v>
      </c>
      <c r="P56" s="315" t="s">
        <v>276</v>
      </c>
      <c r="Q56" s="315" t="s">
        <v>277</v>
      </c>
      <c r="R56" s="316" t="s">
        <v>278</v>
      </c>
    </row>
    <row r="57" spans="1:18" x14ac:dyDescent="0.2">
      <c r="A57" s="159"/>
      <c r="B57" s="500"/>
      <c r="C57" s="501"/>
      <c r="D57" s="501"/>
      <c r="E57" s="501"/>
      <c r="F57" s="501"/>
      <c r="G57" s="501"/>
      <c r="H57" s="501"/>
      <c r="I57" s="502"/>
      <c r="J57" s="26"/>
      <c r="K57" s="314"/>
      <c r="L57" s="315"/>
      <c r="M57" s="315"/>
      <c r="N57" s="22"/>
      <c r="O57" s="315"/>
      <c r="P57" s="315"/>
      <c r="Q57" s="315"/>
      <c r="R57" s="316"/>
    </row>
    <row r="58" spans="1:18" x14ac:dyDescent="0.2">
      <c r="A58" s="159"/>
      <c r="B58" s="500"/>
      <c r="C58" s="501"/>
      <c r="D58" s="501"/>
      <c r="E58" s="501"/>
      <c r="F58" s="501"/>
      <c r="G58" s="501"/>
      <c r="H58" s="501"/>
      <c r="I58" s="502"/>
      <c r="J58" s="26"/>
      <c r="K58" s="314"/>
      <c r="L58" s="315"/>
      <c r="M58" s="315"/>
      <c r="N58" s="22"/>
      <c r="O58" s="315"/>
      <c r="P58" s="315"/>
      <c r="Q58" s="315"/>
      <c r="R58" s="316"/>
    </row>
    <row r="59" spans="1:18" x14ac:dyDescent="0.2">
      <c r="A59" s="159"/>
      <c r="B59" s="500"/>
      <c r="C59" s="501"/>
      <c r="D59" s="501"/>
      <c r="E59" s="501"/>
      <c r="F59" s="501"/>
      <c r="G59" s="501"/>
      <c r="H59" s="501"/>
      <c r="I59" s="502"/>
      <c r="J59" s="26"/>
      <c r="K59" s="314"/>
      <c r="L59" s="315"/>
      <c r="M59" s="315"/>
      <c r="N59" s="22"/>
      <c r="O59" s="315"/>
      <c r="P59" s="315"/>
      <c r="Q59" s="315"/>
      <c r="R59" s="316"/>
    </row>
    <row r="60" spans="1:18" ht="12.75" customHeight="1" x14ac:dyDescent="0.2">
      <c r="A60" s="159"/>
      <c r="B60" s="500"/>
      <c r="C60" s="501"/>
      <c r="D60" s="501"/>
      <c r="E60" s="501"/>
      <c r="F60" s="501"/>
      <c r="G60" s="501"/>
      <c r="H60" s="501"/>
      <c r="I60" s="502"/>
      <c r="J60" s="26"/>
      <c r="K60" s="314"/>
      <c r="L60" s="315"/>
      <c r="M60" s="315"/>
      <c r="N60" s="22"/>
      <c r="O60" s="315"/>
      <c r="P60" s="315"/>
      <c r="Q60" s="315"/>
      <c r="R60" s="316"/>
    </row>
    <row r="61" spans="1:18" x14ac:dyDescent="0.2">
      <c r="A61" s="21"/>
      <c r="B61" s="548"/>
      <c r="C61" s="549"/>
      <c r="D61" s="549"/>
      <c r="E61" s="549"/>
      <c r="F61" s="549"/>
      <c r="G61" s="549"/>
      <c r="H61" s="549"/>
      <c r="I61" s="550"/>
      <c r="J61" s="26"/>
      <c r="K61" s="314"/>
      <c r="L61" s="315"/>
      <c r="M61" s="315"/>
      <c r="N61" s="22"/>
      <c r="O61" s="315"/>
      <c r="P61" s="315"/>
      <c r="Q61" s="315"/>
      <c r="R61" s="316"/>
    </row>
    <row r="62" spans="1:18" ht="13.5" thickBot="1" x14ac:dyDescent="0.25">
      <c r="A62" s="31"/>
      <c r="B62" s="551"/>
      <c r="C62" s="552"/>
      <c r="D62" s="552"/>
      <c r="E62" s="552"/>
      <c r="F62" s="552"/>
      <c r="G62" s="552"/>
      <c r="H62" s="552"/>
      <c r="I62" s="553"/>
      <c r="J62" s="23"/>
      <c r="K62" s="320"/>
      <c r="L62" s="320"/>
      <c r="M62" s="320"/>
      <c r="N62" s="23"/>
      <c r="O62" s="320"/>
      <c r="P62" s="320"/>
      <c r="Q62" s="320"/>
      <c r="R62" s="234"/>
    </row>
    <row r="63" spans="1:18" ht="13.5" thickBot="1" x14ac:dyDescent="0.25">
      <c r="A63" s="10"/>
      <c r="B63" s="11"/>
      <c r="C63" s="52" t="s">
        <v>46</v>
      </c>
      <c r="D63" s="52" t="s">
        <v>47</v>
      </c>
      <c r="E63" s="52" t="s">
        <v>48</v>
      </c>
      <c r="F63" s="52" t="s">
        <v>49</v>
      </c>
      <c r="G63" s="52" t="s">
        <v>50</v>
      </c>
      <c r="H63" s="52" t="s">
        <v>29</v>
      </c>
      <c r="I63" s="53" t="s">
        <v>51</v>
      </c>
      <c r="J63" s="554" t="s">
        <v>27</v>
      </c>
      <c r="K63" s="555"/>
      <c r="L63" s="108"/>
      <c r="M63" s="108"/>
      <c r="N63" s="58" t="s">
        <v>2</v>
      </c>
      <c r="O63" s="309" t="s">
        <v>3</v>
      </c>
      <c r="P63" s="79" t="s">
        <v>105</v>
      </c>
      <c r="Q63" s="79" t="s">
        <v>106</v>
      </c>
      <c r="R63" s="18" t="s">
        <v>4</v>
      </c>
    </row>
    <row r="64" spans="1:18" x14ac:dyDescent="0.2">
      <c r="A64" s="12" t="s">
        <v>52</v>
      </c>
      <c r="B64" s="13"/>
      <c r="C64" s="307">
        <v>5</v>
      </c>
      <c r="D64" s="26">
        <v>19.5</v>
      </c>
      <c r="E64" s="307" t="s">
        <v>281</v>
      </c>
      <c r="F64" s="27" t="s">
        <v>282</v>
      </c>
      <c r="G64" s="307"/>
      <c r="H64" s="28"/>
      <c r="I64" s="306"/>
      <c r="J64" s="61">
        <v>68.2</v>
      </c>
      <c r="K64" s="94" t="s">
        <v>57</v>
      </c>
      <c r="L64" s="556" t="s">
        <v>6</v>
      </c>
      <c r="M64" s="557"/>
      <c r="N64" s="307">
        <v>20</v>
      </c>
      <c r="O64" s="19" t="s">
        <v>190</v>
      </c>
      <c r="P64" s="111">
        <v>50</v>
      </c>
      <c r="Q64" s="111" t="s">
        <v>191</v>
      </c>
      <c r="R64" s="169"/>
    </row>
    <row r="65" spans="1:25" x14ac:dyDescent="0.2">
      <c r="A65" s="12" t="s">
        <v>53</v>
      </c>
      <c r="B65" s="13"/>
      <c r="C65" s="307">
        <v>5</v>
      </c>
      <c r="D65" s="307">
        <v>49.8</v>
      </c>
      <c r="E65" s="307" t="s">
        <v>280</v>
      </c>
      <c r="F65" s="307" t="s">
        <v>282</v>
      </c>
      <c r="G65" s="59"/>
      <c r="H65" s="307"/>
      <c r="I65" s="306"/>
      <c r="J65" s="558"/>
      <c r="K65" s="559"/>
      <c r="L65" s="560" t="s">
        <v>107</v>
      </c>
      <c r="M65" s="561"/>
      <c r="N65" s="92">
        <v>13.375</v>
      </c>
      <c r="O65" s="19" t="s">
        <v>200</v>
      </c>
      <c r="P65" s="111">
        <v>1177</v>
      </c>
      <c r="Q65" s="111" t="s">
        <v>191</v>
      </c>
      <c r="R65" s="169"/>
    </row>
    <row r="66" spans="1:25" ht="13.5" thickBot="1" x14ac:dyDescent="0.25">
      <c r="A66" s="15" t="s">
        <v>54</v>
      </c>
      <c r="B66" s="16"/>
      <c r="C66" s="29">
        <v>5</v>
      </c>
      <c r="D66" s="29">
        <v>19.5</v>
      </c>
      <c r="E66" s="29" t="s">
        <v>281</v>
      </c>
      <c r="F66" s="29" t="s">
        <v>282</v>
      </c>
      <c r="G66" s="60">
        <v>84</v>
      </c>
      <c r="H66" s="29">
        <v>3759.24</v>
      </c>
      <c r="I66" s="30">
        <v>443</v>
      </c>
      <c r="J66" s="574"/>
      <c r="K66" s="575"/>
      <c r="L66" s="560" t="s">
        <v>108</v>
      </c>
      <c r="M66" s="561"/>
      <c r="N66" s="92"/>
      <c r="O66" s="19"/>
      <c r="P66" s="111"/>
      <c r="Q66" s="111"/>
      <c r="R66" s="169"/>
    </row>
    <row r="67" spans="1:25" ht="13.5" thickBot="1" x14ac:dyDescent="0.25">
      <c r="A67" s="527" t="s">
        <v>56</v>
      </c>
      <c r="B67" s="576"/>
      <c r="C67" s="577" t="s">
        <v>33</v>
      </c>
      <c r="D67" s="577"/>
      <c r="E67" s="25">
        <v>0.95</v>
      </c>
      <c r="F67" s="578" t="s">
        <v>34</v>
      </c>
      <c r="G67" s="577"/>
      <c r="H67" s="24">
        <v>0.95</v>
      </c>
      <c r="I67" s="540" t="s">
        <v>73</v>
      </c>
      <c r="J67" s="579"/>
      <c r="K67" s="579"/>
      <c r="L67" s="580" t="s">
        <v>109</v>
      </c>
      <c r="M67" s="561"/>
      <c r="N67" s="92"/>
      <c r="O67" s="19"/>
      <c r="P67" s="111"/>
      <c r="Q67" s="111"/>
      <c r="R67" s="169"/>
    </row>
    <row r="68" spans="1:25" ht="13.5" thickBot="1" x14ac:dyDescent="0.25">
      <c r="A68" s="17"/>
      <c r="B68" s="309" t="s">
        <v>9</v>
      </c>
      <c r="C68" s="309" t="s">
        <v>28</v>
      </c>
      <c r="D68" s="309" t="s">
        <v>29</v>
      </c>
      <c r="E68" s="309" t="s">
        <v>55</v>
      </c>
      <c r="F68" s="309" t="s">
        <v>30</v>
      </c>
      <c r="G68" s="309" t="s">
        <v>31</v>
      </c>
      <c r="H68" s="18" t="s">
        <v>32</v>
      </c>
      <c r="I68" s="5" t="s">
        <v>5</v>
      </c>
      <c r="J68" s="9" t="s">
        <v>30</v>
      </c>
      <c r="K68" s="310" t="s">
        <v>35</v>
      </c>
      <c r="L68" s="565" t="s">
        <v>110</v>
      </c>
      <c r="M68" s="566"/>
      <c r="N68" s="93"/>
      <c r="O68" s="20"/>
      <c r="P68" s="112"/>
      <c r="Q68" s="112"/>
      <c r="R68" s="170"/>
    </row>
    <row r="69" spans="1:25" x14ac:dyDescent="0.2">
      <c r="A69" s="312" t="s">
        <v>33</v>
      </c>
      <c r="B69" s="50" t="s">
        <v>283</v>
      </c>
      <c r="C69" s="22">
        <v>6</v>
      </c>
      <c r="D69" s="22">
        <v>12</v>
      </c>
      <c r="E69" s="65">
        <v>4.4000000000000004</v>
      </c>
      <c r="F69" s="28">
        <v>100</v>
      </c>
      <c r="G69" s="14">
        <f>E69*F69*E67</f>
        <v>418.00000000000006</v>
      </c>
      <c r="H69" s="63">
        <v>3450</v>
      </c>
      <c r="I69" s="21" t="s">
        <v>340</v>
      </c>
      <c r="J69" s="314" t="s">
        <v>305</v>
      </c>
      <c r="K69" s="306">
        <v>200</v>
      </c>
      <c r="L69" s="540" t="s">
        <v>132</v>
      </c>
      <c r="M69" s="507"/>
      <c r="N69" s="507"/>
      <c r="O69" s="567" t="s">
        <v>126</v>
      </c>
      <c r="P69" s="531"/>
      <c r="Q69" s="531"/>
      <c r="R69" s="532"/>
    </row>
    <row r="70" spans="1:25" ht="13.5" thickBot="1" x14ac:dyDescent="0.25">
      <c r="A70" s="325" t="s">
        <v>34</v>
      </c>
      <c r="B70" s="51" t="s">
        <v>283</v>
      </c>
      <c r="C70" s="23">
        <v>6</v>
      </c>
      <c r="D70" s="23">
        <v>12</v>
      </c>
      <c r="E70" s="66">
        <v>4.4000000000000004</v>
      </c>
      <c r="F70" s="35">
        <v>100</v>
      </c>
      <c r="G70" s="8">
        <f>E70*F70*H67</f>
        <v>418.00000000000006</v>
      </c>
      <c r="H70" s="64">
        <v>3450</v>
      </c>
      <c r="I70" s="125" t="s">
        <v>340</v>
      </c>
      <c r="J70" s="120" t="s">
        <v>305</v>
      </c>
      <c r="K70" s="126">
        <v>200</v>
      </c>
      <c r="L70" s="568" t="s">
        <v>118</v>
      </c>
      <c r="M70" s="569"/>
      <c r="N70" s="166">
        <v>5</v>
      </c>
      <c r="O70" s="570" t="s">
        <v>133</v>
      </c>
      <c r="P70" s="571"/>
      <c r="Q70" s="572" t="s">
        <v>205</v>
      </c>
      <c r="R70" s="573"/>
    </row>
    <row r="71" spans="1:25" x14ac:dyDescent="0.2">
      <c r="A71" s="587" t="s">
        <v>112</v>
      </c>
      <c r="B71" s="588"/>
      <c r="C71" s="191">
        <v>43242</v>
      </c>
      <c r="D71" s="317" t="s">
        <v>111</v>
      </c>
      <c r="E71" s="183">
        <v>0.8125</v>
      </c>
      <c r="F71" s="589" t="s">
        <v>76</v>
      </c>
      <c r="G71" s="590"/>
      <c r="H71" s="151"/>
      <c r="I71" s="323" t="s">
        <v>156</v>
      </c>
      <c r="J71" s="591" t="s">
        <v>157</v>
      </c>
      <c r="K71" s="592"/>
      <c r="L71" s="584" t="s">
        <v>119</v>
      </c>
      <c r="M71" s="584"/>
      <c r="N71" s="100">
        <v>6</v>
      </c>
      <c r="O71" s="593" t="s">
        <v>131</v>
      </c>
      <c r="P71" s="594"/>
      <c r="Q71" s="585" t="s">
        <v>259</v>
      </c>
      <c r="R71" s="586"/>
      <c r="V71" s="95"/>
      <c r="W71" s="96"/>
      <c r="X71" s="96"/>
      <c r="Y71" s="96"/>
    </row>
    <row r="72" spans="1:25" x14ac:dyDescent="0.2">
      <c r="A72" s="570" t="s">
        <v>113</v>
      </c>
      <c r="B72" s="571"/>
      <c r="C72" s="113">
        <v>43244</v>
      </c>
      <c r="D72" s="313" t="s">
        <v>111</v>
      </c>
      <c r="E72" s="184">
        <v>0.5625</v>
      </c>
      <c r="F72" s="581" t="s">
        <v>75</v>
      </c>
      <c r="G72" s="582"/>
      <c r="H72" s="238"/>
      <c r="I72" s="312" t="s">
        <v>158</v>
      </c>
      <c r="J72" s="500" t="s">
        <v>284</v>
      </c>
      <c r="K72" s="583"/>
      <c r="L72" s="584" t="s">
        <v>120</v>
      </c>
      <c r="M72" s="584"/>
      <c r="N72" s="100">
        <v>1</v>
      </c>
      <c r="O72" s="570" t="s">
        <v>128</v>
      </c>
      <c r="P72" s="571"/>
      <c r="Q72" s="585" t="s">
        <v>260</v>
      </c>
      <c r="R72" s="586"/>
      <c r="V72" s="95"/>
      <c r="W72" s="97"/>
      <c r="X72" s="97"/>
      <c r="Y72" s="96"/>
    </row>
    <row r="73" spans="1:25" x14ac:dyDescent="0.2">
      <c r="A73" s="570" t="s">
        <v>114</v>
      </c>
      <c r="B73" s="571"/>
      <c r="C73" s="113">
        <v>43274</v>
      </c>
      <c r="D73" s="313" t="s">
        <v>111</v>
      </c>
      <c r="E73" s="184">
        <v>0.38541666666666669</v>
      </c>
      <c r="F73" s="581" t="s">
        <v>142</v>
      </c>
      <c r="G73" s="582"/>
      <c r="H73" s="238"/>
      <c r="I73" s="312" t="s">
        <v>159</v>
      </c>
      <c r="J73" s="500" t="s">
        <v>285</v>
      </c>
      <c r="K73" s="583"/>
      <c r="L73" s="584" t="s">
        <v>127</v>
      </c>
      <c r="M73" s="584"/>
      <c r="N73" s="100">
        <v>2</v>
      </c>
      <c r="O73" s="593" t="s">
        <v>131</v>
      </c>
      <c r="P73" s="594"/>
      <c r="Q73" s="585" t="s">
        <v>261</v>
      </c>
      <c r="R73" s="586"/>
    </row>
    <row r="74" spans="1:25" x14ac:dyDescent="0.2">
      <c r="A74" s="570" t="s">
        <v>116</v>
      </c>
      <c r="B74" s="571"/>
      <c r="C74" s="114"/>
      <c r="D74" s="313" t="s">
        <v>111</v>
      </c>
      <c r="E74" s="184"/>
      <c r="F74" s="581" t="s">
        <v>150</v>
      </c>
      <c r="G74" s="582"/>
      <c r="H74" s="239">
        <v>1</v>
      </c>
      <c r="I74" s="312" t="s">
        <v>160</v>
      </c>
      <c r="J74" s="500"/>
      <c r="K74" s="583"/>
      <c r="L74" s="584" t="s">
        <v>122</v>
      </c>
      <c r="M74" s="584"/>
      <c r="N74" s="100">
        <v>2</v>
      </c>
      <c r="O74" s="570" t="s">
        <v>120</v>
      </c>
      <c r="P74" s="571"/>
      <c r="Q74" s="585" t="s">
        <v>262</v>
      </c>
      <c r="R74" s="586"/>
      <c r="T74" s="95"/>
      <c r="U74" s="101"/>
      <c r="V74" s="102"/>
      <c r="W74" s="103"/>
      <c r="X74" s="103"/>
      <c r="Y74" s="103"/>
    </row>
    <row r="75" spans="1:25" x14ac:dyDescent="0.2">
      <c r="A75" s="570" t="s">
        <v>117</v>
      </c>
      <c r="B75" s="571"/>
      <c r="C75" s="114"/>
      <c r="D75" s="313" t="s">
        <v>111</v>
      </c>
      <c r="E75" s="185"/>
      <c r="F75" s="581" t="s">
        <v>151</v>
      </c>
      <c r="G75" s="582"/>
      <c r="H75" s="238"/>
      <c r="I75" s="312" t="s">
        <v>161</v>
      </c>
      <c r="J75" s="500"/>
      <c r="K75" s="583"/>
      <c r="L75" s="584" t="s">
        <v>123</v>
      </c>
      <c r="M75" s="584"/>
      <c r="N75" s="100">
        <v>2</v>
      </c>
      <c r="O75" s="593" t="s">
        <v>131</v>
      </c>
      <c r="P75" s="594"/>
      <c r="Q75" s="585" t="s">
        <v>263</v>
      </c>
      <c r="R75" s="586"/>
      <c r="T75" s="104"/>
      <c r="U75" s="104"/>
      <c r="V75" s="104"/>
      <c r="W75" s="104"/>
      <c r="X75" s="104"/>
      <c r="Y75" s="104"/>
    </row>
    <row r="76" spans="1:25" ht="13.5" thickBot="1" x14ac:dyDescent="0.25">
      <c r="A76" s="595" t="s">
        <v>115</v>
      </c>
      <c r="B76" s="596"/>
      <c r="C76" s="168"/>
      <c r="D76" s="318" t="s">
        <v>111</v>
      </c>
      <c r="E76" s="186"/>
      <c r="F76" s="597" t="s">
        <v>135</v>
      </c>
      <c r="G76" s="598"/>
      <c r="H76" s="240"/>
      <c r="I76" s="312" t="s">
        <v>162</v>
      </c>
      <c r="J76" s="500"/>
      <c r="K76" s="583"/>
      <c r="L76" s="584" t="s">
        <v>121</v>
      </c>
      <c r="M76" s="584"/>
      <c r="N76" s="100"/>
      <c r="O76" s="570" t="s">
        <v>129</v>
      </c>
      <c r="P76" s="571"/>
      <c r="Q76" s="585" t="s">
        <v>264</v>
      </c>
      <c r="R76" s="586"/>
    </row>
    <row r="77" spans="1:25" x14ac:dyDescent="0.2">
      <c r="A77" s="609" t="s">
        <v>143</v>
      </c>
      <c r="B77" s="610"/>
      <c r="C77" s="610"/>
      <c r="D77" s="610"/>
      <c r="E77" s="610"/>
      <c r="F77" s="610"/>
      <c r="G77" s="610"/>
      <c r="H77" s="610"/>
      <c r="I77" s="312" t="s">
        <v>163</v>
      </c>
      <c r="J77" s="501"/>
      <c r="K77" s="583"/>
      <c r="L77" s="584" t="s">
        <v>124</v>
      </c>
      <c r="M77" s="584"/>
      <c r="N77" s="100"/>
      <c r="O77" s="593" t="s">
        <v>131</v>
      </c>
      <c r="P77" s="594"/>
      <c r="Q77" s="585" t="s">
        <v>265</v>
      </c>
      <c r="R77" s="586"/>
    </row>
    <row r="78" spans="1:25" x14ac:dyDescent="0.2">
      <c r="A78" s="611" t="s">
        <v>193</v>
      </c>
      <c r="B78" s="612"/>
      <c r="C78" s="612"/>
      <c r="D78" s="612"/>
      <c r="E78" s="612"/>
      <c r="F78" s="612"/>
      <c r="G78" s="612"/>
      <c r="H78" s="613"/>
      <c r="I78" s="312" t="s">
        <v>164</v>
      </c>
      <c r="J78" s="501"/>
      <c r="K78" s="583"/>
      <c r="L78" s="584" t="s">
        <v>125</v>
      </c>
      <c r="M78" s="584"/>
      <c r="N78" s="100"/>
      <c r="O78" s="570" t="s">
        <v>130</v>
      </c>
      <c r="P78" s="571"/>
      <c r="Q78" s="585" t="s">
        <v>266</v>
      </c>
      <c r="R78" s="586"/>
    </row>
    <row r="79" spans="1:25" ht="13.5" thickBot="1" x14ac:dyDescent="0.25">
      <c r="A79" s="614"/>
      <c r="B79" s="615"/>
      <c r="C79" s="615"/>
      <c r="D79" s="615"/>
      <c r="E79" s="615"/>
      <c r="F79" s="615"/>
      <c r="G79" s="615"/>
      <c r="H79" s="616"/>
      <c r="I79" s="127" t="s">
        <v>202</v>
      </c>
      <c r="J79" s="599" t="s">
        <v>286</v>
      </c>
      <c r="K79" s="600"/>
      <c r="L79" s="601" t="s">
        <v>134</v>
      </c>
      <c r="M79" s="601"/>
      <c r="N79" s="167">
        <f>SUM(N70:N78)</f>
        <v>18</v>
      </c>
      <c r="O79" s="602" t="s">
        <v>131</v>
      </c>
      <c r="P79" s="603"/>
      <c r="Q79" s="604" t="s">
        <v>267</v>
      </c>
      <c r="R79" s="605"/>
      <c r="W79" s="98"/>
      <c r="X79" s="95"/>
      <c r="Y79" s="95"/>
    </row>
    <row r="80" spans="1:25" x14ac:dyDescent="0.2">
      <c r="L80" s="1"/>
      <c r="W80" s="98"/>
      <c r="X80" s="98"/>
      <c r="Y80" s="98"/>
    </row>
    <row r="81" spans="1:25" x14ac:dyDescent="0.2">
      <c r="W81" s="99"/>
      <c r="X81" s="99"/>
      <c r="Y81" s="98"/>
    </row>
    <row r="84" spans="1:25" ht="13.5" thickBot="1" x14ac:dyDescent="0.25"/>
    <row r="85" spans="1:25" ht="13.5" thickBot="1" x14ac:dyDescent="0.25">
      <c r="A85" s="323" t="s">
        <v>0</v>
      </c>
      <c r="B85" s="606" t="str">
        <f>B1</f>
        <v>Gwendolyn #2612 LB</v>
      </c>
      <c r="C85" s="606"/>
      <c r="D85" s="607"/>
      <c r="E85" s="324" t="s">
        <v>138</v>
      </c>
      <c r="F85" s="608">
        <f>F1</f>
        <v>43276</v>
      </c>
      <c r="G85" s="608"/>
      <c r="H85" s="324" t="s">
        <v>1</v>
      </c>
      <c r="I85" s="142">
        <f>I1</f>
        <v>5</v>
      </c>
      <c r="J85" s="128" t="s">
        <v>5</v>
      </c>
      <c r="K85" s="162">
        <f>K1</f>
        <v>4385</v>
      </c>
      <c r="L85" s="128" t="s">
        <v>7</v>
      </c>
      <c r="M85" s="163">
        <f>M1</f>
        <v>2525</v>
      </c>
    </row>
    <row r="86" spans="1:25" x14ac:dyDescent="0.2">
      <c r="A86" s="36" t="s">
        <v>141</v>
      </c>
      <c r="B86" s="623" t="str">
        <f>B2</f>
        <v>(Intermediate) Drilling 12 1/4" hole @ 4385'</v>
      </c>
      <c r="C86" s="624"/>
      <c r="D86" s="624"/>
      <c r="E86" s="624"/>
      <c r="F86" s="625"/>
      <c r="G86" s="4" t="s">
        <v>139</v>
      </c>
      <c r="H86" s="626">
        <f>H2</f>
        <v>46944</v>
      </c>
      <c r="I86" s="627"/>
      <c r="J86" s="567" t="s">
        <v>43</v>
      </c>
      <c r="K86" s="531"/>
      <c r="L86" s="531"/>
      <c r="M86" s="532"/>
    </row>
    <row r="87" spans="1:25" ht="13.5" thickBot="1" x14ac:dyDescent="0.25">
      <c r="A87" s="36" t="s">
        <v>74</v>
      </c>
      <c r="B87" s="628" t="str">
        <f>B3</f>
        <v>Precision Rig 593</v>
      </c>
      <c r="C87" s="629"/>
      <c r="D87" s="629"/>
      <c r="E87" s="4" t="s">
        <v>137</v>
      </c>
      <c r="F87" s="192">
        <f>F3</f>
        <v>3.6145833333357587</v>
      </c>
      <c r="G87" s="4" t="s">
        <v>140</v>
      </c>
      <c r="H87" s="630">
        <f>H3</f>
        <v>368163</v>
      </c>
      <c r="I87" s="631"/>
      <c r="J87" s="5" t="s">
        <v>80</v>
      </c>
      <c r="K87" s="9" t="s">
        <v>44</v>
      </c>
      <c r="L87" s="9" t="s">
        <v>78</v>
      </c>
      <c r="M87" s="6" t="s">
        <v>93</v>
      </c>
      <c r="R87" s="632"/>
      <c r="S87" s="633"/>
    </row>
    <row r="88" spans="1:25" x14ac:dyDescent="0.2">
      <c r="A88" s="91" t="s">
        <v>70</v>
      </c>
      <c r="B88" s="309" t="s">
        <v>2</v>
      </c>
      <c r="C88" s="309" t="s">
        <v>12</v>
      </c>
      <c r="D88" s="309" t="s">
        <v>13</v>
      </c>
      <c r="E88" s="309" t="s">
        <v>14</v>
      </c>
      <c r="F88" s="309" t="s">
        <v>15</v>
      </c>
      <c r="G88" s="309" t="s">
        <v>91</v>
      </c>
      <c r="H88" s="309" t="s">
        <v>48</v>
      </c>
      <c r="I88" s="18" t="s">
        <v>92</v>
      </c>
      <c r="J88" s="54" t="str">
        <f t="shared" ref="J88:M99" si="3">J4</f>
        <v>1942'</v>
      </c>
      <c r="K88" s="131">
        <f t="shared" si="3"/>
        <v>0.86</v>
      </c>
      <c r="L88" s="199">
        <f t="shared" si="3"/>
        <v>338.02</v>
      </c>
      <c r="M88" s="200">
        <f t="shared" si="3"/>
        <v>1941.91</v>
      </c>
      <c r="R88" s="322"/>
      <c r="S88" s="322"/>
    </row>
    <row r="89" spans="1:25" x14ac:dyDescent="0.2">
      <c r="A89" s="160">
        <f t="shared" ref="A89:B96" si="4">A46</f>
        <v>1</v>
      </c>
      <c r="B89" s="241">
        <f t="shared" si="4"/>
        <v>17.5</v>
      </c>
      <c r="C89" s="55">
        <f t="shared" ref="C89:H96" si="5">H46</f>
        <v>40</v>
      </c>
      <c r="D89" s="89">
        <f t="shared" si="5"/>
        <v>1177</v>
      </c>
      <c r="E89" s="131">
        <f t="shared" si="5"/>
        <v>1137</v>
      </c>
      <c r="F89" s="193">
        <f t="shared" si="5"/>
        <v>20.5</v>
      </c>
      <c r="G89" s="194">
        <f t="shared" si="5"/>
        <v>55.463414634146339</v>
      </c>
      <c r="H89" s="193" t="str">
        <f t="shared" si="5"/>
        <v>1,1</v>
      </c>
      <c r="I89" s="195" t="str">
        <f t="shared" ref="I89:I96" si="6">O46</f>
        <v>TD</v>
      </c>
      <c r="J89" s="54" t="str">
        <f t="shared" si="3"/>
        <v>2211'</v>
      </c>
      <c r="K89" s="131">
        <f t="shared" si="3"/>
        <v>4.53</v>
      </c>
      <c r="L89" s="199">
        <f t="shared" si="3"/>
        <v>342.69</v>
      </c>
      <c r="M89" s="200">
        <f t="shared" si="3"/>
        <v>2210.58</v>
      </c>
      <c r="R89" s="132"/>
      <c r="S89" s="133"/>
      <c r="T89" s="139"/>
      <c r="U89" s="140"/>
    </row>
    <row r="90" spans="1:25" x14ac:dyDescent="0.2">
      <c r="A90" s="160">
        <f t="shared" si="4"/>
        <v>2</v>
      </c>
      <c r="B90" s="241">
        <f t="shared" si="4"/>
        <v>12.25</v>
      </c>
      <c r="C90" s="55">
        <f t="shared" si="5"/>
        <v>1177</v>
      </c>
      <c r="D90" s="89">
        <f t="shared" si="5"/>
        <v>4385</v>
      </c>
      <c r="E90" s="131">
        <f t="shared" si="5"/>
        <v>3208</v>
      </c>
      <c r="F90" s="193">
        <f t="shared" si="5"/>
        <v>27.25</v>
      </c>
      <c r="G90" s="194">
        <f t="shared" si="5"/>
        <v>117.72477064220183</v>
      </c>
      <c r="H90" s="193">
        <f t="shared" si="5"/>
        <v>0</v>
      </c>
      <c r="I90" s="195">
        <f t="shared" si="6"/>
        <v>0</v>
      </c>
      <c r="J90" s="54" t="str">
        <f t="shared" si="3"/>
        <v>2480'</v>
      </c>
      <c r="K90" s="131">
        <f t="shared" si="3"/>
        <v>6.39</v>
      </c>
      <c r="L90" s="199">
        <f t="shared" si="3"/>
        <v>339.06</v>
      </c>
      <c r="M90" s="200">
        <f t="shared" si="3"/>
        <v>2478.21</v>
      </c>
      <c r="R90" s="132"/>
      <c r="S90" s="133"/>
      <c r="T90" s="1"/>
      <c r="U90" s="1"/>
    </row>
    <row r="91" spans="1:25" x14ac:dyDescent="0.2">
      <c r="A91" s="160">
        <f t="shared" si="4"/>
        <v>0</v>
      </c>
      <c r="B91" s="241">
        <f t="shared" si="4"/>
        <v>0</v>
      </c>
      <c r="C91" s="55">
        <f t="shared" si="5"/>
        <v>0</v>
      </c>
      <c r="D91" s="89">
        <f t="shared" si="5"/>
        <v>0</v>
      </c>
      <c r="E91" s="131" t="str">
        <f t="shared" si="5"/>
        <v/>
      </c>
      <c r="F91" s="193">
        <f t="shared" si="5"/>
        <v>0</v>
      </c>
      <c r="G91" s="194" t="str">
        <f t="shared" si="5"/>
        <v/>
      </c>
      <c r="H91" s="193">
        <f t="shared" si="5"/>
        <v>0</v>
      </c>
      <c r="I91" s="195">
        <f t="shared" si="6"/>
        <v>0</v>
      </c>
      <c r="J91" s="54" t="str">
        <f t="shared" si="3"/>
        <v>2748'</v>
      </c>
      <c r="K91" s="131">
        <f t="shared" si="3"/>
        <v>6.82</v>
      </c>
      <c r="L91" s="199">
        <f t="shared" si="3"/>
        <v>339.06</v>
      </c>
      <c r="M91" s="200">
        <f t="shared" si="3"/>
        <v>2744.37</v>
      </c>
      <c r="T91" s="139"/>
      <c r="U91" s="139"/>
    </row>
    <row r="92" spans="1:25" x14ac:dyDescent="0.2">
      <c r="A92" s="160">
        <f t="shared" si="4"/>
        <v>0</v>
      </c>
      <c r="B92" s="241">
        <f t="shared" si="4"/>
        <v>0</v>
      </c>
      <c r="C92" s="55">
        <f t="shared" si="5"/>
        <v>0</v>
      </c>
      <c r="D92" s="89">
        <f t="shared" si="5"/>
        <v>0</v>
      </c>
      <c r="E92" s="131" t="str">
        <f t="shared" si="5"/>
        <v/>
      </c>
      <c r="F92" s="193">
        <f t="shared" si="5"/>
        <v>0</v>
      </c>
      <c r="G92" s="194" t="str">
        <f t="shared" si="5"/>
        <v/>
      </c>
      <c r="H92" s="193">
        <f t="shared" si="5"/>
        <v>0</v>
      </c>
      <c r="I92" s="195">
        <f t="shared" si="6"/>
        <v>0</v>
      </c>
      <c r="J92" s="54" t="str">
        <f t="shared" si="3"/>
        <v>2927'</v>
      </c>
      <c r="K92" s="131">
        <f t="shared" si="3"/>
        <v>5.0999999999999996</v>
      </c>
      <c r="L92" s="199">
        <f t="shared" si="3"/>
        <v>334.5</v>
      </c>
      <c r="M92" s="200">
        <f t="shared" si="3"/>
        <v>2992.34</v>
      </c>
    </row>
    <row r="93" spans="1:25" x14ac:dyDescent="0.2">
      <c r="A93" s="160">
        <f t="shared" si="4"/>
        <v>0</v>
      </c>
      <c r="B93" s="241">
        <f t="shared" si="4"/>
        <v>0</v>
      </c>
      <c r="C93" s="55">
        <f t="shared" si="5"/>
        <v>0</v>
      </c>
      <c r="D93" s="89">
        <f t="shared" si="5"/>
        <v>0</v>
      </c>
      <c r="E93" s="131" t="str">
        <f t="shared" si="5"/>
        <v/>
      </c>
      <c r="F93" s="193">
        <f t="shared" si="5"/>
        <v>0</v>
      </c>
      <c r="G93" s="194" t="str">
        <f t="shared" si="5"/>
        <v/>
      </c>
      <c r="H93" s="193">
        <f t="shared" si="5"/>
        <v>0</v>
      </c>
      <c r="I93" s="195">
        <f t="shared" si="6"/>
        <v>0</v>
      </c>
      <c r="J93" s="54" t="str">
        <f t="shared" si="3"/>
        <v>3017'</v>
      </c>
      <c r="K93" s="131">
        <f t="shared" si="3"/>
        <v>4.3600000000000003</v>
      </c>
      <c r="L93" s="199">
        <f t="shared" si="3"/>
        <v>333.51</v>
      </c>
      <c r="M93" s="200">
        <f t="shared" si="3"/>
        <v>3012.03</v>
      </c>
    </row>
    <row r="94" spans="1:25" x14ac:dyDescent="0.2">
      <c r="A94" s="160">
        <f t="shared" si="4"/>
        <v>0</v>
      </c>
      <c r="B94" s="241">
        <f t="shared" si="4"/>
        <v>0</v>
      </c>
      <c r="C94" s="55">
        <f t="shared" si="5"/>
        <v>0</v>
      </c>
      <c r="D94" s="89">
        <f t="shared" si="5"/>
        <v>0</v>
      </c>
      <c r="E94" s="131" t="str">
        <f t="shared" si="5"/>
        <v/>
      </c>
      <c r="F94" s="193">
        <f t="shared" si="5"/>
        <v>0</v>
      </c>
      <c r="G94" s="194" t="str">
        <f t="shared" si="5"/>
        <v/>
      </c>
      <c r="H94" s="193">
        <f t="shared" si="5"/>
        <v>0</v>
      </c>
      <c r="I94" s="195">
        <f t="shared" si="6"/>
        <v>0</v>
      </c>
      <c r="J94" s="54" t="str">
        <f t="shared" si="3"/>
        <v>3196'</v>
      </c>
      <c r="K94" s="131">
        <f t="shared" si="3"/>
        <v>2.33</v>
      </c>
      <c r="L94" s="199">
        <f t="shared" si="3"/>
        <v>338.99</v>
      </c>
      <c r="M94" s="200">
        <f t="shared" si="3"/>
        <v>3190.69</v>
      </c>
    </row>
    <row r="95" spans="1:25" x14ac:dyDescent="0.2">
      <c r="A95" s="160">
        <f t="shared" si="4"/>
        <v>0</v>
      </c>
      <c r="B95" s="241">
        <f t="shared" si="4"/>
        <v>0</v>
      </c>
      <c r="C95" s="55">
        <f t="shared" si="5"/>
        <v>0</v>
      </c>
      <c r="D95" s="89">
        <f t="shared" si="5"/>
        <v>0</v>
      </c>
      <c r="E95" s="131" t="str">
        <f t="shared" si="5"/>
        <v/>
      </c>
      <c r="F95" s="193">
        <f t="shared" si="5"/>
        <v>0</v>
      </c>
      <c r="G95" s="194" t="str">
        <f t="shared" si="5"/>
        <v/>
      </c>
      <c r="H95" s="193">
        <f t="shared" si="5"/>
        <v>0</v>
      </c>
      <c r="I95" s="195">
        <f t="shared" si="6"/>
        <v>0</v>
      </c>
      <c r="J95" s="54" t="str">
        <f t="shared" si="3"/>
        <v>3375'</v>
      </c>
      <c r="K95" s="131">
        <f t="shared" si="3"/>
        <v>1.93</v>
      </c>
      <c r="L95" s="199">
        <f t="shared" si="3"/>
        <v>336.53</v>
      </c>
      <c r="M95" s="200">
        <f t="shared" si="3"/>
        <v>3369.58</v>
      </c>
    </row>
    <row r="96" spans="1:25" ht="13.5" thickBot="1" x14ac:dyDescent="0.25">
      <c r="A96" s="161">
        <f t="shared" si="4"/>
        <v>0</v>
      </c>
      <c r="B96" s="242">
        <f t="shared" si="4"/>
        <v>0</v>
      </c>
      <c r="C96" s="57">
        <f t="shared" si="5"/>
        <v>0</v>
      </c>
      <c r="D96" s="146">
        <f t="shared" si="5"/>
        <v>0</v>
      </c>
      <c r="E96" s="147" t="str">
        <f t="shared" si="5"/>
        <v/>
      </c>
      <c r="F96" s="196">
        <f t="shared" si="5"/>
        <v>0</v>
      </c>
      <c r="G96" s="197" t="str">
        <f t="shared" si="5"/>
        <v/>
      </c>
      <c r="H96" s="196">
        <f t="shared" si="5"/>
        <v>0</v>
      </c>
      <c r="I96" s="198">
        <f t="shared" si="6"/>
        <v>0</v>
      </c>
      <c r="J96" s="54" t="str">
        <f t="shared" si="3"/>
        <v>3554'</v>
      </c>
      <c r="K96" s="131">
        <f t="shared" si="3"/>
        <v>2.02</v>
      </c>
      <c r="L96" s="199">
        <f t="shared" si="3"/>
        <v>339.74</v>
      </c>
      <c r="M96" s="200">
        <f t="shared" si="3"/>
        <v>3548.48</v>
      </c>
    </row>
    <row r="97" spans="1:13" ht="13.5" thickBot="1" x14ac:dyDescent="0.25">
      <c r="A97" s="135"/>
      <c r="B97" s="108"/>
      <c r="C97" s="143" t="s">
        <v>2</v>
      </c>
      <c r="D97" s="77" t="s">
        <v>3</v>
      </c>
      <c r="E97" s="144" t="s">
        <v>105</v>
      </c>
      <c r="F97" s="144" t="s">
        <v>106</v>
      </c>
      <c r="G97" s="145" t="s">
        <v>4</v>
      </c>
      <c r="H97" s="7" t="s">
        <v>71</v>
      </c>
      <c r="I97" s="171">
        <f>A5</f>
        <v>9.5</v>
      </c>
      <c r="J97" s="54" t="str">
        <f t="shared" si="3"/>
        <v>3733'</v>
      </c>
      <c r="K97" s="131">
        <f t="shared" si="3"/>
        <v>1.4</v>
      </c>
      <c r="L97" s="199">
        <f t="shared" si="3"/>
        <v>323.5</v>
      </c>
      <c r="M97" s="200">
        <f t="shared" si="3"/>
        <v>3727.38</v>
      </c>
    </row>
    <row r="98" spans="1:13" x14ac:dyDescent="0.2">
      <c r="A98" s="640" t="s">
        <v>6</v>
      </c>
      <c r="B98" s="557"/>
      <c r="C98" s="241">
        <f t="shared" ref="C98:G102" si="7">N64</f>
        <v>20</v>
      </c>
      <c r="D98" s="56" t="str">
        <f t="shared" si="7"/>
        <v>52.78 / B</v>
      </c>
      <c r="E98" s="148">
        <f t="shared" si="7"/>
        <v>50</v>
      </c>
      <c r="F98" s="148" t="str">
        <f t="shared" si="7"/>
        <v>0'</v>
      </c>
      <c r="G98" s="174">
        <f t="shared" si="7"/>
        <v>0</v>
      </c>
      <c r="H98" s="5" t="s">
        <v>186</v>
      </c>
      <c r="I98" s="172">
        <f>B5</f>
        <v>32</v>
      </c>
      <c r="J98" s="54" t="str">
        <f t="shared" si="3"/>
        <v>4091'</v>
      </c>
      <c r="K98" s="131">
        <f t="shared" si="3"/>
        <v>1.03</v>
      </c>
      <c r="L98" s="199">
        <f t="shared" si="3"/>
        <v>316.02999999999997</v>
      </c>
      <c r="M98" s="200">
        <f t="shared" si="3"/>
        <v>4085.31</v>
      </c>
    </row>
    <row r="99" spans="1:13" ht="13.5" thickBot="1" x14ac:dyDescent="0.25">
      <c r="A99" s="580" t="s">
        <v>107</v>
      </c>
      <c r="B99" s="561"/>
      <c r="C99" s="241">
        <f t="shared" si="7"/>
        <v>13.375</v>
      </c>
      <c r="D99" s="56" t="str">
        <f t="shared" si="7"/>
        <v>54.50 / J-55</v>
      </c>
      <c r="E99" s="148">
        <f t="shared" si="7"/>
        <v>1177</v>
      </c>
      <c r="F99" s="148" t="str">
        <f t="shared" si="7"/>
        <v>0'</v>
      </c>
      <c r="G99" s="174">
        <f t="shared" si="7"/>
        <v>0</v>
      </c>
      <c r="H99" s="5" t="s">
        <v>25</v>
      </c>
      <c r="I99" s="172">
        <f>G5</f>
        <v>11</v>
      </c>
      <c r="J99" s="54" t="str">
        <f t="shared" si="3"/>
        <v>4271'</v>
      </c>
      <c r="K99" s="131">
        <f t="shared" si="3"/>
        <v>1.05</v>
      </c>
      <c r="L99" s="199">
        <f t="shared" si="3"/>
        <v>320.02999999999997</v>
      </c>
      <c r="M99" s="200">
        <f t="shared" si="3"/>
        <v>4265.28</v>
      </c>
    </row>
    <row r="100" spans="1:13" x14ac:dyDescent="0.2">
      <c r="A100" s="580" t="s">
        <v>108</v>
      </c>
      <c r="B100" s="561"/>
      <c r="C100" s="241">
        <f t="shared" si="7"/>
        <v>0</v>
      </c>
      <c r="D100" s="56">
        <f t="shared" si="7"/>
        <v>0</v>
      </c>
      <c r="E100" s="148">
        <f t="shared" si="7"/>
        <v>0</v>
      </c>
      <c r="F100" s="148">
        <f t="shared" si="7"/>
        <v>0</v>
      </c>
      <c r="G100" s="174">
        <f t="shared" si="7"/>
        <v>0</v>
      </c>
      <c r="H100" s="5" t="s">
        <v>23</v>
      </c>
      <c r="I100" s="172">
        <f>F5</f>
        <v>0</v>
      </c>
      <c r="J100" s="617"/>
      <c r="K100" s="618"/>
      <c r="L100" s="618"/>
      <c r="M100" s="619"/>
    </row>
    <row r="101" spans="1:13" x14ac:dyDescent="0.2">
      <c r="A101" s="580" t="s">
        <v>109</v>
      </c>
      <c r="B101" s="561"/>
      <c r="C101" s="241">
        <f t="shared" si="7"/>
        <v>0</v>
      </c>
      <c r="D101" s="56">
        <f t="shared" si="7"/>
        <v>0</v>
      </c>
      <c r="E101" s="148">
        <f t="shared" si="7"/>
        <v>0</v>
      </c>
      <c r="F101" s="148">
        <f t="shared" si="7"/>
        <v>0</v>
      </c>
      <c r="G101" s="174">
        <f t="shared" si="7"/>
        <v>0</v>
      </c>
      <c r="H101" s="5" t="s">
        <v>26</v>
      </c>
      <c r="I101" s="172">
        <f>I5</f>
        <v>0</v>
      </c>
      <c r="J101" s="620"/>
      <c r="K101" s="621"/>
      <c r="L101" s="621"/>
      <c r="M101" s="622"/>
    </row>
    <row r="102" spans="1:13" ht="13.5" thickBot="1" x14ac:dyDescent="0.25">
      <c r="A102" s="565" t="s">
        <v>110</v>
      </c>
      <c r="B102" s="566"/>
      <c r="C102" s="241">
        <f t="shared" si="7"/>
        <v>0</v>
      </c>
      <c r="D102" s="56">
        <f t="shared" si="7"/>
        <v>0</v>
      </c>
      <c r="E102" s="148">
        <f t="shared" si="7"/>
        <v>0</v>
      </c>
      <c r="F102" s="148">
        <f t="shared" si="7"/>
        <v>0</v>
      </c>
      <c r="G102" s="174">
        <f t="shared" si="7"/>
        <v>0</v>
      </c>
      <c r="H102" s="134" t="s">
        <v>82</v>
      </c>
      <c r="I102" s="173">
        <f>B7</f>
        <v>0</v>
      </c>
      <c r="J102" s="620"/>
      <c r="K102" s="621"/>
      <c r="L102" s="621"/>
      <c r="M102" s="622"/>
    </row>
    <row r="103" spans="1:13" x14ac:dyDescent="0.2">
      <c r="A103" s="634" t="s">
        <v>112</v>
      </c>
      <c r="B103" s="635"/>
      <c r="C103" s="176">
        <f>C71</f>
        <v>43242</v>
      </c>
      <c r="D103" s="324" t="s">
        <v>111</v>
      </c>
      <c r="E103" s="177">
        <f>E71</f>
        <v>0.8125</v>
      </c>
      <c r="F103" s="635" t="s">
        <v>116</v>
      </c>
      <c r="G103" s="635"/>
      <c r="H103" s="321">
        <f>C74</f>
        <v>0</v>
      </c>
      <c r="I103" s="324" t="s">
        <v>111</v>
      </c>
      <c r="J103" s="180">
        <f>E74</f>
        <v>0</v>
      </c>
      <c r="K103" s="135"/>
      <c r="L103" s="108"/>
      <c r="M103" s="136"/>
    </row>
    <row r="104" spans="1:13" x14ac:dyDescent="0.2">
      <c r="A104" s="636" t="s">
        <v>113</v>
      </c>
      <c r="B104" s="637"/>
      <c r="C104" s="149">
        <f>C72</f>
        <v>43244</v>
      </c>
      <c r="D104" s="313" t="s">
        <v>111</v>
      </c>
      <c r="E104" s="178">
        <f>E72</f>
        <v>0.5625</v>
      </c>
      <c r="F104" s="571" t="s">
        <v>117</v>
      </c>
      <c r="G104" s="571"/>
      <c r="H104" s="149">
        <f>C75</f>
        <v>0</v>
      </c>
      <c r="I104" s="313" t="s">
        <v>111</v>
      </c>
      <c r="J104" s="181">
        <f>E75</f>
        <v>0</v>
      </c>
      <c r="K104" s="135"/>
      <c r="L104" s="108"/>
      <c r="M104" s="136"/>
    </row>
    <row r="105" spans="1:13" ht="13.5" thickBot="1" x14ac:dyDescent="0.25">
      <c r="A105" s="638" t="s">
        <v>114</v>
      </c>
      <c r="B105" s="639"/>
      <c r="C105" s="150">
        <f>C73</f>
        <v>43274</v>
      </c>
      <c r="D105" s="326" t="s">
        <v>111</v>
      </c>
      <c r="E105" s="179">
        <f>E73</f>
        <v>0.38541666666666669</v>
      </c>
      <c r="F105" s="639" t="s">
        <v>115</v>
      </c>
      <c r="G105" s="639"/>
      <c r="H105" s="175">
        <f>C76</f>
        <v>0</v>
      </c>
      <c r="I105" s="326" t="s">
        <v>111</v>
      </c>
      <c r="J105" s="182">
        <f>E76</f>
        <v>0</v>
      </c>
      <c r="K105" s="141"/>
      <c r="L105" s="137"/>
      <c r="M105" s="138"/>
    </row>
    <row r="106" spans="1:13" x14ac:dyDescent="0.2">
      <c r="F106" s="98"/>
      <c r="G106" s="98"/>
      <c r="H106" s="98"/>
      <c r="I106" s="98"/>
      <c r="J106" s="98"/>
      <c r="K106" s="98"/>
      <c r="L106" s="98"/>
      <c r="M106" s="98"/>
    </row>
    <row r="107" spans="1:13" x14ac:dyDescent="0.2">
      <c r="F107" s="98"/>
      <c r="G107" s="98"/>
      <c r="H107" s="98"/>
      <c r="I107" s="98"/>
      <c r="J107" s="98"/>
      <c r="K107" s="98"/>
      <c r="L107" s="98"/>
      <c r="M107" s="98"/>
    </row>
    <row r="108" spans="1:13" x14ac:dyDescent="0.2">
      <c r="F108" s="98"/>
      <c r="G108" s="98"/>
      <c r="H108" s="98"/>
      <c r="I108" s="98"/>
      <c r="J108" s="98"/>
      <c r="K108" s="98"/>
      <c r="L108" s="98"/>
      <c r="M108" s="98"/>
    </row>
  </sheetData>
  <sheetProtection password="CC40" sheet="1" scenarios="1"/>
  <mergeCells count="150">
    <mergeCell ref="B1:D1"/>
    <mergeCell ref="F1:G1"/>
    <mergeCell ref="Q1:R1"/>
    <mergeCell ref="B2:F2"/>
    <mergeCell ref="H2:I2"/>
    <mergeCell ref="J2:R2"/>
    <mergeCell ref="A11:D13"/>
    <mergeCell ref="A14:D14"/>
    <mergeCell ref="A15:D16"/>
    <mergeCell ref="J16:M16"/>
    <mergeCell ref="E17:R17"/>
    <mergeCell ref="E18:R18"/>
    <mergeCell ref="B3:D3"/>
    <mergeCell ref="H3:I3"/>
    <mergeCell ref="V3:W3"/>
    <mergeCell ref="E8:I8"/>
    <mergeCell ref="V9:W9"/>
    <mergeCell ref="A10:D10"/>
    <mergeCell ref="E25:R25"/>
    <mergeCell ref="E26:R26"/>
    <mergeCell ref="E27:R27"/>
    <mergeCell ref="E28:R28"/>
    <mergeCell ref="E29:R29"/>
    <mergeCell ref="E30:R30"/>
    <mergeCell ref="E19:R19"/>
    <mergeCell ref="E20:R20"/>
    <mergeCell ref="E21:R21"/>
    <mergeCell ref="E22:R22"/>
    <mergeCell ref="E23:R23"/>
    <mergeCell ref="E24:R24"/>
    <mergeCell ref="E37:R37"/>
    <mergeCell ref="E38:R38"/>
    <mergeCell ref="E39:R39"/>
    <mergeCell ref="E40:R40"/>
    <mergeCell ref="E41:R41"/>
    <mergeCell ref="E42:R42"/>
    <mergeCell ref="E31:R31"/>
    <mergeCell ref="E32:R32"/>
    <mergeCell ref="E33:R33"/>
    <mergeCell ref="E34:R34"/>
    <mergeCell ref="E35:R35"/>
    <mergeCell ref="E36:R36"/>
    <mergeCell ref="P48:R48"/>
    <mergeCell ref="P49:R49"/>
    <mergeCell ref="P50:R50"/>
    <mergeCell ref="P51:R51"/>
    <mergeCell ref="P52:R52"/>
    <mergeCell ref="P53:R53"/>
    <mergeCell ref="E43:R43"/>
    <mergeCell ref="A44:B44"/>
    <mergeCell ref="E44:R44"/>
    <mergeCell ref="P45:R45"/>
    <mergeCell ref="P46:R46"/>
    <mergeCell ref="P47:R47"/>
    <mergeCell ref="B60:I60"/>
    <mergeCell ref="B61:I61"/>
    <mergeCell ref="B62:I62"/>
    <mergeCell ref="J63:K63"/>
    <mergeCell ref="L64:M64"/>
    <mergeCell ref="J65:K65"/>
    <mergeCell ref="L65:M65"/>
    <mergeCell ref="B54:I54"/>
    <mergeCell ref="B55:I55"/>
    <mergeCell ref="B56:I56"/>
    <mergeCell ref="B57:I57"/>
    <mergeCell ref="B58:I58"/>
    <mergeCell ref="B59:I59"/>
    <mergeCell ref="L68:M68"/>
    <mergeCell ref="L69:N69"/>
    <mergeCell ref="O69:R69"/>
    <mergeCell ref="L70:M70"/>
    <mergeCell ref="O70:P70"/>
    <mergeCell ref="Q70:R70"/>
    <mergeCell ref="J66:K66"/>
    <mergeCell ref="L66:M66"/>
    <mergeCell ref="A67:B67"/>
    <mergeCell ref="C67:D67"/>
    <mergeCell ref="F67:G67"/>
    <mergeCell ref="I67:K67"/>
    <mergeCell ref="L67:M67"/>
    <mergeCell ref="A72:B72"/>
    <mergeCell ref="F72:G72"/>
    <mergeCell ref="J72:K72"/>
    <mergeCell ref="L72:M72"/>
    <mergeCell ref="O72:P72"/>
    <mergeCell ref="Q72:R72"/>
    <mergeCell ref="A71:B71"/>
    <mergeCell ref="F71:G71"/>
    <mergeCell ref="J71:K71"/>
    <mergeCell ref="L71:M71"/>
    <mergeCell ref="O71:P71"/>
    <mergeCell ref="Q71:R71"/>
    <mergeCell ref="A74:B74"/>
    <mergeCell ref="F74:G74"/>
    <mergeCell ref="J74:K74"/>
    <mergeCell ref="L74:M74"/>
    <mergeCell ref="O74:P74"/>
    <mergeCell ref="Q74:R74"/>
    <mergeCell ref="A73:B73"/>
    <mergeCell ref="F73:G73"/>
    <mergeCell ref="J73:K73"/>
    <mergeCell ref="L73:M73"/>
    <mergeCell ref="O73:P73"/>
    <mergeCell ref="Q73:R73"/>
    <mergeCell ref="A76:B76"/>
    <mergeCell ref="F76:G76"/>
    <mergeCell ref="J76:K76"/>
    <mergeCell ref="L76:M76"/>
    <mergeCell ref="O76:P76"/>
    <mergeCell ref="Q76:R76"/>
    <mergeCell ref="A75:B75"/>
    <mergeCell ref="F75:G75"/>
    <mergeCell ref="J75:K75"/>
    <mergeCell ref="L75:M75"/>
    <mergeCell ref="O75:P75"/>
    <mergeCell ref="Q75:R75"/>
    <mergeCell ref="J79:K79"/>
    <mergeCell ref="L79:M79"/>
    <mergeCell ref="O79:P79"/>
    <mergeCell ref="Q79:R79"/>
    <mergeCell ref="B85:D85"/>
    <mergeCell ref="F85:G85"/>
    <mergeCell ref="A77:H77"/>
    <mergeCell ref="J77:K77"/>
    <mergeCell ref="L77:M77"/>
    <mergeCell ref="O77:P77"/>
    <mergeCell ref="Q77:R77"/>
    <mergeCell ref="A78:H79"/>
    <mergeCell ref="J78:K78"/>
    <mergeCell ref="L78:M78"/>
    <mergeCell ref="O78:P78"/>
    <mergeCell ref="Q78:R78"/>
    <mergeCell ref="J100:M102"/>
    <mergeCell ref="A101:B101"/>
    <mergeCell ref="A102:B102"/>
    <mergeCell ref="B86:F86"/>
    <mergeCell ref="H86:I86"/>
    <mergeCell ref="J86:M86"/>
    <mergeCell ref="B87:D87"/>
    <mergeCell ref="H87:I87"/>
    <mergeCell ref="R87:S87"/>
    <mergeCell ref="A103:B103"/>
    <mergeCell ref="F103:G103"/>
    <mergeCell ref="A104:B104"/>
    <mergeCell ref="F104:G104"/>
    <mergeCell ref="A105:B105"/>
    <mergeCell ref="F105:G105"/>
    <mergeCell ref="A98:B98"/>
    <mergeCell ref="A99:B99"/>
    <mergeCell ref="A100:B100"/>
  </mergeCells>
  <printOptions horizontalCentered="1"/>
  <pageMargins left="0.25" right="0.1" top="0.77" bottom="0.28999999999999998" header="0.2" footer="7.0000000000000007E-2"/>
  <pageSetup scale="60" orientation="portrait" horizontalDpi="300" verticalDpi="300"/>
  <headerFooter alignWithMargins="0">
    <oddHeader xml:space="preserve">&amp;C&amp;"Book Antiqua,Bold Italic"&amp;14Henry Resources LLC
&amp;12Daily Drilling Report&amp;R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7A38-E2E8-4F67-B037-C31DDE0F504D}">
  <sheetPr>
    <pageSetUpPr fitToPage="1"/>
  </sheetPr>
  <dimension ref="A1:Z108"/>
  <sheetViews>
    <sheetView showZeros="0" topLeftCell="A19" workbookViewId="0">
      <selection activeCell="E41" sqref="E41:R41"/>
    </sheetView>
  </sheetViews>
  <sheetFormatPr defaultColWidth="8.85546875" defaultRowHeight="12.75" x14ac:dyDescent="0.2"/>
  <cols>
    <col min="1" max="1" width="11.28515625" customWidth="1"/>
    <col min="2" max="2" width="9.7109375" customWidth="1"/>
    <col min="3" max="3" width="11" customWidth="1"/>
    <col min="5" max="6" width="9.42578125" customWidth="1"/>
    <col min="7" max="7" width="9.85546875" customWidth="1"/>
    <col min="8" max="8" width="9.28515625" customWidth="1"/>
    <col min="9" max="9" width="9" customWidth="1"/>
    <col min="10" max="10" width="9.42578125" customWidth="1"/>
    <col min="11" max="11" width="9.85546875" customWidth="1"/>
    <col min="12" max="12" width="8.85546875" customWidth="1"/>
    <col min="14" max="14" width="10.140625" customWidth="1"/>
    <col min="15" max="15" width="9.85546875" customWidth="1"/>
    <col min="16" max="16" width="10.85546875" customWidth="1"/>
    <col min="22" max="22" width="3" bestFit="1" customWidth="1"/>
    <col min="23" max="23" width="24.7109375" bestFit="1" customWidth="1"/>
    <col min="24" max="24" width="2.42578125" customWidth="1"/>
    <col min="25" max="25" width="17.42578125" customWidth="1"/>
  </cols>
  <sheetData>
    <row r="1" spans="1:26" ht="13.5" thickBot="1" x14ac:dyDescent="0.25">
      <c r="A1" s="327" t="s">
        <v>0</v>
      </c>
      <c r="B1" s="495" t="s">
        <v>211</v>
      </c>
      <c r="C1" s="495"/>
      <c r="D1" s="496"/>
      <c r="E1" s="328" t="s">
        <v>138</v>
      </c>
      <c r="F1" s="497">
        <v>43277</v>
      </c>
      <c r="G1" s="497"/>
      <c r="H1" s="328" t="s">
        <v>1</v>
      </c>
      <c r="I1" s="151">
        <v>6</v>
      </c>
      <c r="J1" s="128" t="s">
        <v>5</v>
      </c>
      <c r="K1" s="152">
        <v>6620</v>
      </c>
      <c r="L1" s="128" t="s">
        <v>7</v>
      </c>
      <c r="M1" s="153">
        <v>2235</v>
      </c>
      <c r="N1" s="107" t="s">
        <v>69</v>
      </c>
      <c r="O1" s="222">
        <v>8518</v>
      </c>
      <c r="P1" s="116" t="s">
        <v>155</v>
      </c>
      <c r="Q1" s="498" t="s">
        <v>212</v>
      </c>
      <c r="R1" s="499"/>
    </row>
    <row r="2" spans="1:26" x14ac:dyDescent="0.2">
      <c r="A2" s="36" t="s">
        <v>141</v>
      </c>
      <c r="B2" s="500" t="s">
        <v>377</v>
      </c>
      <c r="C2" s="501"/>
      <c r="D2" s="501"/>
      <c r="E2" s="501"/>
      <c r="F2" s="502"/>
      <c r="G2" s="4" t="s">
        <v>139</v>
      </c>
      <c r="H2" s="503">
        <v>75106</v>
      </c>
      <c r="I2" s="504"/>
      <c r="J2" s="505" t="s">
        <v>43</v>
      </c>
      <c r="K2" s="506"/>
      <c r="L2" s="507"/>
      <c r="M2" s="507"/>
      <c r="N2" s="507"/>
      <c r="O2" s="507"/>
      <c r="P2" s="507"/>
      <c r="Q2" s="507"/>
      <c r="R2" s="508"/>
    </row>
    <row r="3" spans="1:26" ht="13.5" thickBot="1" x14ac:dyDescent="0.25">
      <c r="A3" s="36" t="s">
        <v>74</v>
      </c>
      <c r="B3" s="535" t="s">
        <v>289</v>
      </c>
      <c r="C3" s="536"/>
      <c r="D3" s="536"/>
      <c r="E3" s="4" t="s">
        <v>137</v>
      </c>
      <c r="F3" s="192">
        <f>IF(F1="","",IF(C73="","",(IF(C74="",IF(AND(C76="",C71&gt;0),((C72+E72)-(C71+E71)+(F1+0.25)-(C73+E73)),IF(AND(C76="",C71=""),(F1+0.25)-(C73+E73),(C76+E76)-(C73+E73)+((C72+E72)-(C71+E71)))),IF(AND(C76="",C71&gt;0),((C72+E72)-(C71+E71)+((C74+E74)-(C73+E73))+(F1+0.25)-(C75+E75)),IF(C76="",(((C74+E74)-(C73+E73))+(F1+0.25)-(C75+E75)),((C76+E76)-(C75+E75)+(C74+E74)-(C73+E73))))))))</f>
        <v>4.6145833333357587</v>
      </c>
      <c r="G3" s="4" t="s">
        <v>140</v>
      </c>
      <c r="H3" s="537">
        <v>443269</v>
      </c>
      <c r="I3" s="538"/>
      <c r="J3" s="5" t="s">
        <v>80</v>
      </c>
      <c r="K3" s="344" t="s">
        <v>44</v>
      </c>
      <c r="L3" s="344" t="s">
        <v>78</v>
      </c>
      <c r="M3" s="344" t="s">
        <v>93</v>
      </c>
      <c r="N3" s="344" t="s">
        <v>94</v>
      </c>
      <c r="O3" s="88" t="s">
        <v>95</v>
      </c>
      <c r="P3" s="88" t="s">
        <v>96</v>
      </c>
      <c r="Q3" s="88" t="s">
        <v>103</v>
      </c>
      <c r="R3" s="90" t="s">
        <v>104</v>
      </c>
      <c r="V3" s="539" t="s">
        <v>194</v>
      </c>
      <c r="W3" s="539"/>
      <c r="Z3" s="190"/>
    </row>
    <row r="4" spans="1:26" ht="12.75" customHeight="1" x14ac:dyDescent="0.2">
      <c r="A4" s="91" t="s">
        <v>18</v>
      </c>
      <c r="B4" s="343" t="s">
        <v>19</v>
      </c>
      <c r="C4" s="343" t="s">
        <v>20</v>
      </c>
      <c r="D4" s="343" t="s">
        <v>21</v>
      </c>
      <c r="E4" s="343" t="s">
        <v>22</v>
      </c>
      <c r="F4" s="343" t="s">
        <v>23</v>
      </c>
      <c r="G4" s="343" t="s">
        <v>25</v>
      </c>
      <c r="H4" s="343" t="s">
        <v>24</v>
      </c>
      <c r="I4" s="79" t="s">
        <v>26</v>
      </c>
      <c r="J4" s="223" t="s">
        <v>354</v>
      </c>
      <c r="K4" s="81">
        <v>0.33</v>
      </c>
      <c r="L4" s="81">
        <v>321.33</v>
      </c>
      <c r="M4" s="22">
        <v>4444.26</v>
      </c>
      <c r="N4" s="22">
        <v>0.98</v>
      </c>
      <c r="O4" s="22">
        <v>117.86</v>
      </c>
      <c r="P4" s="22">
        <v>-55.39</v>
      </c>
      <c r="Q4" s="22">
        <v>130.22999999999999</v>
      </c>
      <c r="R4" s="224">
        <v>334.83</v>
      </c>
      <c r="V4">
        <v>1</v>
      </c>
      <c r="W4" s="130" t="s">
        <v>195</v>
      </c>
    </row>
    <row r="5" spans="1:26" ht="12.75" customHeight="1" x14ac:dyDescent="0.2">
      <c r="A5" s="165">
        <v>9</v>
      </c>
      <c r="B5" s="154">
        <v>44</v>
      </c>
      <c r="C5" s="154">
        <v>8</v>
      </c>
      <c r="D5" s="154">
        <v>12</v>
      </c>
      <c r="E5" s="187" t="s">
        <v>378</v>
      </c>
      <c r="F5" s="154"/>
      <c r="G5" s="164">
        <v>11</v>
      </c>
      <c r="H5" s="154">
        <v>2.7</v>
      </c>
      <c r="I5" s="126">
        <v>44000</v>
      </c>
      <c r="J5" s="225" t="s">
        <v>355</v>
      </c>
      <c r="K5" s="82">
        <v>0.1</v>
      </c>
      <c r="L5" s="81">
        <v>10.47</v>
      </c>
      <c r="M5" s="22">
        <v>4623.26</v>
      </c>
      <c r="N5" s="22">
        <v>0.33</v>
      </c>
      <c r="O5" s="22">
        <v>117.9</v>
      </c>
      <c r="P5" s="22">
        <v>-55.27</v>
      </c>
      <c r="Q5" s="22">
        <v>130.21</v>
      </c>
      <c r="R5" s="224">
        <v>334.88</v>
      </c>
      <c r="V5">
        <v>2</v>
      </c>
      <c r="W5" s="130" t="s">
        <v>196</v>
      </c>
    </row>
    <row r="6" spans="1:26" ht="12.75" customHeight="1" x14ac:dyDescent="0.2">
      <c r="A6" s="5" t="s">
        <v>81</v>
      </c>
      <c r="B6" s="9" t="s">
        <v>82</v>
      </c>
      <c r="C6" s="9" t="s">
        <v>83</v>
      </c>
      <c r="D6" s="86" t="s">
        <v>84</v>
      </c>
      <c r="E6" s="86" t="s">
        <v>87</v>
      </c>
      <c r="F6" s="86" t="s">
        <v>88</v>
      </c>
      <c r="G6" s="86" t="s">
        <v>89</v>
      </c>
      <c r="H6" s="9" t="s">
        <v>85</v>
      </c>
      <c r="I6" s="9" t="s">
        <v>86</v>
      </c>
      <c r="J6" s="225" t="s">
        <v>356</v>
      </c>
      <c r="K6" s="82">
        <v>0.31</v>
      </c>
      <c r="L6" s="81">
        <v>75.540000000000006</v>
      </c>
      <c r="M6" s="22">
        <v>4802.25</v>
      </c>
      <c r="N6" s="22">
        <v>0.2</v>
      </c>
      <c r="O6" s="22">
        <v>118</v>
      </c>
      <c r="P6" s="22">
        <v>-54.79</v>
      </c>
      <c r="Q6" s="22">
        <v>130.1</v>
      </c>
      <c r="R6" s="224">
        <v>335.09</v>
      </c>
      <c r="V6">
        <v>3</v>
      </c>
      <c r="W6" s="130" t="s">
        <v>197</v>
      </c>
    </row>
    <row r="7" spans="1:26" ht="12.75" customHeight="1" thickBot="1" x14ac:dyDescent="0.25">
      <c r="A7" s="32"/>
      <c r="B7" s="346"/>
      <c r="C7" s="346"/>
      <c r="D7" s="29"/>
      <c r="E7" s="105"/>
      <c r="F7" s="105"/>
      <c r="G7" s="105">
        <v>7</v>
      </c>
      <c r="H7" s="105"/>
      <c r="I7" s="333"/>
      <c r="J7" s="225" t="s">
        <v>357</v>
      </c>
      <c r="K7" s="82">
        <v>0.42</v>
      </c>
      <c r="L7" s="81">
        <v>99.22</v>
      </c>
      <c r="M7" s="22">
        <v>4981.25</v>
      </c>
      <c r="N7" s="22">
        <v>0.15</v>
      </c>
      <c r="O7" s="22">
        <v>118</v>
      </c>
      <c r="P7" s="22">
        <v>-53.76</v>
      </c>
      <c r="Q7" s="22">
        <v>129.66999999999999</v>
      </c>
      <c r="R7" s="224">
        <v>335.51</v>
      </c>
      <c r="V7">
        <v>4</v>
      </c>
      <c r="W7" s="130" t="s">
        <v>198</v>
      </c>
    </row>
    <row r="8" spans="1:26" ht="12.75" customHeight="1" x14ac:dyDescent="0.2">
      <c r="A8" s="5" t="s">
        <v>149</v>
      </c>
      <c r="B8" s="344" t="s">
        <v>187</v>
      </c>
      <c r="C8" s="88" t="s">
        <v>188</v>
      </c>
      <c r="D8" s="6" t="s">
        <v>189</v>
      </c>
      <c r="E8" s="540" t="s">
        <v>146</v>
      </c>
      <c r="F8" s="507"/>
      <c r="G8" s="507"/>
      <c r="H8" s="507"/>
      <c r="I8" s="508"/>
      <c r="J8" s="225" t="s">
        <v>358</v>
      </c>
      <c r="K8" s="82">
        <v>0.3</v>
      </c>
      <c r="L8" s="81">
        <v>68.31</v>
      </c>
      <c r="M8" s="22">
        <v>5160.25</v>
      </c>
      <c r="N8" s="22">
        <v>0.2</v>
      </c>
      <c r="O8" s="22">
        <v>118.06</v>
      </c>
      <c r="P8" s="22">
        <v>-52.55</v>
      </c>
      <c r="Q8" s="22">
        <v>129.22</v>
      </c>
      <c r="R8" s="224">
        <v>336.01</v>
      </c>
    </row>
    <row r="9" spans="1:26" ht="12.75" customHeight="1" thickBot="1" x14ac:dyDescent="0.25">
      <c r="A9" s="129"/>
      <c r="B9" s="109"/>
      <c r="C9" s="80"/>
      <c r="D9" s="155"/>
      <c r="E9" s="118" t="s">
        <v>5</v>
      </c>
      <c r="F9" s="119" t="s">
        <v>145</v>
      </c>
      <c r="G9" s="9" t="s">
        <v>68</v>
      </c>
      <c r="H9" s="9" t="s">
        <v>42</v>
      </c>
      <c r="I9" s="6" t="s">
        <v>45</v>
      </c>
      <c r="J9" s="223" t="s">
        <v>363</v>
      </c>
      <c r="K9" s="82">
        <v>0.13</v>
      </c>
      <c r="L9" s="81">
        <v>320.22000000000003</v>
      </c>
      <c r="M9" s="22">
        <v>5429.25</v>
      </c>
      <c r="N9" s="22">
        <v>0.31</v>
      </c>
      <c r="O9" s="22">
        <v>118.29</v>
      </c>
      <c r="P9" s="22">
        <v>-52.02</v>
      </c>
      <c r="Q9" s="22">
        <v>129.22999999999999</v>
      </c>
      <c r="R9" s="224">
        <v>336.26</v>
      </c>
      <c r="V9" s="539" t="s">
        <v>185</v>
      </c>
      <c r="W9" s="539"/>
    </row>
    <row r="10" spans="1:26" ht="12.75" customHeight="1" x14ac:dyDescent="0.2">
      <c r="A10" s="518" t="s">
        <v>147</v>
      </c>
      <c r="B10" s="519"/>
      <c r="C10" s="519"/>
      <c r="D10" s="520"/>
      <c r="E10" s="32" t="s">
        <v>350</v>
      </c>
      <c r="F10" s="33" t="s">
        <v>365</v>
      </c>
      <c r="G10" s="346">
        <v>185</v>
      </c>
      <c r="H10" s="346">
        <v>190</v>
      </c>
      <c r="I10" s="347">
        <v>170</v>
      </c>
      <c r="J10" s="225" t="s">
        <v>366</v>
      </c>
      <c r="K10" s="82">
        <v>0.08</v>
      </c>
      <c r="L10" s="81">
        <v>259.43</v>
      </c>
      <c r="M10" s="22">
        <v>5518.25</v>
      </c>
      <c r="N10" s="22">
        <v>0.13</v>
      </c>
      <c r="O10" s="22">
        <v>118.36</v>
      </c>
      <c r="P10" s="22">
        <v>-52.15</v>
      </c>
      <c r="Q10" s="22">
        <v>129.34</v>
      </c>
      <c r="R10" s="224">
        <v>336.22</v>
      </c>
      <c r="V10">
        <v>1</v>
      </c>
      <c r="W10" s="130" t="s">
        <v>165</v>
      </c>
    </row>
    <row r="11" spans="1:26" ht="12.75" customHeight="1" x14ac:dyDescent="0.2">
      <c r="A11" s="509" t="s">
        <v>379</v>
      </c>
      <c r="B11" s="510"/>
      <c r="C11" s="510"/>
      <c r="D11" s="511"/>
      <c r="E11" s="32" t="s">
        <v>351</v>
      </c>
      <c r="F11" s="346" t="s">
        <v>364</v>
      </c>
      <c r="G11" s="346">
        <v>192</v>
      </c>
      <c r="H11" s="346">
        <v>197</v>
      </c>
      <c r="I11" s="347">
        <v>188</v>
      </c>
      <c r="J11" s="225" t="s">
        <v>367</v>
      </c>
      <c r="K11" s="82">
        <v>0.17</v>
      </c>
      <c r="L11" s="81">
        <v>240.94</v>
      </c>
      <c r="M11" s="22">
        <v>5698.25</v>
      </c>
      <c r="N11" s="22">
        <v>0.08</v>
      </c>
      <c r="O11" s="22">
        <v>118.12</v>
      </c>
      <c r="P11" s="22">
        <v>-52.45</v>
      </c>
      <c r="Q11" s="22">
        <v>129.25</v>
      </c>
      <c r="R11" s="224">
        <v>336.06</v>
      </c>
      <c r="V11">
        <v>2</v>
      </c>
      <c r="W11" s="130" t="s">
        <v>166</v>
      </c>
    </row>
    <row r="12" spans="1:26" ht="12.75" customHeight="1" x14ac:dyDescent="0.2">
      <c r="A12" s="512"/>
      <c r="B12" s="513"/>
      <c r="C12" s="513"/>
      <c r="D12" s="514"/>
      <c r="E12" s="32" t="s">
        <v>352</v>
      </c>
      <c r="F12" s="346" t="s">
        <v>353</v>
      </c>
      <c r="G12" s="346">
        <v>199</v>
      </c>
      <c r="H12" s="346">
        <v>207</v>
      </c>
      <c r="I12" s="347">
        <v>190</v>
      </c>
      <c r="J12" s="225" t="s">
        <v>369</v>
      </c>
      <c r="K12" s="82">
        <v>0.23</v>
      </c>
      <c r="L12" s="81">
        <v>139.13</v>
      </c>
      <c r="M12" s="22">
        <v>5966.24</v>
      </c>
      <c r="N12" s="22">
        <v>0.1</v>
      </c>
      <c r="O12" s="22">
        <v>117.26</v>
      </c>
      <c r="P12" s="22">
        <v>-51.93</v>
      </c>
      <c r="Q12" s="22">
        <v>128.25</v>
      </c>
      <c r="R12" s="224">
        <v>336.11</v>
      </c>
      <c r="V12">
        <v>3</v>
      </c>
      <c r="W12" s="130" t="s">
        <v>167</v>
      </c>
    </row>
    <row r="13" spans="1:26" ht="12.75" customHeight="1" x14ac:dyDescent="0.2">
      <c r="A13" s="515"/>
      <c r="B13" s="516"/>
      <c r="C13" s="516"/>
      <c r="D13" s="517"/>
      <c r="E13" s="235" t="s">
        <v>371</v>
      </c>
      <c r="F13" s="346">
        <v>12</v>
      </c>
      <c r="G13" s="226">
        <v>204</v>
      </c>
      <c r="H13" s="121">
        <v>212</v>
      </c>
      <c r="I13" s="122">
        <v>195</v>
      </c>
      <c r="J13" s="225" t="s">
        <v>370</v>
      </c>
      <c r="K13" s="82">
        <v>0.17</v>
      </c>
      <c r="L13" s="81">
        <v>1.0900000000000001</v>
      </c>
      <c r="M13" s="22">
        <v>6145.24</v>
      </c>
      <c r="N13" s="22">
        <v>0.56999999999999995</v>
      </c>
      <c r="O13" s="22">
        <v>116.77</v>
      </c>
      <c r="P13" s="22">
        <v>-51.56</v>
      </c>
      <c r="Q13" s="22">
        <v>127.65</v>
      </c>
      <c r="R13" s="224">
        <v>336.18</v>
      </c>
      <c r="V13">
        <v>4</v>
      </c>
      <c r="W13" s="130" t="s">
        <v>168</v>
      </c>
    </row>
    <row r="14" spans="1:26" ht="12.75" customHeight="1" x14ac:dyDescent="0.2">
      <c r="A14" s="518" t="s">
        <v>148</v>
      </c>
      <c r="B14" s="519"/>
      <c r="C14" s="519"/>
      <c r="D14" s="520"/>
      <c r="E14" s="223" t="s">
        <v>372</v>
      </c>
      <c r="F14" s="346">
        <v>12</v>
      </c>
      <c r="G14" s="226">
        <v>210</v>
      </c>
      <c r="H14" s="121">
        <v>219</v>
      </c>
      <c r="I14" s="122">
        <v>198</v>
      </c>
      <c r="J14" s="227" t="s">
        <v>373</v>
      </c>
      <c r="K14" s="83">
        <v>0.6</v>
      </c>
      <c r="L14" s="81">
        <v>340.55</v>
      </c>
      <c r="M14" s="22">
        <v>6324.24</v>
      </c>
      <c r="N14" s="22">
        <v>0.28999999999999998</v>
      </c>
      <c r="O14" s="22">
        <v>117.85</v>
      </c>
      <c r="P14" s="22">
        <v>-52.16</v>
      </c>
      <c r="Q14" s="22">
        <v>128.88</v>
      </c>
      <c r="R14" s="224">
        <v>336.13</v>
      </c>
      <c r="V14">
        <v>5</v>
      </c>
      <c r="W14" s="130" t="s">
        <v>169</v>
      </c>
    </row>
    <row r="15" spans="1:26" ht="12.75" customHeight="1" thickBot="1" x14ac:dyDescent="0.25">
      <c r="A15" s="521" t="s">
        <v>380</v>
      </c>
      <c r="B15" s="522"/>
      <c r="C15" s="522"/>
      <c r="D15" s="523"/>
      <c r="E15" s="236">
        <v>6300</v>
      </c>
      <c r="F15" s="346">
        <v>14</v>
      </c>
      <c r="G15" s="226">
        <v>213</v>
      </c>
      <c r="H15" s="121">
        <v>221</v>
      </c>
      <c r="I15" s="122">
        <v>200</v>
      </c>
      <c r="J15" s="228" t="s">
        <v>381</v>
      </c>
      <c r="K15" s="84">
        <v>0.36</v>
      </c>
      <c r="L15" s="188">
        <v>317.95</v>
      </c>
      <c r="M15" s="23">
        <v>6503.23</v>
      </c>
      <c r="N15" s="23">
        <v>0.12</v>
      </c>
      <c r="O15" s="23">
        <v>119</v>
      </c>
      <c r="P15" s="23">
        <v>-52.73</v>
      </c>
      <c r="Q15" s="23">
        <v>130.16</v>
      </c>
      <c r="R15" s="229">
        <v>336.1</v>
      </c>
      <c r="V15">
        <v>6</v>
      </c>
      <c r="W15" s="130" t="s">
        <v>170</v>
      </c>
    </row>
    <row r="16" spans="1:26" ht="12.75" customHeight="1" thickBot="1" x14ac:dyDescent="0.25">
      <c r="A16" s="524"/>
      <c r="B16" s="525"/>
      <c r="C16" s="525"/>
      <c r="D16" s="526"/>
      <c r="E16" s="237"/>
      <c r="F16" s="35"/>
      <c r="G16" s="78"/>
      <c r="H16" s="20"/>
      <c r="I16" s="117"/>
      <c r="J16" s="527" t="s">
        <v>152</v>
      </c>
      <c r="K16" s="528"/>
      <c r="L16" s="528"/>
      <c r="M16" s="529"/>
      <c r="N16" s="345" t="s">
        <v>153</v>
      </c>
      <c r="O16" s="230" t="s">
        <v>382</v>
      </c>
      <c r="P16" s="345" t="s">
        <v>154</v>
      </c>
      <c r="Q16" s="231" t="s">
        <v>359</v>
      </c>
      <c r="R16" s="123"/>
      <c r="V16">
        <v>7</v>
      </c>
      <c r="W16" s="130" t="s">
        <v>171</v>
      </c>
    </row>
    <row r="17" spans="1:23" ht="12.75" customHeight="1" x14ac:dyDescent="0.2">
      <c r="A17" s="106" t="s">
        <v>36</v>
      </c>
      <c r="B17" s="343" t="s">
        <v>37</v>
      </c>
      <c r="C17" s="343" t="s">
        <v>38</v>
      </c>
      <c r="D17" s="343" t="s">
        <v>79</v>
      </c>
      <c r="E17" s="530" t="s">
        <v>39</v>
      </c>
      <c r="F17" s="531"/>
      <c r="G17" s="531"/>
      <c r="H17" s="531"/>
      <c r="I17" s="531"/>
      <c r="J17" s="531"/>
      <c r="K17" s="531"/>
      <c r="L17" s="531"/>
      <c r="M17" s="531"/>
      <c r="N17" s="531"/>
      <c r="O17" s="531"/>
      <c r="P17" s="531"/>
      <c r="Q17" s="531"/>
      <c r="R17" s="532"/>
      <c r="V17">
        <v>8</v>
      </c>
      <c r="W17" s="130" t="s">
        <v>172</v>
      </c>
    </row>
    <row r="18" spans="1:23" ht="12.75" customHeight="1" x14ac:dyDescent="0.2">
      <c r="A18" s="3">
        <v>0.25</v>
      </c>
      <c r="B18" s="2">
        <v>0.65625</v>
      </c>
      <c r="C18" s="67">
        <v>9.75</v>
      </c>
      <c r="D18" s="346">
        <v>2.2000000000000002</v>
      </c>
      <c r="E18" s="533" t="s">
        <v>360</v>
      </c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4"/>
      <c r="V18">
        <v>9</v>
      </c>
      <c r="W18" s="130" t="s">
        <v>173</v>
      </c>
    </row>
    <row r="19" spans="1:23" ht="12.75" customHeight="1" x14ac:dyDescent="0.2">
      <c r="A19" s="3">
        <f t="shared" ref="A19:A43" si="0">B18</f>
        <v>0.65625</v>
      </c>
      <c r="B19" s="2">
        <v>0.67708333333333337</v>
      </c>
      <c r="C19" s="67">
        <v>0.5</v>
      </c>
      <c r="D19" s="346">
        <v>2.7</v>
      </c>
      <c r="E19" s="533" t="s">
        <v>361</v>
      </c>
      <c r="F19" s="533"/>
      <c r="G19" s="533"/>
      <c r="H19" s="533"/>
      <c r="I19" s="533"/>
      <c r="J19" s="533"/>
      <c r="K19" s="533"/>
      <c r="L19" s="533"/>
      <c r="M19" s="533"/>
      <c r="N19" s="533"/>
      <c r="O19" s="533"/>
      <c r="P19" s="533"/>
      <c r="Q19" s="533"/>
      <c r="R19" s="534"/>
      <c r="V19">
        <v>10</v>
      </c>
      <c r="W19" s="130" t="s">
        <v>174</v>
      </c>
    </row>
    <row r="20" spans="1:23" ht="12.75" customHeight="1" x14ac:dyDescent="0.2">
      <c r="A20" s="3">
        <f t="shared" si="0"/>
        <v>0.67708333333333337</v>
      </c>
      <c r="B20" s="2">
        <v>0.75</v>
      </c>
      <c r="C20" s="67">
        <v>1.75</v>
      </c>
      <c r="D20" s="346">
        <v>2.2000000000000002</v>
      </c>
      <c r="E20" s="533" t="s">
        <v>362</v>
      </c>
      <c r="F20" s="533"/>
      <c r="G20" s="533"/>
      <c r="H20" s="533"/>
      <c r="I20" s="533"/>
      <c r="J20" s="533"/>
      <c r="K20" s="533"/>
      <c r="L20" s="533"/>
      <c r="M20" s="533"/>
      <c r="N20" s="533"/>
      <c r="O20" s="533"/>
      <c r="P20" s="533"/>
      <c r="Q20" s="533"/>
      <c r="R20" s="534"/>
      <c r="V20">
        <v>11</v>
      </c>
      <c r="W20" s="130" t="s">
        <v>175</v>
      </c>
    </row>
    <row r="21" spans="1:23" ht="12.75" customHeight="1" x14ac:dyDescent="0.2">
      <c r="A21" s="3">
        <f t="shared" si="0"/>
        <v>0.75</v>
      </c>
      <c r="B21" s="2">
        <v>0.96875</v>
      </c>
      <c r="C21" s="67">
        <v>5.25</v>
      </c>
      <c r="D21" s="346">
        <v>2.2000000000000002</v>
      </c>
      <c r="E21" s="533" t="s">
        <v>375</v>
      </c>
      <c r="F21" s="533"/>
      <c r="G21" s="533"/>
      <c r="H21" s="533"/>
      <c r="I21" s="533"/>
      <c r="J21" s="533"/>
      <c r="K21" s="533"/>
      <c r="L21" s="533"/>
      <c r="M21" s="533"/>
      <c r="N21" s="533"/>
      <c r="O21" s="533"/>
      <c r="P21" s="533"/>
      <c r="Q21" s="533"/>
      <c r="R21" s="534"/>
      <c r="V21">
        <v>12</v>
      </c>
      <c r="W21" s="130" t="s">
        <v>176</v>
      </c>
    </row>
    <row r="22" spans="1:23" ht="12.75" customHeight="1" x14ac:dyDescent="0.2">
      <c r="A22" s="3">
        <f t="shared" si="0"/>
        <v>0.96875</v>
      </c>
      <c r="B22" s="2">
        <v>0.98958333333333337</v>
      </c>
      <c r="C22" s="67">
        <v>0.5</v>
      </c>
      <c r="D22" s="346">
        <v>2.7</v>
      </c>
      <c r="E22" s="533" t="s">
        <v>368</v>
      </c>
      <c r="F22" s="533"/>
      <c r="G22" s="533"/>
      <c r="H22" s="533"/>
      <c r="I22" s="533"/>
      <c r="J22" s="533"/>
      <c r="K22" s="533"/>
      <c r="L22" s="533"/>
      <c r="M22" s="533"/>
      <c r="N22" s="533"/>
      <c r="O22" s="533"/>
      <c r="P22" s="533"/>
      <c r="Q22" s="533"/>
      <c r="R22" s="534"/>
      <c r="V22">
        <v>13</v>
      </c>
      <c r="W22" s="130" t="s">
        <v>177</v>
      </c>
    </row>
    <row r="23" spans="1:23" ht="12.75" customHeight="1" x14ac:dyDescent="0.2">
      <c r="A23" s="3">
        <f t="shared" si="0"/>
        <v>0.98958333333333337</v>
      </c>
      <c r="B23" s="2">
        <v>0.25</v>
      </c>
      <c r="C23" s="67">
        <v>6.25</v>
      </c>
      <c r="D23" s="346">
        <v>2.2000000000000002</v>
      </c>
      <c r="E23" s="533" t="s">
        <v>383</v>
      </c>
      <c r="F23" s="533"/>
      <c r="G23" s="533"/>
      <c r="H23" s="533"/>
      <c r="I23" s="533"/>
      <c r="J23" s="533"/>
      <c r="K23" s="533"/>
      <c r="L23" s="533"/>
      <c r="M23" s="533"/>
      <c r="N23" s="533"/>
      <c r="O23" s="533"/>
      <c r="P23" s="533"/>
      <c r="Q23" s="533"/>
      <c r="R23" s="534"/>
      <c r="V23">
        <v>14</v>
      </c>
      <c r="W23" s="130" t="s">
        <v>178</v>
      </c>
    </row>
    <row r="24" spans="1:23" ht="12.75" customHeight="1" x14ac:dyDescent="0.2">
      <c r="A24" s="3">
        <f t="shared" si="0"/>
        <v>0.25</v>
      </c>
      <c r="B24" s="2"/>
      <c r="C24" s="67"/>
      <c r="D24" s="346"/>
      <c r="E24" s="533"/>
      <c r="F24" s="533"/>
      <c r="G24" s="533"/>
      <c r="H24" s="533"/>
      <c r="I24" s="533"/>
      <c r="J24" s="533"/>
      <c r="K24" s="533"/>
      <c r="L24" s="533"/>
      <c r="M24" s="533"/>
      <c r="N24" s="533"/>
      <c r="O24" s="533"/>
      <c r="P24" s="533"/>
      <c r="Q24" s="533"/>
      <c r="R24" s="534"/>
      <c r="V24">
        <v>15</v>
      </c>
      <c r="W24" s="130" t="s">
        <v>179</v>
      </c>
    </row>
    <row r="25" spans="1:23" ht="12.75" customHeight="1" x14ac:dyDescent="0.2">
      <c r="A25" s="3">
        <f t="shared" si="0"/>
        <v>0</v>
      </c>
      <c r="B25" s="2"/>
      <c r="C25" s="67"/>
      <c r="D25" s="346"/>
      <c r="E25" s="533"/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3"/>
      <c r="Q25" s="533"/>
      <c r="R25" s="534"/>
      <c r="V25">
        <v>16</v>
      </c>
      <c r="W25" s="130" t="s">
        <v>180</v>
      </c>
    </row>
    <row r="26" spans="1:23" ht="12.75" customHeight="1" x14ac:dyDescent="0.2">
      <c r="A26" s="3">
        <f t="shared" si="0"/>
        <v>0</v>
      </c>
      <c r="B26" s="2"/>
      <c r="C26" s="67"/>
      <c r="D26" s="346"/>
      <c r="E26" s="533"/>
      <c r="F26" s="533"/>
      <c r="G26" s="533"/>
      <c r="H26" s="533"/>
      <c r="I26" s="533"/>
      <c r="J26" s="533"/>
      <c r="K26" s="533"/>
      <c r="L26" s="533"/>
      <c r="M26" s="533"/>
      <c r="N26" s="533"/>
      <c r="O26" s="533"/>
      <c r="P26" s="533"/>
      <c r="Q26" s="533"/>
      <c r="R26" s="534"/>
      <c r="V26">
        <v>17</v>
      </c>
      <c r="W26" s="130" t="s">
        <v>181</v>
      </c>
    </row>
    <row r="27" spans="1:23" ht="12.75" customHeight="1" x14ac:dyDescent="0.2">
      <c r="A27" s="3">
        <f t="shared" si="0"/>
        <v>0</v>
      </c>
      <c r="B27" s="2"/>
      <c r="C27" s="67"/>
      <c r="D27" s="346"/>
      <c r="E27" s="533"/>
      <c r="F27" s="533"/>
      <c r="G27" s="533"/>
      <c r="H27" s="533"/>
      <c r="I27" s="533"/>
      <c r="J27" s="533"/>
      <c r="K27" s="533"/>
      <c r="L27" s="533"/>
      <c r="M27" s="533"/>
      <c r="N27" s="533"/>
      <c r="O27" s="533"/>
      <c r="P27" s="533"/>
      <c r="Q27" s="533"/>
      <c r="R27" s="534"/>
      <c r="V27">
        <v>18</v>
      </c>
      <c r="W27" s="130" t="s">
        <v>182</v>
      </c>
    </row>
    <row r="28" spans="1:23" ht="12.75" customHeight="1" x14ac:dyDescent="0.2">
      <c r="A28" s="3">
        <f t="shared" si="0"/>
        <v>0</v>
      </c>
      <c r="B28" s="2"/>
      <c r="C28" s="67"/>
      <c r="D28" s="346"/>
      <c r="E28" s="533"/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4"/>
      <c r="V28">
        <v>19</v>
      </c>
      <c r="W28" s="130" t="s">
        <v>183</v>
      </c>
    </row>
    <row r="29" spans="1:23" s="1" customFormat="1" ht="12.75" customHeight="1" x14ac:dyDescent="0.2">
      <c r="A29" s="3">
        <f t="shared" si="0"/>
        <v>0</v>
      </c>
      <c r="B29" s="2"/>
      <c r="C29" s="67"/>
      <c r="D29" s="346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4"/>
      <c r="V29">
        <v>20</v>
      </c>
      <c r="W29" s="130" t="s">
        <v>184</v>
      </c>
    </row>
    <row r="30" spans="1:23" ht="12.75" customHeight="1" x14ac:dyDescent="0.2">
      <c r="A30" s="3">
        <f t="shared" si="0"/>
        <v>0</v>
      </c>
      <c r="B30" s="2"/>
      <c r="C30" s="67"/>
      <c r="D30" s="346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4"/>
      <c r="V30">
        <v>21</v>
      </c>
      <c r="W30" s="130" t="s">
        <v>199</v>
      </c>
    </row>
    <row r="31" spans="1:23" ht="12.75" customHeight="1" x14ac:dyDescent="0.2">
      <c r="A31" s="3">
        <f t="shared" si="0"/>
        <v>0</v>
      </c>
      <c r="B31" s="2"/>
      <c r="C31" s="67"/>
      <c r="D31" s="346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4"/>
      <c r="V31">
        <v>22</v>
      </c>
    </row>
    <row r="32" spans="1:23" ht="12.75" customHeight="1" x14ac:dyDescent="0.2">
      <c r="A32" s="3">
        <f t="shared" si="0"/>
        <v>0</v>
      </c>
      <c r="B32" s="2"/>
      <c r="C32" s="67"/>
      <c r="D32" s="346"/>
      <c r="E32" s="533"/>
      <c r="F32" s="533"/>
      <c r="G32" s="533"/>
      <c r="H32" s="533"/>
      <c r="I32" s="533"/>
      <c r="J32" s="533"/>
      <c r="K32" s="533"/>
      <c r="L32" s="533"/>
      <c r="M32" s="533"/>
      <c r="N32" s="533"/>
      <c r="O32" s="533"/>
      <c r="P32" s="533"/>
      <c r="Q32" s="533"/>
      <c r="R32" s="534"/>
      <c r="V32">
        <v>23</v>
      </c>
    </row>
    <row r="33" spans="1:18" ht="12.75" customHeight="1" x14ac:dyDescent="0.2">
      <c r="A33" s="3">
        <f t="shared" si="0"/>
        <v>0</v>
      </c>
      <c r="B33" s="2"/>
      <c r="C33" s="67"/>
      <c r="D33" s="346"/>
      <c r="E33" s="533"/>
      <c r="F33" s="533"/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4"/>
    </row>
    <row r="34" spans="1:18" ht="12.75" customHeight="1" x14ac:dyDescent="0.2">
      <c r="A34" s="3">
        <f t="shared" si="0"/>
        <v>0</v>
      </c>
      <c r="B34" s="2"/>
      <c r="C34" s="67"/>
      <c r="D34" s="346"/>
      <c r="E34" s="533"/>
      <c r="F34" s="533"/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4"/>
    </row>
    <row r="35" spans="1:18" ht="12.75" customHeight="1" x14ac:dyDescent="0.2">
      <c r="A35" s="3">
        <f t="shared" si="0"/>
        <v>0</v>
      </c>
      <c r="B35" s="2"/>
      <c r="C35" s="67"/>
      <c r="D35" s="346"/>
      <c r="E35" s="533" t="s">
        <v>374</v>
      </c>
      <c r="F35" s="533"/>
      <c r="G35" s="533"/>
      <c r="H35" s="533"/>
      <c r="I35" s="533"/>
      <c r="J35" s="533"/>
      <c r="K35" s="533"/>
      <c r="L35" s="533"/>
      <c r="M35" s="533"/>
      <c r="N35" s="533"/>
      <c r="O35" s="533"/>
      <c r="P35" s="533"/>
      <c r="Q35" s="533"/>
      <c r="R35" s="534"/>
    </row>
    <row r="36" spans="1:18" ht="12.75" customHeight="1" x14ac:dyDescent="0.2">
      <c r="A36" s="3">
        <f t="shared" si="0"/>
        <v>0</v>
      </c>
      <c r="B36" s="2"/>
      <c r="C36" s="67"/>
      <c r="D36" s="346"/>
      <c r="E36" s="533" t="s">
        <v>349</v>
      </c>
      <c r="F36" s="533"/>
      <c r="G36" s="533"/>
      <c r="H36" s="533"/>
      <c r="I36" s="533"/>
      <c r="J36" s="533"/>
      <c r="K36" s="533"/>
      <c r="L36" s="533"/>
      <c r="M36" s="533"/>
      <c r="N36" s="533"/>
      <c r="O36" s="533"/>
      <c r="P36" s="533"/>
      <c r="Q36" s="533"/>
      <c r="R36" s="534"/>
    </row>
    <row r="37" spans="1:18" ht="12.75" customHeight="1" x14ac:dyDescent="0.2">
      <c r="A37" s="3">
        <f t="shared" si="0"/>
        <v>0</v>
      </c>
      <c r="B37" s="2"/>
      <c r="C37" s="67"/>
      <c r="D37" s="346"/>
      <c r="E37" s="533"/>
      <c r="F37" s="533"/>
      <c r="G37" s="533"/>
      <c r="H37" s="533"/>
      <c r="I37" s="533"/>
      <c r="J37" s="533"/>
      <c r="K37" s="533"/>
      <c r="L37" s="533"/>
      <c r="M37" s="533"/>
      <c r="N37" s="533"/>
      <c r="O37" s="533"/>
      <c r="P37" s="533"/>
      <c r="Q37" s="533"/>
      <c r="R37" s="534"/>
    </row>
    <row r="38" spans="1:18" ht="12.75" customHeight="1" x14ac:dyDescent="0.2">
      <c r="A38" s="3">
        <f t="shared" si="0"/>
        <v>0</v>
      </c>
      <c r="B38" s="2"/>
      <c r="C38" s="67"/>
      <c r="D38" s="346"/>
      <c r="E38" s="533"/>
      <c r="F38" s="533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33"/>
      <c r="R38" s="534"/>
    </row>
    <row r="39" spans="1:18" ht="12.75" customHeight="1" x14ac:dyDescent="0.2">
      <c r="A39" s="3">
        <f t="shared" si="0"/>
        <v>0</v>
      </c>
      <c r="B39" s="2"/>
      <c r="C39" s="67"/>
      <c r="D39" s="346"/>
      <c r="E39" s="533"/>
      <c r="F39" s="533"/>
      <c r="G39" s="533"/>
      <c r="H39" s="533"/>
      <c r="I39" s="533"/>
      <c r="J39" s="533"/>
      <c r="K39" s="533"/>
      <c r="L39" s="533"/>
      <c r="M39" s="533"/>
      <c r="N39" s="533"/>
      <c r="O39" s="533"/>
      <c r="P39" s="533"/>
      <c r="Q39" s="533"/>
      <c r="R39" s="534"/>
    </row>
    <row r="40" spans="1:18" x14ac:dyDescent="0.2">
      <c r="A40" s="3">
        <f t="shared" si="0"/>
        <v>0</v>
      </c>
      <c r="B40" s="2"/>
      <c r="C40" s="67"/>
      <c r="D40" s="346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4"/>
    </row>
    <row r="41" spans="1:18" x14ac:dyDescent="0.2">
      <c r="A41" s="3">
        <f t="shared" si="0"/>
        <v>0</v>
      </c>
      <c r="B41" s="2"/>
      <c r="C41" s="67"/>
      <c r="D41" s="346"/>
      <c r="E41" s="533"/>
      <c r="F41" s="533"/>
      <c r="G41" s="533"/>
      <c r="H41" s="533"/>
      <c r="I41" s="533"/>
      <c r="J41" s="533"/>
      <c r="K41" s="533"/>
      <c r="L41" s="533"/>
      <c r="M41" s="533"/>
      <c r="N41" s="533"/>
      <c r="O41" s="533"/>
      <c r="P41" s="533"/>
      <c r="Q41" s="533"/>
      <c r="R41" s="534"/>
    </row>
    <row r="42" spans="1:18" x14ac:dyDescent="0.2">
      <c r="A42" s="3">
        <f t="shared" si="0"/>
        <v>0</v>
      </c>
      <c r="B42" s="2"/>
      <c r="C42" s="67"/>
      <c r="D42" s="346"/>
      <c r="E42" s="533"/>
      <c r="F42" s="533"/>
      <c r="G42" s="533"/>
      <c r="H42" s="533"/>
      <c r="I42" s="533"/>
      <c r="J42" s="533"/>
      <c r="K42" s="533"/>
      <c r="L42" s="533"/>
      <c r="M42" s="533"/>
      <c r="N42" s="533"/>
      <c r="O42" s="533"/>
      <c r="P42" s="533"/>
      <c r="Q42" s="533"/>
      <c r="R42" s="534"/>
    </row>
    <row r="43" spans="1:18" x14ac:dyDescent="0.2">
      <c r="A43" s="3">
        <f t="shared" si="0"/>
        <v>0</v>
      </c>
      <c r="B43" s="2"/>
      <c r="C43" s="67"/>
      <c r="D43" s="346"/>
      <c r="E43" s="533"/>
      <c r="F43" s="533"/>
      <c r="G43" s="533"/>
      <c r="H43" s="533"/>
      <c r="I43" s="533"/>
      <c r="J43" s="533"/>
      <c r="K43" s="533"/>
      <c r="L43" s="533"/>
      <c r="M43" s="533"/>
      <c r="N43" s="533"/>
      <c r="O43" s="533"/>
      <c r="P43" s="533"/>
      <c r="Q43" s="533"/>
      <c r="R43" s="534"/>
    </row>
    <row r="44" spans="1:18" ht="13.5" thickBot="1" x14ac:dyDescent="0.25">
      <c r="A44" s="543" t="s">
        <v>40</v>
      </c>
      <c r="B44" s="544"/>
      <c r="C44" s="62">
        <f>SUM(C18:C43)</f>
        <v>24</v>
      </c>
      <c r="D44" s="80"/>
      <c r="E44" s="545" t="s">
        <v>384</v>
      </c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45"/>
      <c r="R44" s="546"/>
    </row>
    <row r="45" spans="1:18" x14ac:dyDescent="0.2">
      <c r="A45" s="7" t="s">
        <v>98</v>
      </c>
      <c r="B45" s="77" t="s">
        <v>2</v>
      </c>
      <c r="C45" s="77" t="s">
        <v>8</v>
      </c>
      <c r="D45" s="77" t="s">
        <v>9</v>
      </c>
      <c r="E45" s="77" t="s">
        <v>90</v>
      </c>
      <c r="F45" s="77" t="s">
        <v>10</v>
      </c>
      <c r="G45" s="77" t="s">
        <v>11</v>
      </c>
      <c r="H45" s="77" t="s">
        <v>12</v>
      </c>
      <c r="I45" s="77" t="s">
        <v>13</v>
      </c>
      <c r="J45" s="77" t="s">
        <v>14</v>
      </c>
      <c r="K45" s="77" t="s">
        <v>15</v>
      </c>
      <c r="L45" s="77" t="s">
        <v>91</v>
      </c>
      <c r="M45" s="87" t="s">
        <v>48</v>
      </c>
      <c r="N45" s="87" t="s">
        <v>16</v>
      </c>
      <c r="O45" s="87" t="s">
        <v>92</v>
      </c>
      <c r="P45" s="547" t="s">
        <v>17</v>
      </c>
      <c r="Q45" s="519"/>
      <c r="R45" s="520"/>
    </row>
    <row r="46" spans="1:18" x14ac:dyDescent="0.2">
      <c r="A46" s="156">
        <v>1</v>
      </c>
      <c r="B46" s="202">
        <v>17.5</v>
      </c>
      <c r="C46" s="157" t="s">
        <v>224</v>
      </c>
      <c r="D46" s="157" t="s">
        <v>221</v>
      </c>
      <c r="E46" s="157"/>
      <c r="F46" s="157">
        <v>17111528</v>
      </c>
      <c r="G46" s="157" t="s">
        <v>222</v>
      </c>
      <c r="H46" s="157">
        <v>40</v>
      </c>
      <c r="I46" s="157">
        <v>1177</v>
      </c>
      <c r="J46" s="189">
        <f t="shared" ref="J46:J53" si="1">IF(I46="","",I46-H46)</f>
        <v>1137</v>
      </c>
      <c r="K46" s="158">
        <v>20.5</v>
      </c>
      <c r="L46" s="85">
        <f t="shared" ref="L46:L53" si="2">IF(K46=0,"",(J46/K46))</f>
        <v>55.463414634146339</v>
      </c>
      <c r="M46" s="33" t="s">
        <v>244</v>
      </c>
      <c r="N46" s="346" t="s">
        <v>12</v>
      </c>
      <c r="O46" s="346" t="s">
        <v>243</v>
      </c>
      <c r="P46" s="541" t="s">
        <v>195</v>
      </c>
      <c r="Q46" s="541"/>
      <c r="R46" s="542"/>
    </row>
    <row r="47" spans="1:18" x14ac:dyDescent="0.2">
      <c r="A47" s="156">
        <v>2</v>
      </c>
      <c r="B47" s="202">
        <v>12.25</v>
      </c>
      <c r="C47" s="157" t="s">
        <v>268</v>
      </c>
      <c r="D47" s="157" t="s">
        <v>269</v>
      </c>
      <c r="E47" s="157" t="s">
        <v>270</v>
      </c>
      <c r="F47" s="157">
        <v>39972</v>
      </c>
      <c r="G47" s="157" t="s">
        <v>271</v>
      </c>
      <c r="H47" s="157">
        <v>1177</v>
      </c>
      <c r="I47" s="157">
        <v>6620</v>
      </c>
      <c r="J47" s="189">
        <f t="shared" si="1"/>
        <v>5443</v>
      </c>
      <c r="K47" s="158">
        <v>50.25</v>
      </c>
      <c r="L47" s="85">
        <f t="shared" si="2"/>
        <v>108.31840796019901</v>
      </c>
      <c r="M47" s="33"/>
      <c r="N47" s="346"/>
      <c r="O47" s="346"/>
      <c r="P47" s="541" t="s">
        <v>196</v>
      </c>
      <c r="Q47" s="541"/>
      <c r="R47" s="542"/>
    </row>
    <row r="48" spans="1:18" x14ac:dyDescent="0.2">
      <c r="A48" s="156"/>
      <c r="B48" s="202"/>
      <c r="C48" s="157"/>
      <c r="D48" s="157"/>
      <c r="E48" s="157"/>
      <c r="F48" s="157"/>
      <c r="G48" s="157"/>
      <c r="H48" s="157"/>
      <c r="I48" s="157"/>
      <c r="J48" s="189" t="str">
        <f t="shared" si="1"/>
        <v/>
      </c>
      <c r="K48" s="158"/>
      <c r="L48" s="85" t="str">
        <f t="shared" si="2"/>
        <v/>
      </c>
      <c r="M48" s="113"/>
      <c r="N48" s="59"/>
      <c r="O48" s="59"/>
      <c r="P48" s="541"/>
      <c r="Q48" s="541"/>
      <c r="R48" s="542"/>
    </row>
    <row r="49" spans="1:18" x14ac:dyDescent="0.2">
      <c r="A49" s="156"/>
      <c r="B49" s="202"/>
      <c r="C49" s="157"/>
      <c r="D49" s="157"/>
      <c r="E49" s="157"/>
      <c r="F49" s="157"/>
      <c r="G49" s="157"/>
      <c r="H49" s="157"/>
      <c r="I49" s="157"/>
      <c r="J49" s="189" t="str">
        <f t="shared" si="1"/>
        <v/>
      </c>
      <c r="K49" s="158"/>
      <c r="L49" s="85" t="str">
        <f t="shared" si="2"/>
        <v/>
      </c>
      <c r="M49" s="346"/>
      <c r="N49" s="346"/>
      <c r="O49" s="346"/>
      <c r="P49" s="541"/>
      <c r="Q49" s="541"/>
      <c r="R49" s="542"/>
    </row>
    <row r="50" spans="1:18" ht="14.25" customHeight="1" x14ac:dyDescent="0.2">
      <c r="A50" s="156"/>
      <c r="B50" s="202"/>
      <c r="C50" s="157"/>
      <c r="D50" s="157"/>
      <c r="E50" s="157"/>
      <c r="F50" s="157"/>
      <c r="G50" s="157"/>
      <c r="H50" s="157"/>
      <c r="I50" s="157"/>
      <c r="J50" s="189" t="str">
        <f t="shared" si="1"/>
        <v/>
      </c>
      <c r="K50" s="158"/>
      <c r="L50" s="85" t="str">
        <f t="shared" si="2"/>
        <v/>
      </c>
      <c r="M50" s="113"/>
      <c r="N50" s="346"/>
      <c r="O50" s="346"/>
      <c r="P50" s="541"/>
      <c r="Q50" s="541"/>
      <c r="R50" s="542"/>
    </row>
    <row r="51" spans="1:18" ht="12.75" customHeight="1" x14ac:dyDescent="0.2">
      <c r="A51" s="32"/>
      <c r="B51" s="342"/>
      <c r="C51" s="346"/>
      <c r="D51" s="346"/>
      <c r="E51" s="346"/>
      <c r="F51" s="33"/>
      <c r="G51" s="346"/>
      <c r="H51" s="346"/>
      <c r="I51" s="346"/>
      <c r="J51" s="131" t="str">
        <f t="shared" si="1"/>
        <v/>
      </c>
      <c r="K51" s="110"/>
      <c r="L51" s="85" t="str">
        <f t="shared" si="2"/>
        <v/>
      </c>
      <c r="M51" s="346"/>
      <c r="N51" s="346"/>
      <c r="O51" s="346"/>
      <c r="P51" s="541"/>
      <c r="Q51" s="541"/>
      <c r="R51" s="542"/>
    </row>
    <row r="52" spans="1:18" ht="12.75" customHeight="1" x14ac:dyDescent="0.2">
      <c r="A52" s="32"/>
      <c r="B52" s="342"/>
      <c r="C52" s="346"/>
      <c r="D52" s="346"/>
      <c r="E52" s="346"/>
      <c r="F52" s="34"/>
      <c r="G52" s="346"/>
      <c r="H52" s="346"/>
      <c r="I52" s="346"/>
      <c r="J52" s="131" t="str">
        <f t="shared" si="1"/>
        <v/>
      </c>
      <c r="K52" s="110"/>
      <c r="L52" s="85" t="str">
        <f t="shared" si="2"/>
        <v/>
      </c>
      <c r="M52" s="19"/>
      <c r="N52" s="19"/>
      <c r="O52" s="19"/>
      <c r="P52" s="541"/>
      <c r="Q52" s="541"/>
      <c r="R52" s="542"/>
    </row>
    <row r="53" spans="1:18" x14ac:dyDescent="0.2">
      <c r="A53" s="32"/>
      <c r="B53" s="342"/>
      <c r="C53" s="346"/>
      <c r="D53" s="346"/>
      <c r="E53" s="346"/>
      <c r="F53" s="34"/>
      <c r="G53" s="346"/>
      <c r="H53" s="346"/>
      <c r="I53" s="346"/>
      <c r="J53" s="131" t="str">
        <f t="shared" si="1"/>
        <v/>
      </c>
      <c r="K53" s="110"/>
      <c r="L53" s="85" t="str">
        <f t="shared" si="2"/>
        <v/>
      </c>
      <c r="M53" s="19"/>
      <c r="N53" s="19"/>
      <c r="O53" s="19"/>
      <c r="P53" s="541"/>
      <c r="Q53" s="541"/>
      <c r="R53" s="542"/>
    </row>
    <row r="54" spans="1:18" x14ac:dyDescent="0.2">
      <c r="A54" s="5" t="s">
        <v>97</v>
      </c>
      <c r="B54" s="562" t="s">
        <v>99</v>
      </c>
      <c r="C54" s="563"/>
      <c r="D54" s="563"/>
      <c r="E54" s="563"/>
      <c r="F54" s="563"/>
      <c r="G54" s="563"/>
      <c r="H54" s="563"/>
      <c r="I54" s="564"/>
      <c r="J54" s="77" t="s">
        <v>72</v>
      </c>
      <c r="K54" s="9" t="s">
        <v>101</v>
      </c>
      <c r="L54" s="9" t="s">
        <v>2</v>
      </c>
      <c r="M54" s="9" t="s">
        <v>100</v>
      </c>
      <c r="N54" s="9" t="s">
        <v>192</v>
      </c>
      <c r="O54" s="9" t="s">
        <v>136</v>
      </c>
      <c r="P54" s="115" t="s">
        <v>144</v>
      </c>
      <c r="Q54" s="9" t="s">
        <v>102</v>
      </c>
      <c r="R54" s="6" t="s">
        <v>10</v>
      </c>
    </row>
    <row r="55" spans="1:18" x14ac:dyDescent="0.2">
      <c r="A55" s="159">
        <v>1</v>
      </c>
      <c r="B55" s="500" t="s">
        <v>220</v>
      </c>
      <c r="C55" s="501"/>
      <c r="D55" s="501"/>
      <c r="E55" s="501"/>
      <c r="F55" s="501"/>
      <c r="G55" s="501"/>
      <c r="H55" s="501"/>
      <c r="I55" s="502"/>
      <c r="J55" s="26">
        <v>237.43</v>
      </c>
      <c r="K55" s="342"/>
      <c r="L55" s="336"/>
      <c r="M55" s="336"/>
      <c r="N55" s="22"/>
      <c r="O55" s="336"/>
      <c r="P55" s="336"/>
      <c r="Q55" s="336"/>
      <c r="R55" s="337"/>
    </row>
    <row r="56" spans="1:18" x14ac:dyDescent="0.2">
      <c r="A56" s="159">
        <v>2</v>
      </c>
      <c r="B56" s="500" t="s">
        <v>279</v>
      </c>
      <c r="C56" s="501"/>
      <c r="D56" s="501"/>
      <c r="E56" s="501"/>
      <c r="F56" s="501"/>
      <c r="G56" s="501"/>
      <c r="H56" s="501"/>
      <c r="I56" s="502"/>
      <c r="J56" s="26">
        <v>660.53</v>
      </c>
      <c r="K56" s="342" t="s">
        <v>272</v>
      </c>
      <c r="L56" s="336" t="s">
        <v>273</v>
      </c>
      <c r="M56" s="336" t="s">
        <v>274</v>
      </c>
      <c r="N56" s="22">
        <v>11.5</v>
      </c>
      <c r="O56" s="336" t="s">
        <v>275</v>
      </c>
      <c r="P56" s="336" t="s">
        <v>276</v>
      </c>
      <c r="Q56" s="336" t="s">
        <v>277</v>
      </c>
      <c r="R56" s="337" t="s">
        <v>278</v>
      </c>
    </row>
    <row r="57" spans="1:18" x14ac:dyDescent="0.2">
      <c r="A57" s="159"/>
      <c r="B57" s="500"/>
      <c r="C57" s="501"/>
      <c r="D57" s="501"/>
      <c r="E57" s="501"/>
      <c r="F57" s="501"/>
      <c r="G57" s="501"/>
      <c r="H57" s="501"/>
      <c r="I57" s="502"/>
      <c r="J57" s="26"/>
      <c r="K57" s="342"/>
      <c r="L57" s="336"/>
      <c r="M57" s="336"/>
      <c r="N57" s="22"/>
      <c r="O57" s="336"/>
      <c r="P57" s="336"/>
      <c r="Q57" s="336"/>
      <c r="R57" s="337"/>
    </row>
    <row r="58" spans="1:18" x14ac:dyDescent="0.2">
      <c r="A58" s="159"/>
      <c r="B58" s="500"/>
      <c r="C58" s="501"/>
      <c r="D58" s="501"/>
      <c r="E58" s="501"/>
      <c r="F58" s="501"/>
      <c r="G58" s="501"/>
      <c r="H58" s="501"/>
      <c r="I58" s="502"/>
      <c r="J58" s="26"/>
      <c r="K58" s="342"/>
      <c r="L58" s="336"/>
      <c r="M58" s="336"/>
      <c r="N58" s="22"/>
      <c r="O58" s="336"/>
      <c r="P58" s="336"/>
      <c r="Q58" s="336"/>
      <c r="R58" s="337"/>
    </row>
    <row r="59" spans="1:18" x14ac:dyDescent="0.2">
      <c r="A59" s="159"/>
      <c r="B59" s="500"/>
      <c r="C59" s="501"/>
      <c r="D59" s="501"/>
      <c r="E59" s="501"/>
      <c r="F59" s="501"/>
      <c r="G59" s="501"/>
      <c r="H59" s="501"/>
      <c r="I59" s="502"/>
      <c r="J59" s="26"/>
      <c r="K59" s="342"/>
      <c r="L59" s="336"/>
      <c r="M59" s="336"/>
      <c r="N59" s="22"/>
      <c r="O59" s="336"/>
      <c r="P59" s="336"/>
      <c r="Q59" s="336"/>
      <c r="R59" s="337"/>
    </row>
    <row r="60" spans="1:18" ht="12.75" customHeight="1" x14ac:dyDescent="0.2">
      <c r="A60" s="159"/>
      <c r="B60" s="500"/>
      <c r="C60" s="501"/>
      <c r="D60" s="501"/>
      <c r="E60" s="501"/>
      <c r="F60" s="501"/>
      <c r="G60" s="501"/>
      <c r="H60" s="501"/>
      <c r="I60" s="502"/>
      <c r="J60" s="26"/>
      <c r="K60" s="342"/>
      <c r="L60" s="336"/>
      <c r="M60" s="336"/>
      <c r="N60" s="22"/>
      <c r="O60" s="336"/>
      <c r="P60" s="336"/>
      <c r="Q60" s="336"/>
      <c r="R60" s="337"/>
    </row>
    <row r="61" spans="1:18" x14ac:dyDescent="0.2">
      <c r="A61" s="21"/>
      <c r="B61" s="548"/>
      <c r="C61" s="549"/>
      <c r="D61" s="549"/>
      <c r="E61" s="549"/>
      <c r="F61" s="549"/>
      <c r="G61" s="549"/>
      <c r="H61" s="549"/>
      <c r="I61" s="550"/>
      <c r="J61" s="26"/>
      <c r="K61" s="342"/>
      <c r="L61" s="336"/>
      <c r="M61" s="336"/>
      <c r="N61" s="22"/>
      <c r="O61" s="336"/>
      <c r="P61" s="336"/>
      <c r="Q61" s="336"/>
      <c r="R61" s="337"/>
    </row>
    <row r="62" spans="1:18" ht="13.5" thickBot="1" x14ac:dyDescent="0.25">
      <c r="A62" s="31"/>
      <c r="B62" s="551"/>
      <c r="C62" s="552"/>
      <c r="D62" s="552"/>
      <c r="E62" s="552"/>
      <c r="F62" s="552"/>
      <c r="G62" s="552"/>
      <c r="H62" s="552"/>
      <c r="I62" s="553"/>
      <c r="J62" s="23"/>
      <c r="K62" s="334"/>
      <c r="L62" s="334"/>
      <c r="M62" s="334"/>
      <c r="N62" s="23"/>
      <c r="O62" s="334"/>
      <c r="P62" s="334"/>
      <c r="Q62" s="334"/>
      <c r="R62" s="234"/>
    </row>
    <row r="63" spans="1:18" ht="13.5" thickBot="1" x14ac:dyDescent="0.25">
      <c r="A63" s="10"/>
      <c r="B63" s="11"/>
      <c r="C63" s="52" t="s">
        <v>46</v>
      </c>
      <c r="D63" s="52" t="s">
        <v>47</v>
      </c>
      <c r="E63" s="52" t="s">
        <v>48</v>
      </c>
      <c r="F63" s="52" t="s">
        <v>49</v>
      </c>
      <c r="G63" s="52" t="s">
        <v>50</v>
      </c>
      <c r="H63" s="52" t="s">
        <v>29</v>
      </c>
      <c r="I63" s="53" t="s">
        <v>51</v>
      </c>
      <c r="J63" s="554" t="s">
        <v>27</v>
      </c>
      <c r="K63" s="555"/>
      <c r="L63" s="108"/>
      <c r="M63" s="108"/>
      <c r="N63" s="58" t="s">
        <v>2</v>
      </c>
      <c r="O63" s="343" t="s">
        <v>3</v>
      </c>
      <c r="P63" s="79" t="s">
        <v>105</v>
      </c>
      <c r="Q63" s="79" t="s">
        <v>106</v>
      </c>
      <c r="R63" s="18" t="s">
        <v>4</v>
      </c>
    </row>
    <row r="64" spans="1:18" x14ac:dyDescent="0.2">
      <c r="A64" s="12" t="s">
        <v>52</v>
      </c>
      <c r="B64" s="13"/>
      <c r="C64" s="346">
        <v>5</v>
      </c>
      <c r="D64" s="26">
        <v>19.5</v>
      </c>
      <c r="E64" s="346" t="s">
        <v>281</v>
      </c>
      <c r="F64" s="27" t="s">
        <v>282</v>
      </c>
      <c r="G64" s="346"/>
      <c r="H64" s="28"/>
      <c r="I64" s="340"/>
      <c r="J64" s="61">
        <v>107.1</v>
      </c>
      <c r="K64" s="94" t="s">
        <v>57</v>
      </c>
      <c r="L64" s="556" t="s">
        <v>6</v>
      </c>
      <c r="M64" s="557"/>
      <c r="N64" s="346">
        <v>20</v>
      </c>
      <c r="O64" s="19" t="s">
        <v>190</v>
      </c>
      <c r="P64" s="111">
        <v>50</v>
      </c>
      <c r="Q64" s="111" t="s">
        <v>191</v>
      </c>
      <c r="R64" s="169"/>
    </row>
    <row r="65" spans="1:25" x14ac:dyDescent="0.2">
      <c r="A65" s="12" t="s">
        <v>53</v>
      </c>
      <c r="B65" s="13"/>
      <c r="C65" s="346">
        <v>5</v>
      </c>
      <c r="D65" s="346">
        <v>49.8</v>
      </c>
      <c r="E65" s="346" t="s">
        <v>280</v>
      </c>
      <c r="F65" s="346" t="s">
        <v>282</v>
      </c>
      <c r="G65" s="59"/>
      <c r="H65" s="346"/>
      <c r="I65" s="340"/>
      <c r="J65" s="558"/>
      <c r="K65" s="559"/>
      <c r="L65" s="560" t="s">
        <v>107</v>
      </c>
      <c r="M65" s="561"/>
      <c r="N65" s="92">
        <v>13.375</v>
      </c>
      <c r="O65" s="19" t="s">
        <v>200</v>
      </c>
      <c r="P65" s="111">
        <v>1177</v>
      </c>
      <c r="Q65" s="111" t="s">
        <v>191</v>
      </c>
      <c r="R65" s="169">
        <v>43244</v>
      </c>
    </row>
    <row r="66" spans="1:25" ht="13.5" thickBot="1" x14ac:dyDescent="0.25">
      <c r="A66" s="15" t="s">
        <v>54</v>
      </c>
      <c r="B66" s="16"/>
      <c r="C66" s="29">
        <v>5</v>
      </c>
      <c r="D66" s="29">
        <v>19.5</v>
      </c>
      <c r="E66" s="29" t="s">
        <v>281</v>
      </c>
      <c r="F66" s="29" t="s">
        <v>282</v>
      </c>
      <c r="G66" s="60">
        <v>134</v>
      </c>
      <c r="H66" s="29">
        <v>5997.92</v>
      </c>
      <c r="I66" s="30">
        <v>443</v>
      </c>
      <c r="J66" s="574"/>
      <c r="K66" s="575"/>
      <c r="L66" s="560" t="s">
        <v>108</v>
      </c>
      <c r="M66" s="561"/>
      <c r="N66" s="92"/>
      <c r="O66" s="19"/>
      <c r="P66" s="111"/>
      <c r="Q66" s="111"/>
      <c r="R66" s="169"/>
    </row>
    <row r="67" spans="1:25" ht="13.5" thickBot="1" x14ac:dyDescent="0.25">
      <c r="A67" s="527" t="s">
        <v>56</v>
      </c>
      <c r="B67" s="576"/>
      <c r="C67" s="577" t="s">
        <v>33</v>
      </c>
      <c r="D67" s="577"/>
      <c r="E67" s="25">
        <v>0.95</v>
      </c>
      <c r="F67" s="578" t="s">
        <v>34</v>
      </c>
      <c r="G67" s="577"/>
      <c r="H67" s="24">
        <v>0.95</v>
      </c>
      <c r="I67" s="540" t="s">
        <v>73</v>
      </c>
      <c r="J67" s="579"/>
      <c r="K67" s="579"/>
      <c r="L67" s="580" t="s">
        <v>109</v>
      </c>
      <c r="M67" s="561"/>
      <c r="N67" s="92"/>
      <c r="O67" s="19"/>
      <c r="P67" s="111"/>
      <c r="Q67" s="111"/>
      <c r="R67" s="169"/>
    </row>
    <row r="68" spans="1:25" ht="13.5" thickBot="1" x14ac:dyDescent="0.25">
      <c r="A68" s="17"/>
      <c r="B68" s="343" t="s">
        <v>9</v>
      </c>
      <c r="C68" s="343" t="s">
        <v>28</v>
      </c>
      <c r="D68" s="343" t="s">
        <v>29</v>
      </c>
      <c r="E68" s="343" t="s">
        <v>55</v>
      </c>
      <c r="F68" s="343" t="s">
        <v>30</v>
      </c>
      <c r="G68" s="343" t="s">
        <v>31</v>
      </c>
      <c r="H68" s="18" t="s">
        <v>32</v>
      </c>
      <c r="I68" s="5" t="s">
        <v>5</v>
      </c>
      <c r="J68" s="9" t="s">
        <v>30</v>
      </c>
      <c r="K68" s="344" t="s">
        <v>35</v>
      </c>
      <c r="L68" s="565" t="s">
        <v>110</v>
      </c>
      <c r="M68" s="566"/>
      <c r="N68" s="93"/>
      <c r="O68" s="20"/>
      <c r="P68" s="112"/>
      <c r="Q68" s="112"/>
      <c r="R68" s="170"/>
    </row>
    <row r="69" spans="1:25" x14ac:dyDescent="0.2">
      <c r="A69" s="338" t="s">
        <v>33</v>
      </c>
      <c r="B69" s="50" t="s">
        <v>283</v>
      </c>
      <c r="C69" s="22">
        <v>6</v>
      </c>
      <c r="D69" s="22">
        <v>12</v>
      </c>
      <c r="E69" s="65">
        <v>4.4000000000000004</v>
      </c>
      <c r="F69" s="28">
        <v>80</v>
      </c>
      <c r="G69" s="14">
        <f>E69*F69*E67</f>
        <v>334.4</v>
      </c>
      <c r="H69" s="63">
        <v>2500</v>
      </c>
      <c r="I69" s="21" t="s">
        <v>376</v>
      </c>
      <c r="J69" s="342" t="s">
        <v>305</v>
      </c>
      <c r="K69" s="340">
        <v>270</v>
      </c>
      <c r="L69" s="540" t="s">
        <v>132</v>
      </c>
      <c r="M69" s="507"/>
      <c r="N69" s="507"/>
      <c r="O69" s="567" t="s">
        <v>126</v>
      </c>
      <c r="P69" s="531"/>
      <c r="Q69" s="531"/>
      <c r="R69" s="532"/>
    </row>
    <row r="70" spans="1:25" ht="13.5" thickBot="1" x14ac:dyDescent="0.25">
      <c r="A70" s="330" t="s">
        <v>34</v>
      </c>
      <c r="B70" s="51" t="s">
        <v>283</v>
      </c>
      <c r="C70" s="23">
        <v>6</v>
      </c>
      <c r="D70" s="23">
        <v>12</v>
      </c>
      <c r="E70" s="66">
        <v>4.4000000000000004</v>
      </c>
      <c r="F70" s="35">
        <v>80</v>
      </c>
      <c r="G70" s="8">
        <f>E70*F70*H67</f>
        <v>334.4</v>
      </c>
      <c r="H70" s="64">
        <v>2500</v>
      </c>
      <c r="I70" s="125" t="s">
        <v>376</v>
      </c>
      <c r="J70" s="120" t="s">
        <v>305</v>
      </c>
      <c r="K70" s="126">
        <v>270</v>
      </c>
      <c r="L70" s="568" t="s">
        <v>118</v>
      </c>
      <c r="M70" s="569"/>
      <c r="N70" s="166">
        <v>5</v>
      </c>
      <c r="O70" s="570" t="s">
        <v>133</v>
      </c>
      <c r="P70" s="571"/>
      <c r="Q70" s="572" t="s">
        <v>205</v>
      </c>
      <c r="R70" s="573"/>
    </row>
    <row r="71" spans="1:25" x14ac:dyDescent="0.2">
      <c r="A71" s="587" t="s">
        <v>112</v>
      </c>
      <c r="B71" s="588"/>
      <c r="C71" s="191">
        <v>43242</v>
      </c>
      <c r="D71" s="341" t="s">
        <v>111</v>
      </c>
      <c r="E71" s="183">
        <v>0.8125</v>
      </c>
      <c r="F71" s="589" t="s">
        <v>76</v>
      </c>
      <c r="G71" s="590"/>
      <c r="H71" s="151"/>
      <c r="I71" s="327" t="s">
        <v>156</v>
      </c>
      <c r="J71" s="591" t="s">
        <v>157</v>
      </c>
      <c r="K71" s="592"/>
      <c r="L71" s="584" t="s">
        <v>119</v>
      </c>
      <c r="M71" s="584"/>
      <c r="N71" s="100">
        <v>6</v>
      </c>
      <c r="O71" s="593" t="s">
        <v>131</v>
      </c>
      <c r="P71" s="594"/>
      <c r="Q71" s="585" t="s">
        <v>259</v>
      </c>
      <c r="R71" s="586"/>
      <c r="V71" s="95"/>
      <c r="W71" s="96"/>
      <c r="X71" s="96"/>
      <c r="Y71" s="96"/>
    </row>
    <row r="72" spans="1:25" x14ac:dyDescent="0.2">
      <c r="A72" s="570" t="s">
        <v>113</v>
      </c>
      <c r="B72" s="571"/>
      <c r="C72" s="113">
        <v>43244</v>
      </c>
      <c r="D72" s="329" t="s">
        <v>111</v>
      </c>
      <c r="E72" s="184">
        <v>0.5625</v>
      </c>
      <c r="F72" s="581" t="s">
        <v>75</v>
      </c>
      <c r="G72" s="582"/>
      <c r="H72" s="238"/>
      <c r="I72" s="338" t="s">
        <v>158</v>
      </c>
      <c r="J72" s="500" t="s">
        <v>284</v>
      </c>
      <c r="K72" s="583"/>
      <c r="L72" s="584" t="s">
        <v>120</v>
      </c>
      <c r="M72" s="584"/>
      <c r="N72" s="100">
        <v>1</v>
      </c>
      <c r="O72" s="570" t="s">
        <v>128</v>
      </c>
      <c r="P72" s="571"/>
      <c r="Q72" s="585" t="s">
        <v>260</v>
      </c>
      <c r="R72" s="586"/>
      <c r="V72" s="95"/>
      <c r="W72" s="97"/>
      <c r="X72" s="97"/>
      <c r="Y72" s="96"/>
    </row>
    <row r="73" spans="1:25" x14ac:dyDescent="0.2">
      <c r="A73" s="570" t="s">
        <v>114</v>
      </c>
      <c r="B73" s="571"/>
      <c r="C73" s="113">
        <v>43274</v>
      </c>
      <c r="D73" s="329" t="s">
        <v>111</v>
      </c>
      <c r="E73" s="184">
        <v>0.38541666666666669</v>
      </c>
      <c r="F73" s="581" t="s">
        <v>142</v>
      </c>
      <c r="G73" s="582"/>
      <c r="H73" s="238">
        <v>3540</v>
      </c>
      <c r="I73" s="338" t="s">
        <v>159</v>
      </c>
      <c r="J73" s="500" t="s">
        <v>285</v>
      </c>
      <c r="K73" s="583"/>
      <c r="L73" s="584" t="s">
        <v>127</v>
      </c>
      <c r="M73" s="584"/>
      <c r="N73" s="100">
        <v>2</v>
      </c>
      <c r="O73" s="593" t="s">
        <v>131</v>
      </c>
      <c r="P73" s="594"/>
      <c r="Q73" s="585" t="s">
        <v>261</v>
      </c>
      <c r="R73" s="586"/>
    </row>
    <row r="74" spans="1:25" x14ac:dyDescent="0.2">
      <c r="A74" s="570" t="s">
        <v>116</v>
      </c>
      <c r="B74" s="571"/>
      <c r="C74" s="114"/>
      <c r="D74" s="329" t="s">
        <v>111</v>
      </c>
      <c r="E74" s="184"/>
      <c r="F74" s="581" t="s">
        <v>150</v>
      </c>
      <c r="G74" s="582"/>
      <c r="H74" s="239">
        <v>2</v>
      </c>
      <c r="I74" s="338" t="s">
        <v>160</v>
      </c>
      <c r="J74" s="500"/>
      <c r="K74" s="583"/>
      <c r="L74" s="584" t="s">
        <v>122</v>
      </c>
      <c r="M74" s="584"/>
      <c r="N74" s="100">
        <v>2</v>
      </c>
      <c r="O74" s="570" t="s">
        <v>120</v>
      </c>
      <c r="P74" s="571"/>
      <c r="Q74" s="585" t="s">
        <v>262</v>
      </c>
      <c r="R74" s="586"/>
      <c r="T74" s="95"/>
      <c r="U74" s="101"/>
      <c r="V74" s="102"/>
      <c r="W74" s="103"/>
      <c r="X74" s="103"/>
      <c r="Y74" s="103"/>
    </row>
    <row r="75" spans="1:25" x14ac:dyDescent="0.2">
      <c r="A75" s="570" t="s">
        <v>117</v>
      </c>
      <c r="B75" s="571"/>
      <c r="C75" s="114"/>
      <c r="D75" s="329" t="s">
        <v>111</v>
      </c>
      <c r="E75" s="185"/>
      <c r="F75" s="581" t="s">
        <v>151</v>
      </c>
      <c r="G75" s="582"/>
      <c r="H75" s="238"/>
      <c r="I75" s="338" t="s">
        <v>161</v>
      </c>
      <c r="J75" s="500"/>
      <c r="K75" s="583"/>
      <c r="L75" s="584" t="s">
        <v>123</v>
      </c>
      <c r="M75" s="584"/>
      <c r="N75" s="100">
        <v>2</v>
      </c>
      <c r="O75" s="593" t="s">
        <v>131</v>
      </c>
      <c r="P75" s="594"/>
      <c r="Q75" s="585" t="s">
        <v>263</v>
      </c>
      <c r="R75" s="586"/>
      <c r="T75" s="104"/>
      <c r="U75" s="104"/>
      <c r="V75" s="104"/>
      <c r="W75" s="104"/>
      <c r="X75" s="104"/>
      <c r="Y75" s="104"/>
    </row>
    <row r="76" spans="1:25" ht="13.5" thickBot="1" x14ac:dyDescent="0.25">
      <c r="A76" s="595" t="s">
        <v>115</v>
      </c>
      <c r="B76" s="596"/>
      <c r="C76" s="168"/>
      <c r="D76" s="339" t="s">
        <v>111</v>
      </c>
      <c r="E76" s="186"/>
      <c r="F76" s="597" t="s">
        <v>135</v>
      </c>
      <c r="G76" s="598"/>
      <c r="H76" s="240"/>
      <c r="I76" s="338" t="s">
        <v>162</v>
      </c>
      <c r="J76" s="500"/>
      <c r="K76" s="583"/>
      <c r="L76" s="584" t="s">
        <v>121</v>
      </c>
      <c r="M76" s="584"/>
      <c r="N76" s="100"/>
      <c r="O76" s="570" t="s">
        <v>129</v>
      </c>
      <c r="P76" s="571"/>
      <c r="Q76" s="585" t="s">
        <v>264</v>
      </c>
      <c r="R76" s="586"/>
    </row>
    <row r="77" spans="1:25" x14ac:dyDescent="0.2">
      <c r="A77" s="609" t="s">
        <v>143</v>
      </c>
      <c r="B77" s="610"/>
      <c r="C77" s="610"/>
      <c r="D77" s="610"/>
      <c r="E77" s="610"/>
      <c r="F77" s="610"/>
      <c r="G77" s="610"/>
      <c r="H77" s="610"/>
      <c r="I77" s="338" t="s">
        <v>163</v>
      </c>
      <c r="J77" s="501"/>
      <c r="K77" s="583"/>
      <c r="L77" s="584" t="s">
        <v>124</v>
      </c>
      <c r="M77" s="584"/>
      <c r="N77" s="100"/>
      <c r="O77" s="593" t="s">
        <v>131</v>
      </c>
      <c r="P77" s="594"/>
      <c r="Q77" s="585" t="s">
        <v>265</v>
      </c>
      <c r="R77" s="586"/>
    </row>
    <row r="78" spans="1:25" x14ac:dyDescent="0.2">
      <c r="A78" s="611" t="s">
        <v>193</v>
      </c>
      <c r="B78" s="612"/>
      <c r="C78" s="612"/>
      <c r="D78" s="612"/>
      <c r="E78" s="612"/>
      <c r="F78" s="612"/>
      <c r="G78" s="612"/>
      <c r="H78" s="613"/>
      <c r="I78" s="338" t="s">
        <v>164</v>
      </c>
      <c r="J78" s="501"/>
      <c r="K78" s="583"/>
      <c r="L78" s="584" t="s">
        <v>125</v>
      </c>
      <c r="M78" s="584"/>
      <c r="N78" s="100"/>
      <c r="O78" s="570" t="s">
        <v>130</v>
      </c>
      <c r="P78" s="571"/>
      <c r="Q78" s="585" t="s">
        <v>266</v>
      </c>
      <c r="R78" s="586"/>
    </row>
    <row r="79" spans="1:25" ht="13.5" thickBot="1" x14ac:dyDescent="0.25">
      <c r="A79" s="614"/>
      <c r="B79" s="615"/>
      <c r="C79" s="615"/>
      <c r="D79" s="615"/>
      <c r="E79" s="615"/>
      <c r="F79" s="615"/>
      <c r="G79" s="615"/>
      <c r="H79" s="616"/>
      <c r="I79" s="127" t="s">
        <v>202</v>
      </c>
      <c r="J79" s="599" t="s">
        <v>286</v>
      </c>
      <c r="K79" s="600"/>
      <c r="L79" s="601" t="s">
        <v>134</v>
      </c>
      <c r="M79" s="601"/>
      <c r="N79" s="167">
        <f>SUM(N70:N78)</f>
        <v>18</v>
      </c>
      <c r="O79" s="602" t="s">
        <v>131</v>
      </c>
      <c r="P79" s="603"/>
      <c r="Q79" s="604" t="s">
        <v>267</v>
      </c>
      <c r="R79" s="605"/>
      <c r="W79" s="98"/>
      <c r="X79" s="95"/>
      <c r="Y79" s="95"/>
    </row>
    <row r="80" spans="1:25" x14ac:dyDescent="0.2">
      <c r="L80" s="1"/>
      <c r="W80" s="98"/>
      <c r="X80" s="98"/>
      <c r="Y80" s="98"/>
    </row>
    <row r="81" spans="1:25" x14ac:dyDescent="0.2">
      <c r="W81" s="99"/>
      <c r="X81" s="99"/>
      <c r="Y81" s="98"/>
    </row>
    <row r="84" spans="1:25" ht="13.5" thickBot="1" x14ac:dyDescent="0.25"/>
    <row r="85" spans="1:25" ht="13.5" thickBot="1" x14ac:dyDescent="0.25">
      <c r="A85" s="327" t="s">
        <v>0</v>
      </c>
      <c r="B85" s="606" t="str">
        <f>B1</f>
        <v>Gwendolyn #2612 LB</v>
      </c>
      <c r="C85" s="606"/>
      <c r="D85" s="607"/>
      <c r="E85" s="328" t="s">
        <v>138</v>
      </c>
      <c r="F85" s="608">
        <f>F1</f>
        <v>43277</v>
      </c>
      <c r="G85" s="608"/>
      <c r="H85" s="328" t="s">
        <v>1</v>
      </c>
      <c r="I85" s="142">
        <f>I1</f>
        <v>6</v>
      </c>
      <c r="J85" s="128" t="s">
        <v>5</v>
      </c>
      <c r="K85" s="162">
        <f>K1</f>
        <v>6620</v>
      </c>
      <c r="L85" s="128" t="s">
        <v>7</v>
      </c>
      <c r="M85" s="163">
        <f>M1</f>
        <v>2235</v>
      </c>
    </row>
    <row r="86" spans="1:25" x14ac:dyDescent="0.2">
      <c r="A86" s="36" t="s">
        <v>141</v>
      </c>
      <c r="B86" s="623" t="str">
        <f>B2</f>
        <v>(Intermediate) Drilling 12 1/4" hole @ 6620'</v>
      </c>
      <c r="C86" s="624"/>
      <c r="D86" s="624"/>
      <c r="E86" s="624"/>
      <c r="F86" s="625"/>
      <c r="G86" s="4" t="s">
        <v>139</v>
      </c>
      <c r="H86" s="626">
        <f>H2</f>
        <v>75106</v>
      </c>
      <c r="I86" s="627"/>
      <c r="J86" s="567" t="s">
        <v>43</v>
      </c>
      <c r="K86" s="531"/>
      <c r="L86" s="531"/>
      <c r="M86" s="532"/>
    </row>
    <row r="87" spans="1:25" ht="13.5" thickBot="1" x14ac:dyDescent="0.25">
      <c r="A87" s="36" t="s">
        <v>74</v>
      </c>
      <c r="B87" s="628" t="str">
        <f>B3</f>
        <v>Precision Rig 593</v>
      </c>
      <c r="C87" s="629"/>
      <c r="D87" s="629"/>
      <c r="E87" s="4" t="s">
        <v>137</v>
      </c>
      <c r="F87" s="192">
        <f>F3</f>
        <v>4.6145833333357587</v>
      </c>
      <c r="G87" s="4" t="s">
        <v>140</v>
      </c>
      <c r="H87" s="630">
        <f>H3</f>
        <v>443269</v>
      </c>
      <c r="I87" s="631"/>
      <c r="J87" s="5" t="s">
        <v>80</v>
      </c>
      <c r="K87" s="9" t="s">
        <v>44</v>
      </c>
      <c r="L87" s="9" t="s">
        <v>78</v>
      </c>
      <c r="M87" s="6" t="s">
        <v>93</v>
      </c>
      <c r="R87" s="632"/>
      <c r="S87" s="633"/>
    </row>
    <row r="88" spans="1:25" x14ac:dyDescent="0.2">
      <c r="A88" s="91" t="s">
        <v>70</v>
      </c>
      <c r="B88" s="343" t="s">
        <v>2</v>
      </c>
      <c r="C88" s="343" t="s">
        <v>12</v>
      </c>
      <c r="D88" s="343" t="s">
        <v>13</v>
      </c>
      <c r="E88" s="343" t="s">
        <v>14</v>
      </c>
      <c r="F88" s="343" t="s">
        <v>15</v>
      </c>
      <c r="G88" s="343" t="s">
        <v>91</v>
      </c>
      <c r="H88" s="343" t="s">
        <v>48</v>
      </c>
      <c r="I88" s="18" t="s">
        <v>92</v>
      </c>
      <c r="J88" s="54" t="str">
        <f t="shared" ref="J88:M99" si="3">J4</f>
        <v>4450'</v>
      </c>
      <c r="K88" s="131">
        <f t="shared" si="3"/>
        <v>0.33</v>
      </c>
      <c r="L88" s="199">
        <f t="shared" si="3"/>
        <v>321.33</v>
      </c>
      <c r="M88" s="200">
        <f t="shared" si="3"/>
        <v>4444.26</v>
      </c>
      <c r="R88" s="332"/>
      <c r="S88" s="332"/>
    </row>
    <row r="89" spans="1:25" x14ac:dyDescent="0.2">
      <c r="A89" s="160">
        <f t="shared" ref="A89:B96" si="4">A46</f>
        <v>1</v>
      </c>
      <c r="B89" s="241">
        <f t="shared" si="4"/>
        <v>17.5</v>
      </c>
      <c r="C89" s="55">
        <f t="shared" ref="C89:H96" si="5">H46</f>
        <v>40</v>
      </c>
      <c r="D89" s="89">
        <f t="shared" si="5"/>
        <v>1177</v>
      </c>
      <c r="E89" s="131">
        <f t="shared" si="5"/>
        <v>1137</v>
      </c>
      <c r="F89" s="193">
        <f t="shared" si="5"/>
        <v>20.5</v>
      </c>
      <c r="G89" s="194">
        <f t="shared" si="5"/>
        <v>55.463414634146339</v>
      </c>
      <c r="H89" s="193" t="str">
        <f t="shared" si="5"/>
        <v>1,1</v>
      </c>
      <c r="I89" s="195" t="str">
        <f t="shared" ref="I89:I96" si="6">O46</f>
        <v>TD</v>
      </c>
      <c r="J89" s="54" t="str">
        <f t="shared" si="3"/>
        <v>4629'</v>
      </c>
      <c r="K89" s="131">
        <f t="shared" si="3"/>
        <v>0.1</v>
      </c>
      <c r="L89" s="199">
        <f t="shared" si="3"/>
        <v>10.47</v>
      </c>
      <c r="M89" s="200">
        <f t="shared" si="3"/>
        <v>4623.26</v>
      </c>
      <c r="R89" s="132"/>
      <c r="S89" s="133"/>
      <c r="T89" s="139"/>
      <c r="U89" s="140"/>
    </row>
    <row r="90" spans="1:25" x14ac:dyDescent="0.2">
      <c r="A90" s="160">
        <f t="shared" si="4"/>
        <v>2</v>
      </c>
      <c r="B90" s="241">
        <f t="shared" si="4"/>
        <v>12.25</v>
      </c>
      <c r="C90" s="55">
        <f t="shared" si="5"/>
        <v>1177</v>
      </c>
      <c r="D90" s="89">
        <f t="shared" si="5"/>
        <v>6620</v>
      </c>
      <c r="E90" s="131">
        <f t="shared" si="5"/>
        <v>5443</v>
      </c>
      <c r="F90" s="193">
        <f t="shared" si="5"/>
        <v>50.25</v>
      </c>
      <c r="G90" s="194">
        <f t="shared" si="5"/>
        <v>108.31840796019901</v>
      </c>
      <c r="H90" s="193">
        <f t="shared" si="5"/>
        <v>0</v>
      </c>
      <c r="I90" s="195">
        <f t="shared" si="6"/>
        <v>0</v>
      </c>
      <c r="J90" s="54" t="str">
        <f t="shared" si="3"/>
        <v>4808'</v>
      </c>
      <c r="K90" s="131">
        <f t="shared" si="3"/>
        <v>0.31</v>
      </c>
      <c r="L90" s="199">
        <f t="shared" si="3"/>
        <v>75.540000000000006</v>
      </c>
      <c r="M90" s="200">
        <f t="shared" si="3"/>
        <v>4802.25</v>
      </c>
      <c r="R90" s="132"/>
      <c r="S90" s="133"/>
      <c r="T90" s="1"/>
      <c r="U90" s="1"/>
    </row>
    <row r="91" spans="1:25" x14ac:dyDescent="0.2">
      <c r="A91" s="160">
        <f t="shared" si="4"/>
        <v>0</v>
      </c>
      <c r="B91" s="241">
        <f t="shared" si="4"/>
        <v>0</v>
      </c>
      <c r="C91" s="55">
        <f t="shared" si="5"/>
        <v>0</v>
      </c>
      <c r="D91" s="89">
        <f t="shared" si="5"/>
        <v>0</v>
      </c>
      <c r="E91" s="131" t="str">
        <f t="shared" si="5"/>
        <v/>
      </c>
      <c r="F91" s="193">
        <f t="shared" si="5"/>
        <v>0</v>
      </c>
      <c r="G91" s="194" t="str">
        <f t="shared" si="5"/>
        <v/>
      </c>
      <c r="H91" s="193">
        <f t="shared" si="5"/>
        <v>0</v>
      </c>
      <c r="I91" s="195">
        <f t="shared" si="6"/>
        <v>0</v>
      </c>
      <c r="J91" s="54" t="str">
        <f t="shared" si="3"/>
        <v>4987'</v>
      </c>
      <c r="K91" s="131">
        <f t="shared" si="3"/>
        <v>0.42</v>
      </c>
      <c r="L91" s="199">
        <f t="shared" si="3"/>
        <v>99.22</v>
      </c>
      <c r="M91" s="200">
        <f t="shared" si="3"/>
        <v>4981.25</v>
      </c>
      <c r="T91" s="139"/>
      <c r="U91" s="139"/>
    </row>
    <row r="92" spans="1:25" x14ac:dyDescent="0.2">
      <c r="A92" s="160">
        <f t="shared" si="4"/>
        <v>0</v>
      </c>
      <c r="B92" s="241">
        <f t="shared" si="4"/>
        <v>0</v>
      </c>
      <c r="C92" s="55">
        <f t="shared" si="5"/>
        <v>0</v>
      </c>
      <c r="D92" s="89">
        <f t="shared" si="5"/>
        <v>0</v>
      </c>
      <c r="E92" s="131" t="str">
        <f t="shared" si="5"/>
        <v/>
      </c>
      <c r="F92" s="193">
        <f t="shared" si="5"/>
        <v>0</v>
      </c>
      <c r="G92" s="194" t="str">
        <f t="shared" si="5"/>
        <v/>
      </c>
      <c r="H92" s="193">
        <f t="shared" si="5"/>
        <v>0</v>
      </c>
      <c r="I92" s="195">
        <f t="shared" si="6"/>
        <v>0</v>
      </c>
      <c r="J92" s="54" t="str">
        <f t="shared" si="3"/>
        <v>5166'</v>
      </c>
      <c r="K92" s="131">
        <f t="shared" si="3"/>
        <v>0.3</v>
      </c>
      <c r="L92" s="199">
        <f t="shared" si="3"/>
        <v>68.31</v>
      </c>
      <c r="M92" s="200">
        <f t="shared" si="3"/>
        <v>5160.25</v>
      </c>
    </row>
    <row r="93" spans="1:25" x14ac:dyDescent="0.2">
      <c r="A93" s="160">
        <f t="shared" si="4"/>
        <v>0</v>
      </c>
      <c r="B93" s="241">
        <f t="shared" si="4"/>
        <v>0</v>
      </c>
      <c r="C93" s="55">
        <f t="shared" si="5"/>
        <v>0</v>
      </c>
      <c r="D93" s="89">
        <f t="shared" si="5"/>
        <v>0</v>
      </c>
      <c r="E93" s="131" t="str">
        <f t="shared" si="5"/>
        <v/>
      </c>
      <c r="F93" s="193">
        <f t="shared" si="5"/>
        <v>0</v>
      </c>
      <c r="G93" s="194" t="str">
        <f t="shared" si="5"/>
        <v/>
      </c>
      <c r="H93" s="193">
        <f t="shared" si="5"/>
        <v>0</v>
      </c>
      <c r="I93" s="195">
        <f t="shared" si="6"/>
        <v>0</v>
      </c>
      <c r="J93" s="54" t="str">
        <f t="shared" si="3"/>
        <v>5435'</v>
      </c>
      <c r="K93" s="131">
        <f t="shared" si="3"/>
        <v>0.13</v>
      </c>
      <c r="L93" s="199">
        <f t="shared" si="3"/>
        <v>320.22000000000003</v>
      </c>
      <c r="M93" s="200">
        <f t="shared" si="3"/>
        <v>5429.25</v>
      </c>
    </row>
    <row r="94" spans="1:25" x14ac:dyDescent="0.2">
      <c r="A94" s="160">
        <f t="shared" si="4"/>
        <v>0</v>
      </c>
      <c r="B94" s="241">
        <f t="shared" si="4"/>
        <v>0</v>
      </c>
      <c r="C94" s="55">
        <f t="shared" si="5"/>
        <v>0</v>
      </c>
      <c r="D94" s="89">
        <f t="shared" si="5"/>
        <v>0</v>
      </c>
      <c r="E94" s="131" t="str">
        <f t="shared" si="5"/>
        <v/>
      </c>
      <c r="F94" s="193">
        <f t="shared" si="5"/>
        <v>0</v>
      </c>
      <c r="G94" s="194" t="str">
        <f t="shared" si="5"/>
        <v/>
      </c>
      <c r="H94" s="193">
        <f t="shared" si="5"/>
        <v>0</v>
      </c>
      <c r="I94" s="195">
        <f t="shared" si="6"/>
        <v>0</v>
      </c>
      <c r="J94" s="54" t="str">
        <f t="shared" si="3"/>
        <v>5524'</v>
      </c>
      <c r="K94" s="131">
        <f t="shared" si="3"/>
        <v>0.08</v>
      </c>
      <c r="L94" s="199">
        <f t="shared" si="3"/>
        <v>259.43</v>
      </c>
      <c r="M94" s="200">
        <f t="shared" si="3"/>
        <v>5518.25</v>
      </c>
    </row>
    <row r="95" spans="1:25" x14ac:dyDescent="0.2">
      <c r="A95" s="160">
        <f t="shared" si="4"/>
        <v>0</v>
      </c>
      <c r="B95" s="241">
        <f t="shared" si="4"/>
        <v>0</v>
      </c>
      <c r="C95" s="55">
        <f t="shared" si="5"/>
        <v>0</v>
      </c>
      <c r="D95" s="89">
        <f t="shared" si="5"/>
        <v>0</v>
      </c>
      <c r="E95" s="131" t="str">
        <f t="shared" si="5"/>
        <v/>
      </c>
      <c r="F95" s="193">
        <f t="shared" si="5"/>
        <v>0</v>
      </c>
      <c r="G95" s="194" t="str">
        <f t="shared" si="5"/>
        <v/>
      </c>
      <c r="H95" s="193">
        <f t="shared" si="5"/>
        <v>0</v>
      </c>
      <c r="I95" s="195">
        <f t="shared" si="6"/>
        <v>0</v>
      </c>
      <c r="J95" s="54" t="str">
        <f t="shared" si="3"/>
        <v>5704'</v>
      </c>
      <c r="K95" s="131">
        <f t="shared" si="3"/>
        <v>0.17</v>
      </c>
      <c r="L95" s="199">
        <f t="shared" si="3"/>
        <v>240.94</v>
      </c>
      <c r="M95" s="200">
        <f t="shared" si="3"/>
        <v>5698.25</v>
      </c>
    </row>
    <row r="96" spans="1:25" ht="13.5" thickBot="1" x14ac:dyDescent="0.25">
      <c r="A96" s="161">
        <f t="shared" si="4"/>
        <v>0</v>
      </c>
      <c r="B96" s="242">
        <f t="shared" si="4"/>
        <v>0</v>
      </c>
      <c r="C96" s="57">
        <f t="shared" si="5"/>
        <v>0</v>
      </c>
      <c r="D96" s="146">
        <f t="shared" si="5"/>
        <v>0</v>
      </c>
      <c r="E96" s="147" t="str">
        <f t="shared" si="5"/>
        <v/>
      </c>
      <c r="F96" s="196">
        <f t="shared" si="5"/>
        <v>0</v>
      </c>
      <c r="G96" s="197" t="str">
        <f t="shared" si="5"/>
        <v/>
      </c>
      <c r="H96" s="196">
        <f t="shared" si="5"/>
        <v>0</v>
      </c>
      <c r="I96" s="198">
        <f t="shared" si="6"/>
        <v>0</v>
      </c>
      <c r="J96" s="54" t="str">
        <f t="shared" si="3"/>
        <v>5972'</v>
      </c>
      <c r="K96" s="131">
        <f t="shared" si="3"/>
        <v>0.23</v>
      </c>
      <c r="L96" s="199">
        <f t="shared" si="3"/>
        <v>139.13</v>
      </c>
      <c r="M96" s="200">
        <f t="shared" si="3"/>
        <v>5966.24</v>
      </c>
    </row>
    <row r="97" spans="1:13" ht="13.5" thickBot="1" x14ac:dyDescent="0.25">
      <c r="A97" s="135"/>
      <c r="B97" s="108"/>
      <c r="C97" s="143" t="s">
        <v>2</v>
      </c>
      <c r="D97" s="77" t="s">
        <v>3</v>
      </c>
      <c r="E97" s="144" t="s">
        <v>105</v>
      </c>
      <c r="F97" s="144" t="s">
        <v>106</v>
      </c>
      <c r="G97" s="145" t="s">
        <v>4</v>
      </c>
      <c r="H97" s="7" t="s">
        <v>71</v>
      </c>
      <c r="I97" s="171">
        <f>A5</f>
        <v>9</v>
      </c>
      <c r="J97" s="54" t="str">
        <f t="shared" si="3"/>
        <v>6151'</v>
      </c>
      <c r="K97" s="131">
        <f t="shared" si="3"/>
        <v>0.17</v>
      </c>
      <c r="L97" s="199">
        <f t="shared" si="3"/>
        <v>1.0900000000000001</v>
      </c>
      <c r="M97" s="200">
        <f t="shared" si="3"/>
        <v>6145.24</v>
      </c>
    </row>
    <row r="98" spans="1:13" x14ac:dyDescent="0.2">
      <c r="A98" s="640" t="s">
        <v>6</v>
      </c>
      <c r="B98" s="557"/>
      <c r="C98" s="241">
        <f t="shared" ref="C98:G102" si="7">N64</f>
        <v>20</v>
      </c>
      <c r="D98" s="56" t="str">
        <f t="shared" si="7"/>
        <v>52.78 / B</v>
      </c>
      <c r="E98" s="148">
        <f t="shared" si="7"/>
        <v>50</v>
      </c>
      <c r="F98" s="148" t="str">
        <f t="shared" si="7"/>
        <v>0'</v>
      </c>
      <c r="G98" s="174">
        <f t="shared" si="7"/>
        <v>0</v>
      </c>
      <c r="H98" s="5" t="s">
        <v>186</v>
      </c>
      <c r="I98" s="172">
        <f>B5</f>
        <v>44</v>
      </c>
      <c r="J98" s="54" t="str">
        <f t="shared" si="3"/>
        <v>6330'</v>
      </c>
      <c r="K98" s="131">
        <f t="shared" si="3"/>
        <v>0.6</v>
      </c>
      <c r="L98" s="199">
        <f t="shared" si="3"/>
        <v>340.55</v>
      </c>
      <c r="M98" s="200">
        <f t="shared" si="3"/>
        <v>6324.24</v>
      </c>
    </row>
    <row r="99" spans="1:13" ht="13.5" thickBot="1" x14ac:dyDescent="0.25">
      <c r="A99" s="580" t="s">
        <v>107</v>
      </c>
      <c r="B99" s="561"/>
      <c r="C99" s="241">
        <f t="shared" si="7"/>
        <v>13.375</v>
      </c>
      <c r="D99" s="56" t="str">
        <f t="shared" si="7"/>
        <v>54.50 / J-55</v>
      </c>
      <c r="E99" s="148">
        <f t="shared" si="7"/>
        <v>1177</v>
      </c>
      <c r="F99" s="148" t="str">
        <f t="shared" si="7"/>
        <v>0'</v>
      </c>
      <c r="G99" s="174">
        <f t="shared" si="7"/>
        <v>43244</v>
      </c>
      <c r="H99" s="5" t="s">
        <v>25</v>
      </c>
      <c r="I99" s="172">
        <f>G5</f>
        <v>11</v>
      </c>
      <c r="J99" s="54" t="str">
        <f t="shared" si="3"/>
        <v>6509'</v>
      </c>
      <c r="K99" s="131">
        <f t="shared" si="3"/>
        <v>0.36</v>
      </c>
      <c r="L99" s="199">
        <f t="shared" si="3"/>
        <v>317.95</v>
      </c>
      <c r="M99" s="200">
        <f t="shared" si="3"/>
        <v>6503.23</v>
      </c>
    </row>
    <row r="100" spans="1:13" x14ac:dyDescent="0.2">
      <c r="A100" s="580" t="s">
        <v>108</v>
      </c>
      <c r="B100" s="561"/>
      <c r="C100" s="241">
        <f t="shared" si="7"/>
        <v>0</v>
      </c>
      <c r="D100" s="56">
        <f t="shared" si="7"/>
        <v>0</v>
      </c>
      <c r="E100" s="148">
        <f t="shared" si="7"/>
        <v>0</v>
      </c>
      <c r="F100" s="148">
        <f t="shared" si="7"/>
        <v>0</v>
      </c>
      <c r="G100" s="174">
        <f t="shared" si="7"/>
        <v>0</v>
      </c>
      <c r="H100" s="5" t="s">
        <v>23</v>
      </c>
      <c r="I100" s="172">
        <f>F5</f>
        <v>0</v>
      </c>
      <c r="J100" s="617"/>
      <c r="K100" s="618"/>
      <c r="L100" s="618"/>
      <c r="M100" s="619"/>
    </row>
    <row r="101" spans="1:13" x14ac:dyDescent="0.2">
      <c r="A101" s="580" t="s">
        <v>109</v>
      </c>
      <c r="B101" s="561"/>
      <c r="C101" s="241">
        <f t="shared" si="7"/>
        <v>0</v>
      </c>
      <c r="D101" s="56">
        <f t="shared" si="7"/>
        <v>0</v>
      </c>
      <c r="E101" s="148">
        <f t="shared" si="7"/>
        <v>0</v>
      </c>
      <c r="F101" s="148">
        <f t="shared" si="7"/>
        <v>0</v>
      </c>
      <c r="G101" s="174">
        <f t="shared" si="7"/>
        <v>0</v>
      </c>
      <c r="H101" s="5" t="s">
        <v>26</v>
      </c>
      <c r="I101" s="172">
        <f>I5</f>
        <v>44000</v>
      </c>
      <c r="J101" s="620"/>
      <c r="K101" s="621"/>
      <c r="L101" s="621"/>
      <c r="M101" s="622"/>
    </row>
    <row r="102" spans="1:13" ht="13.5" thickBot="1" x14ac:dyDescent="0.25">
      <c r="A102" s="565" t="s">
        <v>110</v>
      </c>
      <c r="B102" s="566"/>
      <c r="C102" s="241">
        <f t="shared" si="7"/>
        <v>0</v>
      </c>
      <c r="D102" s="56">
        <f t="shared" si="7"/>
        <v>0</v>
      </c>
      <c r="E102" s="148">
        <f t="shared" si="7"/>
        <v>0</v>
      </c>
      <c r="F102" s="148">
        <f t="shared" si="7"/>
        <v>0</v>
      </c>
      <c r="G102" s="174">
        <f t="shared" si="7"/>
        <v>0</v>
      </c>
      <c r="H102" s="134" t="s">
        <v>82</v>
      </c>
      <c r="I102" s="173">
        <f>B7</f>
        <v>0</v>
      </c>
      <c r="J102" s="620"/>
      <c r="K102" s="621"/>
      <c r="L102" s="621"/>
      <c r="M102" s="622"/>
    </row>
    <row r="103" spans="1:13" x14ac:dyDescent="0.2">
      <c r="A103" s="634" t="s">
        <v>112</v>
      </c>
      <c r="B103" s="635"/>
      <c r="C103" s="176">
        <f>C71</f>
        <v>43242</v>
      </c>
      <c r="D103" s="328" t="s">
        <v>111</v>
      </c>
      <c r="E103" s="177">
        <f>E71</f>
        <v>0.8125</v>
      </c>
      <c r="F103" s="635" t="s">
        <v>116</v>
      </c>
      <c r="G103" s="635"/>
      <c r="H103" s="335">
        <f>C74</f>
        <v>0</v>
      </c>
      <c r="I103" s="328" t="s">
        <v>111</v>
      </c>
      <c r="J103" s="180">
        <f>E74</f>
        <v>0</v>
      </c>
      <c r="K103" s="135"/>
      <c r="L103" s="108"/>
      <c r="M103" s="136"/>
    </row>
    <row r="104" spans="1:13" x14ac:dyDescent="0.2">
      <c r="A104" s="636" t="s">
        <v>113</v>
      </c>
      <c r="B104" s="637"/>
      <c r="C104" s="149">
        <f>C72</f>
        <v>43244</v>
      </c>
      <c r="D104" s="329" t="s">
        <v>111</v>
      </c>
      <c r="E104" s="178">
        <f>E72</f>
        <v>0.5625</v>
      </c>
      <c r="F104" s="571" t="s">
        <v>117</v>
      </c>
      <c r="G104" s="571"/>
      <c r="H104" s="149">
        <f>C75</f>
        <v>0</v>
      </c>
      <c r="I104" s="329" t="s">
        <v>111</v>
      </c>
      <c r="J104" s="181">
        <f>E75</f>
        <v>0</v>
      </c>
      <c r="K104" s="135"/>
      <c r="L104" s="108"/>
      <c r="M104" s="136"/>
    </row>
    <row r="105" spans="1:13" ht="13.5" thickBot="1" x14ac:dyDescent="0.25">
      <c r="A105" s="638" t="s">
        <v>114</v>
      </c>
      <c r="B105" s="639"/>
      <c r="C105" s="150">
        <f>C73</f>
        <v>43274</v>
      </c>
      <c r="D105" s="331" t="s">
        <v>111</v>
      </c>
      <c r="E105" s="179">
        <f>E73</f>
        <v>0.38541666666666669</v>
      </c>
      <c r="F105" s="639" t="s">
        <v>115</v>
      </c>
      <c r="G105" s="639"/>
      <c r="H105" s="175">
        <f>C76</f>
        <v>0</v>
      </c>
      <c r="I105" s="331" t="s">
        <v>111</v>
      </c>
      <c r="J105" s="182">
        <f>E76</f>
        <v>0</v>
      </c>
      <c r="K105" s="141"/>
      <c r="L105" s="137"/>
      <c r="M105" s="138"/>
    </row>
    <row r="106" spans="1:13" x14ac:dyDescent="0.2">
      <c r="F106" s="98"/>
      <c r="G106" s="98"/>
      <c r="H106" s="98"/>
      <c r="I106" s="98"/>
      <c r="J106" s="98"/>
      <c r="K106" s="98"/>
      <c r="L106" s="98"/>
      <c r="M106" s="98"/>
    </row>
    <row r="107" spans="1:13" x14ac:dyDescent="0.2">
      <c r="F107" s="98"/>
      <c r="G107" s="98"/>
      <c r="H107" s="98"/>
      <c r="I107" s="98"/>
      <c r="J107" s="98"/>
      <c r="K107" s="98"/>
      <c r="L107" s="98"/>
      <c r="M107" s="98"/>
    </row>
    <row r="108" spans="1:13" x14ac:dyDescent="0.2">
      <c r="F108" s="98"/>
      <c r="G108" s="98"/>
      <c r="H108" s="98"/>
      <c r="I108" s="98"/>
      <c r="J108" s="98"/>
      <c r="K108" s="98"/>
      <c r="L108" s="98"/>
      <c r="M108" s="98"/>
    </row>
  </sheetData>
  <sheetProtection password="CC40" sheet="1" scenarios="1"/>
  <mergeCells count="150">
    <mergeCell ref="A103:B103"/>
    <mergeCell ref="F103:G103"/>
    <mergeCell ref="A104:B104"/>
    <mergeCell ref="F104:G104"/>
    <mergeCell ref="A105:B105"/>
    <mergeCell ref="F105:G105"/>
    <mergeCell ref="A98:B98"/>
    <mergeCell ref="A99:B99"/>
    <mergeCell ref="A100:B100"/>
    <mergeCell ref="J100:M102"/>
    <mergeCell ref="A101:B101"/>
    <mergeCell ref="A102:B102"/>
    <mergeCell ref="B86:F86"/>
    <mergeCell ref="H86:I86"/>
    <mergeCell ref="J86:M86"/>
    <mergeCell ref="B87:D87"/>
    <mergeCell ref="H87:I87"/>
    <mergeCell ref="R87:S87"/>
    <mergeCell ref="J79:K79"/>
    <mergeCell ref="L79:M79"/>
    <mergeCell ref="O79:P79"/>
    <mergeCell ref="Q79:R79"/>
    <mergeCell ref="B85:D85"/>
    <mergeCell ref="F85:G85"/>
    <mergeCell ref="A77:H77"/>
    <mergeCell ref="J77:K77"/>
    <mergeCell ref="L77:M77"/>
    <mergeCell ref="O77:P77"/>
    <mergeCell ref="Q77:R77"/>
    <mergeCell ref="A78:H79"/>
    <mergeCell ref="J78:K78"/>
    <mergeCell ref="L78:M78"/>
    <mergeCell ref="O78:P78"/>
    <mergeCell ref="Q78:R78"/>
    <mergeCell ref="A76:B76"/>
    <mergeCell ref="F76:G76"/>
    <mergeCell ref="J76:K76"/>
    <mergeCell ref="L76:M76"/>
    <mergeCell ref="O76:P76"/>
    <mergeCell ref="Q76:R76"/>
    <mergeCell ref="A75:B75"/>
    <mergeCell ref="F75:G75"/>
    <mergeCell ref="J75:K75"/>
    <mergeCell ref="L75:M75"/>
    <mergeCell ref="O75:P75"/>
    <mergeCell ref="Q75:R75"/>
    <mergeCell ref="A74:B74"/>
    <mergeCell ref="F74:G74"/>
    <mergeCell ref="J74:K74"/>
    <mergeCell ref="L74:M74"/>
    <mergeCell ref="O74:P74"/>
    <mergeCell ref="Q74:R74"/>
    <mergeCell ref="A73:B73"/>
    <mergeCell ref="F73:G73"/>
    <mergeCell ref="J73:K73"/>
    <mergeCell ref="L73:M73"/>
    <mergeCell ref="O73:P73"/>
    <mergeCell ref="Q73:R73"/>
    <mergeCell ref="A72:B72"/>
    <mergeCell ref="F72:G72"/>
    <mergeCell ref="J72:K72"/>
    <mergeCell ref="L72:M72"/>
    <mergeCell ref="O72:P72"/>
    <mergeCell ref="Q72:R72"/>
    <mergeCell ref="A71:B71"/>
    <mergeCell ref="F71:G71"/>
    <mergeCell ref="J71:K71"/>
    <mergeCell ref="L71:M71"/>
    <mergeCell ref="O71:P71"/>
    <mergeCell ref="Q71:R71"/>
    <mergeCell ref="L68:M68"/>
    <mergeCell ref="L69:N69"/>
    <mergeCell ref="O69:R69"/>
    <mergeCell ref="L70:M70"/>
    <mergeCell ref="O70:P70"/>
    <mergeCell ref="Q70:R70"/>
    <mergeCell ref="J66:K66"/>
    <mergeCell ref="L66:M66"/>
    <mergeCell ref="A67:B67"/>
    <mergeCell ref="C67:D67"/>
    <mergeCell ref="F67:G67"/>
    <mergeCell ref="I67:K67"/>
    <mergeCell ref="L67:M67"/>
    <mergeCell ref="B60:I60"/>
    <mergeCell ref="B61:I61"/>
    <mergeCell ref="B62:I62"/>
    <mergeCell ref="J63:K63"/>
    <mergeCell ref="L64:M64"/>
    <mergeCell ref="J65:K65"/>
    <mergeCell ref="L65:M65"/>
    <mergeCell ref="B54:I54"/>
    <mergeCell ref="B55:I55"/>
    <mergeCell ref="B56:I56"/>
    <mergeCell ref="B57:I57"/>
    <mergeCell ref="B58:I58"/>
    <mergeCell ref="B59:I59"/>
    <mergeCell ref="P48:R48"/>
    <mergeCell ref="P49:R49"/>
    <mergeCell ref="P50:R50"/>
    <mergeCell ref="P51:R51"/>
    <mergeCell ref="P52:R52"/>
    <mergeCell ref="P53:R53"/>
    <mergeCell ref="E43:R43"/>
    <mergeCell ref="A44:B44"/>
    <mergeCell ref="E44:R44"/>
    <mergeCell ref="P45:R45"/>
    <mergeCell ref="P46:R46"/>
    <mergeCell ref="P47:R47"/>
    <mergeCell ref="E37:R37"/>
    <mergeCell ref="E38:R38"/>
    <mergeCell ref="E39:R39"/>
    <mergeCell ref="E40:R40"/>
    <mergeCell ref="E41:R41"/>
    <mergeCell ref="E42:R42"/>
    <mergeCell ref="E31:R31"/>
    <mergeCell ref="E32:R32"/>
    <mergeCell ref="E33:R33"/>
    <mergeCell ref="E34:R34"/>
    <mergeCell ref="E35:R35"/>
    <mergeCell ref="E36:R36"/>
    <mergeCell ref="E26:R26"/>
    <mergeCell ref="E27:R27"/>
    <mergeCell ref="E28:R28"/>
    <mergeCell ref="E29:R29"/>
    <mergeCell ref="E30:R30"/>
    <mergeCell ref="E19:R19"/>
    <mergeCell ref="E20:R20"/>
    <mergeCell ref="E21:R21"/>
    <mergeCell ref="E22:R22"/>
    <mergeCell ref="E23:R23"/>
    <mergeCell ref="E24:R24"/>
    <mergeCell ref="E17:R17"/>
    <mergeCell ref="E18:R18"/>
    <mergeCell ref="B3:D3"/>
    <mergeCell ref="H3:I3"/>
    <mergeCell ref="V3:W3"/>
    <mergeCell ref="E8:I8"/>
    <mergeCell ref="V9:W9"/>
    <mergeCell ref="A10:D10"/>
    <mergeCell ref="E25:R25"/>
    <mergeCell ref="B1:D1"/>
    <mergeCell ref="F1:G1"/>
    <mergeCell ref="Q1:R1"/>
    <mergeCell ref="B2:F2"/>
    <mergeCell ref="H2:I2"/>
    <mergeCell ref="J2:R2"/>
    <mergeCell ref="A11:D13"/>
    <mergeCell ref="A14:D14"/>
    <mergeCell ref="A15:D16"/>
    <mergeCell ref="J16:M16"/>
  </mergeCells>
  <printOptions horizontalCentered="1"/>
  <pageMargins left="0.25" right="0.1" top="0.77" bottom="0.28999999999999998" header="0.2" footer="7.0000000000000007E-2"/>
  <pageSetup scale="60" orientation="portrait" horizontalDpi="300" verticalDpi="300"/>
  <headerFooter alignWithMargins="0">
    <oddHeader xml:space="preserve">&amp;C&amp;"Book Antiqua,Bold Italic"&amp;14Henry Resources LLC
&amp;12Daily Drilling Report&amp;R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A307-EA91-4961-B8D9-F8AA97D016DE}">
  <sheetPr>
    <pageSetUpPr fitToPage="1"/>
  </sheetPr>
  <dimension ref="A1:Z108"/>
  <sheetViews>
    <sheetView showZeros="0" workbookViewId="0">
      <selection activeCell="S2" sqref="S2"/>
    </sheetView>
  </sheetViews>
  <sheetFormatPr defaultColWidth="8.85546875" defaultRowHeight="12.75" x14ac:dyDescent="0.2"/>
  <cols>
    <col min="1" max="1" width="11.28515625" customWidth="1"/>
    <col min="2" max="2" width="9.7109375" customWidth="1"/>
    <col min="3" max="3" width="11" customWidth="1"/>
    <col min="5" max="6" width="9.42578125" customWidth="1"/>
    <col min="7" max="7" width="9.85546875" customWidth="1"/>
    <col min="8" max="8" width="9.28515625" customWidth="1"/>
    <col min="9" max="9" width="9" customWidth="1"/>
    <col min="10" max="10" width="9.42578125" customWidth="1"/>
    <col min="11" max="11" width="9.85546875" customWidth="1"/>
    <col min="12" max="12" width="8.85546875" customWidth="1"/>
    <col min="14" max="14" width="10.140625" customWidth="1"/>
    <col min="15" max="15" width="9.85546875" customWidth="1"/>
    <col min="16" max="16" width="10.85546875" customWidth="1"/>
    <col min="22" max="22" width="3" bestFit="1" customWidth="1"/>
    <col min="23" max="23" width="24.7109375" bestFit="1" customWidth="1"/>
    <col min="24" max="24" width="2.42578125" customWidth="1"/>
    <col min="25" max="25" width="17.42578125" customWidth="1"/>
  </cols>
  <sheetData>
    <row r="1" spans="1:26" ht="13.5" thickBot="1" x14ac:dyDescent="0.25">
      <c r="A1" s="348" t="s">
        <v>0</v>
      </c>
      <c r="B1" s="495" t="s">
        <v>211</v>
      </c>
      <c r="C1" s="495"/>
      <c r="D1" s="496"/>
      <c r="E1" s="349" t="s">
        <v>138</v>
      </c>
      <c r="F1" s="497">
        <v>43278</v>
      </c>
      <c r="G1" s="497"/>
      <c r="H1" s="349" t="s">
        <v>1</v>
      </c>
      <c r="I1" s="151">
        <v>7</v>
      </c>
      <c r="J1" s="128" t="s">
        <v>5</v>
      </c>
      <c r="K1" s="152">
        <v>8205</v>
      </c>
      <c r="L1" s="128" t="s">
        <v>7</v>
      </c>
      <c r="M1" s="153">
        <v>1585</v>
      </c>
      <c r="N1" s="107" t="s">
        <v>69</v>
      </c>
      <c r="O1" s="222">
        <v>8518</v>
      </c>
      <c r="P1" s="116" t="s">
        <v>155</v>
      </c>
      <c r="Q1" s="498" t="s">
        <v>212</v>
      </c>
      <c r="R1" s="499"/>
    </row>
    <row r="2" spans="1:26" x14ac:dyDescent="0.2">
      <c r="A2" s="36" t="s">
        <v>141</v>
      </c>
      <c r="B2" s="500" t="s">
        <v>420</v>
      </c>
      <c r="C2" s="501"/>
      <c r="D2" s="501"/>
      <c r="E2" s="501"/>
      <c r="F2" s="502"/>
      <c r="G2" s="4" t="s">
        <v>139</v>
      </c>
      <c r="H2" s="503">
        <v>58139</v>
      </c>
      <c r="I2" s="504"/>
      <c r="J2" s="505" t="s">
        <v>43</v>
      </c>
      <c r="K2" s="506"/>
      <c r="L2" s="507"/>
      <c r="M2" s="507"/>
      <c r="N2" s="507"/>
      <c r="O2" s="507"/>
      <c r="P2" s="507"/>
      <c r="Q2" s="507"/>
      <c r="R2" s="508"/>
    </row>
    <row r="3" spans="1:26" ht="13.5" thickBot="1" x14ac:dyDescent="0.25">
      <c r="A3" s="36" t="s">
        <v>74</v>
      </c>
      <c r="B3" s="535" t="s">
        <v>289</v>
      </c>
      <c r="C3" s="536"/>
      <c r="D3" s="536"/>
      <c r="E3" s="4" t="s">
        <v>137</v>
      </c>
      <c r="F3" s="192">
        <f>IF(F1="","",IF(C73="","",(IF(C74="",IF(AND(C76="",C71&gt;0),((C72+E72)-(C71+E71)+(F1+0.25)-(C73+E73)),IF(AND(C76="",C71=""),(F1+0.25)-(C73+E73),(C76+E76)-(C73+E73)+((C72+E72)-(C71+E71)))),IF(AND(C76="",C71&gt;0),((C72+E72)-(C71+E71)+((C74+E74)-(C73+E73))+(F1+0.25)-(C75+E75)),IF(C76="",(((C74+E74)-(C73+E73))+(F1+0.25)-(C75+E75)),((C76+E76)-(C75+E75)+(C74+E74)-(C73+E73))))))))</f>
        <v>5.6145833333357587</v>
      </c>
      <c r="G3" s="4" t="s">
        <v>140</v>
      </c>
      <c r="H3" s="537">
        <v>501408</v>
      </c>
      <c r="I3" s="538"/>
      <c r="J3" s="5" t="s">
        <v>80</v>
      </c>
      <c r="K3" s="365" t="s">
        <v>44</v>
      </c>
      <c r="L3" s="365" t="s">
        <v>78</v>
      </c>
      <c r="M3" s="365" t="s">
        <v>93</v>
      </c>
      <c r="N3" s="365" t="s">
        <v>94</v>
      </c>
      <c r="O3" s="88" t="s">
        <v>95</v>
      </c>
      <c r="P3" s="88" t="s">
        <v>96</v>
      </c>
      <c r="Q3" s="88" t="s">
        <v>103</v>
      </c>
      <c r="R3" s="90" t="s">
        <v>104</v>
      </c>
      <c r="V3" s="539" t="s">
        <v>194</v>
      </c>
      <c r="W3" s="539"/>
      <c r="Z3" s="190"/>
    </row>
    <row r="4" spans="1:26" ht="12.75" customHeight="1" x14ac:dyDescent="0.2">
      <c r="A4" s="91" t="s">
        <v>18</v>
      </c>
      <c r="B4" s="364" t="s">
        <v>19</v>
      </c>
      <c r="C4" s="364" t="s">
        <v>20</v>
      </c>
      <c r="D4" s="364" t="s">
        <v>21</v>
      </c>
      <c r="E4" s="364" t="s">
        <v>22</v>
      </c>
      <c r="F4" s="364" t="s">
        <v>23</v>
      </c>
      <c r="G4" s="364" t="s">
        <v>25</v>
      </c>
      <c r="H4" s="364" t="s">
        <v>24</v>
      </c>
      <c r="I4" s="79" t="s">
        <v>26</v>
      </c>
      <c r="J4" s="223" t="s">
        <v>390</v>
      </c>
      <c r="K4" s="81">
        <v>7.0000000000000007E-2</v>
      </c>
      <c r="L4" s="81">
        <v>336.68</v>
      </c>
      <c r="M4" s="22">
        <v>6593.23</v>
      </c>
      <c r="N4" s="22">
        <v>0.33</v>
      </c>
      <c r="O4" s="22">
        <v>119.26</v>
      </c>
      <c r="P4" s="22">
        <v>-52.94</v>
      </c>
      <c r="Q4" s="22">
        <v>130.47999999999999</v>
      </c>
      <c r="R4" s="224">
        <v>336.06</v>
      </c>
      <c r="V4">
        <v>1</v>
      </c>
      <c r="W4" s="130" t="s">
        <v>195</v>
      </c>
    </row>
    <row r="5" spans="1:26" ht="12.75" customHeight="1" x14ac:dyDescent="0.2">
      <c r="A5" s="165">
        <v>9</v>
      </c>
      <c r="B5" s="154">
        <v>40</v>
      </c>
      <c r="C5" s="154">
        <v>7</v>
      </c>
      <c r="D5" s="154">
        <v>10</v>
      </c>
      <c r="E5" s="187" t="s">
        <v>421</v>
      </c>
      <c r="F5" s="154"/>
      <c r="G5" s="164">
        <v>10</v>
      </c>
      <c r="H5" s="154">
        <v>3</v>
      </c>
      <c r="I5" s="126">
        <v>28000</v>
      </c>
      <c r="J5" s="225" t="s">
        <v>391</v>
      </c>
      <c r="K5" s="82">
        <v>0.11</v>
      </c>
      <c r="L5" s="81">
        <v>62.53</v>
      </c>
      <c r="M5" s="22">
        <v>6772.23</v>
      </c>
      <c r="N5" s="22">
        <v>0.08</v>
      </c>
      <c r="O5" s="22">
        <v>119.55</v>
      </c>
      <c r="P5" s="22">
        <v>-52.75</v>
      </c>
      <c r="Q5" s="22">
        <v>130.66999999999999</v>
      </c>
      <c r="R5" s="224">
        <v>336.19</v>
      </c>
      <c r="V5">
        <v>2</v>
      </c>
      <c r="W5" s="130" t="s">
        <v>196</v>
      </c>
    </row>
    <row r="6" spans="1:26" ht="12.75" customHeight="1" x14ac:dyDescent="0.2">
      <c r="A6" s="5" t="s">
        <v>81</v>
      </c>
      <c r="B6" s="9" t="s">
        <v>82</v>
      </c>
      <c r="C6" s="9" t="s">
        <v>83</v>
      </c>
      <c r="D6" s="86" t="s">
        <v>84</v>
      </c>
      <c r="E6" s="86" t="s">
        <v>87</v>
      </c>
      <c r="F6" s="86" t="s">
        <v>88</v>
      </c>
      <c r="G6" s="86" t="s">
        <v>89</v>
      </c>
      <c r="H6" s="9" t="s">
        <v>85</v>
      </c>
      <c r="I6" s="9" t="s">
        <v>86</v>
      </c>
      <c r="J6" s="225" t="s">
        <v>392</v>
      </c>
      <c r="K6" s="82">
        <v>0.33</v>
      </c>
      <c r="L6" s="81">
        <v>95.9</v>
      </c>
      <c r="M6" s="22">
        <v>6951.23</v>
      </c>
      <c r="N6" s="22">
        <v>0.15</v>
      </c>
      <c r="O6" s="22">
        <v>119.54</v>
      </c>
      <c r="P6" s="22">
        <v>-52.11</v>
      </c>
      <c r="Q6" s="22">
        <v>130.4</v>
      </c>
      <c r="R6" s="224">
        <v>336.45</v>
      </c>
      <c r="V6">
        <v>3</v>
      </c>
      <c r="W6" s="130" t="s">
        <v>197</v>
      </c>
    </row>
    <row r="7" spans="1:26" ht="12.75" customHeight="1" thickBot="1" x14ac:dyDescent="0.25">
      <c r="A7" s="32"/>
      <c r="B7" s="367"/>
      <c r="C7" s="367"/>
      <c r="D7" s="29"/>
      <c r="E7" s="105"/>
      <c r="F7" s="105"/>
      <c r="G7" s="105">
        <v>6</v>
      </c>
      <c r="H7" s="105"/>
      <c r="I7" s="354"/>
      <c r="J7" s="225" t="s">
        <v>393</v>
      </c>
      <c r="K7" s="82">
        <v>0.33</v>
      </c>
      <c r="L7" s="81">
        <v>59.79</v>
      </c>
      <c r="M7" s="22">
        <v>7131.23</v>
      </c>
      <c r="N7" s="22">
        <v>0.14000000000000001</v>
      </c>
      <c r="O7" s="22">
        <v>120.1</v>
      </c>
      <c r="P7" s="22">
        <v>-51.18</v>
      </c>
      <c r="Q7" s="22">
        <v>130.55000000000001</v>
      </c>
      <c r="R7" s="224">
        <v>336.92</v>
      </c>
      <c r="V7">
        <v>4</v>
      </c>
      <c r="W7" s="130" t="s">
        <v>198</v>
      </c>
    </row>
    <row r="8" spans="1:26" ht="12.75" customHeight="1" x14ac:dyDescent="0.2">
      <c r="A8" s="5" t="s">
        <v>149</v>
      </c>
      <c r="B8" s="365" t="s">
        <v>187</v>
      </c>
      <c r="C8" s="88" t="s">
        <v>188</v>
      </c>
      <c r="D8" s="6" t="s">
        <v>189</v>
      </c>
      <c r="E8" s="540" t="s">
        <v>146</v>
      </c>
      <c r="F8" s="507"/>
      <c r="G8" s="507"/>
      <c r="H8" s="507"/>
      <c r="I8" s="508"/>
      <c r="J8" s="225" t="s">
        <v>399</v>
      </c>
      <c r="K8" s="82">
        <v>1.1599999999999999</v>
      </c>
      <c r="L8" s="81">
        <v>84.5</v>
      </c>
      <c r="M8" s="22">
        <v>7310.21</v>
      </c>
      <c r="N8" s="22">
        <v>0.6</v>
      </c>
      <c r="O8" s="22">
        <v>120.69</v>
      </c>
      <c r="P8" s="22">
        <v>-49.06</v>
      </c>
      <c r="Q8" s="22">
        <v>130.28</v>
      </c>
      <c r="R8" s="224">
        <v>337.88</v>
      </c>
    </row>
    <row r="9" spans="1:26" ht="12.75" customHeight="1" thickBot="1" x14ac:dyDescent="0.25">
      <c r="A9" s="129"/>
      <c r="B9" s="109"/>
      <c r="C9" s="80"/>
      <c r="D9" s="155"/>
      <c r="E9" s="118" t="s">
        <v>5</v>
      </c>
      <c r="F9" s="119" t="s">
        <v>145</v>
      </c>
      <c r="G9" s="9" t="s">
        <v>68</v>
      </c>
      <c r="H9" s="9" t="s">
        <v>42</v>
      </c>
      <c r="I9" s="6" t="s">
        <v>45</v>
      </c>
      <c r="J9" s="223" t="s">
        <v>402</v>
      </c>
      <c r="K9" s="82">
        <v>1.05</v>
      </c>
      <c r="L9" s="81">
        <v>79.540000000000006</v>
      </c>
      <c r="M9" s="22">
        <v>7399.19</v>
      </c>
      <c r="N9" s="22">
        <v>0.16</v>
      </c>
      <c r="O9" s="22">
        <v>120.93</v>
      </c>
      <c r="P9" s="22">
        <v>-47.36</v>
      </c>
      <c r="Q9" s="22">
        <v>129.87</v>
      </c>
      <c r="R9" s="224">
        <v>338.61</v>
      </c>
      <c r="V9" s="539" t="s">
        <v>185</v>
      </c>
      <c r="W9" s="539"/>
    </row>
    <row r="10" spans="1:26" ht="12.75" customHeight="1" x14ac:dyDescent="0.2">
      <c r="A10" s="518" t="s">
        <v>147</v>
      </c>
      <c r="B10" s="519"/>
      <c r="C10" s="519"/>
      <c r="D10" s="520"/>
      <c r="E10" s="32" t="s">
        <v>404</v>
      </c>
      <c r="F10" s="33" t="s">
        <v>407</v>
      </c>
      <c r="G10" s="367">
        <v>228</v>
      </c>
      <c r="H10" s="367">
        <v>235</v>
      </c>
      <c r="I10" s="368">
        <v>215</v>
      </c>
      <c r="J10" s="225" t="s">
        <v>403</v>
      </c>
      <c r="K10" s="82">
        <v>1</v>
      </c>
      <c r="L10" s="81">
        <v>88.43</v>
      </c>
      <c r="M10" s="22">
        <v>7489.18</v>
      </c>
      <c r="N10" s="22">
        <v>0.19</v>
      </c>
      <c r="O10" s="22">
        <v>121.1</v>
      </c>
      <c r="P10" s="22">
        <v>-45.76</v>
      </c>
      <c r="Q10" s="22">
        <v>129.46</v>
      </c>
      <c r="R10" s="224">
        <v>339.3</v>
      </c>
      <c r="V10">
        <v>1</v>
      </c>
      <c r="W10" s="130" t="s">
        <v>165</v>
      </c>
    </row>
    <row r="11" spans="1:26" ht="12.75" customHeight="1" x14ac:dyDescent="0.2">
      <c r="A11" s="509" t="s">
        <v>422</v>
      </c>
      <c r="B11" s="510"/>
      <c r="C11" s="510"/>
      <c r="D11" s="511"/>
      <c r="E11" s="32" t="s">
        <v>405</v>
      </c>
      <c r="F11" s="367">
        <v>13</v>
      </c>
      <c r="G11" s="367">
        <v>233</v>
      </c>
      <c r="H11" s="367">
        <v>240</v>
      </c>
      <c r="I11" s="368">
        <v>220</v>
      </c>
      <c r="J11" s="225" t="s">
        <v>408</v>
      </c>
      <c r="K11" s="82">
        <v>1.19</v>
      </c>
      <c r="L11" s="81">
        <v>69.06</v>
      </c>
      <c r="M11" s="22">
        <v>7668.15</v>
      </c>
      <c r="N11" s="22">
        <v>0.37</v>
      </c>
      <c r="O11" s="22">
        <v>121.64</v>
      </c>
      <c r="P11" s="22">
        <v>-42.3</v>
      </c>
      <c r="Q11" s="22">
        <v>128.88</v>
      </c>
      <c r="R11" s="224">
        <v>340.7</v>
      </c>
      <c r="V11">
        <v>2</v>
      </c>
      <c r="W11" s="130" t="s">
        <v>166</v>
      </c>
    </row>
    <row r="12" spans="1:26" ht="12.75" customHeight="1" x14ac:dyDescent="0.2">
      <c r="A12" s="512"/>
      <c r="B12" s="513"/>
      <c r="C12" s="513"/>
      <c r="D12" s="514"/>
      <c r="E12" s="32" t="s">
        <v>406</v>
      </c>
      <c r="F12" s="367">
        <v>13</v>
      </c>
      <c r="G12" s="367">
        <v>240</v>
      </c>
      <c r="H12" s="367">
        <v>244</v>
      </c>
      <c r="I12" s="368">
        <v>225</v>
      </c>
      <c r="J12" s="225" t="s">
        <v>409</v>
      </c>
      <c r="K12" s="82">
        <v>1.34</v>
      </c>
      <c r="L12" s="81">
        <v>70.8</v>
      </c>
      <c r="M12" s="22">
        <v>7757.13</v>
      </c>
      <c r="N12" s="22">
        <v>0.17</v>
      </c>
      <c r="O12" s="22">
        <v>122.31</v>
      </c>
      <c r="P12" s="22">
        <v>-40.75</v>
      </c>
      <c r="Q12" s="22">
        <v>128.91999999999999</v>
      </c>
      <c r="R12" s="224">
        <v>341.57</v>
      </c>
      <c r="V12">
        <v>3</v>
      </c>
      <c r="W12" s="130" t="s">
        <v>167</v>
      </c>
    </row>
    <row r="13" spans="1:26" ht="12.75" customHeight="1" x14ac:dyDescent="0.2">
      <c r="A13" s="515"/>
      <c r="B13" s="516"/>
      <c r="C13" s="516"/>
      <c r="D13" s="517"/>
      <c r="E13" s="235" t="s">
        <v>411</v>
      </c>
      <c r="F13" s="367">
        <v>15</v>
      </c>
      <c r="G13" s="226">
        <v>243</v>
      </c>
      <c r="H13" s="121">
        <v>254</v>
      </c>
      <c r="I13" s="122">
        <v>229</v>
      </c>
      <c r="J13" s="225" t="s">
        <v>414</v>
      </c>
      <c r="K13" s="82" t="s">
        <v>415</v>
      </c>
      <c r="L13" s="81">
        <v>78.400000000000006</v>
      </c>
      <c r="M13" s="22">
        <v>7936.06</v>
      </c>
      <c r="N13" s="22">
        <v>0.12</v>
      </c>
      <c r="O13" s="22">
        <v>123.57</v>
      </c>
      <c r="P13" s="22">
        <v>-35.79</v>
      </c>
      <c r="Q13" s="22">
        <v>128.65</v>
      </c>
      <c r="R13" s="224">
        <v>343.85</v>
      </c>
      <c r="V13">
        <v>4</v>
      </c>
      <c r="W13" s="130" t="s">
        <v>168</v>
      </c>
    </row>
    <row r="14" spans="1:26" ht="12.75" customHeight="1" x14ac:dyDescent="0.2">
      <c r="A14" s="518" t="s">
        <v>148</v>
      </c>
      <c r="B14" s="519"/>
      <c r="C14" s="519"/>
      <c r="D14" s="520"/>
      <c r="E14" s="223" t="s">
        <v>412</v>
      </c>
      <c r="F14" s="367" t="s">
        <v>413</v>
      </c>
      <c r="G14" s="226">
        <v>245</v>
      </c>
      <c r="H14" s="121">
        <v>255</v>
      </c>
      <c r="I14" s="122">
        <v>229</v>
      </c>
      <c r="J14" s="227" t="s">
        <v>416</v>
      </c>
      <c r="K14" s="83">
        <v>1.65</v>
      </c>
      <c r="L14" s="81">
        <v>75.67</v>
      </c>
      <c r="M14" s="22">
        <v>8026.02</v>
      </c>
      <c r="N14" s="22">
        <v>0.09</v>
      </c>
      <c r="O14" s="22">
        <v>124.16</v>
      </c>
      <c r="P14" s="22">
        <v>-33.24</v>
      </c>
      <c r="Q14" s="22">
        <v>128.53</v>
      </c>
      <c r="R14" s="224">
        <v>345.01</v>
      </c>
      <c r="V14">
        <v>5</v>
      </c>
      <c r="W14" s="130" t="s">
        <v>169</v>
      </c>
    </row>
    <row r="15" spans="1:26" ht="12.75" customHeight="1" thickBot="1" x14ac:dyDescent="0.25">
      <c r="A15" s="521" t="s">
        <v>423</v>
      </c>
      <c r="B15" s="522"/>
      <c r="C15" s="522"/>
      <c r="D15" s="523"/>
      <c r="E15" s="236"/>
      <c r="F15" s="367"/>
      <c r="G15" s="226"/>
      <c r="H15" s="121"/>
      <c r="I15" s="122"/>
      <c r="J15" s="228" t="s">
        <v>428</v>
      </c>
      <c r="K15" s="84">
        <v>1.33</v>
      </c>
      <c r="L15" s="188">
        <v>72.75</v>
      </c>
      <c r="M15" s="23">
        <v>8114.99</v>
      </c>
      <c r="N15" s="23">
        <v>0.37</v>
      </c>
      <c r="O15" s="23">
        <v>124.78</v>
      </c>
      <c r="P15" s="23">
        <v>-31.01</v>
      </c>
      <c r="Q15" s="23">
        <v>128.58000000000001</v>
      </c>
      <c r="R15" s="229">
        <v>346.04</v>
      </c>
      <c r="V15">
        <v>6</v>
      </c>
      <c r="W15" s="130" t="s">
        <v>170</v>
      </c>
    </row>
    <row r="16" spans="1:26" ht="12.75" customHeight="1" thickBot="1" x14ac:dyDescent="0.25">
      <c r="A16" s="524"/>
      <c r="B16" s="525"/>
      <c r="C16" s="525"/>
      <c r="D16" s="526"/>
      <c r="E16" s="237"/>
      <c r="F16" s="35"/>
      <c r="G16" s="78"/>
      <c r="H16" s="20"/>
      <c r="I16" s="117"/>
      <c r="J16" s="527" t="s">
        <v>152</v>
      </c>
      <c r="K16" s="528"/>
      <c r="L16" s="528"/>
      <c r="M16" s="529"/>
      <c r="N16" s="366" t="s">
        <v>153</v>
      </c>
      <c r="O16" s="230" t="s">
        <v>426</v>
      </c>
      <c r="P16" s="366" t="s">
        <v>154</v>
      </c>
      <c r="Q16" s="231" t="s">
        <v>427</v>
      </c>
      <c r="R16" s="123"/>
      <c r="V16">
        <v>7</v>
      </c>
      <c r="W16" s="130" t="s">
        <v>171</v>
      </c>
    </row>
    <row r="17" spans="1:23" ht="12.75" customHeight="1" x14ac:dyDescent="0.2">
      <c r="A17" s="106" t="s">
        <v>36</v>
      </c>
      <c r="B17" s="364" t="s">
        <v>37</v>
      </c>
      <c r="C17" s="364" t="s">
        <v>38</v>
      </c>
      <c r="D17" s="364" t="s">
        <v>79</v>
      </c>
      <c r="E17" s="530" t="s">
        <v>39</v>
      </c>
      <c r="F17" s="531"/>
      <c r="G17" s="531"/>
      <c r="H17" s="531"/>
      <c r="I17" s="531"/>
      <c r="J17" s="531"/>
      <c r="K17" s="531"/>
      <c r="L17" s="531"/>
      <c r="M17" s="531"/>
      <c r="N17" s="531"/>
      <c r="O17" s="531"/>
      <c r="P17" s="531"/>
      <c r="Q17" s="531"/>
      <c r="R17" s="532"/>
      <c r="V17">
        <v>8</v>
      </c>
      <c r="W17" s="130" t="s">
        <v>172</v>
      </c>
    </row>
    <row r="18" spans="1:23" ht="12.75" customHeight="1" x14ac:dyDescent="0.2">
      <c r="A18" s="3">
        <v>0.25</v>
      </c>
      <c r="B18" s="2">
        <v>0.66666666666666663</v>
      </c>
      <c r="C18" s="67">
        <v>10</v>
      </c>
      <c r="D18" s="367">
        <v>2.2000000000000002</v>
      </c>
      <c r="E18" s="533" t="s">
        <v>394</v>
      </c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4"/>
      <c r="V18">
        <v>9</v>
      </c>
      <c r="W18" s="130" t="s">
        <v>173</v>
      </c>
    </row>
    <row r="19" spans="1:23" ht="12.75" customHeight="1" x14ac:dyDescent="0.2">
      <c r="A19" s="3">
        <f t="shared" ref="A19:A43" si="0">B18</f>
        <v>0.66666666666666663</v>
      </c>
      <c r="B19" s="2">
        <v>0.6875</v>
      </c>
      <c r="C19" s="67">
        <v>0.5</v>
      </c>
      <c r="D19" s="367">
        <v>2.7</v>
      </c>
      <c r="E19" s="533" t="s">
        <v>395</v>
      </c>
      <c r="F19" s="533"/>
      <c r="G19" s="533"/>
      <c r="H19" s="533"/>
      <c r="I19" s="533"/>
      <c r="J19" s="533"/>
      <c r="K19" s="533"/>
      <c r="L19" s="533"/>
      <c r="M19" s="533"/>
      <c r="N19" s="533"/>
      <c r="O19" s="533"/>
      <c r="P19" s="533"/>
      <c r="Q19" s="533"/>
      <c r="R19" s="534"/>
      <c r="V19">
        <v>10</v>
      </c>
      <c r="W19" s="130" t="s">
        <v>174</v>
      </c>
    </row>
    <row r="20" spans="1:23" ht="12.75" customHeight="1" x14ac:dyDescent="0.2">
      <c r="A20" s="3">
        <f t="shared" si="0"/>
        <v>0.6875</v>
      </c>
      <c r="B20" s="2">
        <v>0.70833333333333337</v>
      </c>
      <c r="C20" s="67">
        <v>0.5</v>
      </c>
      <c r="D20" s="367">
        <v>2.2000000000000002</v>
      </c>
      <c r="E20" s="533" t="s">
        <v>397</v>
      </c>
      <c r="F20" s="533"/>
      <c r="G20" s="533"/>
      <c r="H20" s="533"/>
      <c r="I20" s="533"/>
      <c r="J20" s="533"/>
      <c r="K20" s="533"/>
      <c r="L20" s="533"/>
      <c r="M20" s="533"/>
      <c r="N20" s="533"/>
      <c r="O20" s="533"/>
      <c r="P20" s="533"/>
      <c r="Q20" s="533"/>
      <c r="R20" s="534"/>
      <c r="V20">
        <v>11</v>
      </c>
      <c r="W20" s="130" t="s">
        <v>175</v>
      </c>
    </row>
    <row r="21" spans="1:23" ht="12.75" customHeight="1" x14ac:dyDescent="0.2">
      <c r="A21" s="3">
        <f t="shared" si="0"/>
        <v>0.70833333333333337</v>
      </c>
      <c r="B21" s="2">
        <v>0.71875</v>
      </c>
      <c r="C21" s="67">
        <v>0.25</v>
      </c>
      <c r="D21" s="367">
        <v>2.5</v>
      </c>
      <c r="E21" s="533" t="s">
        <v>396</v>
      </c>
      <c r="F21" s="533"/>
      <c r="G21" s="533"/>
      <c r="H21" s="533"/>
      <c r="I21" s="533"/>
      <c r="J21" s="533"/>
      <c r="K21" s="533"/>
      <c r="L21" s="533"/>
      <c r="M21" s="533"/>
      <c r="N21" s="533"/>
      <c r="O21" s="533"/>
      <c r="P21" s="533"/>
      <c r="Q21" s="533"/>
      <c r="R21" s="534"/>
      <c r="V21">
        <v>12</v>
      </c>
      <c r="W21" s="130" t="s">
        <v>176</v>
      </c>
    </row>
    <row r="22" spans="1:23" ht="12.75" customHeight="1" x14ac:dyDescent="0.2">
      <c r="A22" s="3">
        <f t="shared" si="0"/>
        <v>0.71875</v>
      </c>
      <c r="B22" s="2">
        <v>0.75</v>
      </c>
      <c r="C22" s="67">
        <v>0.75</v>
      </c>
      <c r="D22" s="367">
        <v>2.2000000000000002</v>
      </c>
      <c r="E22" s="533" t="s">
        <v>398</v>
      </c>
      <c r="F22" s="533"/>
      <c r="G22" s="533"/>
      <c r="H22" s="533"/>
      <c r="I22" s="533"/>
      <c r="J22" s="533"/>
      <c r="K22" s="533"/>
      <c r="L22" s="533"/>
      <c r="M22" s="533"/>
      <c r="N22" s="533"/>
      <c r="O22" s="533"/>
      <c r="P22" s="533"/>
      <c r="Q22" s="533"/>
      <c r="R22" s="534"/>
      <c r="V22">
        <v>13</v>
      </c>
      <c r="W22" s="130" t="s">
        <v>177</v>
      </c>
    </row>
    <row r="23" spans="1:23" ht="12.75" customHeight="1" x14ac:dyDescent="0.2">
      <c r="A23" s="3">
        <f t="shared" si="0"/>
        <v>0.75</v>
      </c>
      <c r="B23" s="2">
        <v>0.77083333333333337</v>
      </c>
      <c r="C23" s="67">
        <v>0.5</v>
      </c>
      <c r="D23" s="367">
        <v>2.2000000000000002</v>
      </c>
      <c r="E23" s="533" t="s">
        <v>400</v>
      </c>
      <c r="F23" s="533"/>
      <c r="G23" s="533"/>
      <c r="H23" s="533"/>
      <c r="I23" s="533"/>
      <c r="J23" s="533"/>
      <c r="K23" s="533"/>
      <c r="L23" s="533"/>
      <c r="M23" s="533"/>
      <c r="N23" s="533"/>
      <c r="O23" s="533"/>
      <c r="P23" s="533"/>
      <c r="Q23" s="533"/>
      <c r="R23" s="534"/>
      <c r="V23">
        <v>14</v>
      </c>
      <c r="W23" s="130" t="s">
        <v>178</v>
      </c>
    </row>
    <row r="24" spans="1:23" ht="12.75" customHeight="1" x14ac:dyDescent="0.2">
      <c r="A24" s="3">
        <f t="shared" si="0"/>
        <v>0.77083333333333337</v>
      </c>
      <c r="B24" s="2">
        <v>0.80208333333333337</v>
      </c>
      <c r="C24" s="67">
        <v>0.75</v>
      </c>
      <c r="D24" s="367">
        <v>2.5</v>
      </c>
      <c r="E24" s="533" t="s">
        <v>401</v>
      </c>
      <c r="F24" s="533"/>
      <c r="G24" s="533"/>
      <c r="H24" s="533"/>
      <c r="I24" s="533"/>
      <c r="J24" s="533"/>
      <c r="K24" s="533"/>
      <c r="L24" s="533"/>
      <c r="M24" s="533"/>
      <c r="N24" s="533"/>
      <c r="O24" s="533"/>
      <c r="P24" s="533"/>
      <c r="Q24" s="533"/>
      <c r="R24" s="534"/>
      <c r="V24">
        <v>15</v>
      </c>
      <c r="W24" s="130" t="s">
        <v>179</v>
      </c>
    </row>
    <row r="25" spans="1:23" ht="12.75" customHeight="1" x14ac:dyDescent="0.2">
      <c r="A25" s="3">
        <f t="shared" si="0"/>
        <v>0.80208333333333337</v>
      </c>
      <c r="B25" s="2">
        <v>5.2083333333333336E-2</v>
      </c>
      <c r="C25" s="67">
        <v>6</v>
      </c>
      <c r="D25" s="367">
        <v>2.2000000000000002</v>
      </c>
      <c r="E25" s="533" t="s">
        <v>410</v>
      </c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3"/>
      <c r="Q25" s="533"/>
      <c r="R25" s="534"/>
      <c r="V25">
        <v>16</v>
      </c>
      <c r="W25" s="130" t="s">
        <v>180</v>
      </c>
    </row>
    <row r="26" spans="1:23" ht="12.75" customHeight="1" x14ac:dyDescent="0.2">
      <c r="A26" s="3">
        <f t="shared" si="0"/>
        <v>5.2083333333333336E-2</v>
      </c>
      <c r="B26" s="2">
        <v>0.125</v>
      </c>
      <c r="C26" s="67">
        <v>1.75</v>
      </c>
      <c r="D26" s="367">
        <v>2.2000000000000002</v>
      </c>
      <c r="E26" s="533" t="s">
        <v>418</v>
      </c>
      <c r="F26" s="533"/>
      <c r="G26" s="533"/>
      <c r="H26" s="533"/>
      <c r="I26" s="533"/>
      <c r="J26" s="533"/>
      <c r="K26" s="533"/>
      <c r="L26" s="533"/>
      <c r="M26" s="533"/>
      <c r="N26" s="533"/>
      <c r="O26" s="533"/>
      <c r="P26" s="533"/>
      <c r="Q26" s="533"/>
      <c r="R26" s="534"/>
      <c r="V26">
        <v>17</v>
      </c>
      <c r="W26" s="130" t="s">
        <v>181</v>
      </c>
    </row>
    <row r="27" spans="1:23" ht="12.75" customHeight="1" x14ac:dyDescent="0.2">
      <c r="A27" s="3">
        <f t="shared" si="0"/>
        <v>0.125</v>
      </c>
      <c r="B27" s="2">
        <v>0.14583333333333334</v>
      </c>
      <c r="C27" s="67">
        <v>0.5</v>
      </c>
      <c r="D27" s="367">
        <v>2.7</v>
      </c>
      <c r="E27" s="533" t="s">
        <v>417</v>
      </c>
      <c r="F27" s="533"/>
      <c r="G27" s="533"/>
      <c r="H27" s="533"/>
      <c r="I27" s="533"/>
      <c r="J27" s="533"/>
      <c r="K27" s="533"/>
      <c r="L27" s="533"/>
      <c r="M27" s="533"/>
      <c r="N27" s="533"/>
      <c r="O27" s="533"/>
      <c r="P27" s="533"/>
      <c r="Q27" s="533"/>
      <c r="R27" s="534"/>
      <c r="V27">
        <v>18</v>
      </c>
      <c r="W27" s="130" t="s">
        <v>182</v>
      </c>
    </row>
    <row r="28" spans="1:23" ht="12.75" customHeight="1" x14ac:dyDescent="0.2">
      <c r="A28" s="3">
        <f t="shared" si="0"/>
        <v>0.14583333333333334</v>
      </c>
      <c r="B28" s="2">
        <v>0.25</v>
      </c>
      <c r="C28" s="67">
        <v>2.5</v>
      </c>
      <c r="D28" s="367">
        <v>2.2000000000000002</v>
      </c>
      <c r="E28" s="533" t="s">
        <v>424</v>
      </c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4"/>
      <c r="V28">
        <v>19</v>
      </c>
      <c r="W28" s="130" t="s">
        <v>183</v>
      </c>
    </row>
    <row r="29" spans="1:23" s="1" customFormat="1" ht="12.75" customHeight="1" x14ac:dyDescent="0.2">
      <c r="A29" s="3">
        <f t="shared" si="0"/>
        <v>0.25</v>
      </c>
      <c r="B29" s="2"/>
      <c r="C29" s="67"/>
      <c r="D29" s="367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4"/>
      <c r="V29">
        <v>20</v>
      </c>
      <c r="W29" s="130" t="s">
        <v>184</v>
      </c>
    </row>
    <row r="30" spans="1:23" ht="12.75" customHeight="1" x14ac:dyDescent="0.2">
      <c r="A30" s="3">
        <f t="shared" si="0"/>
        <v>0</v>
      </c>
      <c r="B30" s="2"/>
      <c r="C30" s="67"/>
      <c r="D30" s="367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4"/>
      <c r="V30">
        <v>21</v>
      </c>
      <c r="W30" s="130" t="s">
        <v>199</v>
      </c>
    </row>
    <row r="31" spans="1:23" ht="12.75" customHeight="1" x14ac:dyDescent="0.2">
      <c r="A31" s="3">
        <f t="shared" si="0"/>
        <v>0</v>
      </c>
      <c r="B31" s="2"/>
      <c r="C31" s="67"/>
      <c r="D31" s="367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4"/>
      <c r="V31">
        <v>22</v>
      </c>
    </row>
    <row r="32" spans="1:23" ht="12.75" customHeight="1" x14ac:dyDescent="0.2">
      <c r="A32" s="3">
        <f t="shared" si="0"/>
        <v>0</v>
      </c>
      <c r="B32" s="2"/>
      <c r="C32" s="67"/>
      <c r="D32" s="367"/>
      <c r="E32" s="533"/>
      <c r="F32" s="533"/>
      <c r="G32" s="533"/>
      <c r="H32" s="533"/>
      <c r="I32" s="533"/>
      <c r="J32" s="533"/>
      <c r="K32" s="533"/>
      <c r="L32" s="533"/>
      <c r="M32" s="533"/>
      <c r="N32" s="533"/>
      <c r="O32" s="533"/>
      <c r="P32" s="533"/>
      <c r="Q32" s="533"/>
      <c r="R32" s="534"/>
      <c r="V32">
        <v>23</v>
      </c>
    </row>
    <row r="33" spans="1:18" ht="12.75" customHeight="1" x14ac:dyDescent="0.2">
      <c r="A33" s="3">
        <f t="shared" si="0"/>
        <v>0</v>
      </c>
      <c r="B33" s="2"/>
      <c r="C33" s="67"/>
      <c r="D33" s="367"/>
      <c r="E33" s="533"/>
      <c r="F33" s="533"/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4"/>
    </row>
    <row r="34" spans="1:18" ht="12.75" customHeight="1" x14ac:dyDescent="0.2">
      <c r="A34" s="3">
        <f t="shared" si="0"/>
        <v>0</v>
      </c>
      <c r="B34" s="2"/>
      <c r="C34" s="67"/>
      <c r="D34" s="367"/>
      <c r="E34" s="533"/>
      <c r="F34" s="533"/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4"/>
    </row>
    <row r="35" spans="1:18" ht="12.75" customHeight="1" x14ac:dyDescent="0.2">
      <c r="A35" s="3">
        <f t="shared" si="0"/>
        <v>0</v>
      </c>
      <c r="B35" s="2"/>
      <c r="C35" s="67"/>
      <c r="D35" s="367"/>
      <c r="E35" s="533"/>
      <c r="F35" s="533"/>
      <c r="G35" s="533"/>
      <c r="H35" s="533"/>
      <c r="I35" s="533"/>
      <c r="J35" s="533"/>
      <c r="K35" s="533"/>
      <c r="L35" s="533"/>
      <c r="M35" s="533"/>
      <c r="N35" s="533"/>
      <c r="O35" s="533"/>
      <c r="P35" s="533"/>
      <c r="Q35" s="533"/>
      <c r="R35" s="534"/>
    </row>
    <row r="36" spans="1:18" ht="12.75" customHeight="1" x14ac:dyDescent="0.2">
      <c r="A36" s="3">
        <f t="shared" si="0"/>
        <v>0</v>
      </c>
      <c r="B36" s="2"/>
      <c r="C36" s="67"/>
      <c r="D36" s="367"/>
      <c r="E36" s="533"/>
      <c r="F36" s="533"/>
      <c r="G36" s="533"/>
      <c r="H36" s="533"/>
      <c r="I36" s="533"/>
      <c r="J36" s="533"/>
      <c r="K36" s="533"/>
      <c r="L36" s="533"/>
      <c r="M36" s="533"/>
      <c r="N36" s="533"/>
      <c r="O36" s="533"/>
      <c r="P36" s="533"/>
      <c r="Q36" s="533"/>
      <c r="R36" s="534"/>
    </row>
    <row r="37" spans="1:18" ht="12.75" customHeight="1" x14ac:dyDescent="0.2">
      <c r="A37" s="3">
        <f t="shared" si="0"/>
        <v>0</v>
      </c>
      <c r="B37" s="2"/>
      <c r="C37" s="67"/>
      <c r="D37" s="367"/>
      <c r="E37" s="533"/>
      <c r="F37" s="533"/>
      <c r="G37" s="533"/>
      <c r="H37" s="533"/>
      <c r="I37" s="533"/>
      <c r="J37" s="533"/>
      <c r="K37" s="533"/>
      <c r="L37" s="533"/>
      <c r="M37" s="533"/>
      <c r="N37" s="533"/>
      <c r="O37" s="533"/>
      <c r="P37" s="533"/>
      <c r="Q37" s="533"/>
      <c r="R37" s="534"/>
    </row>
    <row r="38" spans="1:18" ht="12.75" customHeight="1" x14ac:dyDescent="0.2">
      <c r="A38" s="3">
        <f t="shared" si="0"/>
        <v>0</v>
      </c>
      <c r="B38" s="2"/>
      <c r="C38" s="67"/>
      <c r="D38" s="367"/>
      <c r="E38" s="533"/>
      <c r="F38" s="533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33"/>
      <c r="R38" s="534"/>
    </row>
    <row r="39" spans="1:18" ht="12.75" customHeight="1" x14ac:dyDescent="0.2">
      <c r="A39" s="3">
        <f t="shared" si="0"/>
        <v>0</v>
      </c>
      <c r="B39" s="2"/>
      <c r="C39" s="67"/>
      <c r="D39" s="367"/>
      <c r="E39" s="533"/>
      <c r="F39" s="533"/>
      <c r="G39" s="533"/>
      <c r="H39" s="533"/>
      <c r="I39" s="533"/>
      <c r="J39" s="533"/>
      <c r="K39" s="533"/>
      <c r="L39" s="533"/>
      <c r="M39" s="533"/>
      <c r="N39" s="533"/>
      <c r="O39" s="533"/>
      <c r="P39" s="533"/>
      <c r="Q39" s="533"/>
      <c r="R39" s="534"/>
    </row>
    <row r="40" spans="1:18" x14ac:dyDescent="0.2">
      <c r="A40" s="3">
        <f t="shared" si="0"/>
        <v>0</v>
      </c>
      <c r="B40" s="2"/>
      <c r="C40" s="67"/>
      <c r="D40" s="367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4"/>
    </row>
    <row r="41" spans="1:18" x14ac:dyDescent="0.2">
      <c r="A41" s="3">
        <f t="shared" si="0"/>
        <v>0</v>
      </c>
      <c r="B41" s="2"/>
      <c r="C41" s="67"/>
      <c r="D41" s="367"/>
      <c r="E41" s="533" t="s">
        <v>387</v>
      </c>
      <c r="F41" s="533"/>
      <c r="G41" s="533"/>
      <c r="H41" s="533"/>
      <c r="I41" s="533"/>
      <c r="J41" s="533"/>
      <c r="K41" s="533"/>
      <c r="L41" s="533"/>
      <c r="M41" s="533"/>
      <c r="N41" s="533"/>
      <c r="O41" s="533"/>
      <c r="P41" s="533"/>
      <c r="Q41" s="533"/>
      <c r="R41" s="534"/>
    </row>
    <row r="42" spans="1:18" x14ac:dyDescent="0.2">
      <c r="A42" s="3">
        <f t="shared" si="0"/>
        <v>0</v>
      </c>
      <c r="B42" s="2"/>
      <c r="C42" s="67"/>
      <c r="D42" s="367"/>
      <c r="E42" s="533" t="s">
        <v>388</v>
      </c>
      <c r="F42" s="533"/>
      <c r="G42" s="533"/>
      <c r="H42" s="533"/>
      <c r="I42" s="533"/>
      <c r="J42" s="533"/>
      <c r="K42" s="533"/>
      <c r="L42" s="533"/>
      <c r="M42" s="533"/>
      <c r="N42" s="533"/>
      <c r="O42" s="533"/>
      <c r="P42" s="533"/>
      <c r="Q42" s="533"/>
      <c r="R42" s="534"/>
    </row>
    <row r="43" spans="1:18" x14ac:dyDescent="0.2">
      <c r="A43" s="3">
        <f t="shared" si="0"/>
        <v>0</v>
      </c>
      <c r="B43" s="2"/>
      <c r="C43" s="67"/>
      <c r="D43" s="367"/>
      <c r="E43" s="533" t="s">
        <v>389</v>
      </c>
      <c r="F43" s="533"/>
      <c r="G43" s="533"/>
      <c r="H43" s="533"/>
      <c r="I43" s="533"/>
      <c r="J43" s="533"/>
      <c r="K43" s="533"/>
      <c r="L43" s="533"/>
      <c r="M43" s="533"/>
      <c r="N43" s="533"/>
      <c r="O43" s="533"/>
      <c r="P43" s="533"/>
      <c r="Q43" s="533"/>
      <c r="R43" s="534"/>
    </row>
    <row r="44" spans="1:18" ht="13.5" thickBot="1" x14ac:dyDescent="0.25">
      <c r="A44" s="543" t="s">
        <v>40</v>
      </c>
      <c r="B44" s="544"/>
      <c r="C44" s="62">
        <f>SUM(C18:C43)</f>
        <v>24</v>
      </c>
      <c r="D44" s="80"/>
      <c r="E44" s="545" t="s">
        <v>425</v>
      </c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45"/>
      <c r="R44" s="546"/>
    </row>
    <row r="45" spans="1:18" x14ac:dyDescent="0.2">
      <c r="A45" s="7" t="s">
        <v>98</v>
      </c>
      <c r="B45" s="77" t="s">
        <v>2</v>
      </c>
      <c r="C45" s="77" t="s">
        <v>8</v>
      </c>
      <c r="D45" s="77" t="s">
        <v>9</v>
      </c>
      <c r="E45" s="77" t="s">
        <v>90</v>
      </c>
      <c r="F45" s="77" t="s">
        <v>10</v>
      </c>
      <c r="G45" s="77" t="s">
        <v>11</v>
      </c>
      <c r="H45" s="77" t="s">
        <v>12</v>
      </c>
      <c r="I45" s="77" t="s">
        <v>13</v>
      </c>
      <c r="J45" s="77" t="s">
        <v>14</v>
      </c>
      <c r="K45" s="77" t="s">
        <v>15</v>
      </c>
      <c r="L45" s="77" t="s">
        <v>91</v>
      </c>
      <c r="M45" s="87" t="s">
        <v>48</v>
      </c>
      <c r="N45" s="87" t="s">
        <v>16</v>
      </c>
      <c r="O45" s="87" t="s">
        <v>92</v>
      </c>
      <c r="P45" s="547" t="s">
        <v>17</v>
      </c>
      <c r="Q45" s="519"/>
      <c r="R45" s="520"/>
    </row>
    <row r="46" spans="1:18" x14ac:dyDescent="0.2">
      <c r="A46" s="156">
        <v>1</v>
      </c>
      <c r="B46" s="202">
        <v>17.5</v>
      </c>
      <c r="C46" s="157" t="s">
        <v>224</v>
      </c>
      <c r="D46" s="157" t="s">
        <v>221</v>
      </c>
      <c r="E46" s="157"/>
      <c r="F46" s="157">
        <v>17111528</v>
      </c>
      <c r="G46" s="157" t="s">
        <v>222</v>
      </c>
      <c r="H46" s="157">
        <v>40</v>
      </c>
      <c r="I46" s="157">
        <v>1177</v>
      </c>
      <c r="J46" s="189">
        <f t="shared" ref="J46:J53" si="1">IF(I46="","",I46-H46)</f>
        <v>1137</v>
      </c>
      <c r="K46" s="158">
        <v>20.5</v>
      </c>
      <c r="L46" s="85">
        <f t="shared" ref="L46:L53" si="2">IF(K46=0,"",(J46/K46))</f>
        <v>55.463414634146339</v>
      </c>
      <c r="M46" s="33" t="s">
        <v>244</v>
      </c>
      <c r="N46" s="367" t="s">
        <v>12</v>
      </c>
      <c r="O46" s="367" t="s">
        <v>243</v>
      </c>
      <c r="P46" s="541" t="s">
        <v>195</v>
      </c>
      <c r="Q46" s="541"/>
      <c r="R46" s="542"/>
    </row>
    <row r="47" spans="1:18" x14ac:dyDescent="0.2">
      <c r="A47" s="156">
        <v>2</v>
      </c>
      <c r="B47" s="202">
        <v>12.25</v>
      </c>
      <c r="C47" s="157" t="s">
        <v>268</v>
      </c>
      <c r="D47" s="157" t="s">
        <v>269</v>
      </c>
      <c r="E47" s="157" t="s">
        <v>270</v>
      </c>
      <c r="F47" s="157">
        <v>39972</v>
      </c>
      <c r="G47" s="157" t="s">
        <v>271</v>
      </c>
      <c r="H47" s="157">
        <v>1177</v>
      </c>
      <c r="I47" s="157">
        <v>8205</v>
      </c>
      <c r="J47" s="189">
        <f t="shared" si="1"/>
        <v>7028</v>
      </c>
      <c r="K47" s="158">
        <v>72.25</v>
      </c>
      <c r="L47" s="85">
        <f t="shared" si="2"/>
        <v>97.273356401384078</v>
      </c>
      <c r="M47" s="33"/>
      <c r="N47" s="367"/>
      <c r="O47" s="367"/>
      <c r="P47" s="541" t="s">
        <v>196</v>
      </c>
      <c r="Q47" s="541"/>
      <c r="R47" s="542"/>
    </row>
    <row r="48" spans="1:18" x14ac:dyDescent="0.2">
      <c r="A48" s="156"/>
      <c r="B48" s="202"/>
      <c r="C48" s="157"/>
      <c r="D48" s="157"/>
      <c r="E48" s="157"/>
      <c r="F48" s="157"/>
      <c r="G48" s="157"/>
      <c r="H48" s="157"/>
      <c r="I48" s="157"/>
      <c r="J48" s="189" t="str">
        <f t="shared" si="1"/>
        <v/>
      </c>
      <c r="K48" s="158"/>
      <c r="L48" s="85" t="str">
        <f t="shared" si="2"/>
        <v/>
      </c>
      <c r="M48" s="113"/>
      <c r="N48" s="59"/>
      <c r="O48" s="59"/>
      <c r="P48" s="541"/>
      <c r="Q48" s="541"/>
      <c r="R48" s="542"/>
    </row>
    <row r="49" spans="1:18" x14ac:dyDescent="0.2">
      <c r="A49" s="156"/>
      <c r="B49" s="202"/>
      <c r="C49" s="157"/>
      <c r="D49" s="157"/>
      <c r="E49" s="157"/>
      <c r="F49" s="157"/>
      <c r="G49" s="157"/>
      <c r="H49" s="157"/>
      <c r="I49" s="157"/>
      <c r="J49" s="189" t="str">
        <f t="shared" si="1"/>
        <v/>
      </c>
      <c r="K49" s="158"/>
      <c r="L49" s="85" t="str">
        <f t="shared" si="2"/>
        <v/>
      </c>
      <c r="M49" s="367"/>
      <c r="N49" s="367"/>
      <c r="O49" s="367"/>
      <c r="P49" s="541"/>
      <c r="Q49" s="541"/>
      <c r="R49" s="542"/>
    </row>
    <row r="50" spans="1:18" ht="14.25" customHeight="1" x14ac:dyDescent="0.2">
      <c r="A50" s="156"/>
      <c r="B50" s="202"/>
      <c r="C50" s="157"/>
      <c r="D50" s="157"/>
      <c r="E50" s="157"/>
      <c r="F50" s="157"/>
      <c r="G50" s="157"/>
      <c r="H50" s="157"/>
      <c r="I50" s="157"/>
      <c r="J50" s="189" t="str">
        <f t="shared" si="1"/>
        <v/>
      </c>
      <c r="K50" s="158"/>
      <c r="L50" s="85" t="str">
        <f t="shared" si="2"/>
        <v/>
      </c>
      <c r="M50" s="113"/>
      <c r="N50" s="367"/>
      <c r="O50" s="367"/>
      <c r="P50" s="541"/>
      <c r="Q50" s="541"/>
      <c r="R50" s="542"/>
    </row>
    <row r="51" spans="1:18" ht="12.75" customHeight="1" x14ac:dyDescent="0.2">
      <c r="A51" s="32"/>
      <c r="B51" s="363"/>
      <c r="C51" s="367"/>
      <c r="D51" s="367"/>
      <c r="E51" s="367"/>
      <c r="F51" s="33"/>
      <c r="G51" s="367"/>
      <c r="H51" s="367"/>
      <c r="I51" s="367"/>
      <c r="J51" s="131" t="str">
        <f t="shared" si="1"/>
        <v/>
      </c>
      <c r="K51" s="110"/>
      <c r="L51" s="85" t="str">
        <f t="shared" si="2"/>
        <v/>
      </c>
      <c r="M51" s="367"/>
      <c r="N51" s="367"/>
      <c r="O51" s="367"/>
      <c r="P51" s="541"/>
      <c r="Q51" s="541"/>
      <c r="R51" s="542"/>
    </row>
    <row r="52" spans="1:18" ht="12.75" customHeight="1" x14ac:dyDescent="0.2">
      <c r="A52" s="32"/>
      <c r="B52" s="363"/>
      <c r="C52" s="367"/>
      <c r="D52" s="367"/>
      <c r="E52" s="367"/>
      <c r="F52" s="34"/>
      <c r="G52" s="367"/>
      <c r="H52" s="367"/>
      <c r="I52" s="367"/>
      <c r="J52" s="131" t="str">
        <f t="shared" si="1"/>
        <v/>
      </c>
      <c r="K52" s="110"/>
      <c r="L52" s="85" t="str">
        <f t="shared" si="2"/>
        <v/>
      </c>
      <c r="M52" s="19"/>
      <c r="N52" s="19"/>
      <c r="O52" s="19"/>
      <c r="P52" s="541"/>
      <c r="Q52" s="541"/>
      <c r="R52" s="542"/>
    </row>
    <row r="53" spans="1:18" x14ac:dyDescent="0.2">
      <c r="A53" s="32"/>
      <c r="B53" s="363"/>
      <c r="C53" s="367"/>
      <c r="D53" s="367"/>
      <c r="E53" s="367"/>
      <c r="F53" s="34"/>
      <c r="G53" s="367"/>
      <c r="H53" s="367"/>
      <c r="I53" s="367"/>
      <c r="J53" s="131" t="str">
        <f t="shared" si="1"/>
        <v/>
      </c>
      <c r="K53" s="110"/>
      <c r="L53" s="85" t="str">
        <f t="shared" si="2"/>
        <v/>
      </c>
      <c r="M53" s="19"/>
      <c r="N53" s="19"/>
      <c r="O53" s="19"/>
      <c r="P53" s="541"/>
      <c r="Q53" s="541"/>
      <c r="R53" s="542"/>
    </row>
    <row r="54" spans="1:18" x14ac:dyDescent="0.2">
      <c r="A54" s="5" t="s">
        <v>97</v>
      </c>
      <c r="B54" s="562" t="s">
        <v>99</v>
      </c>
      <c r="C54" s="563"/>
      <c r="D54" s="563"/>
      <c r="E54" s="563"/>
      <c r="F54" s="563"/>
      <c r="G54" s="563"/>
      <c r="H54" s="563"/>
      <c r="I54" s="564"/>
      <c r="J54" s="77" t="s">
        <v>72</v>
      </c>
      <c r="K54" s="9" t="s">
        <v>101</v>
      </c>
      <c r="L54" s="9" t="s">
        <v>2</v>
      </c>
      <c r="M54" s="9" t="s">
        <v>100</v>
      </c>
      <c r="N54" s="9" t="s">
        <v>192</v>
      </c>
      <c r="O54" s="9" t="s">
        <v>136</v>
      </c>
      <c r="P54" s="115" t="s">
        <v>144</v>
      </c>
      <c r="Q54" s="9" t="s">
        <v>102</v>
      </c>
      <c r="R54" s="6" t="s">
        <v>10</v>
      </c>
    </row>
    <row r="55" spans="1:18" x14ac:dyDescent="0.2">
      <c r="A55" s="159">
        <v>1</v>
      </c>
      <c r="B55" s="500" t="s">
        <v>220</v>
      </c>
      <c r="C55" s="501"/>
      <c r="D55" s="501"/>
      <c r="E55" s="501"/>
      <c r="F55" s="501"/>
      <c r="G55" s="501"/>
      <c r="H55" s="501"/>
      <c r="I55" s="502"/>
      <c r="J55" s="26">
        <v>237.43</v>
      </c>
      <c r="K55" s="363"/>
      <c r="L55" s="357"/>
      <c r="M55" s="357"/>
      <c r="N55" s="22"/>
      <c r="O55" s="357"/>
      <c r="P55" s="357"/>
      <c r="Q55" s="357"/>
      <c r="R55" s="358"/>
    </row>
    <row r="56" spans="1:18" x14ac:dyDescent="0.2">
      <c r="A56" s="159">
        <v>2</v>
      </c>
      <c r="B56" s="500" t="s">
        <v>279</v>
      </c>
      <c r="C56" s="501"/>
      <c r="D56" s="501"/>
      <c r="E56" s="501"/>
      <c r="F56" s="501"/>
      <c r="G56" s="501"/>
      <c r="H56" s="501"/>
      <c r="I56" s="502"/>
      <c r="J56" s="26">
        <v>660.53</v>
      </c>
      <c r="K56" s="363" t="s">
        <v>272</v>
      </c>
      <c r="L56" s="357" t="s">
        <v>273</v>
      </c>
      <c r="M56" s="357" t="s">
        <v>274</v>
      </c>
      <c r="N56" s="22">
        <v>11.5</v>
      </c>
      <c r="O56" s="357" t="s">
        <v>275</v>
      </c>
      <c r="P56" s="357" t="s">
        <v>276</v>
      </c>
      <c r="Q56" s="357" t="s">
        <v>277</v>
      </c>
      <c r="R56" s="358" t="s">
        <v>278</v>
      </c>
    </row>
    <row r="57" spans="1:18" x14ac:dyDescent="0.2">
      <c r="A57" s="159"/>
      <c r="B57" s="500"/>
      <c r="C57" s="501"/>
      <c r="D57" s="501"/>
      <c r="E57" s="501"/>
      <c r="F57" s="501"/>
      <c r="G57" s="501"/>
      <c r="H57" s="501"/>
      <c r="I57" s="502"/>
      <c r="J57" s="26"/>
      <c r="K57" s="363"/>
      <c r="L57" s="357"/>
      <c r="M57" s="357"/>
      <c r="N57" s="22"/>
      <c r="O57" s="357"/>
      <c r="P57" s="357"/>
      <c r="Q57" s="357"/>
      <c r="R57" s="358"/>
    </row>
    <row r="58" spans="1:18" x14ac:dyDescent="0.2">
      <c r="A58" s="159"/>
      <c r="B58" s="500"/>
      <c r="C58" s="501"/>
      <c r="D58" s="501"/>
      <c r="E58" s="501"/>
      <c r="F58" s="501"/>
      <c r="G58" s="501"/>
      <c r="H58" s="501"/>
      <c r="I58" s="502"/>
      <c r="J58" s="26"/>
      <c r="K58" s="363"/>
      <c r="L58" s="357"/>
      <c r="M58" s="357"/>
      <c r="N58" s="22"/>
      <c r="O58" s="357"/>
      <c r="P58" s="357"/>
      <c r="Q58" s="357"/>
      <c r="R58" s="358"/>
    </row>
    <row r="59" spans="1:18" x14ac:dyDescent="0.2">
      <c r="A59" s="159"/>
      <c r="B59" s="500"/>
      <c r="C59" s="501"/>
      <c r="D59" s="501"/>
      <c r="E59" s="501"/>
      <c r="F59" s="501"/>
      <c r="G59" s="501"/>
      <c r="H59" s="501"/>
      <c r="I59" s="502"/>
      <c r="J59" s="26"/>
      <c r="K59" s="363"/>
      <c r="L59" s="357"/>
      <c r="M59" s="357"/>
      <c r="N59" s="22"/>
      <c r="O59" s="357"/>
      <c r="P59" s="357"/>
      <c r="Q59" s="357"/>
      <c r="R59" s="358"/>
    </row>
    <row r="60" spans="1:18" ht="12.75" customHeight="1" x14ac:dyDescent="0.2">
      <c r="A60" s="159"/>
      <c r="B60" s="500"/>
      <c r="C60" s="501"/>
      <c r="D60" s="501"/>
      <c r="E60" s="501"/>
      <c r="F60" s="501"/>
      <c r="G60" s="501"/>
      <c r="H60" s="501"/>
      <c r="I60" s="502"/>
      <c r="J60" s="26"/>
      <c r="K60" s="363"/>
      <c r="L60" s="357"/>
      <c r="M60" s="357"/>
      <c r="N60" s="22"/>
      <c r="O60" s="357"/>
      <c r="P60" s="357"/>
      <c r="Q60" s="357"/>
      <c r="R60" s="358"/>
    </row>
    <row r="61" spans="1:18" x14ac:dyDescent="0.2">
      <c r="A61" s="21"/>
      <c r="B61" s="548"/>
      <c r="C61" s="549"/>
      <c r="D61" s="549"/>
      <c r="E61" s="549"/>
      <c r="F61" s="549"/>
      <c r="G61" s="549"/>
      <c r="H61" s="549"/>
      <c r="I61" s="550"/>
      <c r="J61" s="26"/>
      <c r="K61" s="363"/>
      <c r="L61" s="357"/>
      <c r="M61" s="357"/>
      <c r="N61" s="22"/>
      <c r="O61" s="357"/>
      <c r="P61" s="357"/>
      <c r="Q61" s="357"/>
      <c r="R61" s="358"/>
    </row>
    <row r="62" spans="1:18" ht="13.5" thickBot="1" x14ac:dyDescent="0.25">
      <c r="A62" s="31"/>
      <c r="B62" s="551"/>
      <c r="C62" s="552"/>
      <c r="D62" s="552"/>
      <c r="E62" s="552"/>
      <c r="F62" s="552"/>
      <c r="G62" s="552"/>
      <c r="H62" s="552"/>
      <c r="I62" s="553"/>
      <c r="J62" s="23"/>
      <c r="K62" s="355"/>
      <c r="L62" s="355"/>
      <c r="M62" s="355"/>
      <c r="N62" s="23"/>
      <c r="O62" s="355"/>
      <c r="P62" s="355"/>
      <c r="Q62" s="355"/>
      <c r="R62" s="234"/>
    </row>
    <row r="63" spans="1:18" ht="13.5" thickBot="1" x14ac:dyDescent="0.25">
      <c r="A63" s="10"/>
      <c r="B63" s="11"/>
      <c r="C63" s="52" t="s">
        <v>46</v>
      </c>
      <c r="D63" s="52" t="s">
        <v>47</v>
      </c>
      <c r="E63" s="52" t="s">
        <v>48</v>
      </c>
      <c r="F63" s="52" t="s">
        <v>49</v>
      </c>
      <c r="G63" s="52" t="s">
        <v>50</v>
      </c>
      <c r="H63" s="52" t="s">
        <v>29</v>
      </c>
      <c r="I63" s="53" t="s">
        <v>51</v>
      </c>
      <c r="J63" s="554" t="s">
        <v>27</v>
      </c>
      <c r="K63" s="555"/>
      <c r="L63" s="108"/>
      <c r="M63" s="108"/>
      <c r="N63" s="58" t="s">
        <v>2</v>
      </c>
      <c r="O63" s="364" t="s">
        <v>3</v>
      </c>
      <c r="P63" s="79" t="s">
        <v>105</v>
      </c>
      <c r="Q63" s="79" t="s">
        <v>106</v>
      </c>
      <c r="R63" s="18" t="s">
        <v>4</v>
      </c>
    </row>
    <row r="64" spans="1:18" x14ac:dyDescent="0.2">
      <c r="A64" s="12" t="s">
        <v>52</v>
      </c>
      <c r="B64" s="13"/>
      <c r="C64" s="367">
        <v>5</v>
      </c>
      <c r="D64" s="26">
        <v>19.5</v>
      </c>
      <c r="E64" s="367" t="s">
        <v>281</v>
      </c>
      <c r="F64" s="27" t="s">
        <v>282</v>
      </c>
      <c r="G64" s="367"/>
      <c r="H64" s="28"/>
      <c r="I64" s="361"/>
      <c r="J64" s="61">
        <v>134.9</v>
      </c>
      <c r="K64" s="94" t="s">
        <v>57</v>
      </c>
      <c r="L64" s="556" t="s">
        <v>6</v>
      </c>
      <c r="M64" s="557"/>
      <c r="N64" s="367">
        <v>20</v>
      </c>
      <c r="O64" s="19" t="s">
        <v>190</v>
      </c>
      <c r="P64" s="111">
        <v>50</v>
      </c>
      <c r="Q64" s="111" t="s">
        <v>191</v>
      </c>
      <c r="R64" s="169"/>
    </row>
    <row r="65" spans="1:25" x14ac:dyDescent="0.2">
      <c r="A65" s="12" t="s">
        <v>53</v>
      </c>
      <c r="B65" s="13"/>
      <c r="C65" s="367">
        <v>5</v>
      </c>
      <c r="D65" s="367">
        <v>49.8</v>
      </c>
      <c r="E65" s="367" t="s">
        <v>280</v>
      </c>
      <c r="F65" s="367" t="s">
        <v>282</v>
      </c>
      <c r="G65" s="59"/>
      <c r="H65" s="367"/>
      <c r="I65" s="361"/>
      <c r="J65" s="558"/>
      <c r="K65" s="559"/>
      <c r="L65" s="560" t="s">
        <v>107</v>
      </c>
      <c r="M65" s="561"/>
      <c r="N65" s="92">
        <v>13.375</v>
      </c>
      <c r="O65" s="19" t="s">
        <v>200</v>
      </c>
      <c r="P65" s="111">
        <v>1177</v>
      </c>
      <c r="Q65" s="111" t="s">
        <v>191</v>
      </c>
      <c r="R65" s="169">
        <v>43244</v>
      </c>
    </row>
    <row r="66" spans="1:25" ht="13.5" thickBot="1" x14ac:dyDescent="0.25">
      <c r="A66" s="15" t="s">
        <v>54</v>
      </c>
      <c r="B66" s="16"/>
      <c r="C66" s="29">
        <v>5</v>
      </c>
      <c r="D66" s="29">
        <v>19.5</v>
      </c>
      <c r="E66" s="29" t="s">
        <v>281</v>
      </c>
      <c r="F66" s="29" t="s">
        <v>282</v>
      </c>
      <c r="G66" s="60">
        <v>170</v>
      </c>
      <c r="H66" s="29">
        <v>7642.78</v>
      </c>
      <c r="I66" s="30">
        <v>443</v>
      </c>
      <c r="J66" s="574"/>
      <c r="K66" s="575"/>
      <c r="L66" s="560" t="s">
        <v>108</v>
      </c>
      <c r="M66" s="561"/>
      <c r="N66" s="92"/>
      <c r="O66" s="19"/>
      <c r="P66" s="111"/>
      <c r="Q66" s="111"/>
      <c r="R66" s="169"/>
    </row>
    <row r="67" spans="1:25" ht="13.5" thickBot="1" x14ac:dyDescent="0.25">
      <c r="A67" s="527" t="s">
        <v>56</v>
      </c>
      <c r="B67" s="576"/>
      <c r="C67" s="577" t="s">
        <v>33</v>
      </c>
      <c r="D67" s="577"/>
      <c r="E67" s="25">
        <v>0.95</v>
      </c>
      <c r="F67" s="578" t="s">
        <v>34</v>
      </c>
      <c r="G67" s="577"/>
      <c r="H67" s="24">
        <v>0.95</v>
      </c>
      <c r="I67" s="540" t="s">
        <v>73</v>
      </c>
      <c r="J67" s="579"/>
      <c r="K67" s="579"/>
      <c r="L67" s="580" t="s">
        <v>109</v>
      </c>
      <c r="M67" s="561"/>
      <c r="N67" s="92"/>
      <c r="O67" s="19"/>
      <c r="P67" s="111"/>
      <c r="Q67" s="111"/>
      <c r="R67" s="169"/>
    </row>
    <row r="68" spans="1:25" ht="13.5" thickBot="1" x14ac:dyDescent="0.25">
      <c r="A68" s="17"/>
      <c r="B68" s="364" t="s">
        <v>9</v>
      </c>
      <c r="C68" s="364" t="s">
        <v>28</v>
      </c>
      <c r="D68" s="364" t="s">
        <v>29</v>
      </c>
      <c r="E68" s="364" t="s">
        <v>55</v>
      </c>
      <c r="F68" s="364" t="s">
        <v>30</v>
      </c>
      <c r="G68" s="364" t="s">
        <v>31</v>
      </c>
      <c r="H68" s="18" t="s">
        <v>32</v>
      </c>
      <c r="I68" s="5" t="s">
        <v>5</v>
      </c>
      <c r="J68" s="9" t="s">
        <v>30</v>
      </c>
      <c r="K68" s="365" t="s">
        <v>35</v>
      </c>
      <c r="L68" s="565" t="s">
        <v>110</v>
      </c>
      <c r="M68" s="566"/>
      <c r="N68" s="93"/>
      <c r="O68" s="20"/>
      <c r="P68" s="112"/>
      <c r="Q68" s="112"/>
      <c r="R68" s="170"/>
    </row>
    <row r="69" spans="1:25" x14ac:dyDescent="0.2">
      <c r="A69" s="359" t="s">
        <v>33</v>
      </c>
      <c r="B69" s="50" t="s">
        <v>283</v>
      </c>
      <c r="C69" s="22">
        <v>6</v>
      </c>
      <c r="D69" s="22">
        <v>12</v>
      </c>
      <c r="E69" s="65">
        <v>4.4000000000000004</v>
      </c>
      <c r="F69" s="28">
        <v>72</v>
      </c>
      <c r="G69" s="14">
        <f>E69*F69*E67</f>
        <v>300.95999999999998</v>
      </c>
      <c r="H69" s="63">
        <v>2500</v>
      </c>
      <c r="I69" s="21" t="s">
        <v>419</v>
      </c>
      <c r="J69" s="363" t="s">
        <v>305</v>
      </c>
      <c r="K69" s="361">
        <v>240</v>
      </c>
      <c r="L69" s="540" t="s">
        <v>132</v>
      </c>
      <c r="M69" s="507"/>
      <c r="N69" s="507"/>
      <c r="O69" s="567" t="s">
        <v>126</v>
      </c>
      <c r="P69" s="531"/>
      <c r="Q69" s="531"/>
      <c r="R69" s="532"/>
    </row>
    <row r="70" spans="1:25" ht="13.5" thickBot="1" x14ac:dyDescent="0.25">
      <c r="A70" s="351" t="s">
        <v>34</v>
      </c>
      <c r="B70" s="51" t="s">
        <v>283</v>
      </c>
      <c r="C70" s="23">
        <v>6</v>
      </c>
      <c r="D70" s="23">
        <v>12</v>
      </c>
      <c r="E70" s="66">
        <v>4.4000000000000004</v>
      </c>
      <c r="F70" s="35">
        <v>72</v>
      </c>
      <c r="G70" s="8">
        <f>E70*F70*H67</f>
        <v>300.95999999999998</v>
      </c>
      <c r="H70" s="64">
        <v>2500</v>
      </c>
      <c r="I70" s="125" t="s">
        <v>419</v>
      </c>
      <c r="J70" s="120" t="s">
        <v>305</v>
      </c>
      <c r="K70" s="126">
        <v>250</v>
      </c>
      <c r="L70" s="568" t="s">
        <v>118</v>
      </c>
      <c r="M70" s="569"/>
      <c r="N70" s="166">
        <v>6</v>
      </c>
      <c r="O70" s="570" t="s">
        <v>133</v>
      </c>
      <c r="P70" s="571"/>
      <c r="Q70" s="572" t="s">
        <v>205</v>
      </c>
      <c r="R70" s="573"/>
    </row>
    <row r="71" spans="1:25" x14ac:dyDescent="0.2">
      <c r="A71" s="587" t="s">
        <v>112</v>
      </c>
      <c r="B71" s="588"/>
      <c r="C71" s="191">
        <v>43242</v>
      </c>
      <c r="D71" s="362" t="s">
        <v>111</v>
      </c>
      <c r="E71" s="183">
        <v>0.8125</v>
      </c>
      <c r="F71" s="589" t="s">
        <v>76</v>
      </c>
      <c r="G71" s="590"/>
      <c r="H71" s="151"/>
      <c r="I71" s="348" t="s">
        <v>156</v>
      </c>
      <c r="J71" s="591" t="s">
        <v>157</v>
      </c>
      <c r="K71" s="592"/>
      <c r="L71" s="584" t="s">
        <v>119</v>
      </c>
      <c r="M71" s="584"/>
      <c r="N71" s="100">
        <v>6</v>
      </c>
      <c r="O71" s="593" t="s">
        <v>131</v>
      </c>
      <c r="P71" s="594"/>
      <c r="Q71" s="585" t="s">
        <v>259</v>
      </c>
      <c r="R71" s="586"/>
      <c r="V71" s="95"/>
      <c r="W71" s="96"/>
      <c r="X71" s="96"/>
      <c r="Y71" s="96"/>
    </row>
    <row r="72" spans="1:25" x14ac:dyDescent="0.2">
      <c r="A72" s="570" t="s">
        <v>113</v>
      </c>
      <c r="B72" s="571"/>
      <c r="C72" s="113">
        <v>43244</v>
      </c>
      <c r="D72" s="350" t="s">
        <v>111</v>
      </c>
      <c r="E72" s="184">
        <v>0.5625</v>
      </c>
      <c r="F72" s="581" t="s">
        <v>75</v>
      </c>
      <c r="G72" s="582"/>
      <c r="H72" s="238"/>
      <c r="I72" s="359" t="s">
        <v>158</v>
      </c>
      <c r="J72" s="500" t="s">
        <v>284</v>
      </c>
      <c r="K72" s="583"/>
      <c r="L72" s="584" t="s">
        <v>120</v>
      </c>
      <c r="M72" s="584"/>
      <c r="N72" s="100">
        <v>1</v>
      </c>
      <c r="O72" s="570" t="s">
        <v>128</v>
      </c>
      <c r="P72" s="571"/>
      <c r="Q72" s="585" t="s">
        <v>260</v>
      </c>
      <c r="R72" s="586"/>
      <c r="V72" s="95"/>
      <c r="W72" s="97"/>
      <c r="X72" s="97"/>
      <c r="Y72" s="96"/>
    </row>
    <row r="73" spans="1:25" x14ac:dyDescent="0.2">
      <c r="A73" s="570" t="s">
        <v>114</v>
      </c>
      <c r="B73" s="571"/>
      <c r="C73" s="113">
        <v>43274</v>
      </c>
      <c r="D73" s="350" t="s">
        <v>111</v>
      </c>
      <c r="E73" s="184">
        <v>0.38541666666666669</v>
      </c>
      <c r="F73" s="581" t="s">
        <v>142</v>
      </c>
      <c r="G73" s="582"/>
      <c r="H73" s="238">
        <v>2240</v>
      </c>
      <c r="I73" s="359" t="s">
        <v>159</v>
      </c>
      <c r="J73" s="500" t="s">
        <v>285</v>
      </c>
      <c r="K73" s="583"/>
      <c r="L73" s="584" t="s">
        <v>127</v>
      </c>
      <c r="M73" s="584"/>
      <c r="N73" s="100">
        <v>2</v>
      </c>
      <c r="O73" s="593" t="s">
        <v>131</v>
      </c>
      <c r="P73" s="594"/>
      <c r="Q73" s="585" t="s">
        <v>261</v>
      </c>
      <c r="R73" s="586"/>
    </row>
    <row r="74" spans="1:25" x14ac:dyDescent="0.2">
      <c r="A74" s="570" t="s">
        <v>116</v>
      </c>
      <c r="B74" s="571"/>
      <c r="C74" s="114"/>
      <c r="D74" s="350" t="s">
        <v>111</v>
      </c>
      <c r="E74" s="184"/>
      <c r="F74" s="581" t="s">
        <v>150</v>
      </c>
      <c r="G74" s="582"/>
      <c r="H74" s="239">
        <v>1</v>
      </c>
      <c r="I74" s="359" t="s">
        <v>160</v>
      </c>
      <c r="J74" s="500"/>
      <c r="K74" s="583"/>
      <c r="L74" s="584" t="s">
        <v>122</v>
      </c>
      <c r="M74" s="584"/>
      <c r="N74" s="100">
        <v>2</v>
      </c>
      <c r="O74" s="570" t="s">
        <v>120</v>
      </c>
      <c r="P74" s="571"/>
      <c r="Q74" s="585" t="s">
        <v>429</v>
      </c>
      <c r="R74" s="586"/>
      <c r="T74" s="95"/>
      <c r="U74" s="101"/>
      <c r="V74" s="102"/>
      <c r="W74" s="103"/>
      <c r="X74" s="103"/>
      <c r="Y74" s="103"/>
    </row>
    <row r="75" spans="1:25" x14ac:dyDescent="0.2">
      <c r="A75" s="570" t="s">
        <v>117</v>
      </c>
      <c r="B75" s="571"/>
      <c r="C75" s="114"/>
      <c r="D75" s="350" t="s">
        <v>111</v>
      </c>
      <c r="E75" s="185"/>
      <c r="F75" s="581" t="s">
        <v>151</v>
      </c>
      <c r="G75" s="582"/>
      <c r="H75" s="238"/>
      <c r="I75" s="359" t="s">
        <v>161</v>
      </c>
      <c r="J75" s="500"/>
      <c r="K75" s="583"/>
      <c r="L75" s="584" t="s">
        <v>123</v>
      </c>
      <c r="M75" s="584"/>
      <c r="N75" s="100">
        <v>2</v>
      </c>
      <c r="O75" s="593" t="s">
        <v>131</v>
      </c>
      <c r="P75" s="594"/>
      <c r="Q75" s="585" t="s">
        <v>430</v>
      </c>
      <c r="R75" s="586"/>
      <c r="T75" s="104"/>
      <c r="U75" s="104"/>
      <c r="V75" s="104"/>
      <c r="W75" s="104"/>
      <c r="X75" s="104"/>
      <c r="Y75" s="104"/>
    </row>
    <row r="76" spans="1:25" ht="13.5" thickBot="1" x14ac:dyDescent="0.25">
      <c r="A76" s="595" t="s">
        <v>115</v>
      </c>
      <c r="B76" s="596"/>
      <c r="C76" s="168"/>
      <c r="D76" s="360" t="s">
        <v>111</v>
      </c>
      <c r="E76" s="186"/>
      <c r="F76" s="597" t="s">
        <v>135</v>
      </c>
      <c r="G76" s="598"/>
      <c r="H76" s="240"/>
      <c r="I76" s="359" t="s">
        <v>162</v>
      </c>
      <c r="J76" s="500"/>
      <c r="K76" s="583"/>
      <c r="L76" s="584" t="s">
        <v>121</v>
      </c>
      <c r="M76" s="584"/>
      <c r="N76" s="100"/>
      <c r="O76" s="570" t="s">
        <v>129</v>
      </c>
      <c r="P76" s="571"/>
      <c r="Q76" s="585" t="s">
        <v>264</v>
      </c>
      <c r="R76" s="586"/>
    </row>
    <row r="77" spans="1:25" x14ac:dyDescent="0.2">
      <c r="A77" s="609" t="s">
        <v>143</v>
      </c>
      <c r="B77" s="610"/>
      <c r="C77" s="610"/>
      <c r="D77" s="610"/>
      <c r="E77" s="610"/>
      <c r="F77" s="610"/>
      <c r="G77" s="610"/>
      <c r="H77" s="610"/>
      <c r="I77" s="359" t="s">
        <v>163</v>
      </c>
      <c r="J77" s="501"/>
      <c r="K77" s="583"/>
      <c r="L77" s="584" t="s">
        <v>124</v>
      </c>
      <c r="M77" s="584"/>
      <c r="N77" s="100"/>
      <c r="O77" s="593" t="s">
        <v>131</v>
      </c>
      <c r="P77" s="594"/>
      <c r="Q77" s="585" t="s">
        <v>265</v>
      </c>
      <c r="R77" s="586"/>
    </row>
    <row r="78" spans="1:25" x14ac:dyDescent="0.2">
      <c r="A78" s="611" t="s">
        <v>193</v>
      </c>
      <c r="B78" s="612"/>
      <c r="C78" s="612"/>
      <c r="D78" s="612"/>
      <c r="E78" s="612"/>
      <c r="F78" s="612"/>
      <c r="G78" s="612"/>
      <c r="H78" s="613"/>
      <c r="I78" s="359" t="s">
        <v>164</v>
      </c>
      <c r="J78" s="501"/>
      <c r="K78" s="583"/>
      <c r="L78" s="584" t="s">
        <v>125</v>
      </c>
      <c r="M78" s="584"/>
      <c r="N78" s="100"/>
      <c r="O78" s="570" t="s">
        <v>130</v>
      </c>
      <c r="P78" s="571"/>
      <c r="Q78" s="585" t="s">
        <v>266</v>
      </c>
      <c r="R78" s="586"/>
    </row>
    <row r="79" spans="1:25" ht="13.5" thickBot="1" x14ac:dyDescent="0.25">
      <c r="A79" s="614"/>
      <c r="B79" s="615"/>
      <c r="C79" s="615"/>
      <c r="D79" s="615"/>
      <c r="E79" s="615"/>
      <c r="F79" s="615"/>
      <c r="G79" s="615"/>
      <c r="H79" s="616"/>
      <c r="I79" s="127" t="s">
        <v>202</v>
      </c>
      <c r="J79" s="599" t="s">
        <v>286</v>
      </c>
      <c r="K79" s="600"/>
      <c r="L79" s="601" t="s">
        <v>134</v>
      </c>
      <c r="M79" s="601"/>
      <c r="N79" s="167">
        <f>SUM(N70:N78)</f>
        <v>19</v>
      </c>
      <c r="O79" s="602" t="s">
        <v>131</v>
      </c>
      <c r="P79" s="603"/>
      <c r="Q79" s="604" t="s">
        <v>267</v>
      </c>
      <c r="R79" s="605"/>
      <c r="W79" s="98"/>
      <c r="X79" s="95"/>
      <c r="Y79" s="95"/>
    </row>
    <row r="80" spans="1:25" x14ac:dyDescent="0.2">
      <c r="L80" s="1"/>
      <c r="W80" s="98"/>
      <c r="X80" s="98"/>
      <c r="Y80" s="98"/>
    </row>
    <row r="81" spans="1:25" x14ac:dyDescent="0.2">
      <c r="W81" s="99"/>
      <c r="X81" s="99"/>
      <c r="Y81" s="98"/>
    </row>
    <row r="84" spans="1:25" ht="13.5" thickBot="1" x14ac:dyDescent="0.25"/>
    <row r="85" spans="1:25" ht="13.5" thickBot="1" x14ac:dyDescent="0.25">
      <c r="A85" s="348" t="s">
        <v>0</v>
      </c>
      <c r="B85" s="606" t="str">
        <f>B1</f>
        <v>Gwendolyn #2612 LB</v>
      </c>
      <c r="C85" s="606"/>
      <c r="D85" s="607"/>
      <c r="E85" s="349" t="s">
        <v>138</v>
      </c>
      <c r="F85" s="608">
        <f>F1</f>
        <v>43278</v>
      </c>
      <c r="G85" s="608"/>
      <c r="H85" s="349" t="s">
        <v>1</v>
      </c>
      <c r="I85" s="142">
        <f>I1</f>
        <v>7</v>
      </c>
      <c r="J85" s="128" t="s">
        <v>5</v>
      </c>
      <c r="K85" s="162">
        <f>K1</f>
        <v>8205</v>
      </c>
      <c r="L85" s="128" t="s">
        <v>7</v>
      </c>
      <c r="M85" s="163">
        <f>M1</f>
        <v>1585</v>
      </c>
    </row>
    <row r="86" spans="1:25" x14ac:dyDescent="0.2">
      <c r="A86" s="36" t="s">
        <v>141</v>
      </c>
      <c r="B86" s="623" t="str">
        <f>B2</f>
        <v>(Intermediate) Drilling 12 1/4" hole @ 8205'</v>
      </c>
      <c r="C86" s="624"/>
      <c r="D86" s="624"/>
      <c r="E86" s="624"/>
      <c r="F86" s="625"/>
      <c r="G86" s="4" t="s">
        <v>139</v>
      </c>
      <c r="H86" s="626">
        <f>H2</f>
        <v>58139</v>
      </c>
      <c r="I86" s="627"/>
      <c r="J86" s="567" t="s">
        <v>43</v>
      </c>
      <c r="K86" s="531"/>
      <c r="L86" s="531"/>
      <c r="M86" s="532"/>
    </row>
    <row r="87" spans="1:25" ht="13.5" thickBot="1" x14ac:dyDescent="0.25">
      <c r="A87" s="36" t="s">
        <v>74</v>
      </c>
      <c r="B87" s="628" t="str">
        <f>B3</f>
        <v>Precision Rig 593</v>
      </c>
      <c r="C87" s="629"/>
      <c r="D87" s="629"/>
      <c r="E87" s="4" t="s">
        <v>137</v>
      </c>
      <c r="F87" s="192">
        <f>F3</f>
        <v>5.6145833333357587</v>
      </c>
      <c r="G87" s="4" t="s">
        <v>140</v>
      </c>
      <c r="H87" s="630">
        <f>H3</f>
        <v>501408</v>
      </c>
      <c r="I87" s="631"/>
      <c r="J87" s="5" t="s">
        <v>80</v>
      </c>
      <c r="K87" s="9" t="s">
        <v>44</v>
      </c>
      <c r="L87" s="9" t="s">
        <v>78</v>
      </c>
      <c r="M87" s="6" t="s">
        <v>93</v>
      </c>
      <c r="R87" s="632"/>
      <c r="S87" s="633"/>
    </row>
    <row r="88" spans="1:25" x14ac:dyDescent="0.2">
      <c r="A88" s="91" t="s">
        <v>70</v>
      </c>
      <c r="B88" s="364" t="s">
        <v>2</v>
      </c>
      <c r="C88" s="364" t="s">
        <v>12</v>
      </c>
      <c r="D88" s="364" t="s">
        <v>13</v>
      </c>
      <c r="E88" s="364" t="s">
        <v>14</v>
      </c>
      <c r="F88" s="364" t="s">
        <v>15</v>
      </c>
      <c r="G88" s="364" t="s">
        <v>91</v>
      </c>
      <c r="H88" s="364" t="s">
        <v>48</v>
      </c>
      <c r="I88" s="18" t="s">
        <v>92</v>
      </c>
      <c r="J88" s="54" t="str">
        <f t="shared" ref="J88:M99" si="3">J4</f>
        <v>6599'</v>
      </c>
      <c r="K88" s="131">
        <f t="shared" si="3"/>
        <v>7.0000000000000007E-2</v>
      </c>
      <c r="L88" s="199">
        <f t="shared" si="3"/>
        <v>336.68</v>
      </c>
      <c r="M88" s="200">
        <f t="shared" si="3"/>
        <v>6593.23</v>
      </c>
      <c r="R88" s="353"/>
      <c r="S88" s="353"/>
    </row>
    <row r="89" spans="1:25" x14ac:dyDescent="0.2">
      <c r="A89" s="160">
        <f t="shared" ref="A89:B96" si="4">A46</f>
        <v>1</v>
      </c>
      <c r="B89" s="241">
        <f t="shared" si="4"/>
        <v>17.5</v>
      </c>
      <c r="C89" s="55">
        <f t="shared" ref="C89:H96" si="5">H46</f>
        <v>40</v>
      </c>
      <c r="D89" s="89">
        <f t="shared" si="5"/>
        <v>1177</v>
      </c>
      <c r="E89" s="131">
        <f t="shared" si="5"/>
        <v>1137</v>
      </c>
      <c r="F89" s="193">
        <f t="shared" si="5"/>
        <v>20.5</v>
      </c>
      <c r="G89" s="194">
        <f t="shared" si="5"/>
        <v>55.463414634146339</v>
      </c>
      <c r="H89" s="193" t="str">
        <f t="shared" si="5"/>
        <v>1,1</v>
      </c>
      <c r="I89" s="195" t="str">
        <f t="shared" ref="I89:I96" si="6">O46</f>
        <v>TD</v>
      </c>
      <c r="J89" s="54" t="str">
        <f t="shared" si="3"/>
        <v>6778'</v>
      </c>
      <c r="K89" s="131">
        <f t="shared" si="3"/>
        <v>0.11</v>
      </c>
      <c r="L89" s="199">
        <f t="shared" si="3"/>
        <v>62.53</v>
      </c>
      <c r="M89" s="200">
        <f t="shared" si="3"/>
        <v>6772.23</v>
      </c>
      <c r="R89" s="132"/>
      <c r="S89" s="133"/>
      <c r="T89" s="139"/>
      <c r="U89" s="140"/>
    </row>
    <row r="90" spans="1:25" x14ac:dyDescent="0.2">
      <c r="A90" s="160">
        <f t="shared" si="4"/>
        <v>2</v>
      </c>
      <c r="B90" s="241">
        <f t="shared" si="4"/>
        <v>12.25</v>
      </c>
      <c r="C90" s="55">
        <f t="shared" si="5"/>
        <v>1177</v>
      </c>
      <c r="D90" s="89">
        <f t="shared" si="5"/>
        <v>8205</v>
      </c>
      <c r="E90" s="131">
        <f t="shared" si="5"/>
        <v>7028</v>
      </c>
      <c r="F90" s="193">
        <f t="shared" si="5"/>
        <v>72.25</v>
      </c>
      <c r="G90" s="194">
        <f t="shared" si="5"/>
        <v>97.273356401384078</v>
      </c>
      <c r="H90" s="193">
        <f t="shared" si="5"/>
        <v>0</v>
      </c>
      <c r="I90" s="195">
        <f t="shared" si="6"/>
        <v>0</v>
      </c>
      <c r="J90" s="54" t="str">
        <f t="shared" si="3"/>
        <v>6957'</v>
      </c>
      <c r="K90" s="131">
        <f t="shared" si="3"/>
        <v>0.33</v>
      </c>
      <c r="L90" s="199">
        <f t="shared" si="3"/>
        <v>95.9</v>
      </c>
      <c r="M90" s="200">
        <f t="shared" si="3"/>
        <v>6951.23</v>
      </c>
      <c r="R90" s="132"/>
      <c r="S90" s="133"/>
      <c r="T90" s="1"/>
      <c r="U90" s="1"/>
    </row>
    <row r="91" spans="1:25" x14ac:dyDescent="0.2">
      <c r="A91" s="160">
        <f t="shared" si="4"/>
        <v>0</v>
      </c>
      <c r="B91" s="241">
        <f t="shared" si="4"/>
        <v>0</v>
      </c>
      <c r="C91" s="55">
        <f t="shared" si="5"/>
        <v>0</v>
      </c>
      <c r="D91" s="89">
        <f t="shared" si="5"/>
        <v>0</v>
      </c>
      <c r="E91" s="131" t="str">
        <f t="shared" si="5"/>
        <v/>
      </c>
      <c r="F91" s="193">
        <f t="shared" si="5"/>
        <v>0</v>
      </c>
      <c r="G91" s="194" t="str">
        <f t="shared" si="5"/>
        <v/>
      </c>
      <c r="H91" s="193">
        <f t="shared" si="5"/>
        <v>0</v>
      </c>
      <c r="I91" s="195">
        <f t="shared" si="6"/>
        <v>0</v>
      </c>
      <c r="J91" s="54" t="str">
        <f t="shared" si="3"/>
        <v>7137'</v>
      </c>
      <c r="K91" s="131">
        <f t="shared" si="3"/>
        <v>0.33</v>
      </c>
      <c r="L91" s="199">
        <f t="shared" si="3"/>
        <v>59.79</v>
      </c>
      <c r="M91" s="200">
        <f t="shared" si="3"/>
        <v>7131.23</v>
      </c>
      <c r="T91" s="139"/>
      <c r="U91" s="139"/>
    </row>
    <row r="92" spans="1:25" x14ac:dyDescent="0.2">
      <c r="A92" s="160">
        <f t="shared" si="4"/>
        <v>0</v>
      </c>
      <c r="B92" s="241">
        <f t="shared" si="4"/>
        <v>0</v>
      </c>
      <c r="C92" s="55">
        <f t="shared" si="5"/>
        <v>0</v>
      </c>
      <c r="D92" s="89">
        <f t="shared" si="5"/>
        <v>0</v>
      </c>
      <c r="E92" s="131" t="str">
        <f t="shared" si="5"/>
        <v/>
      </c>
      <c r="F92" s="193">
        <f t="shared" si="5"/>
        <v>0</v>
      </c>
      <c r="G92" s="194" t="str">
        <f t="shared" si="5"/>
        <v/>
      </c>
      <c r="H92" s="193">
        <f t="shared" si="5"/>
        <v>0</v>
      </c>
      <c r="I92" s="195">
        <f t="shared" si="6"/>
        <v>0</v>
      </c>
      <c r="J92" s="54" t="str">
        <f t="shared" si="3"/>
        <v>7316'</v>
      </c>
      <c r="K92" s="131">
        <f t="shared" si="3"/>
        <v>1.1599999999999999</v>
      </c>
      <c r="L92" s="199">
        <f t="shared" si="3"/>
        <v>84.5</v>
      </c>
      <c r="M92" s="200">
        <f t="shared" si="3"/>
        <v>7310.21</v>
      </c>
    </row>
    <row r="93" spans="1:25" x14ac:dyDescent="0.2">
      <c r="A93" s="160">
        <f t="shared" si="4"/>
        <v>0</v>
      </c>
      <c r="B93" s="241">
        <f t="shared" si="4"/>
        <v>0</v>
      </c>
      <c r="C93" s="55">
        <f t="shared" si="5"/>
        <v>0</v>
      </c>
      <c r="D93" s="89">
        <f t="shared" si="5"/>
        <v>0</v>
      </c>
      <c r="E93" s="131" t="str">
        <f t="shared" si="5"/>
        <v/>
      </c>
      <c r="F93" s="193">
        <f t="shared" si="5"/>
        <v>0</v>
      </c>
      <c r="G93" s="194" t="str">
        <f t="shared" si="5"/>
        <v/>
      </c>
      <c r="H93" s="193">
        <f t="shared" si="5"/>
        <v>0</v>
      </c>
      <c r="I93" s="195">
        <f t="shared" si="6"/>
        <v>0</v>
      </c>
      <c r="J93" s="54" t="str">
        <f t="shared" si="3"/>
        <v>7405'</v>
      </c>
      <c r="K93" s="131">
        <f t="shared" si="3"/>
        <v>1.05</v>
      </c>
      <c r="L93" s="199">
        <f t="shared" si="3"/>
        <v>79.540000000000006</v>
      </c>
      <c r="M93" s="200">
        <f t="shared" si="3"/>
        <v>7399.19</v>
      </c>
    </row>
    <row r="94" spans="1:25" x14ac:dyDescent="0.2">
      <c r="A94" s="160">
        <f t="shared" si="4"/>
        <v>0</v>
      </c>
      <c r="B94" s="241">
        <f t="shared" si="4"/>
        <v>0</v>
      </c>
      <c r="C94" s="55">
        <f t="shared" si="5"/>
        <v>0</v>
      </c>
      <c r="D94" s="89">
        <f t="shared" si="5"/>
        <v>0</v>
      </c>
      <c r="E94" s="131" t="str">
        <f t="shared" si="5"/>
        <v/>
      </c>
      <c r="F94" s="193">
        <f t="shared" si="5"/>
        <v>0</v>
      </c>
      <c r="G94" s="194" t="str">
        <f t="shared" si="5"/>
        <v/>
      </c>
      <c r="H94" s="193">
        <f t="shared" si="5"/>
        <v>0</v>
      </c>
      <c r="I94" s="195">
        <f t="shared" si="6"/>
        <v>0</v>
      </c>
      <c r="J94" s="54" t="str">
        <f t="shared" si="3"/>
        <v>7495'</v>
      </c>
      <c r="K94" s="131">
        <f t="shared" si="3"/>
        <v>1</v>
      </c>
      <c r="L94" s="199">
        <f t="shared" si="3"/>
        <v>88.43</v>
      </c>
      <c r="M94" s="200">
        <f t="shared" si="3"/>
        <v>7489.18</v>
      </c>
    </row>
    <row r="95" spans="1:25" x14ac:dyDescent="0.2">
      <c r="A95" s="160">
        <f t="shared" si="4"/>
        <v>0</v>
      </c>
      <c r="B95" s="241">
        <f t="shared" si="4"/>
        <v>0</v>
      </c>
      <c r="C95" s="55">
        <f t="shared" si="5"/>
        <v>0</v>
      </c>
      <c r="D95" s="89">
        <f t="shared" si="5"/>
        <v>0</v>
      </c>
      <c r="E95" s="131" t="str">
        <f t="shared" si="5"/>
        <v/>
      </c>
      <c r="F95" s="193">
        <f t="shared" si="5"/>
        <v>0</v>
      </c>
      <c r="G95" s="194" t="str">
        <f t="shared" si="5"/>
        <v/>
      </c>
      <c r="H95" s="193">
        <f t="shared" si="5"/>
        <v>0</v>
      </c>
      <c r="I95" s="195">
        <f t="shared" si="6"/>
        <v>0</v>
      </c>
      <c r="J95" s="54" t="str">
        <f t="shared" si="3"/>
        <v>7674'</v>
      </c>
      <c r="K95" s="131">
        <f t="shared" si="3"/>
        <v>1.19</v>
      </c>
      <c r="L95" s="199">
        <f t="shared" si="3"/>
        <v>69.06</v>
      </c>
      <c r="M95" s="200">
        <f t="shared" si="3"/>
        <v>7668.15</v>
      </c>
    </row>
    <row r="96" spans="1:25" ht="13.5" thickBot="1" x14ac:dyDescent="0.25">
      <c r="A96" s="161">
        <f t="shared" si="4"/>
        <v>0</v>
      </c>
      <c r="B96" s="242">
        <f t="shared" si="4"/>
        <v>0</v>
      </c>
      <c r="C96" s="57">
        <f t="shared" si="5"/>
        <v>0</v>
      </c>
      <c r="D96" s="146">
        <f t="shared" si="5"/>
        <v>0</v>
      </c>
      <c r="E96" s="147" t="str">
        <f t="shared" si="5"/>
        <v/>
      </c>
      <c r="F96" s="196">
        <f t="shared" si="5"/>
        <v>0</v>
      </c>
      <c r="G96" s="197" t="str">
        <f t="shared" si="5"/>
        <v/>
      </c>
      <c r="H96" s="196">
        <f t="shared" si="5"/>
        <v>0</v>
      </c>
      <c r="I96" s="198">
        <f t="shared" si="6"/>
        <v>0</v>
      </c>
      <c r="J96" s="54" t="str">
        <f t="shared" si="3"/>
        <v>7763'</v>
      </c>
      <c r="K96" s="131">
        <f t="shared" si="3"/>
        <v>1.34</v>
      </c>
      <c r="L96" s="199">
        <f t="shared" si="3"/>
        <v>70.8</v>
      </c>
      <c r="M96" s="200">
        <f t="shared" si="3"/>
        <v>7757.13</v>
      </c>
    </row>
    <row r="97" spans="1:13" ht="13.5" thickBot="1" x14ac:dyDescent="0.25">
      <c r="A97" s="135"/>
      <c r="B97" s="108"/>
      <c r="C97" s="143" t="s">
        <v>2</v>
      </c>
      <c r="D97" s="77" t="s">
        <v>3</v>
      </c>
      <c r="E97" s="144" t="s">
        <v>105</v>
      </c>
      <c r="F97" s="144" t="s">
        <v>106</v>
      </c>
      <c r="G97" s="145" t="s">
        <v>4</v>
      </c>
      <c r="H97" s="7" t="s">
        <v>71</v>
      </c>
      <c r="I97" s="171">
        <f>A5</f>
        <v>9</v>
      </c>
      <c r="J97" s="54" t="str">
        <f t="shared" si="3"/>
        <v>7942'</v>
      </c>
      <c r="K97" s="131" t="str">
        <f t="shared" si="3"/>
        <v>1..68</v>
      </c>
      <c r="L97" s="199">
        <f t="shared" si="3"/>
        <v>78.400000000000006</v>
      </c>
      <c r="M97" s="200">
        <f t="shared" si="3"/>
        <v>7936.06</v>
      </c>
    </row>
    <row r="98" spans="1:13" x14ac:dyDescent="0.2">
      <c r="A98" s="640" t="s">
        <v>6</v>
      </c>
      <c r="B98" s="557"/>
      <c r="C98" s="241">
        <f t="shared" ref="C98:G102" si="7">N64</f>
        <v>20</v>
      </c>
      <c r="D98" s="56" t="str">
        <f t="shared" si="7"/>
        <v>52.78 / B</v>
      </c>
      <c r="E98" s="148">
        <f t="shared" si="7"/>
        <v>50</v>
      </c>
      <c r="F98" s="148" t="str">
        <f t="shared" si="7"/>
        <v>0'</v>
      </c>
      <c r="G98" s="174">
        <f t="shared" si="7"/>
        <v>0</v>
      </c>
      <c r="H98" s="5" t="s">
        <v>186</v>
      </c>
      <c r="I98" s="172">
        <f>B5</f>
        <v>40</v>
      </c>
      <c r="J98" s="54" t="str">
        <f t="shared" si="3"/>
        <v>8032'</v>
      </c>
      <c r="K98" s="131">
        <f t="shared" si="3"/>
        <v>1.65</v>
      </c>
      <c r="L98" s="199">
        <f t="shared" si="3"/>
        <v>75.67</v>
      </c>
      <c r="M98" s="200">
        <f t="shared" si="3"/>
        <v>8026.02</v>
      </c>
    </row>
    <row r="99" spans="1:13" ht="13.5" thickBot="1" x14ac:dyDescent="0.25">
      <c r="A99" s="580" t="s">
        <v>107</v>
      </c>
      <c r="B99" s="561"/>
      <c r="C99" s="241">
        <f t="shared" si="7"/>
        <v>13.375</v>
      </c>
      <c r="D99" s="56" t="str">
        <f t="shared" si="7"/>
        <v>54.50 / J-55</v>
      </c>
      <c r="E99" s="148">
        <f t="shared" si="7"/>
        <v>1177</v>
      </c>
      <c r="F99" s="148" t="str">
        <f t="shared" si="7"/>
        <v>0'</v>
      </c>
      <c r="G99" s="174">
        <f t="shared" si="7"/>
        <v>43244</v>
      </c>
      <c r="H99" s="5" t="s">
        <v>25</v>
      </c>
      <c r="I99" s="172">
        <f>G5</f>
        <v>10</v>
      </c>
      <c r="J99" s="54" t="str">
        <f t="shared" si="3"/>
        <v>8121'</v>
      </c>
      <c r="K99" s="131">
        <f t="shared" si="3"/>
        <v>1.33</v>
      </c>
      <c r="L99" s="199">
        <f t="shared" si="3"/>
        <v>72.75</v>
      </c>
      <c r="M99" s="200">
        <f t="shared" si="3"/>
        <v>8114.99</v>
      </c>
    </row>
    <row r="100" spans="1:13" x14ac:dyDescent="0.2">
      <c r="A100" s="580" t="s">
        <v>108</v>
      </c>
      <c r="B100" s="561"/>
      <c r="C100" s="241">
        <f t="shared" si="7"/>
        <v>0</v>
      </c>
      <c r="D100" s="56">
        <f t="shared" si="7"/>
        <v>0</v>
      </c>
      <c r="E100" s="148">
        <f t="shared" si="7"/>
        <v>0</v>
      </c>
      <c r="F100" s="148">
        <f t="shared" si="7"/>
        <v>0</v>
      </c>
      <c r="G100" s="174">
        <f t="shared" si="7"/>
        <v>0</v>
      </c>
      <c r="H100" s="5" t="s">
        <v>23</v>
      </c>
      <c r="I100" s="172">
        <f>F5</f>
        <v>0</v>
      </c>
      <c r="J100" s="617"/>
      <c r="K100" s="618"/>
      <c r="L100" s="618"/>
      <c r="M100" s="619"/>
    </row>
    <row r="101" spans="1:13" x14ac:dyDescent="0.2">
      <c r="A101" s="580" t="s">
        <v>109</v>
      </c>
      <c r="B101" s="561"/>
      <c r="C101" s="241">
        <f t="shared" si="7"/>
        <v>0</v>
      </c>
      <c r="D101" s="56">
        <f t="shared" si="7"/>
        <v>0</v>
      </c>
      <c r="E101" s="148">
        <f t="shared" si="7"/>
        <v>0</v>
      </c>
      <c r="F101" s="148">
        <f t="shared" si="7"/>
        <v>0</v>
      </c>
      <c r="G101" s="174">
        <f t="shared" si="7"/>
        <v>0</v>
      </c>
      <c r="H101" s="5" t="s">
        <v>26</v>
      </c>
      <c r="I101" s="172">
        <f>I5</f>
        <v>28000</v>
      </c>
      <c r="J101" s="620"/>
      <c r="K101" s="621"/>
      <c r="L101" s="621"/>
      <c r="M101" s="622"/>
    </row>
    <row r="102" spans="1:13" ht="13.5" thickBot="1" x14ac:dyDescent="0.25">
      <c r="A102" s="565" t="s">
        <v>110</v>
      </c>
      <c r="B102" s="566"/>
      <c r="C102" s="241">
        <f t="shared" si="7"/>
        <v>0</v>
      </c>
      <c r="D102" s="56">
        <f t="shared" si="7"/>
        <v>0</v>
      </c>
      <c r="E102" s="148">
        <f t="shared" si="7"/>
        <v>0</v>
      </c>
      <c r="F102" s="148">
        <f t="shared" si="7"/>
        <v>0</v>
      </c>
      <c r="G102" s="174">
        <f t="shared" si="7"/>
        <v>0</v>
      </c>
      <c r="H102" s="134" t="s">
        <v>82</v>
      </c>
      <c r="I102" s="173">
        <f>B7</f>
        <v>0</v>
      </c>
      <c r="J102" s="620"/>
      <c r="K102" s="621"/>
      <c r="L102" s="621"/>
      <c r="M102" s="622"/>
    </row>
    <row r="103" spans="1:13" x14ac:dyDescent="0.2">
      <c r="A103" s="634" t="s">
        <v>112</v>
      </c>
      <c r="B103" s="635"/>
      <c r="C103" s="176">
        <f>C71</f>
        <v>43242</v>
      </c>
      <c r="D103" s="349" t="s">
        <v>111</v>
      </c>
      <c r="E103" s="177">
        <f>E71</f>
        <v>0.8125</v>
      </c>
      <c r="F103" s="635" t="s">
        <v>116</v>
      </c>
      <c r="G103" s="635"/>
      <c r="H103" s="356">
        <f>C74</f>
        <v>0</v>
      </c>
      <c r="I103" s="349" t="s">
        <v>111</v>
      </c>
      <c r="J103" s="180">
        <f>E74</f>
        <v>0</v>
      </c>
      <c r="K103" s="135"/>
      <c r="L103" s="108"/>
      <c r="M103" s="136"/>
    </row>
    <row r="104" spans="1:13" x14ac:dyDescent="0.2">
      <c r="A104" s="636" t="s">
        <v>113</v>
      </c>
      <c r="B104" s="637"/>
      <c r="C104" s="149">
        <f>C72</f>
        <v>43244</v>
      </c>
      <c r="D104" s="350" t="s">
        <v>111</v>
      </c>
      <c r="E104" s="178">
        <f>E72</f>
        <v>0.5625</v>
      </c>
      <c r="F104" s="571" t="s">
        <v>117</v>
      </c>
      <c r="G104" s="571"/>
      <c r="H104" s="149">
        <f>C75</f>
        <v>0</v>
      </c>
      <c r="I104" s="350" t="s">
        <v>111</v>
      </c>
      <c r="J104" s="181">
        <f>E75</f>
        <v>0</v>
      </c>
      <c r="K104" s="135"/>
      <c r="L104" s="108"/>
      <c r="M104" s="136"/>
    </row>
    <row r="105" spans="1:13" ht="13.5" thickBot="1" x14ac:dyDescent="0.25">
      <c r="A105" s="638" t="s">
        <v>114</v>
      </c>
      <c r="B105" s="639"/>
      <c r="C105" s="150">
        <f>C73</f>
        <v>43274</v>
      </c>
      <c r="D105" s="352" t="s">
        <v>111</v>
      </c>
      <c r="E105" s="179">
        <f>E73</f>
        <v>0.38541666666666669</v>
      </c>
      <c r="F105" s="639" t="s">
        <v>115</v>
      </c>
      <c r="G105" s="639"/>
      <c r="H105" s="175">
        <f>C76</f>
        <v>0</v>
      </c>
      <c r="I105" s="352" t="s">
        <v>111</v>
      </c>
      <c r="J105" s="182">
        <f>E76</f>
        <v>0</v>
      </c>
      <c r="K105" s="141"/>
      <c r="L105" s="137"/>
      <c r="M105" s="138"/>
    </row>
    <row r="106" spans="1:13" x14ac:dyDescent="0.2">
      <c r="F106" s="98"/>
      <c r="G106" s="98"/>
      <c r="H106" s="98"/>
      <c r="I106" s="98"/>
      <c r="J106" s="98"/>
      <c r="K106" s="98"/>
      <c r="L106" s="98"/>
      <c r="M106" s="98"/>
    </row>
    <row r="107" spans="1:13" x14ac:dyDescent="0.2">
      <c r="F107" s="98"/>
      <c r="G107" s="98"/>
      <c r="H107" s="98"/>
      <c r="I107" s="98"/>
      <c r="J107" s="98"/>
      <c r="K107" s="98"/>
      <c r="L107" s="98"/>
      <c r="M107" s="98"/>
    </row>
    <row r="108" spans="1:13" x14ac:dyDescent="0.2">
      <c r="F108" s="98"/>
      <c r="G108" s="98"/>
      <c r="H108" s="98"/>
      <c r="I108" s="98"/>
      <c r="J108" s="98"/>
      <c r="K108" s="98"/>
      <c r="L108" s="98"/>
      <c r="M108" s="98"/>
    </row>
  </sheetData>
  <sheetProtection password="CC40" sheet="1" scenarios="1"/>
  <mergeCells count="150">
    <mergeCell ref="A103:B103"/>
    <mergeCell ref="F103:G103"/>
    <mergeCell ref="A104:B104"/>
    <mergeCell ref="F104:G104"/>
    <mergeCell ref="A105:B105"/>
    <mergeCell ref="F105:G105"/>
    <mergeCell ref="A98:B98"/>
    <mergeCell ref="A99:B99"/>
    <mergeCell ref="A100:B100"/>
    <mergeCell ref="J100:M102"/>
    <mergeCell ref="A101:B101"/>
    <mergeCell ref="A102:B102"/>
    <mergeCell ref="B86:F86"/>
    <mergeCell ref="H86:I86"/>
    <mergeCell ref="J86:M86"/>
    <mergeCell ref="B87:D87"/>
    <mergeCell ref="H87:I87"/>
    <mergeCell ref="R87:S87"/>
    <mergeCell ref="J79:K79"/>
    <mergeCell ref="L79:M79"/>
    <mergeCell ref="O79:P79"/>
    <mergeCell ref="Q79:R79"/>
    <mergeCell ref="B85:D85"/>
    <mergeCell ref="F85:G85"/>
    <mergeCell ref="A77:H77"/>
    <mergeCell ref="J77:K77"/>
    <mergeCell ref="L77:M77"/>
    <mergeCell ref="O77:P77"/>
    <mergeCell ref="Q77:R77"/>
    <mergeCell ref="A78:H79"/>
    <mergeCell ref="J78:K78"/>
    <mergeCell ref="L78:M78"/>
    <mergeCell ref="O78:P78"/>
    <mergeCell ref="Q78:R78"/>
    <mergeCell ref="A76:B76"/>
    <mergeCell ref="F76:G76"/>
    <mergeCell ref="J76:K76"/>
    <mergeCell ref="L76:M76"/>
    <mergeCell ref="O76:P76"/>
    <mergeCell ref="Q76:R76"/>
    <mergeCell ref="A75:B75"/>
    <mergeCell ref="F75:G75"/>
    <mergeCell ref="J75:K75"/>
    <mergeCell ref="L75:M75"/>
    <mergeCell ref="O75:P75"/>
    <mergeCell ref="Q75:R75"/>
    <mergeCell ref="A74:B74"/>
    <mergeCell ref="F74:G74"/>
    <mergeCell ref="J74:K74"/>
    <mergeCell ref="L74:M74"/>
    <mergeCell ref="O74:P74"/>
    <mergeCell ref="Q74:R74"/>
    <mergeCell ref="A73:B73"/>
    <mergeCell ref="F73:G73"/>
    <mergeCell ref="J73:K73"/>
    <mergeCell ref="L73:M73"/>
    <mergeCell ref="O73:P73"/>
    <mergeCell ref="Q73:R73"/>
    <mergeCell ref="A72:B72"/>
    <mergeCell ref="F72:G72"/>
    <mergeCell ref="J72:K72"/>
    <mergeCell ref="L72:M72"/>
    <mergeCell ref="O72:P72"/>
    <mergeCell ref="Q72:R72"/>
    <mergeCell ref="A71:B71"/>
    <mergeCell ref="F71:G71"/>
    <mergeCell ref="J71:K71"/>
    <mergeCell ref="L71:M71"/>
    <mergeCell ref="O71:P71"/>
    <mergeCell ref="Q71:R71"/>
    <mergeCell ref="L68:M68"/>
    <mergeCell ref="L69:N69"/>
    <mergeCell ref="O69:R69"/>
    <mergeCell ref="L70:M70"/>
    <mergeCell ref="O70:P70"/>
    <mergeCell ref="Q70:R70"/>
    <mergeCell ref="J66:K66"/>
    <mergeCell ref="L66:M66"/>
    <mergeCell ref="A67:B67"/>
    <mergeCell ref="C67:D67"/>
    <mergeCell ref="F67:G67"/>
    <mergeCell ref="I67:K67"/>
    <mergeCell ref="L67:M67"/>
    <mergeCell ref="B60:I60"/>
    <mergeCell ref="B61:I61"/>
    <mergeCell ref="B62:I62"/>
    <mergeCell ref="J63:K63"/>
    <mergeCell ref="L64:M64"/>
    <mergeCell ref="J65:K65"/>
    <mergeCell ref="L65:M65"/>
    <mergeCell ref="B54:I54"/>
    <mergeCell ref="B55:I55"/>
    <mergeCell ref="B56:I56"/>
    <mergeCell ref="B57:I57"/>
    <mergeCell ref="B58:I58"/>
    <mergeCell ref="B59:I59"/>
    <mergeCell ref="P48:R48"/>
    <mergeCell ref="P49:R49"/>
    <mergeCell ref="P50:R50"/>
    <mergeCell ref="P51:R51"/>
    <mergeCell ref="P52:R52"/>
    <mergeCell ref="P53:R53"/>
    <mergeCell ref="E43:R43"/>
    <mergeCell ref="A44:B44"/>
    <mergeCell ref="E44:R44"/>
    <mergeCell ref="P45:R45"/>
    <mergeCell ref="P46:R46"/>
    <mergeCell ref="P47:R47"/>
    <mergeCell ref="E37:R37"/>
    <mergeCell ref="E38:R38"/>
    <mergeCell ref="E39:R39"/>
    <mergeCell ref="E40:R40"/>
    <mergeCell ref="E41:R41"/>
    <mergeCell ref="E42:R42"/>
    <mergeCell ref="E31:R31"/>
    <mergeCell ref="E32:R32"/>
    <mergeCell ref="E33:R33"/>
    <mergeCell ref="E34:R34"/>
    <mergeCell ref="E35:R35"/>
    <mergeCell ref="E36:R36"/>
    <mergeCell ref="E26:R26"/>
    <mergeCell ref="E27:R27"/>
    <mergeCell ref="E28:R28"/>
    <mergeCell ref="E29:R29"/>
    <mergeCell ref="E30:R30"/>
    <mergeCell ref="E19:R19"/>
    <mergeCell ref="E20:R20"/>
    <mergeCell ref="E21:R21"/>
    <mergeCell ref="E22:R22"/>
    <mergeCell ref="E23:R23"/>
    <mergeCell ref="E24:R24"/>
    <mergeCell ref="E17:R17"/>
    <mergeCell ref="E18:R18"/>
    <mergeCell ref="B3:D3"/>
    <mergeCell ref="H3:I3"/>
    <mergeCell ref="V3:W3"/>
    <mergeCell ref="E8:I8"/>
    <mergeCell ref="V9:W9"/>
    <mergeCell ref="A10:D10"/>
    <mergeCell ref="E25:R25"/>
    <mergeCell ref="B1:D1"/>
    <mergeCell ref="F1:G1"/>
    <mergeCell ref="Q1:R1"/>
    <mergeCell ref="B2:F2"/>
    <mergeCell ref="H2:I2"/>
    <mergeCell ref="J2:R2"/>
    <mergeCell ref="A11:D13"/>
    <mergeCell ref="A14:D14"/>
    <mergeCell ref="A15:D16"/>
    <mergeCell ref="J16:M16"/>
  </mergeCells>
  <printOptions horizontalCentered="1"/>
  <pageMargins left="0.25" right="0.1" top="0.77" bottom="0.28999999999999998" header="0.2" footer="7.0000000000000007E-2"/>
  <pageSetup scale="60" orientation="portrait" horizontalDpi="300" verticalDpi="300"/>
  <headerFooter alignWithMargins="0">
    <oddHeader xml:space="preserve">&amp;C&amp;"Book Antiqua,Bold Italic"&amp;14Henry Resources LLC
&amp;12Daily Drilling Report&amp;R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F563-2D97-47E2-AB1B-72C6C6ACBCD0}">
  <sheetPr>
    <pageSetUpPr fitToPage="1"/>
  </sheetPr>
  <dimension ref="A1:Z108"/>
  <sheetViews>
    <sheetView showZeros="0" topLeftCell="A13" workbookViewId="0">
      <selection activeCell="S14" sqref="S14"/>
    </sheetView>
  </sheetViews>
  <sheetFormatPr defaultColWidth="8.85546875" defaultRowHeight="12.75" x14ac:dyDescent="0.2"/>
  <cols>
    <col min="1" max="1" width="11.28515625" customWidth="1"/>
    <col min="2" max="2" width="9.7109375" customWidth="1"/>
    <col min="3" max="3" width="11" customWidth="1"/>
    <col min="5" max="6" width="9.42578125" customWidth="1"/>
    <col min="7" max="7" width="9.85546875" customWidth="1"/>
    <col min="8" max="8" width="9.28515625" customWidth="1"/>
    <col min="9" max="9" width="9" customWidth="1"/>
    <col min="10" max="10" width="9.42578125" customWidth="1"/>
    <col min="11" max="11" width="9.85546875" customWidth="1"/>
    <col min="12" max="12" width="8.85546875" customWidth="1"/>
    <col min="14" max="14" width="10.140625" customWidth="1"/>
    <col min="15" max="15" width="9.85546875" customWidth="1"/>
    <col min="16" max="16" width="10.85546875" customWidth="1"/>
    <col min="22" max="22" width="3" bestFit="1" customWidth="1"/>
    <col min="23" max="23" width="24.7109375" bestFit="1" customWidth="1"/>
    <col min="24" max="24" width="2.42578125" customWidth="1"/>
    <col min="25" max="25" width="17.42578125" customWidth="1"/>
  </cols>
  <sheetData>
    <row r="1" spans="1:26" ht="13.5" thickBot="1" x14ac:dyDescent="0.25">
      <c r="A1" s="369" t="s">
        <v>0</v>
      </c>
      <c r="B1" s="495" t="s">
        <v>211</v>
      </c>
      <c r="C1" s="495"/>
      <c r="D1" s="496"/>
      <c r="E1" s="370" t="s">
        <v>138</v>
      </c>
      <c r="F1" s="497">
        <v>43279</v>
      </c>
      <c r="G1" s="497"/>
      <c r="H1" s="370" t="s">
        <v>1</v>
      </c>
      <c r="I1" s="151">
        <v>8</v>
      </c>
      <c r="J1" s="128" t="s">
        <v>5</v>
      </c>
      <c r="K1" s="152">
        <v>8538</v>
      </c>
      <c r="L1" s="128" t="s">
        <v>7</v>
      </c>
      <c r="M1" s="153">
        <v>333</v>
      </c>
      <c r="N1" s="107" t="s">
        <v>69</v>
      </c>
      <c r="O1" s="222">
        <v>8518</v>
      </c>
      <c r="P1" s="116" t="s">
        <v>155</v>
      </c>
      <c r="Q1" s="498" t="s">
        <v>212</v>
      </c>
      <c r="R1" s="499"/>
    </row>
    <row r="2" spans="1:26" x14ac:dyDescent="0.2">
      <c r="A2" s="36" t="s">
        <v>141</v>
      </c>
      <c r="B2" s="500" t="s">
        <v>452</v>
      </c>
      <c r="C2" s="501"/>
      <c r="D2" s="501"/>
      <c r="E2" s="501"/>
      <c r="F2" s="502"/>
      <c r="G2" s="4" t="s">
        <v>139</v>
      </c>
      <c r="H2" s="503">
        <v>63343</v>
      </c>
      <c r="I2" s="504"/>
      <c r="J2" s="505" t="s">
        <v>43</v>
      </c>
      <c r="K2" s="506"/>
      <c r="L2" s="507"/>
      <c r="M2" s="507"/>
      <c r="N2" s="507"/>
      <c r="O2" s="507"/>
      <c r="P2" s="507"/>
      <c r="Q2" s="507"/>
      <c r="R2" s="508"/>
    </row>
    <row r="3" spans="1:26" ht="13.5" thickBot="1" x14ac:dyDescent="0.25">
      <c r="A3" s="36" t="s">
        <v>74</v>
      </c>
      <c r="B3" s="535" t="s">
        <v>289</v>
      </c>
      <c r="C3" s="536"/>
      <c r="D3" s="536"/>
      <c r="E3" s="4" t="s">
        <v>137</v>
      </c>
      <c r="F3" s="192">
        <f>IF(F1="","",IF(C73="","",(IF(C74="",IF(AND(C76="",C71&gt;0),((C72+E72)-(C71+E71)+(F1+0.25)-(C73+E73)),IF(AND(C76="",C71=""),(F1+0.25)-(C73+E73),(C76+E76)-(C73+E73)+((C72+E72)-(C71+E71)))),IF(AND(C76="",C71&gt;0),((C72+E72)-(C71+E71)+((C74+E74)-(C73+E73))+(F1+0.25)-(C75+E75)),IF(C76="",(((C74+E74)-(C73+E73))+(F1+0.25)-(C75+E75)),((C76+E76)-(C75+E75)+(C74+E74)-(C73+E73))))))))</f>
        <v>6.6145833333357587</v>
      </c>
      <c r="G3" s="4" t="s">
        <v>140</v>
      </c>
      <c r="H3" s="537">
        <v>564751</v>
      </c>
      <c r="I3" s="538"/>
      <c r="J3" s="5" t="s">
        <v>80</v>
      </c>
      <c r="K3" s="386" t="s">
        <v>44</v>
      </c>
      <c r="L3" s="386" t="s">
        <v>78</v>
      </c>
      <c r="M3" s="386" t="s">
        <v>93</v>
      </c>
      <c r="N3" s="386" t="s">
        <v>94</v>
      </c>
      <c r="O3" s="88" t="s">
        <v>95</v>
      </c>
      <c r="P3" s="88" t="s">
        <v>96</v>
      </c>
      <c r="Q3" s="88" t="s">
        <v>103</v>
      </c>
      <c r="R3" s="90" t="s">
        <v>104</v>
      </c>
      <c r="V3" s="539" t="s">
        <v>194</v>
      </c>
      <c r="W3" s="539"/>
      <c r="Z3" s="190"/>
    </row>
    <row r="4" spans="1:26" ht="12.75" customHeight="1" x14ac:dyDescent="0.2">
      <c r="A4" s="91" t="s">
        <v>18</v>
      </c>
      <c r="B4" s="385" t="s">
        <v>19</v>
      </c>
      <c r="C4" s="385" t="s">
        <v>20</v>
      </c>
      <c r="D4" s="385" t="s">
        <v>21</v>
      </c>
      <c r="E4" s="385" t="s">
        <v>22</v>
      </c>
      <c r="F4" s="385" t="s">
        <v>23</v>
      </c>
      <c r="G4" s="385" t="s">
        <v>25</v>
      </c>
      <c r="H4" s="385" t="s">
        <v>24</v>
      </c>
      <c r="I4" s="79" t="s">
        <v>26</v>
      </c>
      <c r="J4" s="223" t="s">
        <v>432</v>
      </c>
      <c r="K4" s="81">
        <v>1.46</v>
      </c>
      <c r="L4" s="81">
        <v>69.27</v>
      </c>
      <c r="M4" s="22" t="s">
        <v>433</v>
      </c>
      <c r="N4" s="22">
        <v>0.17</v>
      </c>
      <c r="O4" s="22">
        <v>125.49</v>
      </c>
      <c r="P4" s="22">
        <v>-28.94</v>
      </c>
      <c r="Q4" s="22">
        <v>128.79</v>
      </c>
      <c r="R4" s="224">
        <v>347.01</v>
      </c>
      <c r="V4">
        <v>1</v>
      </c>
      <c r="W4" s="130" t="s">
        <v>195</v>
      </c>
    </row>
    <row r="5" spans="1:26" ht="12.75" customHeight="1" x14ac:dyDescent="0.2">
      <c r="A5" s="165">
        <v>8.9</v>
      </c>
      <c r="B5" s="154">
        <v>40</v>
      </c>
      <c r="C5" s="154">
        <v>6</v>
      </c>
      <c r="D5" s="154">
        <v>9</v>
      </c>
      <c r="E5" s="187" t="s">
        <v>453</v>
      </c>
      <c r="F5" s="154"/>
      <c r="G5" s="164">
        <v>10</v>
      </c>
      <c r="H5" s="154">
        <v>2.6</v>
      </c>
      <c r="I5" s="126">
        <v>40000</v>
      </c>
      <c r="J5" s="225" t="s">
        <v>434</v>
      </c>
      <c r="K5" s="82">
        <v>1.94</v>
      </c>
      <c r="L5" s="81">
        <v>64.38</v>
      </c>
      <c r="M5" s="22">
        <v>8293.92</v>
      </c>
      <c r="N5" s="22">
        <v>0.56000000000000005</v>
      </c>
      <c r="O5" s="22">
        <v>126.55</v>
      </c>
      <c r="P5" s="22">
        <v>-26.53</v>
      </c>
      <c r="Q5" s="22">
        <v>129.30000000000001</v>
      </c>
      <c r="R5" s="224">
        <v>348.16</v>
      </c>
      <c r="V5">
        <v>2</v>
      </c>
      <c r="W5" s="130" t="s">
        <v>196</v>
      </c>
    </row>
    <row r="6" spans="1:26" ht="12.75" customHeight="1" x14ac:dyDescent="0.2">
      <c r="A6" s="5" t="s">
        <v>81</v>
      </c>
      <c r="B6" s="9" t="s">
        <v>82</v>
      </c>
      <c r="C6" s="9" t="s">
        <v>83</v>
      </c>
      <c r="D6" s="86" t="s">
        <v>84</v>
      </c>
      <c r="E6" s="86" t="s">
        <v>87</v>
      </c>
      <c r="F6" s="86" t="s">
        <v>88</v>
      </c>
      <c r="G6" s="86" t="s">
        <v>89</v>
      </c>
      <c r="H6" s="9" t="s">
        <v>85</v>
      </c>
      <c r="I6" s="9" t="s">
        <v>86</v>
      </c>
      <c r="J6" s="225" t="s">
        <v>435</v>
      </c>
      <c r="K6" s="82">
        <v>2.33</v>
      </c>
      <c r="L6" s="81">
        <v>67.62</v>
      </c>
      <c r="M6" s="22">
        <v>8383.86</v>
      </c>
      <c r="N6" s="22">
        <v>0.45</v>
      </c>
      <c r="O6" s="22">
        <v>127.9</v>
      </c>
      <c r="P6" s="22">
        <v>-23.46</v>
      </c>
      <c r="Q6" s="22">
        <v>130.04</v>
      </c>
      <c r="R6" s="224">
        <v>349.61</v>
      </c>
      <c r="V6">
        <v>3</v>
      </c>
      <c r="W6" s="130" t="s">
        <v>197</v>
      </c>
    </row>
    <row r="7" spans="1:26" ht="12.75" customHeight="1" thickBot="1" x14ac:dyDescent="0.25">
      <c r="A7" s="32"/>
      <c r="B7" s="388"/>
      <c r="C7" s="388"/>
      <c r="D7" s="29"/>
      <c r="E7" s="105"/>
      <c r="F7" s="105"/>
      <c r="G7" s="105">
        <v>4</v>
      </c>
      <c r="H7" s="105"/>
      <c r="I7" s="375"/>
      <c r="J7" s="225" t="s">
        <v>443</v>
      </c>
      <c r="K7" s="82">
        <v>2.2999999999999998</v>
      </c>
      <c r="L7" s="81">
        <v>62.92</v>
      </c>
      <c r="M7" s="22">
        <v>8472.7900000000009</v>
      </c>
      <c r="N7" s="22">
        <v>0.22</v>
      </c>
      <c r="O7" s="22">
        <v>129.4</v>
      </c>
      <c r="P7" s="22">
        <v>-20.2</v>
      </c>
      <c r="Q7" s="22">
        <v>130.97</v>
      </c>
      <c r="R7" s="224">
        <v>351.13</v>
      </c>
      <c r="V7">
        <v>4</v>
      </c>
      <c r="W7" s="130" t="s">
        <v>198</v>
      </c>
    </row>
    <row r="8" spans="1:26" ht="12.75" customHeight="1" x14ac:dyDescent="0.2">
      <c r="A8" s="5" t="s">
        <v>149</v>
      </c>
      <c r="B8" s="386" t="s">
        <v>187</v>
      </c>
      <c r="C8" s="88" t="s">
        <v>188</v>
      </c>
      <c r="D8" s="6" t="s">
        <v>189</v>
      </c>
      <c r="E8" s="540" t="s">
        <v>146</v>
      </c>
      <c r="F8" s="507"/>
      <c r="G8" s="507"/>
      <c r="H8" s="507"/>
      <c r="I8" s="508"/>
      <c r="J8" s="225"/>
      <c r="K8" s="82"/>
      <c r="L8" s="81"/>
      <c r="M8" s="22"/>
      <c r="N8" s="22">
        <v>0</v>
      </c>
      <c r="O8" s="22"/>
      <c r="P8" s="22"/>
      <c r="Q8" s="22"/>
      <c r="R8" s="224"/>
    </row>
    <row r="9" spans="1:26" ht="12.75" customHeight="1" thickBot="1" x14ac:dyDescent="0.25">
      <c r="A9" s="129"/>
      <c r="B9" s="109"/>
      <c r="C9" s="80"/>
      <c r="D9" s="155"/>
      <c r="E9" s="118" t="s">
        <v>5</v>
      </c>
      <c r="F9" s="119" t="s">
        <v>145</v>
      </c>
      <c r="G9" s="9" t="s">
        <v>68</v>
      </c>
      <c r="H9" s="9" t="s">
        <v>42</v>
      </c>
      <c r="I9" s="6" t="s">
        <v>45</v>
      </c>
      <c r="J9" s="223"/>
      <c r="K9" s="82"/>
      <c r="L9" s="81"/>
      <c r="M9" s="22"/>
      <c r="N9" s="22"/>
      <c r="O9" s="22"/>
      <c r="P9" s="22"/>
      <c r="Q9" s="22"/>
      <c r="R9" s="224"/>
      <c r="V9" s="539" t="s">
        <v>185</v>
      </c>
      <c r="W9" s="539"/>
    </row>
    <row r="10" spans="1:26" ht="12.75" customHeight="1" x14ac:dyDescent="0.2">
      <c r="A10" s="518" t="s">
        <v>147</v>
      </c>
      <c r="B10" s="519"/>
      <c r="C10" s="519"/>
      <c r="D10" s="520"/>
      <c r="E10" s="32" t="s">
        <v>436</v>
      </c>
      <c r="F10" s="33" t="s">
        <v>365</v>
      </c>
      <c r="G10" s="388">
        <v>255</v>
      </c>
      <c r="H10" s="388">
        <v>260</v>
      </c>
      <c r="I10" s="389">
        <v>240</v>
      </c>
      <c r="J10" s="225"/>
      <c r="K10" s="82"/>
      <c r="L10" s="81"/>
      <c r="M10" s="22"/>
      <c r="N10" s="22"/>
      <c r="O10" s="22"/>
      <c r="P10" s="22"/>
      <c r="Q10" s="22"/>
      <c r="R10" s="224"/>
      <c r="V10">
        <v>1</v>
      </c>
      <c r="W10" s="130" t="s">
        <v>165</v>
      </c>
    </row>
    <row r="11" spans="1:26" ht="12.75" customHeight="1" x14ac:dyDescent="0.2">
      <c r="A11" s="509" t="s">
        <v>454</v>
      </c>
      <c r="B11" s="510"/>
      <c r="C11" s="510"/>
      <c r="D11" s="511"/>
      <c r="E11" s="32"/>
      <c r="F11" s="388"/>
      <c r="G11" s="388"/>
      <c r="H11" s="388"/>
      <c r="I11" s="389"/>
      <c r="J11" s="225"/>
      <c r="K11" s="82"/>
      <c r="L11" s="81"/>
      <c r="M11" s="22"/>
      <c r="N11" s="22"/>
      <c r="O11" s="22"/>
      <c r="P11" s="22"/>
      <c r="Q11" s="22"/>
      <c r="R11" s="224"/>
      <c r="V11">
        <v>2</v>
      </c>
      <c r="W11" s="130" t="s">
        <v>166</v>
      </c>
    </row>
    <row r="12" spans="1:26" ht="12.75" customHeight="1" x14ac:dyDescent="0.2">
      <c r="A12" s="512"/>
      <c r="B12" s="513"/>
      <c r="C12" s="513"/>
      <c r="D12" s="514"/>
      <c r="E12" s="32"/>
      <c r="F12" s="388"/>
      <c r="G12" s="388"/>
      <c r="H12" s="388"/>
      <c r="I12" s="389"/>
      <c r="J12" s="225"/>
      <c r="K12" s="82"/>
      <c r="L12" s="81"/>
      <c r="M12" s="22"/>
      <c r="N12" s="22"/>
      <c r="O12" s="22"/>
      <c r="P12" s="22"/>
      <c r="Q12" s="22"/>
      <c r="R12" s="224"/>
      <c r="V12">
        <v>3</v>
      </c>
      <c r="W12" s="130" t="s">
        <v>167</v>
      </c>
    </row>
    <row r="13" spans="1:26" ht="12.75" customHeight="1" x14ac:dyDescent="0.2">
      <c r="A13" s="515"/>
      <c r="B13" s="516"/>
      <c r="C13" s="516"/>
      <c r="D13" s="517"/>
      <c r="E13" s="235"/>
      <c r="F13" s="388"/>
      <c r="G13" s="226"/>
      <c r="H13" s="121"/>
      <c r="I13" s="122"/>
      <c r="J13" s="225"/>
      <c r="K13" s="82"/>
      <c r="L13" s="81"/>
      <c r="M13" s="22"/>
      <c r="N13" s="22"/>
      <c r="O13" s="22"/>
      <c r="P13" s="22"/>
      <c r="Q13" s="22"/>
      <c r="R13" s="224"/>
      <c r="V13">
        <v>4</v>
      </c>
      <c r="W13" s="130" t="s">
        <v>168</v>
      </c>
    </row>
    <row r="14" spans="1:26" ht="12.75" customHeight="1" x14ac:dyDescent="0.2">
      <c r="A14" s="518" t="s">
        <v>148</v>
      </c>
      <c r="B14" s="519"/>
      <c r="C14" s="519"/>
      <c r="D14" s="520"/>
      <c r="E14" s="223"/>
      <c r="F14" s="388"/>
      <c r="G14" s="226"/>
      <c r="H14" s="121"/>
      <c r="I14" s="122"/>
      <c r="J14" s="227"/>
      <c r="K14" s="83"/>
      <c r="L14" s="81"/>
      <c r="M14" s="22"/>
      <c r="N14" s="22"/>
      <c r="O14" s="22"/>
      <c r="P14" s="22"/>
      <c r="Q14" s="22"/>
      <c r="R14" s="224"/>
      <c r="V14">
        <v>5</v>
      </c>
      <c r="W14" s="130" t="s">
        <v>169</v>
      </c>
    </row>
    <row r="15" spans="1:26" ht="12.75" customHeight="1" thickBot="1" x14ac:dyDescent="0.25">
      <c r="A15" s="521" t="s">
        <v>423</v>
      </c>
      <c r="B15" s="522"/>
      <c r="C15" s="522"/>
      <c r="D15" s="523"/>
      <c r="E15" s="236"/>
      <c r="F15" s="388"/>
      <c r="G15" s="226"/>
      <c r="H15" s="121"/>
      <c r="I15" s="122"/>
      <c r="J15" s="228"/>
      <c r="K15" s="84"/>
      <c r="L15" s="188"/>
      <c r="M15" s="23"/>
      <c r="N15" s="23"/>
      <c r="O15" s="23"/>
      <c r="P15" s="23"/>
      <c r="Q15" s="23"/>
      <c r="R15" s="229"/>
      <c r="V15">
        <v>6</v>
      </c>
      <c r="W15" s="130" t="s">
        <v>170</v>
      </c>
    </row>
    <row r="16" spans="1:26" ht="12.75" customHeight="1" thickBot="1" x14ac:dyDescent="0.25">
      <c r="A16" s="524"/>
      <c r="B16" s="525"/>
      <c r="C16" s="525"/>
      <c r="D16" s="526"/>
      <c r="E16" s="237"/>
      <c r="F16" s="35"/>
      <c r="G16" s="78"/>
      <c r="H16" s="20"/>
      <c r="I16" s="117"/>
      <c r="J16" s="527" t="s">
        <v>152</v>
      </c>
      <c r="K16" s="528"/>
      <c r="L16" s="528"/>
      <c r="M16" s="529"/>
      <c r="N16" s="387" t="s">
        <v>153</v>
      </c>
      <c r="O16" s="230" t="s">
        <v>382</v>
      </c>
      <c r="P16" s="387" t="s">
        <v>154</v>
      </c>
      <c r="Q16" s="231" t="s">
        <v>444</v>
      </c>
      <c r="R16" s="123"/>
      <c r="V16">
        <v>7</v>
      </c>
      <c r="W16" s="130" t="s">
        <v>171</v>
      </c>
    </row>
    <row r="17" spans="1:23" ht="12.75" customHeight="1" x14ac:dyDescent="0.2">
      <c r="A17" s="106" t="s">
        <v>36</v>
      </c>
      <c r="B17" s="385" t="s">
        <v>37</v>
      </c>
      <c r="C17" s="385" t="s">
        <v>38</v>
      </c>
      <c r="D17" s="385" t="s">
        <v>79</v>
      </c>
      <c r="E17" s="530" t="s">
        <v>39</v>
      </c>
      <c r="F17" s="531"/>
      <c r="G17" s="531"/>
      <c r="H17" s="531"/>
      <c r="I17" s="531"/>
      <c r="J17" s="531"/>
      <c r="K17" s="531"/>
      <c r="L17" s="531"/>
      <c r="M17" s="531"/>
      <c r="N17" s="531"/>
      <c r="O17" s="531"/>
      <c r="P17" s="531"/>
      <c r="Q17" s="531"/>
      <c r="R17" s="532"/>
      <c r="V17">
        <v>8</v>
      </c>
      <c r="W17" s="130" t="s">
        <v>172</v>
      </c>
    </row>
    <row r="18" spans="1:23" ht="12.75" customHeight="1" x14ac:dyDescent="0.2">
      <c r="A18" s="3">
        <v>0.25</v>
      </c>
      <c r="B18" s="2">
        <v>0.60416666666666663</v>
      </c>
      <c r="C18" s="67">
        <v>8.5</v>
      </c>
      <c r="D18" s="388">
        <v>2.2000000000000002</v>
      </c>
      <c r="E18" s="533" t="s">
        <v>431</v>
      </c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4"/>
      <c r="V18">
        <v>9</v>
      </c>
      <c r="W18" s="130" t="s">
        <v>173</v>
      </c>
    </row>
    <row r="19" spans="1:23" ht="12.75" customHeight="1" x14ac:dyDescent="0.2">
      <c r="A19" s="3">
        <f t="shared" ref="A19:A43" si="0">B18</f>
        <v>0.60416666666666663</v>
      </c>
      <c r="B19" s="2">
        <v>0.77083333333333337</v>
      </c>
      <c r="C19" s="67">
        <v>4</v>
      </c>
      <c r="D19" s="388">
        <v>2.5</v>
      </c>
      <c r="E19" s="533" t="s">
        <v>441</v>
      </c>
      <c r="F19" s="533"/>
      <c r="G19" s="533"/>
      <c r="H19" s="533"/>
      <c r="I19" s="533"/>
      <c r="J19" s="533"/>
      <c r="K19" s="533"/>
      <c r="L19" s="533"/>
      <c r="M19" s="533"/>
      <c r="N19" s="533"/>
      <c r="O19" s="533"/>
      <c r="P19" s="533"/>
      <c r="Q19" s="533"/>
      <c r="R19" s="534"/>
      <c r="V19">
        <v>10</v>
      </c>
      <c r="W19" s="130" t="s">
        <v>174</v>
      </c>
    </row>
    <row r="20" spans="1:23" ht="12.75" customHeight="1" x14ac:dyDescent="0.2">
      <c r="A20" s="3">
        <f t="shared" si="0"/>
        <v>0.77083333333333337</v>
      </c>
      <c r="B20" s="2">
        <v>0.91666666666666663</v>
      </c>
      <c r="C20" s="67">
        <v>3.5</v>
      </c>
      <c r="D20" s="388">
        <v>2.6</v>
      </c>
      <c r="E20" s="533" t="s">
        <v>440</v>
      </c>
      <c r="F20" s="533"/>
      <c r="G20" s="533"/>
      <c r="H20" s="533"/>
      <c r="I20" s="533"/>
      <c r="J20" s="533"/>
      <c r="K20" s="533"/>
      <c r="L20" s="533"/>
      <c r="M20" s="533"/>
      <c r="N20" s="533"/>
      <c r="O20" s="533"/>
      <c r="P20" s="533"/>
      <c r="Q20" s="533"/>
      <c r="R20" s="534"/>
      <c r="V20">
        <v>11</v>
      </c>
      <c r="W20" s="130" t="s">
        <v>175</v>
      </c>
    </row>
    <row r="21" spans="1:23" ht="12.75" customHeight="1" x14ac:dyDescent="0.2">
      <c r="A21" s="3">
        <f t="shared" si="0"/>
        <v>0.91666666666666663</v>
      </c>
      <c r="B21" s="2">
        <v>0.92708333333333337</v>
      </c>
      <c r="C21" s="67">
        <v>0.25</v>
      </c>
      <c r="D21" s="388">
        <v>2.5</v>
      </c>
      <c r="E21" s="533" t="s">
        <v>439</v>
      </c>
      <c r="F21" s="533"/>
      <c r="G21" s="533"/>
      <c r="H21" s="533"/>
      <c r="I21" s="533"/>
      <c r="J21" s="533"/>
      <c r="K21" s="533"/>
      <c r="L21" s="533"/>
      <c r="M21" s="533"/>
      <c r="N21" s="533"/>
      <c r="O21" s="533"/>
      <c r="P21" s="533"/>
      <c r="Q21" s="533"/>
      <c r="R21" s="534"/>
      <c r="V21">
        <v>12</v>
      </c>
      <c r="W21" s="130" t="s">
        <v>176</v>
      </c>
    </row>
    <row r="22" spans="1:23" ht="12.75" customHeight="1" x14ac:dyDescent="0.2">
      <c r="A22" s="3">
        <f t="shared" si="0"/>
        <v>0.92708333333333337</v>
      </c>
      <c r="B22" s="2">
        <v>0.94791666666666663</v>
      </c>
      <c r="C22" s="67">
        <v>0.5</v>
      </c>
      <c r="D22" s="388">
        <v>2.6</v>
      </c>
      <c r="E22" s="533" t="s">
        <v>442</v>
      </c>
      <c r="F22" s="533"/>
      <c r="G22" s="533"/>
      <c r="H22" s="533"/>
      <c r="I22" s="533"/>
      <c r="J22" s="533"/>
      <c r="K22" s="533"/>
      <c r="L22" s="533"/>
      <c r="M22" s="533"/>
      <c r="N22" s="533"/>
      <c r="O22" s="533"/>
      <c r="P22" s="533"/>
      <c r="Q22" s="533"/>
      <c r="R22" s="534"/>
      <c r="V22">
        <v>13</v>
      </c>
      <c r="W22" s="130" t="s">
        <v>177</v>
      </c>
    </row>
    <row r="23" spans="1:23" ht="12.75" customHeight="1" x14ac:dyDescent="0.2">
      <c r="A23" s="3">
        <f t="shared" si="0"/>
        <v>0.94791666666666663</v>
      </c>
      <c r="B23" s="2">
        <v>1</v>
      </c>
      <c r="C23" s="67">
        <v>1.25</v>
      </c>
      <c r="D23" s="388">
        <v>2.6</v>
      </c>
      <c r="E23" s="533" t="s">
        <v>445</v>
      </c>
      <c r="F23" s="533"/>
      <c r="G23" s="533"/>
      <c r="H23" s="533"/>
      <c r="I23" s="533"/>
      <c r="J23" s="533"/>
      <c r="K23" s="533"/>
      <c r="L23" s="533"/>
      <c r="M23" s="533"/>
      <c r="N23" s="533"/>
      <c r="O23" s="533"/>
      <c r="P23" s="533"/>
      <c r="Q23" s="533"/>
      <c r="R23" s="534"/>
      <c r="V23">
        <v>14</v>
      </c>
      <c r="W23" s="130" t="s">
        <v>178</v>
      </c>
    </row>
    <row r="24" spans="1:23" ht="12.75" customHeight="1" x14ac:dyDescent="0.2">
      <c r="A24" s="3">
        <f t="shared" si="0"/>
        <v>1</v>
      </c>
      <c r="B24" s="2">
        <v>1.03125</v>
      </c>
      <c r="C24" s="67">
        <v>0.75</v>
      </c>
      <c r="D24" s="388" t="s">
        <v>293</v>
      </c>
      <c r="E24" s="533" t="s">
        <v>449</v>
      </c>
      <c r="F24" s="533"/>
      <c r="G24" s="533"/>
      <c r="H24" s="533"/>
      <c r="I24" s="533"/>
      <c r="J24" s="533"/>
      <c r="K24" s="533"/>
      <c r="L24" s="533"/>
      <c r="M24" s="533"/>
      <c r="N24" s="533"/>
      <c r="O24" s="533"/>
      <c r="P24" s="533"/>
      <c r="Q24" s="533"/>
      <c r="R24" s="534"/>
      <c r="V24">
        <v>15</v>
      </c>
      <c r="W24" s="130" t="s">
        <v>179</v>
      </c>
    </row>
    <row r="25" spans="1:23" ht="12.75" customHeight="1" x14ac:dyDescent="0.2">
      <c r="A25" s="3">
        <f t="shared" si="0"/>
        <v>1.03125</v>
      </c>
      <c r="B25" s="2">
        <v>4.1666666666666664E-2</v>
      </c>
      <c r="C25" s="67">
        <v>0.25</v>
      </c>
      <c r="D25" s="388">
        <v>2.21</v>
      </c>
      <c r="E25" s="533" t="s">
        <v>446</v>
      </c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3"/>
      <c r="Q25" s="533"/>
      <c r="R25" s="534"/>
      <c r="V25">
        <v>16</v>
      </c>
      <c r="W25" s="130" t="s">
        <v>180</v>
      </c>
    </row>
    <row r="26" spans="1:23" ht="12.75" customHeight="1" x14ac:dyDescent="0.2">
      <c r="A26" s="3">
        <f t="shared" si="0"/>
        <v>4.1666666666666664E-2</v>
      </c>
      <c r="B26" s="2">
        <v>8.3333333333333329E-2</v>
      </c>
      <c r="C26" s="67">
        <v>1</v>
      </c>
      <c r="D26" s="388">
        <v>2.21</v>
      </c>
      <c r="E26" s="533" t="s">
        <v>448</v>
      </c>
      <c r="F26" s="533"/>
      <c r="G26" s="533"/>
      <c r="H26" s="533"/>
      <c r="I26" s="533"/>
      <c r="J26" s="533"/>
      <c r="K26" s="533"/>
      <c r="L26" s="533"/>
      <c r="M26" s="533"/>
      <c r="N26" s="533"/>
      <c r="O26" s="533"/>
      <c r="P26" s="533"/>
      <c r="Q26" s="533"/>
      <c r="R26" s="534"/>
      <c r="V26">
        <v>17</v>
      </c>
      <c r="W26" s="130" t="s">
        <v>181</v>
      </c>
    </row>
    <row r="27" spans="1:23" ht="12.75" customHeight="1" x14ac:dyDescent="0.2">
      <c r="A27" s="3">
        <f t="shared" si="0"/>
        <v>8.3333333333333329E-2</v>
      </c>
      <c r="B27" s="2">
        <v>0.11458333333333333</v>
      </c>
      <c r="C27" s="67">
        <v>0.75</v>
      </c>
      <c r="D27" s="388">
        <v>2.12</v>
      </c>
      <c r="E27" s="533" t="s">
        <v>451</v>
      </c>
      <c r="F27" s="533"/>
      <c r="G27" s="533"/>
      <c r="H27" s="533"/>
      <c r="I27" s="533"/>
      <c r="J27" s="533"/>
      <c r="K27" s="533"/>
      <c r="L27" s="533"/>
      <c r="M27" s="533"/>
      <c r="N27" s="533"/>
      <c r="O27" s="533"/>
      <c r="P27" s="533"/>
      <c r="Q27" s="533"/>
      <c r="R27" s="534"/>
      <c r="V27">
        <v>18</v>
      </c>
      <c r="W27" s="130" t="s">
        <v>182</v>
      </c>
    </row>
    <row r="28" spans="1:23" ht="12.75" customHeight="1" x14ac:dyDescent="0.2">
      <c r="A28" s="3">
        <f t="shared" si="0"/>
        <v>0.11458333333333333</v>
      </c>
      <c r="B28" s="2">
        <v>0.23958333333333334</v>
      </c>
      <c r="C28" s="67">
        <v>3</v>
      </c>
      <c r="D28" s="388">
        <v>2.12</v>
      </c>
      <c r="E28" s="533" t="s">
        <v>455</v>
      </c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4"/>
      <c r="V28">
        <v>19</v>
      </c>
      <c r="W28" s="130" t="s">
        <v>183</v>
      </c>
    </row>
    <row r="29" spans="1:23" s="1" customFormat="1" ht="12.75" customHeight="1" x14ac:dyDescent="0.2">
      <c r="A29" s="3">
        <f t="shared" si="0"/>
        <v>0.23958333333333334</v>
      </c>
      <c r="B29" s="2">
        <v>0.25</v>
      </c>
      <c r="C29" s="67">
        <v>0.25</v>
      </c>
      <c r="D29" s="388">
        <v>2.12</v>
      </c>
      <c r="E29" s="533" t="s">
        <v>457</v>
      </c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4"/>
      <c r="V29">
        <v>20</v>
      </c>
      <c r="W29" s="130" t="s">
        <v>184</v>
      </c>
    </row>
    <row r="30" spans="1:23" ht="12.75" customHeight="1" x14ac:dyDescent="0.2">
      <c r="A30" s="3">
        <f t="shared" si="0"/>
        <v>0.25</v>
      </c>
      <c r="B30" s="2"/>
      <c r="C30" s="67"/>
      <c r="D30" s="388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4"/>
      <c r="V30">
        <v>21</v>
      </c>
      <c r="W30" s="130" t="s">
        <v>199</v>
      </c>
    </row>
    <row r="31" spans="1:23" ht="12.75" customHeight="1" x14ac:dyDescent="0.2">
      <c r="A31" s="3">
        <f t="shared" si="0"/>
        <v>0</v>
      </c>
      <c r="B31" s="2"/>
      <c r="C31" s="67"/>
      <c r="D31" s="388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4"/>
      <c r="V31">
        <v>22</v>
      </c>
    </row>
    <row r="32" spans="1:23" ht="12.75" customHeight="1" x14ac:dyDescent="0.2">
      <c r="A32" s="3">
        <f t="shared" si="0"/>
        <v>0</v>
      </c>
      <c r="B32" s="2"/>
      <c r="C32" s="67"/>
      <c r="D32" s="388"/>
      <c r="E32" s="533"/>
      <c r="F32" s="533"/>
      <c r="G32" s="533"/>
      <c r="H32" s="533"/>
      <c r="I32" s="533"/>
      <c r="J32" s="533"/>
      <c r="K32" s="533"/>
      <c r="L32" s="533"/>
      <c r="M32" s="533"/>
      <c r="N32" s="533"/>
      <c r="O32" s="533"/>
      <c r="P32" s="533"/>
      <c r="Q32" s="533"/>
      <c r="R32" s="534"/>
      <c r="V32">
        <v>23</v>
      </c>
    </row>
    <row r="33" spans="1:18" ht="12.75" customHeight="1" x14ac:dyDescent="0.2">
      <c r="A33" s="3">
        <f t="shared" si="0"/>
        <v>0</v>
      </c>
      <c r="B33" s="2"/>
      <c r="C33" s="67"/>
      <c r="D33" s="388"/>
      <c r="E33" s="533"/>
      <c r="F33" s="533"/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4"/>
    </row>
    <row r="34" spans="1:18" ht="12.75" customHeight="1" x14ac:dyDescent="0.2">
      <c r="A34" s="3">
        <f t="shared" si="0"/>
        <v>0</v>
      </c>
      <c r="B34" s="2"/>
      <c r="C34" s="67"/>
      <c r="D34" s="388"/>
      <c r="E34" s="533"/>
      <c r="F34" s="533"/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4"/>
    </row>
    <row r="35" spans="1:18" ht="12.75" customHeight="1" x14ac:dyDescent="0.2">
      <c r="A35" s="3">
        <f t="shared" si="0"/>
        <v>0</v>
      </c>
      <c r="B35" s="2"/>
      <c r="C35" s="67"/>
      <c r="D35" s="388"/>
      <c r="E35" s="533"/>
      <c r="F35" s="533"/>
      <c r="G35" s="533"/>
      <c r="H35" s="533"/>
      <c r="I35" s="533"/>
      <c r="J35" s="533"/>
      <c r="K35" s="533"/>
      <c r="L35" s="533"/>
      <c r="M35" s="533"/>
      <c r="N35" s="533"/>
      <c r="O35" s="533"/>
      <c r="P35" s="533"/>
      <c r="Q35" s="533"/>
      <c r="R35" s="534"/>
    </row>
    <row r="36" spans="1:18" ht="12.75" customHeight="1" x14ac:dyDescent="0.2">
      <c r="A36" s="3">
        <f t="shared" si="0"/>
        <v>0</v>
      </c>
      <c r="B36" s="2"/>
      <c r="C36" s="67"/>
      <c r="D36" s="388"/>
      <c r="E36" s="533"/>
      <c r="F36" s="533"/>
      <c r="G36" s="533"/>
      <c r="H36" s="533"/>
      <c r="I36" s="533"/>
      <c r="J36" s="533"/>
      <c r="K36" s="533"/>
      <c r="L36" s="533"/>
      <c r="M36" s="533"/>
      <c r="N36" s="533"/>
      <c r="O36" s="533"/>
      <c r="P36" s="533"/>
      <c r="Q36" s="533"/>
      <c r="R36" s="534"/>
    </row>
    <row r="37" spans="1:18" ht="12.75" customHeight="1" x14ac:dyDescent="0.2">
      <c r="A37" s="3">
        <f t="shared" si="0"/>
        <v>0</v>
      </c>
      <c r="B37" s="2"/>
      <c r="C37" s="67"/>
      <c r="D37" s="388"/>
      <c r="E37" s="533"/>
      <c r="F37" s="533"/>
      <c r="G37" s="533"/>
      <c r="H37" s="533"/>
      <c r="I37" s="533"/>
      <c r="J37" s="533"/>
      <c r="K37" s="533"/>
      <c r="L37" s="533"/>
      <c r="M37" s="533"/>
      <c r="N37" s="533"/>
      <c r="O37" s="533"/>
      <c r="P37" s="533"/>
      <c r="Q37" s="533"/>
      <c r="R37" s="534"/>
    </row>
    <row r="38" spans="1:18" ht="12.75" customHeight="1" x14ac:dyDescent="0.2">
      <c r="A38" s="3">
        <f t="shared" si="0"/>
        <v>0</v>
      </c>
      <c r="B38" s="2"/>
      <c r="C38" s="67"/>
      <c r="D38" s="388"/>
      <c r="E38" s="533"/>
      <c r="F38" s="533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33"/>
      <c r="R38" s="534"/>
    </row>
    <row r="39" spans="1:18" ht="12.75" customHeight="1" x14ac:dyDescent="0.2">
      <c r="A39" s="3">
        <f t="shared" si="0"/>
        <v>0</v>
      </c>
      <c r="B39" s="2"/>
      <c r="C39" s="67"/>
      <c r="D39" s="388"/>
      <c r="E39" s="533"/>
      <c r="F39" s="533"/>
      <c r="G39" s="533"/>
      <c r="H39" s="533"/>
      <c r="I39" s="533"/>
      <c r="J39" s="533"/>
      <c r="K39" s="533"/>
      <c r="L39" s="533"/>
      <c r="M39" s="533"/>
      <c r="N39" s="533"/>
      <c r="O39" s="533"/>
      <c r="P39" s="533"/>
      <c r="Q39" s="533"/>
      <c r="R39" s="534"/>
    </row>
    <row r="40" spans="1:18" x14ac:dyDescent="0.2">
      <c r="A40" s="3">
        <f t="shared" si="0"/>
        <v>0</v>
      </c>
      <c r="B40" s="2"/>
      <c r="C40" s="67"/>
      <c r="D40" s="388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4"/>
    </row>
    <row r="41" spans="1:18" x14ac:dyDescent="0.2">
      <c r="A41" s="3">
        <f t="shared" si="0"/>
        <v>0</v>
      </c>
      <c r="B41" s="2"/>
      <c r="C41" s="67"/>
      <c r="D41" s="388"/>
      <c r="E41" s="533"/>
      <c r="F41" s="533"/>
      <c r="G41" s="533"/>
      <c r="H41" s="533"/>
      <c r="I41" s="533"/>
      <c r="J41" s="533"/>
      <c r="K41" s="533"/>
      <c r="L41" s="533"/>
      <c r="M41" s="533"/>
      <c r="N41" s="533"/>
      <c r="O41" s="533"/>
      <c r="P41" s="533"/>
      <c r="Q41" s="533"/>
      <c r="R41" s="534"/>
    </row>
    <row r="42" spans="1:18" x14ac:dyDescent="0.2">
      <c r="A42" s="3">
        <f t="shared" si="0"/>
        <v>0</v>
      </c>
      <c r="B42" s="2"/>
      <c r="C42" s="67"/>
      <c r="D42" s="388"/>
      <c r="E42" s="533" t="s">
        <v>450</v>
      </c>
      <c r="F42" s="533"/>
      <c r="G42" s="533"/>
      <c r="H42" s="533"/>
      <c r="I42" s="533"/>
      <c r="J42" s="533"/>
      <c r="K42" s="533"/>
      <c r="L42" s="533"/>
      <c r="M42" s="533"/>
      <c r="N42" s="533"/>
      <c r="O42" s="533"/>
      <c r="P42" s="533"/>
      <c r="Q42" s="533"/>
      <c r="R42" s="534"/>
    </row>
    <row r="43" spans="1:18" x14ac:dyDescent="0.2">
      <c r="A43" s="3">
        <f t="shared" si="0"/>
        <v>0</v>
      </c>
      <c r="B43" s="2"/>
      <c r="C43" s="67"/>
      <c r="D43" s="388"/>
      <c r="E43" s="533" t="s">
        <v>438</v>
      </c>
      <c r="F43" s="533"/>
      <c r="G43" s="533"/>
      <c r="H43" s="533"/>
      <c r="I43" s="533"/>
      <c r="J43" s="533"/>
      <c r="K43" s="533"/>
      <c r="L43" s="533"/>
      <c r="M43" s="533"/>
      <c r="N43" s="533"/>
      <c r="O43" s="533"/>
      <c r="P43" s="533"/>
      <c r="Q43" s="533"/>
      <c r="R43" s="534"/>
    </row>
    <row r="44" spans="1:18" ht="13.5" thickBot="1" x14ac:dyDescent="0.25">
      <c r="A44" s="543" t="s">
        <v>40</v>
      </c>
      <c r="B44" s="544"/>
      <c r="C44" s="62">
        <f>SUM(C18:C43)</f>
        <v>24</v>
      </c>
      <c r="D44" s="80"/>
      <c r="E44" s="545" t="s">
        <v>437</v>
      </c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45"/>
      <c r="R44" s="546"/>
    </row>
    <row r="45" spans="1:18" x14ac:dyDescent="0.2">
      <c r="A45" s="7" t="s">
        <v>98</v>
      </c>
      <c r="B45" s="77" t="s">
        <v>2</v>
      </c>
      <c r="C45" s="77" t="s">
        <v>8</v>
      </c>
      <c r="D45" s="77" t="s">
        <v>9</v>
      </c>
      <c r="E45" s="77" t="s">
        <v>90</v>
      </c>
      <c r="F45" s="77" t="s">
        <v>10</v>
      </c>
      <c r="G45" s="77" t="s">
        <v>11</v>
      </c>
      <c r="H45" s="77" t="s">
        <v>12</v>
      </c>
      <c r="I45" s="77" t="s">
        <v>13</v>
      </c>
      <c r="J45" s="77" t="s">
        <v>14</v>
      </c>
      <c r="K45" s="77" t="s">
        <v>15</v>
      </c>
      <c r="L45" s="77" t="s">
        <v>91</v>
      </c>
      <c r="M45" s="87" t="s">
        <v>48</v>
      </c>
      <c r="N45" s="87" t="s">
        <v>16</v>
      </c>
      <c r="O45" s="87" t="s">
        <v>92</v>
      </c>
      <c r="P45" s="547" t="s">
        <v>17</v>
      </c>
      <c r="Q45" s="519"/>
      <c r="R45" s="520"/>
    </row>
    <row r="46" spans="1:18" x14ac:dyDescent="0.2">
      <c r="A46" s="156">
        <v>1</v>
      </c>
      <c r="B46" s="202">
        <v>17.5</v>
      </c>
      <c r="C46" s="157" t="s">
        <v>224</v>
      </c>
      <c r="D46" s="157" t="s">
        <v>221</v>
      </c>
      <c r="E46" s="157"/>
      <c r="F46" s="157">
        <v>17111528</v>
      </c>
      <c r="G46" s="157" t="s">
        <v>222</v>
      </c>
      <c r="H46" s="157">
        <v>40</v>
      </c>
      <c r="I46" s="157">
        <v>1177</v>
      </c>
      <c r="J46" s="189">
        <f t="shared" ref="J46:J53" si="1">IF(I46="","",I46-H46)</f>
        <v>1137</v>
      </c>
      <c r="K46" s="158">
        <v>20.5</v>
      </c>
      <c r="L46" s="85">
        <f t="shared" ref="L46:L53" si="2">IF(K46=0,"",(J46/K46))</f>
        <v>55.463414634146339</v>
      </c>
      <c r="M46" s="33" t="s">
        <v>244</v>
      </c>
      <c r="N46" s="388" t="s">
        <v>12</v>
      </c>
      <c r="O46" s="388" t="s">
        <v>243</v>
      </c>
      <c r="P46" s="541" t="s">
        <v>195</v>
      </c>
      <c r="Q46" s="541"/>
      <c r="R46" s="542"/>
    </row>
    <row r="47" spans="1:18" x14ac:dyDescent="0.2">
      <c r="A47" s="156">
        <v>2</v>
      </c>
      <c r="B47" s="202">
        <v>12.25</v>
      </c>
      <c r="C47" s="157" t="s">
        <v>268</v>
      </c>
      <c r="D47" s="157" t="s">
        <v>458</v>
      </c>
      <c r="E47" s="157" t="s">
        <v>270</v>
      </c>
      <c r="F47" s="157">
        <v>39972</v>
      </c>
      <c r="G47" s="157" t="s">
        <v>271</v>
      </c>
      <c r="H47" s="157">
        <v>1177</v>
      </c>
      <c r="I47" s="157">
        <v>8538</v>
      </c>
      <c r="J47" s="189">
        <f t="shared" si="1"/>
        <v>7361</v>
      </c>
      <c r="K47" s="158">
        <v>80.75</v>
      </c>
      <c r="L47" s="85">
        <f t="shared" si="2"/>
        <v>91.15789473684211</v>
      </c>
      <c r="M47" s="33" t="s">
        <v>447</v>
      </c>
      <c r="N47" s="388" t="s">
        <v>12</v>
      </c>
      <c r="O47" s="388" t="s">
        <v>243</v>
      </c>
      <c r="P47" s="541" t="s">
        <v>196</v>
      </c>
      <c r="Q47" s="541"/>
      <c r="R47" s="542"/>
    </row>
    <row r="48" spans="1:18" x14ac:dyDescent="0.2">
      <c r="A48" s="156"/>
      <c r="B48" s="202"/>
      <c r="C48" s="157"/>
      <c r="D48" s="157"/>
      <c r="E48" s="157"/>
      <c r="F48" s="157"/>
      <c r="G48" s="157"/>
      <c r="H48" s="157"/>
      <c r="I48" s="157"/>
      <c r="J48" s="189" t="str">
        <f t="shared" si="1"/>
        <v/>
      </c>
      <c r="K48" s="158"/>
      <c r="L48" s="85" t="str">
        <f t="shared" si="2"/>
        <v/>
      </c>
      <c r="M48" s="113"/>
      <c r="N48" s="59"/>
      <c r="O48" s="59"/>
      <c r="P48" s="541"/>
      <c r="Q48" s="541"/>
      <c r="R48" s="542"/>
    </row>
    <row r="49" spans="1:18" x14ac:dyDescent="0.2">
      <c r="A49" s="156"/>
      <c r="B49" s="202"/>
      <c r="C49" s="157"/>
      <c r="D49" s="157"/>
      <c r="E49" s="157"/>
      <c r="F49" s="157"/>
      <c r="G49" s="157"/>
      <c r="H49" s="157"/>
      <c r="I49" s="157"/>
      <c r="J49" s="189" t="str">
        <f t="shared" si="1"/>
        <v/>
      </c>
      <c r="K49" s="158"/>
      <c r="L49" s="85" t="str">
        <f t="shared" si="2"/>
        <v/>
      </c>
      <c r="M49" s="388"/>
      <c r="N49" s="388"/>
      <c r="O49" s="388"/>
      <c r="P49" s="541"/>
      <c r="Q49" s="541"/>
      <c r="R49" s="542"/>
    </row>
    <row r="50" spans="1:18" ht="14.25" customHeight="1" x14ac:dyDescent="0.2">
      <c r="A50" s="156"/>
      <c r="B50" s="202"/>
      <c r="C50" s="157"/>
      <c r="D50" s="157"/>
      <c r="E50" s="157"/>
      <c r="F50" s="157"/>
      <c r="G50" s="157"/>
      <c r="H50" s="157"/>
      <c r="I50" s="157"/>
      <c r="J50" s="189" t="str">
        <f t="shared" si="1"/>
        <v/>
      </c>
      <c r="K50" s="158"/>
      <c r="L50" s="85" t="str">
        <f t="shared" si="2"/>
        <v/>
      </c>
      <c r="M50" s="113"/>
      <c r="N50" s="388"/>
      <c r="O50" s="388"/>
      <c r="P50" s="541"/>
      <c r="Q50" s="541"/>
      <c r="R50" s="542"/>
    </row>
    <row r="51" spans="1:18" ht="12.75" customHeight="1" x14ac:dyDescent="0.2">
      <c r="A51" s="32"/>
      <c r="B51" s="384"/>
      <c r="C51" s="388"/>
      <c r="D51" s="388"/>
      <c r="E51" s="388"/>
      <c r="F51" s="33"/>
      <c r="G51" s="388"/>
      <c r="H51" s="388"/>
      <c r="I51" s="388"/>
      <c r="J51" s="131" t="str">
        <f t="shared" si="1"/>
        <v/>
      </c>
      <c r="K51" s="110"/>
      <c r="L51" s="85" t="str">
        <f t="shared" si="2"/>
        <v/>
      </c>
      <c r="M51" s="388"/>
      <c r="N51" s="388"/>
      <c r="O51" s="388"/>
      <c r="P51" s="541"/>
      <c r="Q51" s="541"/>
      <c r="R51" s="542"/>
    </row>
    <row r="52" spans="1:18" ht="12.75" customHeight="1" x14ac:dyDescent="0.2">
      <c r="A52" s="32"/>
      <c r="B52" s="384"/>
      <c r="C52" s="388"/>
      <c r="D52" s="388"/>
      <c r="E52" s="388"/>
      <c r="F52" s="34"/>
      <c r="G52" s="388"/>
      <c r="H52" s="388"/>
      <c r="I52" s="388"/>
      <c r="J52" s="131" t="str">
        <f t="shared" si="1"/>
        <v/>
      </c>
      <c r="K52" s="110"/>
      <c r="L52" s="85" t="str">
        <f t="shared" si="2"/>
        <v/>
      </c>
      <c r="M52" s="19"/>
      <c r="N52" s="19"/>
      <c r="O52" s="19"/>
      <c r="P52" s="541"/>
      <c r="Q52" s="541"/>
      <c r="R52" s="542"/>
    </row>
    <row r="53" spans="1:18" x14ac:dyDescent="0.2">
      <c r="A53" s="32"/>
      <c r="B53" s="384"/>
      <c r="C53" s="388"/>
      <c r="D53" s="388"/>
      <c r="E53" s="388"/>
      <c r="F53" s="34"/>
      <c r="G53" s="388"/>
      <c r="H53" s="388"/>
      <c r="I53" s="388"/>
      <c r="J53" s="131" t="str">
        <f t="shared" si="1"/>
        <v/>
      </c>
      <c r="K53" s="110"/>
      <c r="L53" s="85" t="str">
        <f t="shared" si="2"/>
        <v/>
      </c>
      <c r="M53" s="19"/>
      <c r="N53" s="19"/>
      <c r="O53" s="19"/>
      <c r="P53" s="541"/>
      <c r="Q53" s="541"/>
      <c r="R53" s="542"/>
    </row>
    <row r="54" spans="1:18" x14ac:dyDescent="0.2">
      <c r="A54" s="5" t="s">
        <v>97</v>
      </c>
      <c r="B54" s="562" t="s">
        <v>99</v>
      </c>
      <c r="C54" s="563"/>
      <c r="D54" s="563"/>
      <c r="E54" s="563"/>
      <c r="F54" s="563"/>
      <c r="G54" s="563"/>
      <c r="H54" s="563"/>
      <c r="I54" s="564"/>
      <c r="J54" s="77" t="s">
        <v>72</v>
      </c>
      <c r="K54" s="9" t="s">
        <v>101</v>
      </c>
      <c r="L54" s="9" t="s">
        <v>2</v>
      </c>
      <c r="M54" s="9" t="s">
        <v>100</v>
      </c>
      <c r="N54" s="9" t="s">
        <v>192</v>
      </c>
      <c r="O54" s="9" t="s">
        <v>136</v>
      </c>
      <c r="P54" s="115" t="s">
        <v>144</v>
      </c>
      <c r="Q54" s="9" t="s">
        <v>102</v>
      </c>
      <c r="R54" s="6" t="s">
        <v>10</v>
      </c>
    </row>
    <row r="55" spans="1:18" x14ac:dyDescent="0.2">
      <c r="A55" s="159">
        <v>1</v>
      </c>
      <c r="B55" s="500" t="s">
        <v>220</v>
      </c>
      <c r="C55" s="501"/>
      <c r="D55" s="501"/>
      <c r="E55" s="501"/>
      <c r="F55" s="501"/>
      <c r="G55" s="501"/>
      <c r="H55" s="501"/>
      <c r="I55" s="502"/>
      <c r="J55" s="26">
        <v>237.43</v>
      </c>
      <c r="K55" s="384"/>
      <c r="L55" s="378"/>
      <c r="M55" s="378"/>
      <c r="N55" s="22"/>
      <c r="O55" s="378"/>
      <c r="P55" s="378"/>
      <c r="Q55" s="378"/>
      <c r="R55" s="379"/>
    </row>
    <row r="56" spans="1:18" x14ac:dyDescent="0.2">
      <c r="A56" s="159">
        <v>2</v>
      </c>
      <c r="B56" s="500" t="s">
        <v>279</v>
      </c>
      <c r="C56" s="501"/>
      <c r="D56" s="501"/>
      <c r="E56" s="501"/>
      <c r="F56" s="501"/>
      <c r="G56" s="501"/>
      <c r="H56" s="501"/>
      <c r="I56" s="502"/>
      <c r="J56" s="26">
        <v>660.53</v>
      </c>
      <c r="K56" s="384" t="s">
        <v>459</v>
      </c>
      <c r="L56" s="378" t="s">
        <v>273</v>
      </c>
      <c r="M56" s="378" t="s">
        <v>274</v>
      </c>
      <c r="N56" s="22">
        <v>11.5</v>
      </c>
      <c r="O56" s="378" t="s">
        <v>275</v>
      </c>
      <c r="P56" s="378" t="s">
        <v>276</v>
      </c>
      <c r="Q56" s="378" t="s">
        <v>277</v>
      </c>
      <c r="R56" s="379" t="s">
        <v>278</v>
      </c>
    </row>
    <row r="57" spans="1:18" x14ac:dyDescent="0.2">
      <c r="A57" s="159"/>
      <c r="B57" s="500"/>
      <c r="C57" s="501"/>
      <c r="D57" s="501"/>
      <c r="E57" s="501"/>
      <c r="F57" s="501"/>
      <c r="G57" s="501"/>
      <c r="H57" s="501"/>
      <c r="I57" s="502"/>
      <c r="J57" s="26"/>
      <c r="K57" s="384"/>
      <c r="L57" s="378"/>
      <c r="M57" s="378"/>
      <c r="N57" s="22"/>
      <c r="O57" s="378"/>
      <c r="P57" s="378"/>
      <c r="Q57" s="378"/>
      <c r="R57" s="379"/>
    </row>
    <row r="58" spans="1:18" x14ac:dyDescent="0.2">
      <c r="A58" s="159"/>
      <c r="B58" s="500"/>
      <c r="C58" s="501"/>
      <c r="D58" s="501"/>
      <c r="E58" s="501"/>
      <c r="F58" s="501"/>
      <c r="G58" s="501"/>
      <c r="H58" s="501"/>
      <c r="I58" s="502"/>
      <c r="J58" s="26"/>
      <c r="K58" s="384"/>
      <c r="L58" s="378"/>
      <c r="M58" s="378"/>
      <c r="N58" s="22"/>
      <c r="O58" s="378"/>
      <c r="P58" s="378"/>
      <c r="Q58" s="378"/>
      <c r="R58" s="379"/>
    </row>
    <row r="59" spans="1:18" x14ac:dyDescent="0.2">
      <c r="A59" s="159"/>
      <c r="B59" s="500"/>
      <c r="C59" s="501"/>
      <c r="D59" s="501"/>
      <c r="E59" s="501"/>
      <c r="F59" s="501"/>
      <c r="G59" s="501"/>
      <c r="H59" s="501"/>
      <c r="I59" s="502"/>
      <c r="J59" s="26"/>
      <c r="K59" s="384"/>
      <c r="L59" s="378"/>
      <c r="M59" s="378"/>
      <c r="N59" s="22"/>
      <c r="O59" s="378"/>
      <c r="P59" s="378"/>
      <c r="Q59" s="378"/>
      <c r="R59" s="379"/>
    </row>
    <row r="60" spans="1:18" ht="12.75" customHeight="1" x14ac:dyDescent="0.2">
      <c r="A60" s="159"/>
      <c r="B60" s="500"/>
      <c r="C60" s="501"/>
      <c r="D60" s="501"/>
      <c r="E60" s="501"/>
      <c r="F60" s="501"/>
      <c r="G60" s="501"/>
      <c r="H60" s="501"/>
      <c r="I60" s="502"/>
      <c r="J60" s="26"/>
      <c r="K60" s="384"/>
      <c r="L60" s="378"/>
      <c r="M60" s="378"/>
      <c r="N60" s="22"/>
      <c r="O60" s="378"/>
      <c r="P60" s="378"/>
      <c r="Q60" s="378"/>
      <c r="R60" s="379"/>
    </row>
    <row r="61" spans="1:18" x14ac:dyDescent="0.2">
      <c r="A61" s="21"/>
      <c r="B61" s="548"/>
      <c r="C61" s="549"/>
      <c r="D61" s="549"/>
      <c r="E61" s="549"/>
      <c r="F61" s="549"/>
      <c r="G61" s="549"/>
      <c r="H61" s="549"/>
      <c r="I61" s="550"/>
      <c r="J61" s="26"/>
      <c r="K61" s="384"/>
      <c r="L61" s="378"/>
      <c r="M61" s="378"/>
      <c r="N61" s="22"/>
      <c r="O61" s="378"/>
      <c r="P61" s="378"/>
      <c r="Q61" s="378"/>
      <c r="R61" s="379"/>
    </row>
    <row r="62" spans="1:18" ht="13.5" thickBot="1" x14ac:dyDescent="0.25">
      <c r="A62" s="31"/>
      <c r="B62" s="551"/>
      <c r="C62" s="552"/>
      <c r="D62" s="552"/>
      <c r="E62" s="552"/>
      <c r="F62" s="552"/>
      <c r="G62" s="552"/>
      <c r="H62" s="552"/>
      <c r="I62" s="553"/>
      <c r="J62" s="23"/>
      <c r="K62" s="376"/>
      <c r="L62" s="376"/>
      <c r="M62" s="376"/>
      <c r="N62" s="23"/>
      <c r="O62" s="376"/>
      <c r="P62" s="376"/>
      <c r="Q62" s="376"/>
      <c r="R62" s="234"/>
    </row>
    <row r="63" spans="1:18" ht="13.5" thickBot="1" x14ac:dyDescent="0.25">
      <c r="A63" s="10"/>
      <c r="B63" s="11"/>
      <c r="C63" s="52" t="s">
        <v>46</v>
      </c>
      <c r="D63" s="52" t="s">
        <v>47</v>
      </c>
      <c r="E63" s="52" t="s">
        <v>48</v>
      </c>
      <c r="F63" s="52" t="s">
        <v>49</v>
      </c>
      <c r="G63" s="52" t="s">
        <v>50</v>
      </c>
      <c r="H63" s="52" t="s">
        <v>29</v>
      </c>
      <c r="I63" s="53" t="s">
        <v>51</v>
      </c>
      <c r="J63" s="554" t="s">
        <v>27</v>
      </c>
      <c r="K63" s="555"/>
      <c r="L63" s="108"/>
      <c r="M63" s="108"/>
      <c r="N63" s="58" t="s">
        <v>2</v>
      </c>
      <c r="O63" s="385" t="s">
        <v>3</v>
      </c>
      <c r="P63" s="79" t="s">
        <v>105</v>
      </c>
      <c r="Q63" s="79" t="s">
        <v>106</v>
      </c>
      <c r="R63" s="18" t="s">
        <v>4</v>
      </c>
    </row>
    <row r="64" spans="1:18" x14ac:dyDescent="0.2">
      <c r="A64" s="12" t="s">
        <v>52</v>
      </c>
      <c r="B64" s="13"/>
      <c r="C64" s="388">
        <v>5</v>
      </c>
      <c r="D64" s="26">
        <v>19.5</v>
      </c>
      <c r="E64" s="388" t="s">
        <v>281</v>
      </c>
      <c r="F64" s="27" t="s">
        <v>282</v>
      </c>
      <c r="G64" s="388"/>
      <c r="H64" s="28"/>
      <c r="I64" s="382"/>
      <c r="J64" s="61">
        <v>137.30000000000001</v>
      </c>
      <c r="K64" s="94" t="s">
        <v>57</v>
      </c>
      <c r="L64" s="556" t="s">
        <v>6</v>
      </c>
      <c r="M64" s="557"/>
      <c r="N64" s="388">
        <v>20</v>
      </c>
      <c r="O64" s="19" t="s">
        <v>190</v>
      </c>
      <c r="P64" s="111">
        <v>50</v>
      </c>
      <c r="Q64" s="111" t="s">
        <v>191</v>
      </c>
      <c r="R64" s="169"/>
    </row>
    <row r="65" spans="1:25" x14ac:dyDescent="0.2">
      <c r="A65" s="12" t="s">
        <v>53</v>
      </c>
      <c r="B65" s="13"/>
      <c r="C65" s="388">
        <v>5</v>
      </c>
      <c r="D65" s="388">
        <v>49.8</v>
      </c>
      <c r="E65" s="388" t="s">
        <v>280</v>
      </c>
      <c r="F65" s="388" t="s">
        <v>282</v>
      </c>
      <c r="G65" s="59"/>
      <c r="H65" s="388"/>
      <c r="I65" s="382"/>
      <c r="J65" s="558"/>
      <c r="K65" s="559"/>
      <c r="L65" s="560" t="s">
        <v>107</v>
      </c>
      <c r="M65" s="561"/>
      <c r="N65" s="92">
        <v>13.375</v>
      </c>
      <c r="O65" s="19" t="s">
        <v>200</v>
      </c>
      <c r="P65" s="111">
        <v>1177</v>
      </c>
      <c r="Q65" s="111" t="s">
        <v>191</v>
      </c>
      <c r="R65" s="169">
        <v>43244</v>
      </c>
    </row>
    <row r="66" spans="1:25" ht="13.5" thickBot="1" x14ac:dyDescent="0.25">
      <c r="A66" s="15" t="s">
        <v>54</v>
      </c>
      <c r="B66" s="16"/>
      <c r="C66" s="29">
        <v>5</v>
      </c>
      <c r="D66" s="29">
        <v>19.5</v>
      </c>
      <c r="E66" s="29" t="s">
        <v>281</v>
      </c>
      <c r="F66" s="29" t="s">
        <v>282</v>
      </c>
      <c r="G66" s="60">
        <v>176</v>
      </c>
      <c r="H66" s="29">
        <v>7878.42</v>
      </c>
      <c r="I66" s="30">
        <v>443</v>
      </c>
      <c r="J66" s="574"/>
      <c r="K66" s="575"/>
      <c r="L66" s="560" t="s">
        <v>108</v>
      </c>
      <c r="M66" s="561"/>
      <c r="N66" s="92"/>
      <c r="O66" s="19"/>
      <c r="P66" s="111"/>
      <c r="Q66" s="111"/>
      <c r="R66" s="169"/>
    </row>
    <row r="67" spans="1:25" ht="13.5" thickBot="1" x14ac:dyDescent="0.25">
      <c r="A67" s="527" t="s">
        <v>56</v>
      </c>
      <c r="B67" s="576"/>
      <c r="C67" s="577" t="s">
        <v>33</v>
      </c>
      <c r="D67" s="577"/>
      <c r="E67" s="25">
        <v>0.95</v>
      </c>
      <c r="F67" s="578" t="s">
        <v>34</v>
      </c>
      <c r="G67" s="577"/>
      <c r="H67" s="24">
        <v>0.95</v>
      </c>
      <c r="I67" s="540" t="s">
        <v>73</v>
      </c>
      <c r="J67" s="579"/>
      <c r="K67" s="579"/>
      <c r="L67" s="580" t="s">
        <v>109</v>
      </c>
      <c r="M67" s="561"/>
      <c r="N67" s="92"/>
      <c r="O67" s="19"/>
      <c r="P67" s="111"/>
      <c r="Q67" s="111"/>
      <c r="R67" s="169"/>
    </row>
    <row r="68" spans="1:25" ht="13.5" thickBot="1" x14ac:dyDescent="0.25">
      <c r="A68" s="17"/>
      <c r="B68" s="385" t="s">
        <v>9</v>
      </c>
      <c r="C68" s="385" t="s">
        <v>28</v>
      </c>
      <c r="D68" s="385" t="s">
        <v>29</v>
      </c>
      <c r="E68" s="385" t="s">
        <v>55</v>
      </c>
      <c r="F68" s="385" t="s">
        <v>30</v>
      </c>
      <c r="G68" s="385" t="s">
        <v>31</v>
      </c>
      <c r="H68" s="18" t="s">
        <v>32</v>
      </c>
      <c r="I68" s="5" t="s">
        <v>5</v>
      </c>
      <c r="J68" s="9" t="s">
        <v>30</v>
      </c>
      <c r="K68" s="386" t="s">
        <v>35</v>
      </c>
      <c r="L68" s="565" t="s">
        <v>110</v>
      </c>
      <c r="M68" s="566"/>
      <c r="N68" s="93"/>
      <c r="O68" s="20"/>
      <c r="P68" s="112"/>
      <c r="Q68" s="112"/>
      <c r="R68" s="170"/>
    </row>
    <row r="69" spans="1:25" x14ac:dyDescent="0.2">
      <c r="A69" s="380" t="s">
        <v>33</v>
      </c>
      <c r="B69" s="50" t="s">
        <v>283</v>
      </c>
      <c r="C69" s="22">
        <v>6</v>
      </c>
      <c r="D69" s="22">
        <v>12</v>
      </c>
      <c r="E69" s="65">
        <v>4.4000000000000004</v>
      </c>
      <c r="F69" s="28">
        <v>72</v>
      </c>
      <c r="G69" s="14">
        <f>E69*F69*E67</f>
        <v>300.95999999999998</v>
      </c>
      <c r="H69" s="63">
        <v>2542</v>
      </c>
      <c r="I69" s="21" t="s">
        <v>419</v>
      </c>
      <c r="J69" s="384" t="s">
        <v>305</v>
      </c>
      <c r="K69" s="382">
        <v>240</v>
      </c>
      <c r="L69" s="540" t="s">
        <v>132</v>
      </c>
      <c r="M69" s="507"/>
      <c r="N69" s="507"/>
      <c r="O69" s="567" t="s">
        <v>126</v>
      </c>
      <c r="P69" s="531"/>
      <c r="Q69" s="531"/>
      <c r="R69" s="532"/>
    </row>
    <row r="70" spans="1:25" ht="13.5" thickBot="1" x14ac:dyDescent="0.25">
      <c r="A70" s="372" t="s">
        <v>34</v>
      </c>
      <c r="B70" s="51" t="s">
        <v>283</v>
      </c>
      <c r="C70" s="23">
        <v>6</v>
      </c>
      <c r="D70" s="23">
        <v>12</v>
      </c>
      <c r="E70" s="66">
        <v>4.4000000000000004</v>
      </c>
      <c r="F70" s="35">
        <v>72</v>
      </c>
      <c r="G70" s="8">
        <f>E70*F70*H67</f>
        <v>300.95999999999998</v>
      </c>
      <c r="H70" s="64">
        <v>2542</v>
      </c>
      <c r="I70" s="125" t="s">
        <v>419</v>
      </c>
      <c r="J70" s="120" t="s">
        <v>305</v>
      </c>
      <c r="K70" s="126">
        <v>250</v>
      </c>
      <c r="L70" s="568" t="s">
        <v>118</v>
      </c>
      <c r="M70" s="569"/>
      <c r="N70" s="166">
        <v>6</v>
      </c>
      <c r="O70" s="570" t="s">
        <v>133</v>
      </c>
      <c r="P70" s="571"/>
      <c r="Q70" s="572" t="s">
        <v>205</v>
      </c>
      <c r="R70" s="573"/>
    </row>
    <row r="71" spans="1:25" x14ac:dyDescent="0.2">
      <c r="A71" s="587" t="s">
        <v>112</v>
      </c>
      <c r="B71" s="588"/>
      <c r="C71" s="191">
        <v>43242</v>
      </c>
      <c r="D71" s="383" t="s">
        <v>111</v>
      </c>
      <c r="E71" s="183">
        <v>0.8125</v>
      </c>
      <c r="F71" s="589" t="s">
        <v>76</v>
      </c>
      <c r="G71" s="590"/>
      <c r="H71" s="151"/>
      <c r="I71" s="369" t="s">
        <v>156</v>
      </c>
      <c r="J71" s="591" t="s">
        <v>157</v>
      </c>
      <c r="K71" s="592"/>
      <c r="L71" s="584" t="s">
        <v>119</v>
      </c>
      <c r="M71" s="584"/>
      <c r="N71" s="100">
        <v>6</v>
      </c>
      <c r="O71" s="593" t="s">
        <v>131</v>
      </c>
      <c r="P71" s="594"/>
      <c r="Q71" s="585" t="s">
        <v>259</v>
      </c>
      <c r="R71" s="586"/>
      <c r="V71" s="95"/>
      <c r="W71" s="96"/>
      <c r="X71" s="96"/>
      <c r="Y71" s="96"/>
    </row>
    <row r="72" spans="1:25" x14ac:dyDescent="0.2">
      <c r="A72" s="570" t="s">
        <v>113</v>
      </c>
      <c r="B72" s="571"/>
      <c r="C72" s="113">
        <v>43244</v>
      </c>
      <c r="D72" s="371" t="s">
        <v>111</v>
      </c>
      <c r="E72" s="184">
        <v>0.5625</v>
      </c>
      <c r="F72" s="581" t="s">
        <v>75</v>
      </c>
      <c r="G72" s="582"/>
      <c r="H72" s="238"/>
      <c r="I72" s="380" t="s">
        <v>158</v>
      </c>
      <c r="J72" s="500" t="s">
        <v>284</v>
      </c>
      <c r="K72" s="583"/>
      <c r="L72" s="584" t="s">
        <v>120</v>
      </c>
      <c r="M72" s="584"/>
      <c r="N72" s="100">
        <v>1</v>
      </c>
      <c r="O72" s="570" t="s">
        <v>128</v>
      </c>
      <c r="P72" s="571"/>
      <c r="Q72" s="585" t="s">
        <v>260</v>
      </c>
      <c r="R72" s="586"/>
      <c r="V72" s="95"/>
      <c r="W72" s="97"/>
      <c r="X72" s="97"/>
      <c r="Y72" s="96"/>
    </row>
    <row r="73" spans="1:25" x14ac:dyDescent="0.2">
      <c r="A73" s="570" t="s">
        <v>114</v>
      </c>
      <c r="B73" s="571"/>
      <c r="C73" s="113">
        <v>43274</v>
      </c>
      <c r="D73" s="371" t="s">
        <v>111</v>
      </c>
      <c r="E73" s="184">
        <v>0.38541666666666669</v>
      </c>
      <c r="F73" s="581" t="s">
        <v>142</v>
      </c>
      <c r="G73" s="582"/>
      <c r="H73" s="238" t="s">
        <v>456</v>
      </c>
      <c r="I73" s="380" t="s">
        <v>159</v>
      </c>
      <c r="J73" s="500" t="s">
        <v>285</v>
      </c>
      <c r="K73" s="583"/>
      <c r="L73" s="584" t="s">
        <v>127</v>
      </c>
      <c r="M73" s="584"/>
      <c r="N73" s="100">
        <v>2</v>
      </c>
      <c r="O73" s="593" t="s">
        <v>131</v>
      </c>
      <c r="P73" s="594"/>
      <c r="Q73" s="585" t="s">
        <v>261</v>
      </c>
      <c r="R73" s="586"/>
    </row>
    <row r="74" spans="1:25" x14ac:dyDescent="0.2">
      <c r="A74" s="570" t="s">
        <v>116</v>
      </c>
      <c r="B74" s="571"/>
      <c r="C74" s="114"/>
      <c r="D74" s="371" t="s">
        <v>111</v>
      </c>
      <c r="E74" s="184"/>
      <c r="F74" s="581" t="s">
        <v>150</v>
      </c>
      <c r="G74" s="582"/>
      <c r="H74" s="239">
        <v>1</v>
      </c>
      <c r="I74" s="380" t="s">
        <v>160</v>
      </c>
      <c r="J74" s="500"/>
      <c r="K74" s="583"/>
      <c r="L74" s="584" t="s">
        <v>122</v>
      </c>
      <c r="M74" s="584"/>
      <c r="N74" s="100">
        <v>2</v>
      </c>
      <c r="O74" s="570" t="s">
        <v>120</v>
      </c>
      <c r="P74" s="571"/>
      <c r="Q74" s="585" t="s">
        <v>429</v>
      </c>
      <c r="R74" s="586"/>
      <c r="T74" s="95"/>
      <c r="U74" s="101"/>
      <c r="V74" s="102"/>
      <c r="W74" s="103"/>
      <c r="X74" s="103"/>
      <c r="Y74" s="103"/>
    </row>
    <row r="75" spans="1:25" x14ac:dyDescent="0.2">
      <c r="A75" s="570" t="s">
        <v>117</v>
      </c>
      <c r="B75" s="571"/>
      <c r="C75" s="114"/>
      <c r="D75" s="371" t="s">
        <v>111</v>
      </c>
      <c r="E75" s="185"/>
      <c r="F75" s="581" t="s">
        <v>151</v>
      </c>
      <c r="G75" s="582"/>
      <c r="H75" s="238"/>
      <c r="I75" s="380" t="s">
        <v>161</v>
      </c>
      <c r="J75" s="500"/>
      <c r="K75" s="583"/>
      <c r="L75" s="584" t="s">
        <v>123</v>
      </c>
      <c r="M75" s="584"/>
      <c r="N75" s="100">
        <v>2</v>
      </c>
      <c r="O75" s="593" t="s">
        <v>131</v>
      </c>
      <c r="P75" s="594"/>
      <c r="Q75" s="585" t="s">
        <v>430</v>
      </c>
      <c r="R75" s="586"/>
      <c r="T75" s="104"/>
      <c r="U75" s="104"/>
      <c r="V75" s="104"/>
      <c r="W75" s="104"/>
      <c r="X75" s="104"/>
      <c r="Y75" s="104"/>
    </row>
    <row r="76" spans="1:25" ht="13.5" thickBot="1" x14ac:dyDescent="0.25">
      <c r="A76" s="595" t="s">
        <v>115</v>
      </c>
      <c r="B76" s="596"/>
      <c r="C76" s="168"/>
      <c r="D76" s="381" t="s">
        <v>111</v>
      </c>
      <c r="E76" s="186"/>
      <c r="F76" s="597" t="s">
        <v>135</v>
      </c>
      <c r="G76" s="598"/>
      <c r="H76" s="240"/>
      <c r="I76" s="380" t="s">
        <v>162</v>
      </c>
      <c r="J76" s="500"/>
      <c r="K76" s="583"/>
      <c r="L76" s="584" t="s">
        <v>121</v>
      </c>
      <c r="M76" s="584"/>
      <c r="N76" s="100"/>
      <c r="O76" s="570" t="s">
        <v>129</v>
      </c>
      <c r="P76" s="571"/>
      <c r="Q76" s="585" t="s">
        <v>264</v>
      </c>
      <c r="R76" s="586"/>
    </row>
    <row r="77" spans="1:25" x14ac:dyDescent="0.2">
      <c r="A77" s="609" t="s">
        <v>143</v>
      </c>
      <c r="B77" s="610"/>
      <c r="C77" s="610"/>
      <c r="D77" s="610"/>
      <c r="E77" s="610"/>
      <c r="F77" s="610"/>
      <c r="G77" s="610"/>
      <c r="H77" s="610"/>
      <c r="I77" s="380" t="s">
        <v>163</v>
      </c>
      <c r="J77" s="501"/>
      <c r="K77" s="583"/>
      <c r="L77" s="584" t="s">
        <v>124</v>
      </c>
      <c r="M77" s="584"/>
      <c r="N77" s="100"/>
      <c r="O77" s="593" t="s">
        <v>131</v>
      </c>
      <c r="P77" s="594"/>
      <c r="Q77" s="585" t="s">
        <v>265</v>
      </c>
      <c r="R77" s="586"/>
    </row>
    <row r="78" spans="1:25" x14ac:dyDescent="0.2">
      <c r="A78" s="611" t="s">
        <v>193</v>
      </c>
      <c r="B78" s="612"/>
      <c r="C78" s="612"/>
      <c r="D78" s="612"/>
      <c r="E78" s="612"/>
      <c r="F78" s="612"/>
      <c r="G78" s="612"/>
      <c r="H78" s="613"/>
      <c r="I78" s="380" t="s">
        <v>164</v>
      </c>
      <c r="J78" s="501"/>
      <c r="K78" s="583"/>
      <c r="L78" s="584" t="s">
        <v>125</v>
      </c>
      <c r="M78" s="584"/>
      <c r="N78" s="100">
        <v>6</v>
      </c>
      <c r="O78" s="570" t="s">
        <v>130</v>
      </c>
      <c r="P78" s="571"/>
      <c r="Q78" s="585" t="s">
        <v>266</v>
      </c>
      <c r="R78" s="586"/>
    </row>
    <row r="79" spans="1:25" ht="13.5" thickBot="1" x14ac:dyDescent="0.25">
      <c r="A79" s="614"/>
      <c r="B79" s="615"/>
      <c r="C79" s="615"/>
      <c r="D79" s="615"/>
      <c r="E79" s="615"/>
      <c r="F79" s="615"/>
      <c r="G79" s="615"/>
      <c r="H79" s="616"/>
      <c r="I79" s="127" t="s">
        <v>202</v>
      </c>
      <c r="J79" s="599" t="s">
        <v>286</v>
      </c>
      <c r="K79" s="600"/>
      <c r="L79" s="601" t="s">
        <v>134</v>
      </c>
      <c r="M79" s="601"/>
      <c r="N79" s="167">
        <f>SUM(N70:N78)</f>
        <v>25</v>
      </c>
      <c r="O79" s="602" t="s">
        <v>131</v>
      </c>
      <c r="P79" s="603"/>
      <c r="Q79" s="604" t="s">
        <v>267</v>
      </c>
      <c r="R79" s="605"/>
      <c r="W79" s="98"/>
      <c r="X79" s="95"/>
      <c r="Y79" s="95"/>
    </row>
    <row r="80" spans="1:25" x14ac:dyDescent="0.2">
      <c r="L80" s="1"/>
      <c r="W80" s="98"/>
      <c r="X80" s="98"/>
      <c r="Y80" s="98"/>
    </row>
    <row r="81" spans="1:25" x14ac:dyDescent="0.2">
      <c r="W81" s="99"/>
      <c r="X81" s="99"/>
      <c r="Y81" s="98"/>
    </row>
    <row r="84" spans="1:25" ht="13.5" thickBot="1" x14ac:dyDescent="0.25"/>
    <row r="85" spans="1:25" ht="13.5" thickBot="1" x14ac:dyDescent="0.25">
      <c r="A85" s="369" t="s">
        <v>0</v>
      </c>
      <c r="B85" s="606" t="str">
        <f>B1</f>
        <v>Gwendolyn #2612 LB</v>
      </c>
      <c r="C85" s="606"/>
      <c r="D85" s="607"/>
      <c r="E85" s="370" t="s">
        <v>138</v>
      </c>
      <c r="F85" s="608">
        <f>F1</f>
        <v>43279</v>
      </c>
      <c r="G85" s="608"/>
      <c r="H85" s="370" t="s">
        <v>1</v>
      </c>
      <c r="I85" s="142">
        <f>I1</f>
        <v>8</v>
      </c>
      <c r="J85" s="128" t="s">
        <v>5</v>
      </c>
      <c r="K85" s="162">
        <f>K1</f>
        <v>8538</v>
      </c>
      <c r="L85" s="128" t="s">
        <v>7</v>
      </c>
      <c r="M85" s="163">
        <f>M1</f>
        <v>333</v>
      </c>
    </row>
    <row r="86" spans="1:25" x14ac:dyDescent="0.2">
      <c r="A86" s="36" t="s">
        <v>141</v>
      </c>
      <c r="B86" s="623" t="str">
        <f>B2</f>
        <v>Circulate 9 5/8 casing @ 2140'</v>
      </c>
      <c r="C86" s="624"/>
      <c r="D86" s="624"/>
      <c r="E86" s="624"/>
      <c r="F86" s="625"/>
      <c r="G86" s="4" t="s">
        <v>139</v>
      </c>
      <c r="H86" s="626">
        <f>H2</f>
        <v>63343</v>
      </c>
      <c r="I86" s="627"/>
      <c r="J86" s="567" t="s">
        <v>43</v>
      </c>
      <c r="K86" s="531"/>
      <c r="L86" s="531"/>
      <c r="M86" s="532"/>
    </row>
    <row r="87" spans="1:25" ht="13.5" thickBot="1" x14ac:dyDescent="0.25">
      <c r="A87" s="36" t="s">
        <v>74</v>
      </c>
      <c r="B87" s="628" t="str">
        <f>B3</f>
        <v>Precision Rig 593</v>
      </c>
      <c r="C87" s="629"/>
      <c r="D87" s="629"/>
      <c r="E87" s="4" t="s">
        <v>137</v>
      </c>
      <c r="F87" s="192">
        <f>F3</f>
        <v>6.6145833333357587</v>
      </c>
      <c r="G87" s="4" t="s">
        <v>140</v>
      </c>
      <c r="H87" s="630">
        <f>H3</f>
        <v>564751</v>
      </c>
      <c r="I87" s="631"/>
      <c r="J87" s="5" t="s">
        <v>80</v>
      </c>
      <c r="K87" s="9" t="s">
        <v>44</v>
      </c>
      <c r="L87" s="9" t="s">
        <v>78</v>
      </c>
      <c r="M87" s="6" t="s">
        <v>93</v>
      </c>
      <c r="R87" s="632"/>
      <c r="S87" s="633"/>
    </row>
    <row r="88" spans="1:25" x14ac:dyDescent="0.2">
      <c r="A88" s="91" t="s">
        <v>70</v>
      </c>
      <c r="B88" s="385" t="s">
        <v>2</v>
      </c>
      <c r="C88" s="385" t="s">
        <v>12</v>
      </c>
      <c r="D88" s="385" t="s">
        <v>13</v>
      </c>
      <c r="E88" s="385" t="s">
        <v>14</v>
      </c>
      <c r="F88" s="385" t="s">
        <v>15</v>
      </c>
      <c r="G88" s="385" t="s">
        <v>91</v>
      </c>
      <c r="H88" s="385" t="s">
        <v>48</v>
      </c>
      <c r="I88" s="18" t="s">
        <v>92</v>
      </c>
      <c r="J88" s="54" t="str">
        <f t="shared" ref="J88:M99" si="3">J4</f>
        <v>8211'</v>
      </c>
      <c r="K88" s="131">
        <f t="shared" si="3"/>
        <v>1.46</v>
      </c>
      <c r="L88" s="199">
        <f t="shared" si="3"/>
        <v>69.27</v>
      </c>
      <c r="M88" s="200" t="str">
        <f t="shared" si="3"/>
        <v>8204..96</v>
      </c>
      <c r="R88" s="374"/>
      <c r="S88" s="374"/>
    </row>
    <row r="89" spans="1:25" x14ac:dyDescent="0.2">
      <c r="A89" s="160">
        <f t="shared" ref="A89:B96" si="4">A46</f>
        <v>1</v>
      </c>
      <c r="B89" s="241">
        <f t="shared" si="4"/>
        <v>17.5</v>
      </c>
      <c r="C89" s="55">
        <f t="shared" ref="C89:H96" si="5">H46</f>
        <v>40</v>
      </c>
      <c r="D89" s="89">
        <f t="shared" si="5"/>
        <v>1177</v>
      </c>
      <c r="E89" s="131">
        <f t="shared" si="5"/>
        <v>1137</v>
      </c>
      <c r="F89" s="193">
        <f t="shared" si="5"/>
        <v>20.5</v>
      </c>
      <c r="G89" s="194">
        <f t="shared" si="5"/>
        <v>55.463414634146339</v>
      </c>
      <c r="H89" s="193" t="str">
        <f t="shared" si="5"/>
        <v>1,1</v>
      </c>
      <c r="I89" s="195" t="str">
        <f t="shared" ref="I89:I96" si="6">O46</f>
        <v>TD</v>
      </c>
      <c r="J89" s="54" t="str">
        <f t="shared" si="3"/>
        <v>8300'</v>
      </c>
      <c r="K89" s="131">
        <f t="shared" si="3"/>
        <v>1.94</v>
      </c>
      <c r="L89" s="199">
        <f t="shared" si="3"/>
        <v>64.38</v>
      </c>
      <c r="M89" s="200">
        <f t="shared" si="3"/>
        <v>8293.92</v>
      </c>
      <c r="R89" s="132"/>
      <c r="S89" s="133"/>
      <c r="T89" s="139"/>
      <c r="U89" s="140"/>
    </row>
    <row r="90" spans="1:25" x14ac:dyDescent="0.2">
      <c r="A90" s="160">
        <f t="shared" si="4"/>
        <v>2</v>
      </c>
      <c r="B90" s="241">
        <f t="shared" si="4"/>
        <v>12.25</v>
      </c>
      <c r="C90" s="55">
        <f t="shared" si="5"/>
        <v>1177</v>
      </c>
      <c r="D90" s="89">
        <f t="shared" si="5"/>
        <v>8538</v>
      </c>
      <c r="E90" s="131">
        <f t="shared" si="5"/>
        <v>7361</v>
      </c>
      <c r="F90" s="193">
        <f t="shared" si="5"/>
        <v>80.75</v>
      </c>
      <c r="G90" s="194">
        <f t="shared" si="5"/>
        <v>91.15789473684211</v>
      </c>
      <c r="H90" s="193" t="str">
        <f t="shared" si="5"/>
        <v>4,4</v>
      </c>
      <c r="I90" s="195" t="str">
        <f t="shared" si="6"/>
        <v>TD</v>
      </c>
      <c r="J90" s="54" t="str">
        <f t="shared" si="3"/>
        <v>8390'</v>
      </c>
      <c r="K90" s="131">
        <f t="shared" si="3"/>
        <v>2.33</v>
      </c>
      <c r="L90" s="199">
        <f t="shared" si="3"/>
        <v>67.62</v>
      </c>
      <c r="M90" s="200">
        <f t="shared" si="3"/>
        <v>8383.86</v>
      </c>
      <c r="R90" s="132"/>
      <c r="S90" s="133"/>
      <c r="T90" s="1"/>
      <c r="U90" s="1"/>
    </row>
    <row r="91" spans="1:25" x14ac:dyDescent="0.2">
      <c r="A91" s="160">
        <f t="shared" si="4"/>
        <v>0</v>
      </c>
      <c r="B91" s="241">
        <f t="shared" si="4"/>
        <v>0</v>
      </c>
      <c r="C91" s="55">
        <f t="shared" si="5"/>
        <v>0</v>
      </c>
      <c r="D91" s="89">
        <f t="shared" si="5"/>
        <v>0</v>
      </c>
      <c r="E91" s="131" t="str">
        <f t="shared" si="5"/>
        <v/>
      </c>
      <c r="F91" s="193">
        <f t="shared" si="5"/>
        <v>0</v>
      </c>
      <c r="G91" s="194" t="str">
        <f t="shared" si="5"/>
        <v/>
      </c>
      <c r="H91" s="193">
        <f t="shared" si="5"/>
        <v>0</v>
      </c>
      <c r="I91" s="195">
        <f t="shared" si="6"/>
        <v>0</v>
      </c>
      <c r="J91" s="54" t="str">
        <f t="shared" si="3"/>
        <v>8479'</v>
      </c>
      <c r="K91" s="131">
        <f t="shared" si="3"/>
        <v>2.2999999999999998</v>
      </c>
      <c r="L91" s="199">
        <f t="shared" si="3"/>
        <v>62.92</v>
      </c>
      <c r="M91" s="200">
        <f t="shared" si="3"/>
        <v>8472.7900000000009</v>
      </c>
      <c r="T91" s="139"/>
      <c r="U91" s="139"/>
    </row>
    <row r="92" spans="1:25" x14ac:dyDescent="0.2">
      <c r="A92" s="160">
        <f t="shared" si="4"/>
        <v>0</v>
      </c>
      <c r="B92" s="241">
        <f t="shared" si="4"/>
        <v>0</v>
      </c>
      <c r="C92" s="55">
        <f t="shared" si="5"/>
        <v>0</v>
      </c>
      <c r="D92" s="89">
        <f t="shared" si="5"/>
        <v>0</v>
      </c>
      <c r="E92" s="131" t="str">
        <f t="shared" si="5"/>
        <v/>
      </c>
      <c r="F92" s="193">
        <f t="shared" si="5"/>
        <v>0</v>
      </c>
      <c r="G92" s="194" t="str">
        <f t="shared" si="5"/>
        <v/>
      </c>
      <c r="H92" s="193">
        <f t="shared" si="5"/>
        <v>0</v>
      </c>
      <c r="I92" s="195">
        <f t="shared" si="6"/>
        <v>0</v>
      </c>
      <c r="J92" s="54">
        <f t="shared" si="3"/>
        <v>0</v>
      </c>
      <c r="K92" s="131">
        <f t="shared" si="3"/>
        <v>0</v>
      </c>
      <c r="L92" s="199">
        <f t="shared" si="3"/>
        <v>0</v>
      </c>
      <c r="M92" s="200">
        <f t="shared" si="3"/>
        <v>0</v>
      </c>
    </row>
    <row r="93" spans="1:25" x14ac:dyDescent="0.2">
      <c r="A93" s="160">
        <f t="shared" si="4"/>
        <v>0</v>
      </c>
      <c r="B93" s="241">
        <f t="shared" si="4"/>
        <v>0</v>
      </c>
      <c r="C93" s="55">
        <f t="shared" si="5"/>
        <v>0</v>
      </c>
      <c r="D93" s="89">
        <f t="shared" si="5"/>
        <v>0</v>
      </c>
      <c r="E93" s="131" t="str">
        <f t="shared" si="5"/>
        <v/>
      </c>
      <c r="F93" s="193">
        <f t="shared" si="5"/>
        <v>0</v>
      </c>
      <c r="G93" s="194" t="str">
        <f t="shared" si="5"/>
        <v/>
      </c>
      <c r="H93" s="193">
        <f t="shared" si="5"/>
        <v>0</v>
      </c>
      <c r="I93" s="195">
        <f t="shared" si="6"/>
        <v>0</v>
      </c>
      <c r="J93" s="54">
        <f t="shared" si="3"/>
        <v>0</v>
      </c>
      <c r="K93" s="131">
        <f t="shared" si="3"/>
        <v>0</v>
      </c>
      <c r="L93" s="199">
        <f t="shared" si="3"/>
        <v>0</v>
      </c>
      <c r="M93" s="200">
        <f t="shared" si="3"/>
        <v>0</v>
      </c>
    </row>
    <row r="94" spans="1:25" x14ac:dyDescent="0.2">
      <c r="A94" s="160">
        <f t="shared" si="4"/>
        <v>0</v>
      </c>
      <c r="B94" s="241">
        <f t="shared" si="4"/>
        <v>0</v>
      </c>
      <c r="C94" s="55">
        <f t="shared" si="5"/>
        <v>0</v>
      </c>
      <c r="D94" s="89">
        <f t="shared" si="5"/>
        <v>0</v>
      </c>
      <c r="E94" s="131" t="str">
        <f t="shared" si="5"/>
        <v/>
      </c>
      <c r="F94" s="193">
        <f t="shared" si="5"/>
        <v>0</v>
      </c>
      <c r="G94" s="194" t="str">
        <f t="shared" si="5"/>
        <v/>
      </c>
      <c r="H94" s="193">
        <f t="shared" si="5"/>
        <v>0</v>
      </c>
      <c r="I94" s="195">
        <f t="shared" si="6"/>
        <v>0</v>
      </c>
      <c r="J94" s="54">
        <f t="shared" si="3"/>
        <v>0</v>
      </c>
      <c r="K94" s="131">
        <f t="shared" si="3"/>
        <v>0</v>
      </c>
      <c r="L94" s="199">
        <f t="shared" si="3"/>
        <v>0</v>
      </c>
      <c r="M94" s="200">
        <f t="shared" si="3"/>
        <v>0</v>
      </c>
    </row>
    <row r="95" spans="1:25" x14ac:dyDescent="0.2">
      <c r="A95" s="160">
        <f t="shared" si="4"/>
        <v>0</v>
      </c>
      <c r="B95" s="241">
        <f t="shared" si="4"/>
        <v>0</v>
      </c>
      <c r="C95" s="55">
        <f t="shared" si="5"/>
        <v>0</v>
      </c>
      <c r="D95" s="89">
        <f t="shared" si="5"/>
        <v>0</v>
      </c>
      <c r="E95" s="131" t="str">
        <f t="shared" si="5"/>
        <v/>
      </c>
      <c r="F95" s="193">
        <f t="shared" si="5"/>
        <v>0</v>
      </c>
      <c r="G95" s="194" t="str">
        <f t="shared" si="5"/>
        <v/>
      </c>
      <c r="H95" s="193">
        <f t="shared" si="5"/>
        <v>0</v>
      </c>
      <c r="I95" s="195">
        <f t="shared" si="6"/>
        <v>0</v>
      </c>
      <c r="J95" s="54">
        <f t="shared" si="3"/>
        <v>0</v>
      </c>
      <c r="K95" s="131">
        <f t="shared" si="3"/>
        <v>0</v>
      </c>
      <c r="L95" s="199">
        <f t="shared" si="3"/>
        <v>0</v>
      </c>
      <c r="M95" s="200">
        <f t="shared" si="3"/>
        <v>0</v>
      </c>
    </row>
    <row r="96" spans="1:25" ht="13.5" thickBot="1" x14ac:dyDescent="0.25">
      <c r="A96" s="161">
        <f t="shared" si="4"/>
        <v>0</v>
      </c>
      <c r="B96" s="242">
        <f t="shared" si="4"/>
        <v>0</v>
      </c>
      <c r="C96" s="57">
        <f t="shared" si="5"/>
        <v>0</v>
      </c>
      <c r="D96" s="146">
        <f t="shared" si="5"/>
        <v>0</v>
      </c>
      <c r="E96" s="147" t="str">
        <f t="shared" si="5"/>
        <v/>
      </c>
      <c r="F96" s="196">
        <f t="shared" si="5"/>
        <v>0</v>
      </c>
      <c r="G96" s="197" t="str">
        <f t="shared" si="5"/>
        <v/>
      </c>
      <c r="H96" s="196">
        <f t="shared" si="5"/>
        <v>0</v>
      </c>
      <c r="I96" s="198">
        <f t="shared" si="6"/>
        <v>0</v>
      </c>
      <c r="J96" s="54">
        <f t="shared" si="3"/>
        <v>0</v>
      </c>
      <c r="K96" s="131">
        <f t="shared" si="3"/>
        <v>0</v>
      </c>
      <c r="L96" s="199">
        <f t="shared" si="3"/>
        <v>0</v>
      </c>
      <c r="M96" s="200">
        <f t="shared" si="3"/>
        <v>0</v>
      </c>
    </row>
    <row r="97" spans="1:13" ht="13.5" thickBot="1" x14ac:dyDescent="0.25">
      <c r="A97" s="135"/>
      <c r="B97" s="108"/>
      <c r="C97" s="143" t="s">
        <v>2</v>
      </c>
      <c r="D97" s="77" t="s">
        <v>3</v>
      </c>
      <c r="E97" s="144" t="s">
        <v>105</v>
      </c>
      <c r="F97" s="144" t="s">
        <v>106</v>
      </c>
      <c r="G97" s="145" t="s">
        <v>4</v>
      </c>
      <c r="H97" s="7" t="s">
        <v>71</v>
      </c>
      <c r="I97" s="171">
        <f>A5</f>
        <v>8.9</v>
      </c>
      <c r="J97" s="54">
        <f t="shared" si="3"/>
        <v>0</v>
      </c>
      <c r="K97" s="131">
        <f t="shared" si="3"/>
        <v>0</v>
      </c>
      <c r="L97" s="199">
        <f t="shared" si="3"/>
        <v>0</v>
      </c>
      <c r="M97" s="200">
        <f t="shared" si="3"/>
        <v>0</v>
      </c>
    </row>
    <row r="98" spans="1:13" x14ac:dyDescent="0.2">
      <c r="A98" s="640" t="s">
        <v>6</v>
      </c>
      <c r="B98" s="557"/>
      <c r="C98" s="241">
        <f t="shared" ref="C98:G102" si="7">N64</f>
        <v>20</v>
      </c>
      <c r="D98" s="56" t="str">
        <f t="shared" si="7"/>
        <v>52.78 / B</v>
      </c>
      <c r="E98" s="148">
        <f t="shared" si="7"/>
        <v>50</v>
      </c>
      <c r="F98" s="148" t="str">
        <f t="shared" si="7"/>
        <v>0'</v>
      </c>
      <c r="G98" s="174">
        <f t="shared" si="7"/>
        <v>0</v>
      </c>
      <c r="H98" s="5" t="s">
        <v>186</v>
      </c>
      <c r="I98" s="172">
        <f>B5</f>
        <v>40</v>
      </c>
      <c r="J98" s="54">
        <f t="shared" si="3"/>
        <v>0</v>
      </c>
      <c r="K98" s="131">
        <f t="shared" si="3"/>
        <v>0</v>
      </c>
      <c r="L98" s="199">
        <f t="shared" si="3"/>
        <v>0</v>
      </c>
      <c r="M98" s="200">
        <f t="shared" si="3"/>
        <v>0</v>
      </c>
    </row>
    <row r="99" spans="1:13" ht="13.5" thickBot="1" x14ac:dyDescent="0.25">
      <c r="A99" s="580" t="s">
        <v>107</v>
      </c>
      <c r="B99" s="561"/>
      <c r="C99" s="241">
        <f t="shared" si="7"/>
        <v>13.375</v>
      </c>
      <c r="D99" s="56" t="str">
        <f t="shared" si="7"/>
        <v>54.50 / J-55</v>
      </c>
      <c r="E99" s="148">
        <f t="shared" si="7"/>
        <v>1177</v>
      </c>
      <c r="F99" s="148" t="str">
        <f t="shared" si="7"/>
        <v>0'</v>
      </c>
      <c r="G99" s="174">
        <f t="shared" si="7"/>
        <v>43244</v>
      </c>
      <c r="H99" s="5" t="s">
        <v>25</v>
      </c>
      <c r="I99" s="172">
        <f>G5</f>
        <v>10</v>
      </c>
      <c r="J99" s="54">
        <f t="shared" si="3"/>
        <v>0</v>
      </c>
      <c r="K99" s="131">
        <f t="shared" si="3"/>
        <v>0</v>
      </c>
      <c r="L99" s="199">
        <f t="shared" si="3"/>
        <v>0</v>
      </c>
      <c r="M99" s="200">
        <f t="shared" si="3"/>
        <v>0</v>
      </c>
    </row>
    <row r="100" spans="1:13" x14ac:dyDescent="0.2">
      <c r="A100" s="580" t="s">
        <v>108</v>
      </c>
      <c r="B100" s="561"/>
      <c r="C100" s="241">
        <f t="shared" si="7"/>
        <v>0</v>
      </c>
      <c r="D100" s="56">
        <f t="shared" si="7"/>
        <v>0</v>
      </c>
      <c r="E100" s="148">
        <f t="shared" si="7"/>
        <v>0</v>
      </c>
      <c r="F100" s="148">
        <f t="shared" si="7"/>
        <v>0</v>
      </c>
      <c r="G100" s="174">
        <f t="shared" si="7"/>
        <v>0</v>
      </c>
      <c r="H100" s="5" t="s">
        <v>23</v>
      </c>
      <c r="I100" s="172">
        <f>F5</f>
        <v>0</v>
      </c>
      <c r="J100" s="617"/>
      <c r="K100" s="618"/>
      <c r="L100" s="618"/>
      <c r="M100" s="619"/>
    </row>
    <row r="101" spans="1:13" x14ac:dyDescent="0.2">
      <c r="A101" s="580" t="s">
        <v>109</v>
      </c>
      <c r="B101" s="561"/>
      <c r="C101" s="241">
        <f t="shared" si="7"/>
        <v>0</v>
      </c>
      <c r="D101" s="56">
        <f t="shared" si="7"/>
        <v>0</v>
      </c>
      <c r="E101" s="148">
        <f t="shared" si="7"/>
        <v>0</v>
      </c>
      <c r="F101" s="148">
        <f t="shared" si="7"/>
        <v>0</v>
      </c>
      <c r="G101" s="174">
        <f t="shared" si="7"/>
        <v>0</v>
      </c>
      <c r="H101" s="5" t="s">
        <v>26</v>
      </c>
      <c r="I101" s="172">
        <f>I5</f>
        <v>40000</v>
      </c>
      <c r="J101" s="620"/>
      <c r="K101" s="621"/>
      <c r="L101" s="621"/>
      <c r="M101" s="622"/>
    </row>
    <row r="102" spans="1:13" ht="13.5" thickBot="1" x14ac:dyDescent="0.25">
      <c r="A102" s="565" t="s">
        <v>110</v>
      </c>
      <c r="B102" s="566"/>
      <c r="C102" s="241">
        <f t="shared" si="7"/>
        <v>0</v>
      </c>
      <c r="D102" s="56">
        <f t="shared" si="7"/>
        <v>0</v>
      </c>
      <c r="E102" s="148">
        <f t="shared" si="7"/>
        <v>0</v>
      </c>
      <c r="F102" s="148">
        <f t="shared" si="7"/>
        <v>0</v>
      </c>
      <c r="G102" s="174">
        <f t="shared" si="7"/>
        <v>0</v>
      </c>
      <c r="H102" s="134" t="s">
        <v>82</v>
      </c>
      <c r="I102" s="173">
        <f>B7</f>
        <v>0</v>
      </c>
      <c r="J102" s="620"/>
      <c r="K102" s="621"/>
      <c r="L102" s="621"/>
      <c r="M102" s="622"/>
    </row>
    <row r="103" spans="1:13" x14ac:dyDescent="0.2">
      <c r="A103" s="634" t="s">
        <v>112</v>
      </c>
      <c r="B103" s="635"/>
      <c r="C103" s="176">
        <f>C71</f>
        <v>43242</v>
      </c>
      <c r="D103" s="370" t="s">
        <v>111</v>
      </c>
      <c r="E103" s="177">
        <f>E71</f>
        <v>0.8125</v>
      </c>
      <c r="F103" s="635" t="s">
        <v>116</v>
      </c>
      <c r="G103" s="635"/>
      <c r="H103" s="377">
        <f>C74</f>
        <v>0</v>
      </c>
      <c r="I103" s="370" t="s">
        <v>111</v>
      </c>
      <c r="J103" s="180">
        <f>E74</f>
        <v>0</v>
      </c>
      <c r="K103" s="135"/>
      <c r="L103" s="108"/>
      <c r="M103" s="136"/>
    </row>
    <row r="104" spans="1:13" x14ac:dyDescent="0.2">
      <c r="A104" s="636" t="s">
        <v>113</v>
      </c>
      <c r="B104" s="637"/>
      <c r="C104" s="149">
        <f>C72</f>
        <v>43244</v>
      </c>
      <c r="D104" s="371" t="s">
        <v>111</v>
      </c>
      <c r="E104" s="178">
        <f>E72</f>
        <v>0.5625</v>
      </c>
      <c r="F104" s="571" t="s">
        <v>117</v>
      </c>
      <c r="G104" s="571"/>
      <c r="H104" s="149">
        <f>C75</f>
        <v>0</v>
      </c>
      <c r="I104" s="371" t="s">
        <v>111</v>
      </c>
      <c r="J104" s="181">
        <f>E75</f>
        <v>0</v>
      </c>
      <c r="K104" s="135"/>
      <c r="L104" s="108"/>
      <c r="M104" s="136"/>
    </row>
    <row r="105" spans="1:13" ht="13.5" thickBot="1" x14ac:dyDescent="0.25">
      <c r="A105" s="638" t="s">
        <v>114</v>
      </c>
      <c r="B105" s="639"/>
      <c r="C105" s="150">
        <f>C73</f>
        <v>43274</v>
      </c>
      <c r="D105" s="373" t="s">
        <v>111</v>
      </c>
      <c r="E105" s="179">
        <f>E73</f>
        <v>0.38541666666666669</v>
      </c>
      <c r="F105" s="639" t="s">
        <v>115</v>
      </c>
      <c r="G105" s="639"/>
      <c r="H105" s="175">
        <f>C76</f>
        <v>0</v>
      </c>
      <c r="I105" s="373" t="s">
        <v>111</v>
      </c>
      <c r="J105" s="182">
        <f>E76</f>
        <v>0</v>
      </c>
      <c r="K105" s="141"/>
      <c r="L105" s="137"/>
      <c r="M105" s="138"/>
    </row>
    <row r="106" spans="1:13" x14ac:dyDescent="0.2">
      <c r="F106" s="98"/>
      <c r="G106" s="98"/>
      <c r="H106" s="98"/>
      <c r="I106" s="98"/>
      <c r="J106" s="98"/>
      <c r="K106" s="98"/>
      <c r="L106" s="98"/>
      <c r="M106" s="98"/>
    </row>
    <row r="107" spans="1:13" x14ac:dyDescent="0.2">
      <c r="F107" s="98"/>
      <c r="G107" s="98"/>
      <c r="H107" s="98"/>
      <c r="I107" s="98"/>
      <c r="J107" s="98"/>
      <c r="K107" s="98"/>
      <c r="L107" s="98"/>
      <c r="M107" s="98"/>
    </row>
    <row r="108" spans="1:13" x14ac:dyDescent="0.2">
      <c r="F108" s="98"/>
      <c r="G108" s="98"/>
      <c r="H108" s="98"/>
      <c r="I108" s="98"/>
      <c r="J108" s="98"/>
      <c r="K108" s="98"/>
      <c r="L108" s="98"/>
      <c r="M108" s="98"/>
    </row>
  </sheetData>
  <sheetProtection password="CC40" sheet="1" scenarios="1"/>
  <mergeCells count="150">
    <mergeCell ref="A103:B103"/>
    <mergeCell ref="F103:G103"/>
    <mergeCell ref="A104:B104"/>
    <mergeCell ref="F104:G104"/>
    <mergeCell ref="A105:B105"/>
    <mergeCell ref="F105:G105"/>
    <mergeCell ref="A98:B98"/>
    <mergeCell ref="A99:B99"/>
    <mergeCell ref="A100:B100"/>
    <mergeCell ref="J100:M102"/>
    <mergeCell ref="A101:B101"/>
    <mergeCell ref="A102:B102"/>
    <mergeCell ref="B86:F86"/>
    <mergeCell ref="H86:I86"/>
    <mergeCell ref="J86:M86"/>
    <mergeCell ref="B87:D87"/>
    <mergeCell ref="H87:I87"/>
    <mergeCell ref="R87:S87"/>
    <mergeCell ref="J79:K79"/>
    <mergeCell ref="L79:M79"/>
    <mergeCell ref="O79:P79"/>
    <mergeCell ref="Q79:R79"/>
    <mergeCell ref="B85:D85"/>
    <mergeCell ref="F85:G85"/>
    <mergeCell ref="A77:H77"/>
    <mergeCell ref="J77:K77"/>
    <mergeCell ref="L77:M77"/>
    <mergeCell ref="O77:P77"/>
    <mergeCell ref="Q77:R77"/>
    <mergeCell ref="A78:H79"/>
    <mergeCell ref="J78:K78"/>
    <mergeCell ref="L78:M78"/>
    <mergeCell ref="O78:P78"/>
    <mergeCell ref="Q78:R78"/>
    <mergeCell ref="A76:B76"/>
    <mergeCell ref="F76:G76"/>
    <mergeCell ref="J76:K76"/>
    <mergeCell ref="L76:M76"/>
    <mergeCell ref="O76:P76"/>
    <mergeCell ref="Q76:R76"/>
    <mergeCell ref="A75:B75"/>
    <mergeCell ref="F75:G75"/>
    <mergeCell ref="J75:K75"/>
    <mergeCell ref="L75:M75"/>
    <mergeCell ref="O75:P75"/>
    <mergeCell ref="Q75:R75"/>
    <mergeCell ref="A74:B74"/>
    <mergeCell ref="F74:G74"/>
    <mergeCell ref="J74:K74"/>
    <mergeCell ref="L74:M74"/>
    <mergeCell ref="O74:P74"/>
    <mergeCell ref="Q74:R74"/>
    <mergeCell ref="A73:B73"/>
    <mergeCell ref="F73:G73"/>
    <mergeCell ref="J73:K73"/>
    <mergeCell ref="L73:M73"/>
    <mergeCell ref="O73:P73"/>
    <mergeCell ref="Q73:R73"/>
    <mergeCell ref="A72:B72"/>
    <mergeCell ref="F72:G72"/>
    <mergeCell ref="J72:K72"/>
    <mergeCell ref="L72:M72"/>
    <mergeCell ref="O72:P72"/>
    <mergeCell ref="Q72:R72"/>
    <mergeCell ref="A71:B71"/>
    <mergeCell ref="F71:G71"/>
    <mergeCell ref="J71:K71"/>
    <mergeCell ref="L71:M71"/>
    <mergeCell ref="O71:P71"/>
    <mergeCell ref="Q71:R71"/>
    <mergeCell ref="L68:M68"/>
    <mergeCell ref="L69:N69"/>
    <mergeCell ref="O69:R69"/>
    <mergeCell ref="L70:M70"/>
    <mergeCell ref="O70:P70"/>
    <mergeCell ref="Q70:R70"/>
    <mergeCell ref="J66:K66"/>
    <mergeCell ref="L66:M66"/>
    <mergeCell ref="A67:B67"/>
    <mergeCell ref="C67:D67"/>
    <mergeCell ref="F67:G67"/>
    <mergeCell ref="I67:K67"/>
    <mergeCell ref="L67:M67"/>
    <mergeCell ref="B60:I60"/>
    <mergeCell ref="B61:I61"/>
    <mergeCell ref="B62:I62"/>
    <mergeCell ref="J63:K63"/>
    <mergeCell ref="L64:M64"/>
    <mergeCell ref="J65:K65"/>
    <mergeCell ref="L65:M65"/>
    <mergeCell ref="B54:I54"/>
    <mergeCell ref="B55:I55"/>
    <mergeCell ref="B56:I56"/>
    <mergeCell ref="B57:I57"/>
    <mergeCell ref="B58:I58"/>
    <mergeCell ref="B59:I59"/>
    <mergeCell ref="P48:R48"/>
    <mergeCell ref="P49:R49"/>
    <mergeCell ref="P50:R50"/>
    <mergeCell ref="P51:R51"/>
    <mergeCell ref="P52:R52"/>
    <mergeCell ref="P53:R53"/>
    <mergeCell ref="E43:R43"/>
    <mergeCell ref="A44:B44"/>
    <mergeCell ref="E44:R44"/>
    <mergeCell ref="P45:R45"/>
    <mergeCell ref="P46:R46"/>
    <mergeCell ref="P47:R47"/>
    <mergeCell ref="E37:R37"/>
    <mergeCell ref="E38:R38"/>
    <mergeCell ref="E39:R39"/>
    <mergeCell ref="E40:R40"/>
    <mergeCell ref="E41:R41"/>
    <mergeCell ref="E42:R42"/>
    <mergeCell ref="E31:R31"/>
    <mergeCell ref="E32:R32"/>
    <mergeCell ref="E33:R33"/>
    <mergeCell ref="E34:R34"/>
    <mergeCell ref="E35:R35"/>
    <mergeCell ref="E36:R36"/>
    <mergeCell ref="E26:R26"/>
    <mergeCell ref="E27:R27"/>
    <mergeCell ref="E28:R28"/>
    <mergeCell ref="E29:R29"/>
    <mergeCell ref="E30:R30"/>
    <mergeCell ref="E19:R19"/>
    <mergeCell ref="E20:R20"/>
    <mergeCell ref="E21:R21"/>
    <mergeCell ref="E22:R22"/>
    <mergeCell ref="E23:R23"/>
    <mergeCell ref="E24:R24"/>
    <mergeCell ref="E17:R17"/>
    <mergeCell ref="E18:R18"/>
    <mergeCell ref="B3:D3"/>
    <mergeCell ref="H3:I3"/>
    <mergeCell ref="V3:W3"/>
    <mergeCell ref="E8:I8"/>
    <mergeCell ref="V9:W9"/>
    <mergeCell ref="A10:D10"/>
    <mergeCell ref="E25:R25"/>
    <mergeCell ref="B1:D1"/>
    <mergeCell ref="F1:G1"/>
    <mergeCell ref="Q1:R1"/>
    <mergeCell ref="B2:F2"/>
    <mergeCell ref="H2:I2"/>
    <mergeCell ref="J2:R2"/>
    <mergeCell ref="A11:D13"/>
    <mergeCell ref="A14:D14"/>
    <mergeCell ref="A15:D16"/>
    <mergeCell ref="J16:M16"/>
  </mergeCells>
  <printOptions horizontalCentered="1"/>
  <pageMargins left="0.25" right="0.1" top="0.77" bottom="0.28999999999999998" header="0.2" footer="7.0000000000000007E-2"/>
  <pageSetup scale="60" orientation="portrait" horizontalDpi="300" verticalDpi="300" r:id="rId1"/>
  <headerFooter alignWithMargins="0">
    <oddHeader xml:space="preserve">&amp;C&amp;"Book Antiqua,Bold Italic"&amp;14Henry Resources LLC
&amp;12Daily Drilling Report&amp;R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C675-336D-4958-A54F-B43F83199BCE}">
  <sheetPr>
    <pageSetUpPr fitToPage="1"/>
  </sheetPr>
  <dimension ref="A1:Z108"/>
  <sheetViews>
    <sheetView showZeros="0" workbookViewId="0">
      <selection activeCell="S2" sqref="S2"/>
    </sheetView>
  </sheetViews>
  <sheetFormatPr defaultColWidth="8.85546875" defaultRowHeight="12.75" x14ac:dyDescent="0.2"/>
  <cols>
    <col min="1" max="1" width="11.28515625" customWidth="1"/>
    <col min="2" max="2" width="9.7109375" customWidth="1"/>
    <col min="3" max="3" width="11" customWidth="1"/>
    <col min="5" max="6" width="9.42578125" customWidth="1"/>
    <col min="7" max="7" width="9.85546875" customWidth="1"/>
    <col min="8" max="8" width="9.28515625" customWidth="1"/>
    <col min="9" max="9" width="9" customWidth="1"/>
    <col min="10" max="10" width="9.42578125" customWidth="1"/>
    <col min="11" max="11" width="9.85546875" customWidth="1"/>
    <col min="12" max="12" width="8.85546875" customWidth="1"/>
    <col min="14" max="14" width="10.140625" customWidth="1"/>
    <col min="15" max="15" width="9.85546875" customWidth="1"/>
    <col min="16" max="16" width="10.85546875" customWidth="1"/>
    <col min="22" max="22" width="3" bestFit="1" customWidth="1"/>
    <col min="23" max="23" width="24.7109375" bestFit="1" customWidth="1"/>
    <col min="24" max="24" width="2.42578125" customWidth="1"/>
    <col min="25" max="25" width="17.42578125" customWidth="1"/>
  </cols>
  <sheetData>
    <row r="1" spans="1:26" ht="13.5" thickBot="1" x14ac:dyDescent="0.25">
      <c r="A1" s="390" t="s">
        <v>0</v>
      </c>
      <c r="B1" s="495" t="s">
        <v>211</v>
      </c>
      <c r="C1" s="495"/>
      <c r="D1" s="496"/>
      <c r="E1" s="391" t="s">
        <v>138</v>
      </c>
      <c r="F1" s="497">
        <v>43280</v>
      </c>
      <c r="G1" s="497"/>
      <c r="H1" s="391" t="s">
        <v>1</v>
      </c>
      <c r="I1" s="151">
        <v>9</v>
      </c>
      <c r="J1" s="128" t="s">
        <v>5</v>
      </c>
      <c r="K1" s="152">
        <v>8538</v>
      </c>
      <c r="L1" s="128" t="s">
        <v>7</v>
      </c>
      <c r="M1" s="153">
        <v>333</v>
      </c>
      <c r="N1" s="107" t="s">
        <v>69</v>
      </c>
      <c r="O1" s="222">
        <v>8518</v>
      </c>
      <c r="P1" s="116" t="s">
        <v>155</v>
      </c>
      <c r="Q1" s="498" t="s">
        <v>212</v>
      </c>
      <c r="R1" s="499"/>
    </row>
    <row r="2" spans="1:26" x14ac:dyDescent="0.2">
      <c r="A2" s="36" t="s">
        <v>141</v>
      </c>
      <c r="B2" s="500" t="s">
        <v>470</v>
      </c>
      <c r="C2" s="501"/>
      <c r="D2" s="501"/>
      <c r="E2" s="501"/>
      <c r="F2" s="502"/>
      <c r="G2" s="4" t="s">
        <v>139</v>
      </c>
      <c r="H2" s="503">
        <v>366808</v>
      </c>
      <c r="I2" s="504"/>
      <c r="J2" s="505" t="s">
        <v>43</v>
      </c>
      <c r="K2" s="506"/>
      <c r="L2" s="507"/>
      <c r="M2" s="507"/>
      <c r="N2" s="507"/>
      <c r="O2" s="507"/>
      <c r="P2" s="507"/>
      <c r="Q2" s="507"/>
      <c r="R2" s="508"/>
    </row>
    <row r="3" spans="1:26" ht="13.5" thickBot="1" x14ac:dyDescent="0.25">
      <c r="A3" s="36" t="s">
        <v>74</v>
      </c>
      <c r="B3" s="535" t="s">
        <v>289</v>
      </c>
      <c r="C3" s="536"/>
      <c r="D3" s="536"/>
      <c r="E3" s="4" t="s">
        <v>137</v>
      </c>
      <c r="F3" s="192">
        <f>IF(F1="","",IF(C73="","",(IF(C74="",IF(AND(C76="",C71&gt;0),((C72+E72)-(C71+E71)+(F1+0.25)-(C73+E73)),IF(AND(C76="",C71=""),(F1+0.25)-(C73+E73),(C76+E76)-(C73+E73)+((C72+E72)-(C71+E71)))),IF(AND(C76="",C71&gt;0),((C72+E72)-(C71+E71)+((C74+E74)-(C73+E73))+(F1+0.25)-(C75+E75)),IF(C76="",(((C74+E74)-(C73+E73))+(F1+0.25)-(C75+E75)),((C76+E76)-(C75+E75)+(C74+E74)-(C73+E73))))))))</f>
        <v>7.6145833333357587</v>
      </c>
      <c r="G3" s="4" t="s">
        <v>140</v>
      </c>
      <c r="H3" s="537">
        <v>931559</v>
      </c>
      <c r="I3" s="538"/>
      <c r="J3" s="5" t="s">
        <v>80</v>
      </c>
      <c r="K3" s="407" t="s">
        <v>44</v>
      </c>
      <c r="L3" s="407" t="s">
        <v>78</v>
      </c>
      <c r="M3" s="407" t="s">
        <v>93</v>
      </c>
      <c r="N3" s="407" t="s">
        <v>94</v>
      </c>
      <c r="O3" s="88" t="s">
        <v>95</v>
      </c>
      <c r="P3" s="88" t="s">
        <v>96</v>
      </c>
      <c r="Q3" s="88" t="s">
        <v>103</v>
      </c>
      <c r="R3" s="90" t="s">
        <v>104</v>
      </c>
      <c r="V3" s="539" t="s">
        <v>194</v>
      </c>
      <c r="W3" s="539"/>
      <c r="Z3" s="190"/>
    </row>
    <row r="4" spans="1:26" ht="12.75" customHeight="1" x14ac:dyDescent="0.2">
      <c r="A4" s="91" t="s">
        <v>18</v>
      </c>
      <c r="B4" s="406" t="s">
        <v>19</v>
      </c>
      <c r="C4" s="406" t="s">
        <v>20</v>
      </c>
      <c r="D4" s="406" t="s">
        <v>21</v>
      </c>
      <c r="E4" s="406" t="s">
        <v>22</v>
      </c>
      <c r="F4" s="406" t="s">
        <v>23</v>
      </c>
      <c r="G4" s="406" t="s">
        <v>25</v>
      </c>
      <c r="H4" s="406" t="s">
        <v>24</v>
      </c>
      <c r="I4" s="79" t="s">
        <v>26</v>
      </c>
      <c r="J4" s="223" t="s">
        <v>443</v>
      </c>
      <c r="K4" s="81">
        <v>2.2999999999999998</v>
      </c>
      <c r="L4" s="81">
        <v>62.92</v>
      </c>
      <c r="M4" s="22">
        <v>8472.7900000000009</v>
      </c>
      <c r="N4" s="22">
        <v>0.22</v>
      </c>
      <c r="O4" s="22">
        <v>129.4</v>
      </c>
      <c r="P4" s="22">
        <v>-20.2</v>
      </c>
      <c r="Q4" s="22">
        <v>130.97</v>
      </c>
      <c r="R4" s="224">
        <v>351.13</v>
      </c>
      <c r="V4">
        <v>1</v>
      </c>
      <c r="W4" s="130" t="s">
        <v>195</v>
      </c>
    </row>
    <row r="5" spans="1:26" ht="12.75" customHeight="1" x14ac:dyDescent="0.2">
      <c r="A5" s="165">
        <v>8.9</v>
      </c>
      <c r="B5" s="154">
        <v>40</v>
      </c>
      <c r="C5" s="154">
        <v>6</v>
      </c>
      <c r="D5" s="154">
        <v>9</v>
      </c>
      <c r="E5" s="187" t="s">
        <v>453</v>
      </c>
      <c r="F5" s="154"/>
      <c r="G5" s="164">
        <v>10</v>
      </c>
      <c r="H5" s="154">
        <v>2.6</v>
      </c>
      <c r="I5" s="126">
        <v>40000</v>
      </c>
      <c r="J5" s="225"/>
      <c r="K5" s="82"/>
      <c r="L5" s="81"/>
      <c r="M5" s="22"/>
      <c r="N5" s="22"/>
      <c r="O5" s="22"/>
      <c r="P5" s="22"/>
      <c r="Q5" s="22"/>
      <c r="R5" s="224"/>
      <c r="V5">
        <v>2</v>
      </c>
      <c r="W5" s="130" t="s">
        <v>196</v>
      </c>
    </row>
    <row r="6" spans="1:26" ht="12.75" customHeight="1" x14ac:dyDescent="0.2">
      <c r="A6" s="5" t="s">
        <v>81</v>
      </c>
      <c r="B6" s="9" t="s">
        <v>82</v>
      </c>
      <c r="C6" s="9" t="s">
        <v>83</v>
      </c>
      <c r="D6" s="86" t="s">
        <v>84</v>
      </c>
      <c r="E6" s="86" t="s">
        <v>87</v>
      </c>
      <c r="F6" s="86" t="s">
        <v>88</v>
      </c>
      <c r="G6" s="86" t="s">
        <v>89</v>
      </c>
      <c r="H6" s="9" t="s">
        <v>85</v>
      </c>
      <c r="I6" s="9" t="s">
        <v>86</v>
      </c>
      <c r="J6" s="225"/>
      <c r="K6" s="82"/>
      <c r="L6" s="81"/>
      <c r="M6" s="22"/>
      <c r="N6" s="22"/>
      <c r="O6" s="22"/>
      <c r="P6" s="22"/>
      <c r="Q6" s="22"/>
      <c r="R6" s="224"/>
      <c r="V6">
        <v>3</v>
      </c>
      <c r="W6" s="130" t="s">
        <v>197</v>
      </c>
    </row>
    <row r="7" spans="1:26" ht="12.75" customHeight="1" thickBot="1" x14ac:dyDescent="0.25">
      <c r="A7" s="32"/>
      <c r="B7" s="409"/>
      <c r="C7" s="409"/>
      <c r="D7" s="29"/>
      <c r="E7" s="105"/>
      <c r="F7" s="105"/>
      <c r="G7" s="105">
        <v>4</v>
      </c>
      <c r="H7" s="105"/>
      <c r="I7" s="396"/>
      <c r="J7" s="225"/>
      <c r="K7" s="82"/>
      <c r="L7" s="81"/>
      <c r="M7" s="22"/>
      <c r="N7" s="22"/>
      <c r="O7" s="22"/>
      <c r="P7" s="22"/>
      <c r="Q7" s="22"/>
      <c r="R7" s="224"/>
      <c r="V7">
        <v>4</v>
      </c>
      <c r="W7" s="130" t="s">
        <v>198</v>
      </c>
    </row>
    <row r="8" spans="1:26" ht="12.75" customHeight="1" x14ac:dyDescent="0.2">
      <c r="A8" s="5" t="s">
        <v>149</v>
      </c>
      <c r="B8" s="407" t="s">
        <v>187</v>
      </c>
      <c r="C8" s="88" t="s">
        <v>188</v>
      </c>
      <c r="D8" s="6" t="s">
        <v>189</v>
      </c>
      <c r="E8" s="540" t="s">
        <v>146</v>
      </c>
      <c r="F8" s="507"/>
      <c r="G8" s="507"/>
      <c r="H8" s="507"/>
      <c r="I8" s="508"/>
      <c r="J8" s="225"/>
      <c r="K8" s="82"/>
      <c r="L8" s="81"/>
      <c r="M8" s="22"/>
      <c r="N8" s="22">
        <v>0</v>
      </c>
      <c r="O8" s="22"/>
      <c r="P8" s="22"/>
      <c r="Q8" s="22"/>
      <c r="R8" s="224"/>
    </row>
    <row r="9" spans="1:26" ht="12.75" customHeight="1" thickBot="1" x14ac:dyDescent="0.25">
      <c r="A9" s="129"/>
      <c r="B9" s="109"/>
      <c r="C9" s="80"/>
      <c r="D9" s="155"/>
      <c r="E9" s="118" t="s">
        <v>5</v>
      </c>
      <c r="F9" s="119" t="s">
        <v>145</v>
      </c>
      <c r="G9" s="9" t="s">
        <v>68</v>
      </c>
      <c r="H9" s="9" t="s">
        <v>42</v>
      </c>
      <c r="I9" s="6" t="s">
        <v>45</v>
      </c>
      <c r="J9" s="223"/>
      <c r="K9" s="82"/>
      <c r="L9" s="81"/>
      <c r="M9" s="22"/>
      <c r="N9" s="22"/>
      <c r="O9" s="22"/>
      <c r="P9" s="22"/>
      <c r="Q9" s="22"/>
      <c r="R9" s="224"/>
      <c r="V9" s="539" t="s">
        <v>185</v>
      </c>
      <c r="W9" s="539"/>
    </row>
    <row r="10" spans="1:26" ht="12.75" customHeight="1" x14ac:dyDescent="0.2">
      <c r="A10" s="518" t="s">
        <v>147</v>
      </c>
      <c r="B10" s="519"/>
      <c r="C10" s="519"/>
      <c r="D10" s="520"/>
      <c r="E10" s="32" t="s">
        <v>436</v>
      </c>
      <c r="F10" s="33" t="s">
        <v>365</v>
      </c>
      <c r="G10" s="409">
        <v>255</v>
      </c>
      <c r="H10" s="409">
        <v>260</v>
      </c>
      <c r="I10" s="410">
        <v>240</v>
      </c>
      <c r="J10" s="225"/>
      <c r="K10" s="82"/>
      <c r="L10" s="81"/>
      <c r="M10" s="22"/>
      <c r="N10" s="22"/>
      <c r="O10" s="22"/>
      <c r="P10" s="22"/>
      <c r="Q10" s="22"/>
      <c r="R10" s="224"/>
      <c r="V10">
        <v>1</v>
      </c>
      <c r="W10" s="130" t="s">
        <v>165</v>
      </c>
    </row>
    <row r="11" spans="1:26" ht="12.75" customHeight="1" x14ac:dyDescent="0.2">
      <c r="A11" s="509" t="s">
        <v>454</v>
      </c>
      <c r="B11" s="510"/>
      <c r="C11" s="510"/>
      <c r="D11" s="511"/>
      <c r="E11" s="32"/>
      <c r="F11" s="409"/>
      <c r="G11" s="409"/>
      <c r="H11" s="409"/>
      <c r="I11" s="410"/>
      <c r="J11" s="225"/>
      <c r="K11" s="82"/>
      <c r="L11" s="81"/>
      <c r="M11" s="22"/>
      <c r="N11" s="22"/>
      <c r="O11" s="22"/>
      <c r="P11" s="22"/>
      <c r="Q11" s="22"/>
      <c r="R11" s="224"/>
      <c r="V11">
        <v>2</v>
      </c>
      <c r="W11" s="130" t="s">
        <v>166</v>
      </c>
    </row>
    <row r="12" spans="1:26" ht="12.75" customHeight="1" x14ac:dyDescent="0.2">
      <c r="A12" s="512"/>
      <c r="B12" s="513"/>
      <c r="C12" s="513"/>
      <c r="D12" s="514"/>
      <c r="E12" s="32"/>
      <c r="F12" s="409"/>
      <c r="G12" s="409"/>
      <c r="H12" s="409"/>
      <c r="I12" s="410"/>
      <c r="J12" s="225"/>
      <c r="K12" s="82"/>
      <c r="L12" s="81"/>
      <c r="M12" s="22"/>
      <c r="N12" s="22"/>
      <c r="O12" s="22"/>
      <c r="P12" s="22"/>
      <c r="Q12" s="22"/>
      <c r="R12" s="224"/>
      <c r="V12">
        <v>3</v>
      </c>
      <c r="W12" s="130" t="s">
        <v>167</v>
      </c>
    </row>
    <row r="13" spans="1:26" ht="12.75" customHeight="1" x14ac:dyDescent="0.2">
      <c r="A13" s="515"/>
      <c r="B13" s="516"/>
      <c r="C13" s="516"/>
      <c r="D13" s="517"/>
      <c r="E13" s="235"/>
      <c r="F13" s="409"/>
      <c r="G13" s="226"/>
      <c r="H13" s="121"/>
      <c r="I13" s="122"/>
      <c r="J13" s="225"/>
      <c r="K13" s="82"/>
      <c r="L13" s="81"/>
      <c r="M13" s="22"/>
      <c r="N13" s="22"/>
      <c r="O13" s="22"/>
      <c r="P13" s="22"/>
      <c r="Q13" s="22"/>
      <c r="R13" s="224"/>
      <c r="V13">
        <v>4</v>
      </c>
      <c r="W13" s="130" t="s">
        <v>168</v>
      </c>
    </row>
    <row r="14" spans="1:26" ht="12.75" customHeight="1" x14ac:dyDescent="0.2">
      <c r="A14" s="518" t="s">
        <v>148</v>
      </c>
      <c r="B14" s="519"/>
      <c r="C14" s="519"/>
      <c r="D14" s="520"/>
      <c r="E14" s="223"/>
      <c r="F14" s="409"/>
      <c r="G14" s="226"/>
      <c r="H14" s="121"/>
      <c r="I14" s="122"/>
      <c r="J14" s="227"/>
      <c r="K14" s="83"/>
      <c r="L14" s="81"/>
      <c r="M14" s="22"/>
      <c r="N14" s="22"/>
      <c r="O14" s="22"/>
      <c r="P14" s="22"/>
      <c r="Q14" s="22"/>
      <c r="R14" s="224"/>
      <c r="V14">
        <v>5</v>
      </c>
      <c r="W14" s="130" t="s">
        <v>169</v>
      </c>
    </row>
    <row r="15" spans="1:26" ht="12.75" customHeight="1" thickBot="1" x14ac:dyDescent="0.25">
      <c r="A15" s="521"/>
      <c r="B15" s="522"/>
      <c r="C15" s="522"/>
      <c r="D15" s="523"/>
      <c r="E15" s="236"/>
      <c r="F15" s="409"/>
      <c r="G15" s="226"/>
      <c r="H15" s="121"/>
      <c r="I15" s="122"/>
      <c r="J15" s="228"/>
      <c r="K15" s="84"/>
      <c r="L15" s="188"/>
      <c r="M15" s="23"/>
      <c r="N15" s="23"/>
      <c r="O15" s="23"/>
      <c r="P15" s="23"/>
      <c r="Q15" s="23"/>
      <c r="R15" s="229"/>
      <c r="V15">
        <v>6</v>
      </c>
      <c r="W15" s="130" t="s">
        <v>170</v>
      </c>
    </row>
    <row r="16" spans="1:26" ht="12.75" customHeight="1" thickBot="1" x14ac:dyDescent="0.25">
      <c r="A16" s="524"/>
      <c r="B16" s="525"/>
      <c r="C16" s="525"/>
      <c r="D16" s="526"/>
      <c r="E16" s="237"/>
      <c r="F16" s="35"/>
      <c r="G16" s="78"/>
      <c r="H16" s="20"/>
      <c r="I16" s="117"/>
      <c r="J16" s="527" t="s">
        <v>152</v>
      </c>
      <c r="K16" s="528"/>
      <c r="L16" s="528"/>
      <c r="M16" s="529"/>
      <c r="N16" s="408" t="s">
        <v>153</v>
      </c>
      <c r="O16" s="230" t="s">
        <v>382</v>
      </c>
      <c r="P16" s="408" t="s">
        <v>154</v>
      </c>
      <c r="Q16" s="231" t="s">
        <v>444</v>
      </c>
      <c r="R16" s="123"/>
      <c r="V16">
        <v>7</v>
      </c>
      <c r="W16" s="130" t="s">
        <v>171</v>
      </c>
    </row>
    <row r="17" spans="1:23" ht="12.75" customHeight="1" x14ac:dyDescent="0.2">
      <c r="A17" s="106" t="s">
        <v>36</v>
      </c>
      <c r="B17" s="406" t="s">
        <v>37</v>
      </c>
      <c r="C17" s="406" t="s">
        <v>38</v>
      </c>
      <c r="D17" s="406" t="s">
        <v>79</v>
      </c>
      <c r="E17" s="530" t="s">
        <v>39</v>
      </c>
      <c r="F17" s="531"/>
      <c r="G17" s="531"/>
      <c r="H17" s="531"/>
      <c r="I17" s="531"/>
      <c r="J17" s="531"/>
      <c r="K17" s="531"/>
      <c r="L17" s="531"/>
      <c r="M17" s="531"/>
      <c r="N17" s="531"/>
      <c r="O17" s="531"/>
      <c r="P17" s="531"/>
      <c r="Q17" s="531"/>
      <c r="R17" s="532"/>
      <c r="V17">
        <v>8</v>
      </c>
      <c r="W17" s="130" t="s">
        <v>172</v>
      </c>
    </row>
    <row r="18" spans="1:23" ht="12.75" customHeight="1" x14ac:dyDescent="0.2">
      <c r="A18" s="3">
        <v>0.25</v>
      </c>
      <c r="B18" s="2">
        <v>0.30208333333333331</v>
      </c>
      <c r="C18" s="67">
        <v>1.25</v>
      </c>
      <c r="D18" s="409">
        <v>2.12</v>
      </c>
      <c r="E18" s="533" t="s">
        <v>460</v>
      </c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4"/>
      <c r="V18">
        <v>9</v>
      </c>
      <c r="W18" s="130" t="s">
        <v>173</v>
      </c>
    </row>
    <row r="19" spans="1:23" ht="12.75" customHeight="1" x14ac:dyDescent="0.2">
      <c r="A19" s="3">
        <f t="shared" ref="A19:A43" si="0">B18</f>
        <v>0.30208333333333331</v>
      </c>
      <c r="B19" s="2">
        <v>0.41666666666666669</v>
      </c>
      <c r="C19" s="67">
        <v>2.75</v>
      </c>
      <c r="D19" s="409">
        <v>2.12</v>
      </c>
      <c r="E19" s="533" t="s">
        <v>461</v>
      </c>
      <c r="F19" s="533"/>
      <c r="G19" s="533"/>
      <c r="H19" s="533"/>
      <c r="I19" s="533"/>
      <c r="J19" s="533"/>
      <c r="K19" s="533"/>
      <c r="L19" s="533"/>
      <c r="M19" s="533"/>
      <c r="N19" s="533"/>
      <c r="O19" s="533"/>
      <c r="P19" s="533"/>
      <c r="Q19" s="533"/>
      <c r="R19" s="534"/>
      <c r="V19">
        <v>10</v>
      </c>
      <c r="W19" s="130" t="s">
        <v>174</v>
      </c>
    </row>
    <row r="20" spans="1:23" ht="12.75" customHeight="1" x14ac:dyDescent="0.2">
      <c r="A20" s="3">
        <f t="shared" si="0"/>
        <v>0.41666666666666669</v>
      </c>
      <c r="B20" s="2">
        <v>0.52083333333333337</v>
      </c>
      <c r="C20" s="67">
        <v>2.5</v>
      </c>
      <c r="D20" s="409">
        <v>2.12</v>
      </c>
      <c r="E20" s="533" t="s">
        <v>463</v>
      </c>
      <c r="F20" s="533"/>
      <c r="G20" s="533"/>
      <c r="H20" s="533"/>
      <c r="I20" s="533"/>
      <c r="J20" s="533"/>
      <c r="K20" s="533"/>
      <c r="L20" s="533"/>
      <c r="M20" s="533"/>
      <c r="N20" s="533"/>
      <c r="O20" s="533"/>
      <c r="P20" s="533"/>
      <c r="Q20" s="533"/>
      <c r="R20" s="534"/>
      <c r="V20">
        <v>11</v>
      </c>
      <c r="W20" s="130" t="s">
        <v>175</v>
      </c>
    </row>
    <row r="21" spans="1:23" ht="12.75" customHeight="1" x14ac:dyDescent="0.2">
      <c r="A21" s="3">
        <f t="shared" si="0"/>
        <v>0.52083333333333337</v>
      </c>
      <c r="B21" s="2">
        <v>0.61458333333333337</v>
      </c>
      <c r="C21" s="67">
        <v>2.25</v>
      </c>
      <c r="D21" s="409">
        <v>2.12</v>
      </c>
      <c r="E21" s="533" t="s">
        <v>462</v>
      </c>
      <c r="F21" s="533"/>
      <c r="G21" s="533"/>
      <c r="H21" s="533"/>
      <c r="I21" s="533"/>
      <c r="J21" s="533"/>
      <c r="K21" s="533"/>
      <c r="L21" s="533"/>
      <c r="M21" s="533"/>
      <c r="N21" s="533"/>
      <c r="O21" s="533"/>
      <c r="P21" s="533"/>
      <c r="Q21" s="533"/>
      <c r="R21" s="534"/>
      <c r="V21">
        <v>12</v>
      </c>
      <c r="W21" s="130" t="s">
        <v>176</v>
      </c>
    </row>
    <row r="22" spans="1:23" ht="12.75" customHeight="1" x14ac:dyDescent="0.2">
      <c r="A22" s="3">
        <f t="shared" si="0"/>
        <v>0.61458333333333337</v>
      </c>
      <c r="B22" s="2">
        <v>0.72916666666666663</v>
      </c>
      <c r="C22" s="67">
        <v>2.75</v>
      </c>
      <c r="D22" s="409">
        <v>2.12</v>
      </c>
      <c r="E22" s="533" t="s">
        <v>464</v>
      </c>
      <c r="F22" s="533"/>
      <c r="G22" s="533"/>
      <c r="H22" s="533"/>
      <c r="I22" s="533"/>
      <c r="J22" s="533"/>
      <c r="K22" s="533"/>
      <c r="L22" s="533"/>
      <c r="M22" s="533"/>
      <c r="N22" s="533"/>
      <c r="O22" s="533"/>
      <c r="P22" s="533"/>
      <c r="Q22" s="533"/>
      <c r="R22" s="534"/>
      <c r="V22">
        <v>13</v>
      </c>
      <c r="W22" s="130" t="s">
        <v>177</v>
      </c>
    </row>
    <row r="23" spans="1:23" ht="12.75" customHeight="1" x14ac:dyDescent="0.2">
      <c r="A23" s="3">
        <f t="shared" si="0"/>
        <v>0.72916666666666663</v>
      </c>
      <c r="B23" s="2">
        <v>0.79166666666666663</v>
      </c>
      <c r="C23" s="67">
        <v>1.5</v>
      </c>
      <c r="D23" s="409">
        <v>2.12</v>
      </c>
      <c r="E23" s="533" t="s">
        <v>465</v>
      </c>
      <c r="F23" s="533"/>
      <c r="G23" s="533"/>
      <c r="H23" s="533"/>
      <c r="I23" s="533"/>
      <c r="J23" s="533"/>
      <c r="K23" s="533"/>
      <c r="L23" s="533"/>
      <c r="M23" s="533"/>
      <c r="N23" s="533"/>
      <c r="O23" s="533"/>
      <c r="P23" s="533"/>
      <c r="Q23" s="533"/>
      <c r="R23" s="534"/>
      <c r="V23">
        <v>14</v>
      </c>
      <c r="W23" s="130" t="s">
        <v>178</v>
      </c>
    </row>
    <row r="24" spans="1:23" ht="12.75" customHeight="1" x14ac:dyDescent="0.2">
      <c r="A24" s="3">
        <f t="shared" si="0"/>
        <v>0.79166666666666663</v>
      </c>
      <c r="B24" s="2">
        <v>0.90625</v>
      </c>
      <c r="C24" s="67">
        <v>2.75</v>
      </c>
      <c r="D24" s="409">
        <v>2.12</v>
      </c>
      <c r="E24" s="533" t="s">
        <v>467</v>
      </c>
      <c r="F24" s="533"/>
      <c r="G24" s="533"/>
      <c r="H24" s="533"/>
      <c r="I24" s="533"/>
      <c r="J24" s="533"/>
      <c r="K24" s="533"/>
      <c r="L24" s="533"/>
      <c r="M24" s="533"/>
      <c r="N24" s="533"/>
      <c r="O24" s="533"/>
      <c r="P24" s="533"/>
      <c r="Q24" s="533"/>
      <c r="R24" s="534"/>
      <c r="V24">
        <v>15</v>
      </c>
      <c r="W24" s="130" t="s">
        <v>179</v>
      </c>
    </row>
    <row r="25" spans="1:23" ht="12.75" customHeight="1" x14ac:dyDescent="0.2">
      <c r="A25" s="3">
        <f t="shared" si="0"/>
        <v>0.90625</v>
      </c>
      <c r="B25" s="2">
        <v>0.91666666666666663</v>
      </c>
      <c r="C25" s="67">
        <v>0.25</v>
      </c>
      <c r="D25" s="409">
        <v>2.12</v>
      </c>
      <c r="E25" s="533" t="s">
        <v>466</v>
      </c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3"/>
      <c r="Q25" s="533"/>
      <c r="R25" s="534"/>
      <c r="V25">
        <v>16</v>
      </c>
      <c r="W25" s="130" t="s">
        <v>180</v>
      </c>
    </row>
    <row r="26" spans="1:23" ht="12.75" customHeight="1" x14ac:dyDescent="0.2">
      <c r="A26" s="3">
        <f t="shared" si="0"/>
        <v>0.91666666666666663</v>
      </c>
      <c r="B26" s="2">
        <v>8.3333333333333329E-2</v>
      </c>
      <c r="C26" s="67">
        <v>4</v>
      </c>
      <c r="D26" s="409">
        <v>2.12</v>
      </c>
      <c r="E26" s="533" t="s">
        <v>472</v>
      </c>
      <c r="F26" s="533"/>
      <c r="G26" s="533"/>
      <c r="H26" s="533"/>
      <c r="I26" s="533"/>
      <c r="J26" s="533"/>
      <c r="K26" s="533"/>
      <c r="L26" s="533"/>
      <c r="M26" s="533"/>
      <c r="N26" s="533"/>
      <c r="O26" s="533"/>
      <c r="P26" s="533"/>
      <c r="Q26" s="533"/>
      <c r="R26" s="534"/>
      <c r="V26">
        <v>17</v>
      </c>
      <c r="W26" s="130" t="s">
        <v>181</v>
      </c>
    </row>
    <row r="27" spans="1:23" ht="12.75" customHeight="1" x14ac:dyDescent="0.2">
      <c r="A27" s="3">
        <f t="shared" si="0"/>
        <v>8.3333333333333329E-2</v>
      </c>
      <c r="B27" s="2">
        <v>0.125</v>
      </c>
      <c r="C27" s="67">
        <v>1</v>
      </c>
      <c r="D27" s="409">
        <v>2.12</v>
      </c>
      <c r="E27" s="533" t="s">
        <v>468</v>
      </c>
      <c r="F27" s="533"/>
      <c r="G27" s="533"/>
      <c r="H27" s="533"/>
      <c r="I27" s="533"/>
      <c r="J27" s="533"/>
      <c r="K27" s="533"/>
      <c r="L27" s="533"/>
      <c r="M27" s="533"/>
      <c r="N27" s="533"/>
      <c r="O27" s="533"/>
      <c r="P27" s="533"/>
      <c r="Q27" s="533"/>
      <c r="R27" s="534"/>
      <c r="V27">
        <v>18</v>
      </c>
      <c r="W27" s="130" t="s">
        <v>182</v>
      </c>
    </row>
    <row r="28" spans="1:23" ht="12.75" customHeight="1" x14ac:dyDescent="0.2">
      <c r="A28" s="3">
        <f t="shared" si="0"/>
        <v>0.125</v>
      </c>
      <c r="B28" s="2">
        <v>0.22916666666666666</v>
      </c>
      <c r="C28" s="67">
        <v>2.5</v>
      </c>
      <c r="D28" s="409">
        <v>2.12</v>
      </c>
      <c r="E28" s="533" t="s">
        <v>469</v>
      </c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4"/>
      <c r="V28">
        <v>19</v>
      </c>
      <c r="W28" s="130" t="s">
        <v>183</v>
      </c>
    </row>
    <row r="29" spans="1:23" s="1" customFormat="1" ht="12.75" customHeight="1" x14ac:dyDescent="0.2">
      <c r="A29" s="3">
        <f t="shared" si="0"/>
        <v>0.22916666666666666</v>
      </c>
      <c r="B29" s="2">
        <v>0.25</v>
      </c>
      <c r="C29" s="67">
        <v>0.5</v>
      </c>
      <c r="D29" s="409">
        <v>2.12</v>
      </c>
      <c r="E29" s="533" t="s">
        <v>471</v>
      </c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4"/>
      <c r="V29">
        <v>20</v>
      </c>
      <c r="W29" s="130" t="s">
        <v>184</v>
      </c>
    </row>
    <row r="30" spans="1:23" ht="12.75" customHeight="1" x14ac:dyDescent="0.2">
      <c r="A30" s="3">
        <f t="shared" si="0"/>
        <v>0.25</v>
      </c>
      <c r="B30" s="2"/>
      <c r="C30" s="67"/>
      <c r="D30" s="409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4"/>
      <c r="V30">
        <v>21</v>
      </c>
      <c r="W30" s="130" t="s">
        <v>199</v>
      </c>
    </row>
    <row r="31" spans="1:23" ht="12.75" customHeight="1" x14ac:dyDescent="0.2">
      <c r="A31" s="3">
        <f t="shared" si="0"/>
        <v>0</v>
      </c>
      <c r="B31" s="2"/>
      <c r="C31" s="67"/>
      <c r="D31" s="409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4"/>
      <c r="V31">
        <v>22</v>
      </c>
    </row>
    <row r="32" spans="1:23" ht="12.75" customHeight="1" x14ac:dyDescent="0.2">
      <c r="A32" s="3">
        <f t="shared" si="0"/>
        <v>0</v>
      </c>
      <c r="B32" s="2"/>
      <c r="C32" s="67"/>
      <c r="D32" s="409"/>
      <c r="E32" s="533"/>
      <c r="F32" s="533"/>
      <c r="G32" s="533"/>
      <c r="H32" s="533"/>
      <c r="I32" s="533"/>
      <c r="J32" s="533"/>
      <c r="K32" s="533"/>
      <c r="L32" s="533"/>
      <c r="M32" s="533"/>
      <c r="N32" s="533"/>
      <c r="O32" s="533"/>
      <c r="P32" s="533"/>
      <c r="Q32" s="533"/>
      <c r="R32" s="534"/>
      <c r="V32">
        <v>23</v>
      </c>
    </row>
    <row r="33" spans="1:18" ht="12.75" customHeight="1" x14ac:dyDescent="0.2">
      <c r="A33" s="3">
        <f t="shared" si="0"/>
        <v>0</v>
      </c>
      <c r="B33" s="2"/>
      <c r="C33" s="67"/>
      <c r="D33" s="409"/>
      <c r="E33" s="533"/>
      <c r="F33" s="533"/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4"/>
    </row>
    <row r="34" spans="1:18" ht="12.75" customHeight="1" x14ac:dyDescent="0.2">
      <c r="A34" s="3">
        <f t="shared" si="0"/>
        <v>0</v>
      </c>
      <c r="B34" s="2"/>
      <c r="C34" s="67"/>
      <c r="D34" s="409"/>
      <c r="E34" s="533"/>
      <c r="F34" s="533"/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4"/>
    </row>
    <row r="35" spans="1:18" ht="12.75" customHeight="1" x14ac:dyDescent="0.2">
      <c r="A35" s="3">
        <f t="shared" si="0"/>
        <v>0</v>
      </c>
      <c r="B35" s="2"/>
      <c r="C35" s="67"/>
      <c r="D35" s="409"/>
      <c r="E35" s="533"/>
      <c r="F35" s="533"/>
      <c r="G35" s="533"/>
      <c r="H35" s="533"/>
      <c r="I35" s="533"/>
      <c r="J35" s="533"/>
      <c r="K35" s="533"/>
      <c r="L35" s="533"/>
      <c r="M35" s="533"/>
      <c r="N35" s="533"/>
      <c r="O35" s="533"/>
      <c r="P35" s="533"/>
      <c r="Q35" s="533"/>
      <c r="R35" s="534"/>
    </row>
    <row r="36" spans="1:18" ht="12.75" customHeight="1" x14ac:dyDescent="0.2">
      <c r="A36" s="3">
        <f t="shared" si="0"/>
        <v>0</v>
      </c>
      <c r="B36" s="2"/>
      <c r="C36" s="67"/>
      <c r="D36" s="409"/>
      <c r="E36" s="533"/>
      <c r="F36" s="533"/>
      <c r="G36" s="533"/>
      <c r="H36" s="533"/>
      <c r="I36" s="533"/>
      <c r="J36" s="533"/>
      <c r="K36" s="533"/>
      <c r="L36" s="533"/>
      <c r="M36" s="533"/>
      <c r="N36" s="533"/>
      <c r="O36" s="533"/>
      <c r="P36" s="533"/>
      <c r="Q36" s="533"/>
      <c r="R36" s="534"/>
    </row>
    <row r="37" spans="1:18" ht="12.75" customHeight="1" x14ac:dyDescent="0.2">
      <c r="A37" s="3">
        <f t="shared" si="0"/>
        <v>0</v>
      </c>
      <c r="B37" s="2"/>
      <c r="C37" s="67"/>
      <c r="D37" s="409"/>
      <c r="E37" s="533"/>
      <c r="F37" s="533"/>
      <c r="G37" s="533"/>
      <c r="H37" s="533"/>
      <c r="I37" s="533"/>
      <c r="J37" s="533"/>
      <c r="K37" s="533"/>
      <c r="L37" s="533"/>
      <c r="M37" s="533"/>
      <c r="N37" s="533"/>
      <c r="O37" s="533"/>
      <c r="P37" s="533"/>
      <c r="Q37" s="533"/>
      <c r="R37" s="534"/>
    </row>
    <row r="38" spans="1:18" ht="12.75" customHeight="1" x14ac:dyDescent="0.2">
      <c r="A38" s="3">
        <f t="shared" si="0"/>
        <v>0</v>
      </c>
      <c r="B38" s="2"/>
      <c r="C38" s="67"/>
      <c r="D38" s="409"/>
      <c r="E38" s="533"/>
      <c r="F38" s="533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33"/>
      <c r="R38" s="534"/>
    </row>
    <row r="39" spans="1:18" ht="12.75" customHeight="1" x14ac:dyDescent="0.2">
      <c r="A39" s="3">
        <f t="shared" si="0"/>
        <v>0</v>
      </c>
      <c r="B39" s="2"/>
      <c r="C39" s="67"/>
      <c r="D39" s="409"/>
      <c r="E39" s="533"/>
      <c r="F39" s="533"/>
      <c r="G39" s="533"/>
      <c r="H39" s="533"/>
      <c r="I39" s="533"/>
      <c r="J39" s="533"/>
      <c r="K39" s="533"/>
      <c r="L39" s="533"/>
      <c r="M39" s="533"/>
      <c r="N39" s="533"/>
      <c r="O39" s="533"/>
      <c r="P39" s="533"/>
      <c r="Q39" s="533"/>
      <c r="R39" s="534"/>
    </row>
    <row r="40" spans="1:18" x14ac:dyDescent="0.2">
      <c r="A40" s="3">
        <f t="shared" si="0"/>
        <v>0</v>
      </c>
      <c r="B40" s="2"/>
      <c r="C40" s="67"/>
      <c r="D40" s="409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4"/>
    </row>
    <row r="41" spans="1:18" x14ac:dyDescent="0.2">
      <c r="A41" s="3">
        <f t="shared" si="0"/>
        <v>0</v>
      </c>
      <c r="B41" s="2"/>
      <c r="C41" s="67"/>
      <c r="D41" s="409"/>
      <c r="E41" s="533"/>
      <c r="F41" s="533"/>
      <c r="G41" s="533"/>
      <c r="H41" s="533"/>
      <c r="I41" s="533"/>
      <c r="J41" s="533"/>
      <c r="K41" s="533"/>
      <c r="L41" s="533"/>
      <c r="M41" s="533"/>
      <c r="N41" s="533"/>
      <c r="O41" s="533"/>
      <c r="P41" s="533"/>
      <c r="Q41" s="533"/>
      <c r="R41" s="534"/>
    </row>
    <row r="42" spans="1:18" x14ac:dyDescent="0.2">
      <c r="A42" s="3">
        <f t="shared" si="0"/>
        <v>0</v>
      </c>
      <c r="B42" s="2"/>
      <c r="C42" s="67"/>
      <c r="D42" s="409"/>
      <c r="E42" s="533" t="s">
        <v>450</v>
      </c>
      <c r="F42" s="533"/>
      <c r="G42" s="533"/>
      <c r="H42" s="533"/>
      <c r="I42" s="533"/>
      <c r="J42" s="533"/>
      <c r="K42" s="533"/>
      <c r="L42" s="533"/>
      <c r="M42" s="533"/>
      <c r="N42" s="533"/>
      <c r="O42" s="533"/>
      <c r="P42" s="533"/>
      <c r="Q42" s="533"/>
      <c r="R42" s="534"/>
    </row>
    <row r="43" spans="1:18" x14ac:dyDescent="0.2">
      <c r="A43" s="3">
        <f t="shared" si="0"/>
        <v>0</v>
      </c>
      <c r="B43" s="2"/>
      <c r="C43" s="67"/>
      <c r="D43" s="409"/>
      <c r="E43" s="533" t="s">
        <v>438</v>
      </c>
      <c r="F43" s="533"/>
      <c r="G43" s="533"/>
      <c r="H43" s="533"/>
      <c r="I43" s="533"/>
      <c r="J43" s="533"/>
      <c r="K43" s="533"/>
      <c r="L43" s="533"/>
      <c r="M43" s="533"/>
      <c r="N43" s="533"/>
      <c r="O43" s="533"/>
      <c r="P43" s="533"/>
      <c r="Q43" s="533"/>
      <c r="R43" s="534"/>
    </row>
    <row r="44" spans="1:18" ht="13.5" thickBot="1" x14ac:dyDescent="0.25">
      <c r="A44" s="543" t="s">
        <v>40</v>
      </c>
      <c r="B44" s="544"/>
      <c r="C44" s="62">
        <f>SUM(C18:C43)</f>
        <v>24</v>
      </c>
      <c r="D44" s="80"/>
      <c r="E44" s="545" t="s">
        <v>473</v>
      </c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45"/>
      <c r="R44" s="546"/>
    </row>
    <row r="45" spans="1:18" x14ac:dyDescent="0.2">
      <c r="A45" s="7" t="s">
        <v>98</v>
      </c>
      <c r="B45" s="77" t="s">
        <v>2</v>
      </c>
      <c r="C45" s="77" t="s">
        <v>8</v>
      </c>
      <c r="D45" s="77" t="s">
        <v>9</v>
      </c>
      <c r="E45" s="77" t="s">
        <v>90</v>
      </c>
      <c r="F45" s="77" t="s">
        <v>10</v>
      </c>
      <c r="G45" s="77" t="s">
        <v>11</v>
      </c>
      <c r="H45" s="77" t="s">
        <v>12</v>
      </c>
      <c r="I45" s="77" t="s">
        <v>13</v>
      </c>
      <c r="J45" s="77" t="s">
        <v>14</v>
      </c>
      <c r="K45" s="77" t="s">
        <v>15</v>
      </c>
      <c r="L45" s="77" t="s">
        <v>91</v>
      </c>
      <c r="M45" s="87" t="s">
        <v>48</v>
      </c>
      <c r="N45" s="87" t="s">
        <v>16</v>
      </c>
      <c r="O45" s="87" t="s">
        <v>92</v>
      </c>
      <c r="P45" s="547" t="s">
        <v>17</v>
      </c>
      <c r="Q45" s="519"/>
      <c r="R45" s="520"/>
    </row>
    <row r="46" spans="1:18" x14ac:dyDescent="0.2">
      <c r="A46" s="156">
        <v>1</v>
      </c>
      <c r="B46" s="202">
        <v>17.5</v>
      </c>
      <c r="C46" s="157" t="s">
        <v>224</v>
      </c>
      <c r="D46" s="157" t="s">
        <v>221</v>
      </c>
      <c r="E46" s="157"/>
      <c r="F46" s="157">
        <v>17111528</v>
      </c>
      <c r="G46" s="157" t="s">
        <v>222</v>
      </c>
      <c r="H46" s="157">
        <v>40</v>
      </c>
      <c r="I46" s="157">
        <v>1177</v>
      </c>
      <c r="J46" s="189">
        <f t="shared" ref="J46:J53" si="1">IF(I46="","",I46-H46)</f>
        <v>1137</v>
      </c>
      <c r="K46" s="158">
        <v>20.5</v>
      </c>
      <c r="L46" s="85">
        <f t="shared" ref="L46:L53" si="2">IF(K46=0,"",(J46/K46))</f>
        <v>55.463414634146339</v>
      </c>
      <c r="M46" s="33" t="s">
        <v>244</v>
      </c>
      <c r="N46" s="409" t="s">
        <v>12</v>
      </c>
      <c r="O46" s="409" t="s">
        <v>243</v>
      </c>
      <c r="P46" s="541" t="s">
        <v>195</v>
      </c>
      <c r="Q46" s="541"/>
      <c r="R46" s="542"/>
    </row>
    <row r="47" spans="1:18" x14ac:dyDescent="0.2">
      <c r="A47" s="156">
        <v>2</v>
      </c>
      <c r="B47" s="202">
        <v>12.25</v>
      </c>
      <c r="C47" s="157" t="s">
        <v>268</v>
      </c>
      <c r="D47" s="157" t="s">
        <v>458</v>
      </c>
      <c r="E47" s="157" t="s">
        <v>270</v>
      </c>
      <c r="F47" s="157">
        <v>39972</v>
      </c>
      <c r="G47" s="157" t="s">
        <v>271</v>
      </c>
      <c r="H47" s="157">
        <v>1177</v>
      </c>
      <c r="I47" s="157">
        <v>8538</v>
      </c>
      <c r="J47" s="189">
        <f t="shared" si="1"/>
        <v>7361</v>
      </c>
      <c r="K47" s="158">
        <v>80.75</v>
      </c>
      <c r="L47" s="85">
        <f t="shared" si="2"/>
        <v>91.15789473684211</v>
      </c>
      <c r="M47" s="33" t="s">
        <v>447</v>
      </c>
      <c r="N47" s="409" t="s">
        <v>12</v>
      </c>
      <c r="O47" s="409" t="s">
        <v>243</v>
      </c>
      <c r="P47" s="541" t="s">
        <v>196</v>
      </c>
      <c r="Q47" s="541"/>
      <c r="R47" s="542"/>
    </row>
    <row r="48" spans="1:18" x14ac:dyDescent="0.2">
      <c r="A48" s="156"/>
      <c r="B48" s="202"/>
      <c r="C48" s="157"/>
      <c r="D48" s="157"/>
      <c r="E48" s="157"/>
      <c r="F48" s="157"/>
      <c r="G48" s="157"/>
      <c r="H48" s="157"/>
      <c r="I48" s="157"/>
      <c r="J48" s="189" t="str">
        <f t="shared" si="1"/>
        <v/>
      </c>
      <c r="K48" s="158"/>
      <c r="L48" s="85" t="str">
        <f t="shared" si="2"/>
        <v/>
      </c>
      <c r="M48" s="113"/>
      <c r="N48" s="59"/>
      <c r="O48" s="59"/>
      <c r="P48" s="541"/>
      <c r="Q48" s="541"/>
      <c r="R48" s="542"/>
    </row>
    <row r="49" spans="1:18" x14ac:dyDescent="0.2">
      <c r="A49" s="156"/>
      <c r="B49" s="202"/>
      <c r="C49" s="157"/>
      <c r="D49" s="157"/>
      <c r="E49" s="157"/>
      <c r="F49" s="157"/>
      <c r="G49" s="157"/>
      <c r="H49" s="157"/>
      <c r="I49" s="157"/>
      <c r="J49" s="189" t="str">
        <f t="shared" si="1"/>
        <v/>
      </c>
      <c r="K49" s="158"/>
      <c r="L49" s="85" t="str">
        <f t="shared" si="2"/>
        <v/>
      </c>
      <c r="M49" s="409"/>
      <c r="N49" s="409"/>
      <c r="O49" s="409"/>
      <c r="P49" s="541"/>
      <c r="Q49" s="541"/>
      <c r="R49" s="542"/>
    </row>
    <row r="50" spans="1:18" ht="14.25" customHeight="1" x14ac:dyDescent="0.2">
      <c r="A50" s="156"/>
      <c r="B50" s="202"/>
      <c r="C50" s="157"/>
      <c r="D50" s="157"/>
      <c r="E50" s="157"/>
      <c r="F50" s="157"/>
      <c r="G50" s="157"/>
      <c r="H50" s="157"/>
      <c r="I50" s="157"/>
      <c r="J50" s="189" t="str">
        <f t="shared" si="1"/>
        <v/>
      </c>
      <c r="K50" s="158"/>
      <c r="L50" s="85" t="str">
        <f t="shared" si="2"/>
        <v/>
      </c>
      <c r="M50" s="113"/>
      <c r="N50" s="409"/>
      <c r="O50" s="409"/>
      <c r="P50" s="541"/>
      <c r="Q50" s="541"/>
      <c r="R50" s="542"/>
    </row>
    <row r="51" spans="1:18" ht="12.75" customHeight="1" x14ac:dyDescent="0.2">
      <c r="A51" s="32"/>
      <c r="B51" s="405"/>
      <c r="C51" s="409"/>
      <c r="D51" s="409"/>
      <c r="E51" s="409"/>
      <c r="F51" s="33"/>
      <c r="G51" s="409"/>
      <c r="H51" s="409"/>
      <c r="I51" s="409"/>
      <c r="J51" s="131" t="str">
        <f t="shared" si="1"/>
        <v/>
      </c>
      <c r="K51" s="110"/>
      <c r="L51" s="85" t="str">
        <f t="shared" si="2"/>
        <v/>
      </c>
      <c r="M51" s="409"/>
      <c r="N51" s="409"/>
      <c r="O51" s="409"/>
      <c r="P51" s="541"/>
      <c r="Q51" s="541"/>
      <c r="R51" s="542"/>
    </row>
    <row r="52" spans="1:18" ht="12.75" customHeight="1" x14ac:dyDescent="0.2">
      <c r="A52" s="32"/>
      <c r="B52" s="405"/>
      <c r="C52" s="409"/>
      <c r="D52" s="409"/>
      <c r="E52" s="409"/>
      <c r="F52" s="34"/>
      <c r="G52" s="409"/>
      <c r="H52" s="409"/>
      <c r="I52" s="409"/>
      <c r="J52" s="131" t="str">
        <f t="shared" si="1"/>
        <v/>
      </c>
      <c r="K52" s="110"/>
      <c r="L52" s="85" t="str">
        <f t="shared" si="2"/>
        <v/>
      </c>
      <c r="M52" s="19"/>
      <c r="N52" s="19"/>
      <c r="O52" s="19"/>
      <c r="P52" s="541"/>
      <c r="Q52" s="541"/>
      <c r="R52" s="542"/>
    </row>
    <row r="53" spans="1:18" x14ac:dyDescent="0.2">
      <c r="A53" s="32"/>
      <c r="B53" s="405"/>
      <c r="C53" s="409"/>
      <c r="D53" s="409"/>
      <c r="E53" s="409"/>
      <c r="F53" s="34"/>
      <c r="G53" s="409"/>
      <c r="H53" s="409"/>
      <c r="I53" s="409"/>
      <c r="J53" s="131" t="str">
        <f t="shared" si="1"/>
        <v/>
      </c>
      <c r="K53" s="110"/>
      <c r="L53" s="85" t="str">
        <f t="shared" si="2"/>
        <v/>
      </c>
      <c r="M53" s="19"/>
      <c r="N53" s="19"/>
      <c r="O53" s="19"/>
      <c r="P53" s="541"/>
      <c r="Q53" s="541"/>
      <c r="R53" s="542"/>
    </row>
    <row r="54" spans="1:18" x14ac:dyDescent="0.2">
      <c r="A54" s="5" t="s">
        <v>97</v>
      </c>
      <c r="B54" s="562" t="s">
        <v>99</v>
      </c>
      <c r="C54" s="563"/>
      <c r="D54" s="563"/>
      <c r="E54" s="563"/>
      <c r="F54" s="563"/>
      <c r="G54" s="563"/>
      <c r="H54" s="563"/>
      <c r="I54" s="564"/>
      <c r="J54" s="77" t="s">
        <v>72</v>
      </c>
      <c r="K54" s="9" t="s">
        <v>101</v>
      </c>
      <c r="L54" s="9" t="s">
        <v>2</v>
      </c>
      <c r="M54" s="9" t="s">
        <v>100</v>
      </c>
      <c r="N54" s="9" t="s">
        <v>192</v>
      </c>
      <c r="O54" s="9" t="s">
        <v>136</v>
      </c>
      <c r="P54" s="115" t="s">
        <v>144</v>
      </c>
      <c r="Q54" s="9" t="s">
        <v>102</v>
      </c>
      <c r="R54" s="6" t="s">
        <v>10</v>
      </c>
    </row>
    <row r="55" spans="1:18" x14ac:dyDescent="0.2">
      <c r="A55" s="159">
        <v>1</v>
      </c>
      <c r="B55" s="500" t="s">
        <v>220</v>
      </c>
      <c r="C55" s="501"/>
      <c r="D55" s="501"/>
      <c r="E55" s="501"/>
      <c r="F55" s="501"/>
      <c r="G55" s="501"/>
      <c r="H55" s="501"/>
      <c r="I55" s="502"/>
      <c r="J55" s="26">
        <v>237.43</v>
      </c>
      <c r="K55" s="405"/>
      <c r="L55" s="399"/>
      <c r="M55" s="399"/>
      <c r="N55" s="22"/>
      <c r="O55" s="399"/>
      <c r="P55" s="399"/>
      <c r="Q55" s="399"/>
      <c r="R55" s="400"/>
    </row>
    <row r="56" spans="1:18" x14ac:dyDescent="0.2">
      <c r="A56" s="159">
        <v>2</v>
      </c>
      <c r="B56" s="500" t="s">
        <v>279</v>
      </c>
      <c r="C56" s="501"/>
      <c r="D56" s="501"/>
      <c r="E56" s="501"/>
      <c r="F56" s="501"/>
      <c r="G56" s="501"/>
      <c r="H56" s="501"/>
      <c r="I56" s="502"/>
      <c r="J56" s="26">
        <v>660.53</v>
      </c>
      <c r="K56" s="405" t="s">
        <v>459</v>
      </c>
      <c r="L56" s="399" t="s">
        <v>273</v>
      </c>
      <c r="M56" s="399" t="s">
        <v>274</v>
      </c>
      <c r="N56" s="22">
        <v>11.5</v>
      </c>
      <c r="O56" s="399" t="s">
        <v>275</v>
      </c>
      <c r="P56" s="399" t="s">
        <v>276</v>
      </c>
      <c r="Q56" s="399" t="s">
        <v>277</v>
      </c>
      <c r="R56" s="400" t="s">
        <v>278</v>
      </c>
    </row>
    <row r="57" spans="1:18" x14ac:dyDescent="0.2">
      <c r="A57" s="159"/>
      <c r="B57" s="500"/>
      <c r="C57" s="501"/>
      <c r="D57" s="501"/>
      <c r="E57" s="501"/>
      <c r="F57" s="501"/>
      <c r="G57" s="501"/>
      <c r="H57" s="501"/>
      <c r="I57" s="502"/>
      <c r="J57" s="26"/>
      <c r="K57" s="405"/>
      <c r="L57" s="399"/>
      <c r="M57" s="399"/>
      <c r="N57" s="22"/>
      <c r="O57" s="399"/>
      <c r="P57" s="399"/>
      <c r="Q57" s="399"/>
      <c r="R57" s="400"/>
    </row>
    <row r="58" spans="1:18" x14ac:dyDescent="0.2">
      <c r="A58" s="159"/>
      <c r="B58" s="500"/>
      <c r="C58" s="501"/>
      <c r="D58" s="501"/>
      <c r="E58" s="501"/>
      <c r="F58" s="501"/>
      <c r="G58" s="501"/>
      <c r="H58" s="501"/>
      <c r="I58" s="502"/>
      <c r="J58" s="26"/>
      <c r="K58" s="405"/>
      <c r="L58" s="399"/>
      <c r="M58" s="399"/>
      <c r="N58" s="22"/>
      <c r="O58" s="399"/>
      <c r="P58" s="399"/>
      <c r="Q58" s="399"/>
      <c r="R58" s="400"/>
    </row>
    <row r="59" spans="1:18" x14ac:dyDescent="0.2">
      <c r="A59" s="159"/>
      <c r="B59" s="500"/>
      <c r="C59" s="501"/>
      <c r="D59" s="501"/>
      <c r="E59" s="501"/>
      <c r="F59" s="501"/>
      <c r="G59" s="501"/>
      <c r="H59" s="501"/>
      <c r="I59" s="502"/>
      <c r="J59" s="26"/>
      <c r="K59" s="405"/>
      <c r="L59" s="399"/>
      <c r="M59" s="399"/>
      <c r="N59" s="22"/>
      <c r="O59" s="399"/>
      <c r="P59" s="399"/>
      <c r="Q59" s="399"/>
      <c r="R59" s="400"/>
    </row>
    <row r="60" spans="1:18" ht="12.75" customHeight="1" x14ac:dyDescent="0.2">
      <c r="A60" s="159"/>
      <c r="B60" s="500"/>
      <c r="C60" s="501"/>
      <c r="D60" s="501"/>
      <c r="E60" s="501"/>
      <c r="F60" s="501"/>
      <c r="G60" s="501"/>
      <c r="H60" s="501"/>
      <c r="I60" s="502"/>
      <c r="J60" s="26"/>
      <c r="K60" s="405"/>
      <c r="L60" s="399"/>
      <c r="M60" s="399"/>
      <c r="N60" s="22"/>
      <c r="O60" s="399"/>
      <c r="P60" s="399"/>
      <c r="Q60" s="399"/>
      <c r="R60" s="400"/>
    </row>
    <row r="61" spans="1:18" x14ac:dyDescent="0.2">
      <c r="A61" s="21"/>
      <c r="B61" s="548"/>
      <c r="C61" s="549"/>
      <c r="D61" s="549"/>
      <c r="E61" s="549"/>
      <c r="F61" s="549"/>
      <c r="G61" s="549"/>
      <c r="H61" s="549"/>
      <c r="I61" s="550"/>
      <c r="J61" s="26"/>
      <c r="K61" s="405"/>
      <c r="L61" s="399"/>
      <c r="M61" s="399"/>
      <c r="N61" s="22"/>
      <c r="O61" s="399"/>
      <c r="P61" s="399"/>
      <c r="Q61" s="399"/>
      <c r="R61" s="400"/>
    </row>
    <row r="62" spans="1:18" ht="13.5" thickBot="1" x14ac:dyDescent="0.25">
      <c r="A62" s="31"/>
      <c r="B62" s="551"/>
      <c r="C62" s="552"/>
      <c r="D62" s="552"/>
      <c r="E62" s="552"/>
      <c r="F62" s="552"/>
      <c r="G62" s="552"/>
      <c r="H62" s="552"/>
      <c r="I62" s="553"/>
      <c r="J62" s="23"/>
      <c r="K62" s="397"/>
      <c r="L62" s="397"/>
      <c r="M62" s="397"/>
      <c r="N62" s="23"/>
      <c r="O62" s="397"/>
      <c r="P62" s="397"/>
      <c r="Q62" s="397"/>
      <c r="R62" s="234"/>
    </row>
    <row r="63" spans="1:18" ht="13.5" thickBot="1" x14ac:dyDescent="0.25">
      <c r="A63" s="10"/>
      <c r="B63" s="11"/>
      <c r="C63" s="52" t="s">
        <v>46</v>
      </c>
      <c r="D63" s="52" t="s">
        <v>47</v>
      </c>
      <c r="E63" s="52" t="s">
        <v>48</v>
      </c>
      <c r="F63" s="52" t="s">
        <v>49</v>
      </c>
      <c r="G63" s="52" t="s">
        <v>50</v>
      </c>
      <c r="H63" s="52" t="s">
        <v>29</v>
      </c>
      <c r="I63" s="53" t="s">
        <v>51</v>
      </c>
      <c r="J63" s="554" t="s">
        <v>27</v>
      </c>
      <c r="K63" s="555"/>
      <c r="L63" s="108"/>
      <c r="M63" s="108"/>
      <c r="N63" s="58" t="s">
        <v>2</v>
      </c>
      <c r="O63" s="406" t="s">
        <v>3</v>
      </c>
      <c r="P63" s="79" t="s">
        <v>105</v>
      </c>
      <c r="Q63" s="79" t="s">
        <v>106</v>
      </c>
      <c r="R63" s="18" t="s">
        <v>4</v>
      </c>
    </row>
    <row r="64" spans="1:18" x14ac:dyDescent="0.2">
      <c r="A64" s="12" t="s">
        <v>52</v>
      </c>
      <c r="B64" s="13"/>
      <c r="C64" s="409">
        <v>5</v>
      </c>
      <c r="D64" s="26">
        <v>19.5</v>
      </c>
      <c r="E64" s="409" t="s">
        <v>281</v>
      </c>
      <c r="F64" s="27" t="s">
        <v>282</v>
      </c>
      <c r="G64" s="409"/>
      <c r="H64" s="28"/>
      <c r="I64" s="403"/>
      <c r="J64" s="61">
        <v>137.30000000000001</v>
      </c>
      <c r="K64" s="94" t="s">
        <v>57</v>
      </c>
      <c r="L64" s="556" t="s">
        <v>6</v>
      </c>
      <c r="M64" s="557"/>
      <c r="N64" s="409">
        <v>20</v>
      </c>
      <c r="O64" s="19" t="s">
        <v>190</v>
      </c>
      <c r="P64" s="111">
        <v>50</v>
      </c>
      <c r="Q64" s="111" t="s">
        <v>191</v>
      </c>
      <c r="R64" s="169"/>
    </row>
    <row r="65" spans="1:25" x14ac:dyDescent="0.2">
      <c r="A65" s="12" t="s">
        <v>53</v>
      </c>
      <c r="B65" s="13"/>
      <c r="C65" s="409">
        <v>5</v>
      </c>
      <c r="D65" s="409">
        <v>49.8</v>
      </c>
      <c r="E65" s="409" t="s">
        <v>280</v>
      </c>
      <c r="F65" s="409" t="s">
        <v>282</v>
      </c>
      <c r="G65" s="59"/>
      <c r="H65" s="409"/>
      <c r="I65" s="403"/>
      <c r="J65" s="558"/>
      <c r="K65" s="559"/>
      <c r="L65" s="560" t="s">
        <v>107</v>
      </c>
      <c r="M65" s="561"/>
      <c r="N65" s="92">
        <v>13.375</v>
      </c>
      <c r="O65" s="19" t="s">
        <v>200</v>
      </c>
      <c r="P65" s="111">
        <v>1177</v>
      </c>
      <c r="Q65" s="111" t="s">
        <v>191</v>
      </c>
      <c r="R65" s="169">
        <v>43244</v>
      </c>
    </row>
    <row r="66" spans="1:25" ht="13.5" thickBot="1" x14ac:dyDescent="0.25">
      <c r="A66" s="15" t="s">
        <v>54</v>
      </c>
      <c r="B66" s="16"/>
      <c r="C66" s="29">
        <v>5</v>
      </c>
      <c r="D66" s="29">
        <v>19.5</v>
      </c>
      <c r="E66" s="29" t="s">
        <v>281</v>
      </c>
      <c r="F66" s="29" t="s">
        <v>282</v>
      </c>
      <c r="G66" s="60">
        <v>176</v>
      </c>
      <c r="H66" s="29">
        <v>7878.42</v>
      </c>
      <c r="I66" s="30">
        <v>443</v>
      </c>
      <c r="J66" s="574"/>
      <c r="K66" s="575"/>
      <c r="L66" s="560" t="s">
        <v>108</v>
      </c>
      <c r="M66" s="561"/>
      <c r="N66" s="92"/>
      <c r="O66" s="19"/>
      <c r="P66" s="111"/>
      <c r="Q66" s="111"/>
      <c r="R66" s="169"/>
    </row>
    <row r="67" spans="1:25" ht="13.5" thickBot="1" x14ac:dyDescent="0.25">
      <c r="A67" s="527" t="s">
        <v>56</v>
      </c>
      <c r="B67" s="576"/>
      <c r="C67" s="577" t="s">
        <v>33</v>
      </c>
      <c r="D67" s="577"/>
      <c r="E67" s="25">
        <v>0.95</v>
      </c>
      <c r="F67" s="578" t="s">
        <v>34</v>
      </c>
      <c r="G67" s="577"/>
      <c r="H67" s="24">
        <v>0.95</v>
      </c>
      <c r="I67" s="540" t="s">
        <v>73</v>
      </c>
      <c r="J67" s="579"/>
      <c r="K67" s="579"/>
      <c r="L67" s="580" t="s">
        <v>109</v>
      </c>
      <c r="M67" s="561"/>
      <c r="N67" s="92"/>
      <c r="O67" s="19"/>
      <c r="P67" s="111"/>
      <c r="Q67" s="111"/>
      <c r="R67" s="169"/>
    </row>
    <row r="68" spans="1:25" ht="13.5" thickBot="1" x14ac:dyDescent="0.25">
      <c r="A68" s="17"/>
      <c r="B68" s="406" t="s">
        <v>9</v>
      </c>
      <c r="C68" s="406" t="s">
        <v>28</v>
      </c>
      <c r="D68" s="406" t="s">
        <v>29</v>
      </c>
      <c r="E68" s="406" t="s">
        <v>55</v>
      </c>
      <c r="F68" s="406" t="s">
        <v>30</v>
      </c>
      <c r="G68" s="406" t="s">
        <v>31</v>
      </c>
      <c r="H68" s="18" t="s">
        <v>32</v>
      </c>
      <c r="I68" s="5" t="s">
        <v>5</v>
      </c>
      <c r="J68" s="9" t="s">
        <v>30</v>
      </c>
      <c r="K68" s="407" t="s">
        <v>35</v>
      </c>
      <c r="L68" s="565" t="s">
        <v>110</v>
      </c>
      <c r="M68" s="566"/>
      <c r="N68" s="93"/>
      <c r="O68" s="20"/>
      <c r="P68" s="112"/>
      <c r="Q68" s="112"/>
      <c r="R68" s="170"/>
    </row>
    <row r="69" spans="1:25" x14ac:dyDescent="0.2">
      <c r="A69" s="401" t="s">
        <v>33</v>
      </c>
      <c r="B69" s="50" t="s">
        <v>283</v>
      </c>
      <c r="C69" s="22">
        <v>6</v>
      </c>
      <c r="D69" s="22">
        <v>12</v>
      </c>
      <c r="E69" s="65">
        <v>4.4000000000000004</v>
      </c>
      <c r="F69" s="28">
        <v>72</v>
      </c>
      <c r="G69" s="14">
        <f>E69*F69*E67</f>
        <v>300.95999999999998</v>
      </c>
      <c r="H69" s="63">
        <v>2542</v>
      </c>
      <c r="I69" s="21" t="s">
        <v>419</v>
      </c>
      <c r="J69" s="405" t="s">
        <v>305</v>
      </c>
      <c r="K69" s="403">
        <v>240</v>
      </c>
      <c r="L69" s="540" t="s">
        <v>132</v>
      </c>
      <c r="M69" s="507"/>
      <c r="N69" s="507"/>
      <c r="O69" s="567" t="s">
        <v>126</v>
      </c>
      <c r="P69" s="531"/>
      <c r="Q69" s="531"/>
      <c r="R69" s="532"/>
    </row>
    <row r="70" spans="1:25" ht="13.5" thickBot="1" x14ac:dyDescent="0.25">
      <c r="A70" s="393" t="s">
        <v>34</v>
      </c>
      <c r="B70" s="51" t="s">
        <v>283</v>
      </c>
      <c r="C70" s="23">
        <v>6</v>
      </c>
      <c r="D70" s="23">
        <v>12</v>
      </c>
      <c r="E70" s="66">
        <v>4.4000000000000004</v>
      </c>
      <c r="F70" s="35">
        <v>72</v>
      </c>
      <c r="G70" s="8">
        <f>E70*F70*H67</f>
        <v>300.95999999999998</v>
      </c>
      <c r="H70" s="64">
        <v>2542</v>
      </c>
      <c r="I70" s="125" t="s">
        <v>419</v>
      </c>
      <c r="J70" s="120" t="s">
        <v>305</v>
      </c>
      <c r="K70" s="126">
        <v>250</v>
      </c>
      <c r="L70" s="568" t="s">
        <v>118</v>
      </c>
      <c r="M70" s="569"/>
      <c r="N70" s="166">
        <v>6</v>
      </c>
      <c r="O70" s="570" t="s">
        <v>133</v>
      </c>
      <c r="P70" s="571"/>
      <c r="Q70" s="572" t="s">
        <v>205</v>
      </c>
      <c r="R70" s="573"/>
    </row>
    <row r="71" spans="1:25" x14ac:dyDescent="0.2">
      <c r="A71" s="587" t="s">
        <v>112</v>
      </c>
      <c r="B71" s="588"/>
      <c r="C71" s="191">
        <v>43242</v>
      </c>
      <c r="D71" s="404" t="s">
        <v>111</v>
      </c>
      <c r="E71" s="183">
        <v>0.8125</v>
      </c>
      <c r="F71" s="589" t="s">
        <v>76</v>
      </c>
      <c r="G71" s="590"/>
      <c r="H71" s="151"/>
      <c r="I71" s="390" t="s">
        <v>156</v>
      </c>
      <c r="J71" s="591" t="s">
        <v>157</v>
      </c>
      <c r="K71" s="592"/>
      <c r="L71" s="584" t="s">
        <v>119</v>
      </c>
      <c r="M71" s="584"/>
      <c r="N71" s="100">
        <v>6</v>
      </c>
      <c r="O71" s="593" t="s">
        <v>131</v>
      </c>
      <c r="P71" s="594"/>
      <c r="Q71" s="585" t="s">
        <v>259</v>
      </c>
      <c r="R71" s="586"/>
      <c r="V71" s="95"/>
      <c r="W71" s="96"/>
      <c r="X71" s="96"/>
      <c r="Y71" s="96"/>
    </row>
    <row r="72" spans="1:25" x14ac:dyDescent="0.2">
      <c r="A72" s="570" t="s">
        <v>113</v>
      </c>
      <c r="B72" s="571"/>
      <c r="C72" s="113">
        <v>43244</v>
      </c>
      <c r="D72" s="392" t="s">
        <v>111</v>
      </c>
      <c r="E72" s="184">
        <v>0.5625</v>
      </c>
      <c r="F72" s="581" t="s">
        <v>75</v>
      </c>
      <c r="G72" s="582"/>
      <c r="H72" s="238"/>
      <c r="I72" s="401" t="s">
        <v>158</v>
      </c>
      <c r="J72" s="500" t="s">
        <v>284</v>
      </c>
      <c r="K72" s="583"/>
      <c r="L72" s="584" t="s">
        <v>120</v>
      </c>
      <c r="M72" s="584"/>
      <c r="N72" s="100">
        <v>1</v>
      </c>
      <c r="O72" s="570" t="s">
        <v>128</v>
      </c>
      <c r="P72" s="571"/>
      <c r="Q72" s="585" t="s">
        <v>260</v>
      </c>
      <c r="R72" s="586"/>
      <c r="V72" s="95"/>
      <c r="W72" s="97"/>
      <c r="X72" s="97"/>
      <c r="Y72" s="96"/>
    </row>
    <row r="73" spans="1:25" x14ac:dyDescent="0.2">
      <c r="A73" s="570" t="s">
        <v>114</v>
      </c>
      <c r="B73" s="571"/>
      <c r="C73" s="113">
        <v>43274</v>
      </c>
      <c r="D73" s="392" t="s">
        <v>111</v>
      </c>
      <c r="E73" s="184">
        <v>0.38541666666666669</v>
      </c>
      <c r="F73" s="581" t="s">
        <v>142</v>
      </c>
      <c r="G73" s="582"/>
      <c r="H73" s="238"/>
      <c r="I73" s="401" t="s">
        <v>159</v>
      </c>
      <c r="J73" s="500" t="s">
        <v>285</v>
      </c>
      <c r="K73" s="583"/>
      <c r="L73" s="584" t="s">
        <v>127</v>
      </c>
      <c r="M73" s="584"/>
      <c r="N73" s="100">
        <v>2</v>
      </c>
      <c r="O73" s="593" t="s">
        <v>131</v>
      </c>
      <c r="P73" s="594"/>
      <c r="Q73" s="585" t="s">
        <v>261</v>
      </c>
      <c r="R73" s="586"/>
    </row>
    <row r="74" spans="1:25" x14ac:dyDescent="0.2">
      <c r="A74" s="570" t="s">
        <v>116</v>
      </c>
      <c r="B74" s="571"/>
      <c r="C74" s="114"/>
      <c r="D74" s="392" t="s">
        <v>111</v>
      </c>
      <c r="E74" s="184"/>
      <c r="F74" s="581" t="s">
        <v>150</v>
      </c>
      <c r="G74" s="582"/>
      <c r="H74" s="239"/>
      <c r="I74" s="401" t="s">
        <v>160</v>
      </c>
      <c r="J74" s="500"/>
      <c r="K74" s="583"/>
      <c r="L74" s="584" t="s">
        <v>122</v>
      </c>
      <c r="M74" s="584"/>
      <c r="N74" s="100">
        <v>2</v>
      </c>
      <c r="O74" s="570" t="s">
        <v>120</v>
      </c>
      <c r="P74" s="571"/>
      <c r="Q74" s="585" t="s">
        <v>429</v>
      </c>
      <c r="R74" s="586"/>
      <c r="T74" s="95"/>
      <c r="U74" s="101"/>
      <c r="V74" s="102"/>
      <c r="W74" s="103"/>
      <c r="X74" s="103"/>
      <c r="Y74" s="103"/>
    </row>
    <row r="75" spans="1:25" x14ac:dyDescent="0.2">
      <c r="A75" s="570" t="s">
        <v>117</v>
      </c>
      <c r="B75" s="571"/>
      <c r="C75" s="114"/>
      <c r="D75" s="392" t="s">
        <v>111</v>
      </c>
      <c r="E75" s="185"/>
      <c r="F75" s="581" t="s">
        <v>151</v>
      </c>
      <c r="G75" s="582"/>
      <c r="H75" s="238"/>
      <c r="I75" s="401" t="s">
        <v>161</v>
      </c>
      <c r="J75" s="500"/>
      <c r="K75" s="583"/>
      <c r="L75" s="584" t="s">
        <v>123</v>
      </c>
      <c r="M75" s="584"/>
      <c r="N75" s="100">
        <v>2</v>
      </c>
      <c r="O75" s="593" t="s">
        <v>131</v>
      </c>
      <c r="P75" s="594"/>
      <c r="Q75" s="585" t="s">
        <v>430</v>
      </c>
      <c r="R75" s="586"/>
      <c r="T75" s="104"/>
      <c r="U75" s="104"/>
      <c r="V75" s="104"/>
      <c r="W75" s="104"/>
      <c r="X75" s="104"/>
      <c r="Y75" s="104"/>
    </row>
    <row r="76" spans="1:25" ht="13.5" thickBot="1" x14ac:dyDescent="0.25">
      <c r="A76" s="595" t="s">
        <v>115</v>
      </c>
      <c r="B76" s="596"/>
      <c r="C76" s="168"/>
      <c r="D76" s="402" t="s">
        <v>111</v>
      </c>
      <c r="E76" s="186"/>
      <c r="F76" s="597" t="s">
        <v>135</v>
      </c>
      <c r="G76" s="598"/>
      <c r="H76" s="240"/>
      <c r="I76" s="401" t="s">
        <v>162</v>
      </c>
      <c r="J76" s="500"/>
      <c r="K76" s="583"/>
      <c r="L76" s="584" t="s">
        <v>121</v>
      </c>
      <c r="M76" s="584"/>
      <c r="N76" s="100"/>
      <c r="O76" s="570" t="s">
        <v>129</v>
      </c>
      <c r="P76" s="571"/>
      <c r="Q76" s="585" t="s">
        <v>264</v>
      </c>
      <c r="R76" s="586"/>
    </row>
    <row r="77" spans="1:25" x14ac:dyDescent="0.2">
      <c r="A77" s="609" t="s">
        <v>143</v>
      </c>
      <c r="B77" s="610"/>
      <c r="C77" s="610"/>
      <c r="D77" s="610"/>
      <c r="E77" s="610"/>
      <c r="F77" s="610"/>
      <c r="G77" s="610"/>
      <c r="H77" s="610"/>
      <c r="I77" s="401" t="s">
        <v>163</v>
      </c>
      <c r="J77" s="501"/>
      <c r="K77" s="583"/>
      <c r="L77" s="584" t="s">
        <v>124</v>
      </c>
      <c r="M77" s="584"/>
      <c r="N77" s="100"/>
      <c r="O77" s="593" t="s">
        <v>131</v>
      </c>
      <c r="P77" s="594"/>
      <c r="Q77" s="585" t="s">
        <v>265</v>
      </c>
      <c r="R77" s="586"/>
    </row>
    <row r="78" spans="1:25" x14ac:dyDescent="0.2">
      <c r="A78" s="611" t="s">
        <v>193</v>
      </c>
      <c r="B78" s="612"/>
      <c r="C78" s="612"/>
      <c r="D78" s="612"/>
      <c r="E78" s="612"/>
      <c r="F78" s="612"/>
      <c r="G78" s="612"/>
      <c r="H78" s="613"/>
      <c r="I78" s="401" t="s">
        <v>164</v>
      </c>
      <c r="J78" s="501"/>
      <c r="K78" s="583"/>
      <c r="L78" s="584" t="s">
        <v>125</v>
      </c>
      <c r="M78" s="584"/>
      <c r="N78" s="100">
        <v>6</v>
      </c>
      <c r="O78" s="570" t="s">
        <v>130</v>
      </c>
      <c r="P78" s="571"/>
      <c r="Q78" s="585" t="s">
        <v>266</v>
      </c>
      <c r="R78" s="586"/>
    </row>
    <row r="79" spans="1:25" ht="13.5" thickBot="1" x14ac:dyDescent="0.25">
      <c r="A79" s="614"/>
      <c r="B79" s="615"/>
      <c r="C79" s="615"/>
      <c r="D79" s="615"/>
      <c r="E79" s="615"/>
      <c r="F79" s="615"/>
      <c r="G79" s="615"/>
      <c r="H79" s="616"/>
      <c r="I79" s="127" t="s">
        <v>202</v>
      </c>
      <c r="J79" s="599" t="s">
        <v>286</v>
      </c>
      <c r="K79" s="600"/>
      <c r="L79" s="601" t="s">
        <v>134</v>
      </c>
      <c r="M79" s="601"/>
      <c r="N79" s="167">
        <f>SUM(N70:N78)</f>
        <v>25</v>
      </c>
      <c r="O79" s="602" t="s">
        <v>131</v>
      </c>
      <c r="P79" s="603"/>
      <c r="Q79" s="604" t="s">
        <v>267</v>
      </c>
      <c r="R79" s="605"/>
      <c r="W79" s="98"/>
      <c r="X79" s="95"/>
      <c r="Y79" s="95"/>
    </row>
    <row r="80" spans="1:25" x14ac:dyDescent="0.2">
      <c r="L80" s="1"/>
      <c r="W80" s="98"/>
      <c r="X80" s="98"/>
      <c r="Y80" s="98"/>
    </row>
    <row r="81" spans="1:25" x14ac:dyDescent="0.2">
      <c r="W81" s="99"/>
      <c r="X81" s="99"/>
      <c r="Y81" s="98"/>
    </row>
    <row r="84" spans="1:25" ht="13.5" thickBot="1" x14ac:dyDescent="0.25"/>
    <row r="85" spans="1:25" ht="13.5" thickBot="1" x14ac:dyDescent="0.25">
      <c r="A85" s="390" t="s">
        <v>0</v>
      </c>
      <c r="B85" s="606" t="str">
        <f>B1</f>
        <v>Gwendolyn #2612 LB</v>
      </c>
      <c r="C85" s="606"/>
      <c r="D85" s="607"/>
      <c r="E85" s="391" t="s">
        <v>138</v>
      </c>
      <c r="F85" s="608">
        <f>F1</f>
        <v>43280</v>
      </c>
      <c r="G85" s="608"/>
      <c r="H85" s="391" t="s">
        <v>1</v>
      </c>
      <c r="I85" s="142">
        <f>I1</f>
        <v>9</v>
      </c>
      <c r="J85" s="128" t="s">
        <v>5</v>
      </c>
      <c r="K85" s="162">
        <f>K1</f>
        <v>8538</v>
      </c>
      <c r="L85" s="128" t="s">
        <v>7</v>
      </c>
      <c r="M85" s="163">
        <f>M1</f>
        <v>333</v>
      </c>
    </row>
    <row r="86" spans="1:25" x14ac:dyDescent="0.2">
      <c r="A86" s="36" t="s">
        <v>141</v>
      </c>
      <c r="B86" s="623" t="str">
        <f>B2</f>
        <v>Cement 2nd stage</v>
      </c>
      <c r="C86" s="624"/>
      <c r="D86" s="624"/>
      <c r="E86" s="624"/>
      <c r="F86" s="625"/>
      <c r="G86" s="4" t="s">
        <v>139</v>
      </c>
      <c r="H86" s="626">
        <f>H2</f>
        <v>366808</v>
      </c>
      <c r="I86" s="627"/>
      <c r="J86" s="567" t="s">
        <v>43</v>
      </c>
      <c r="K86" s="531"/>
      <c r="L86" s="531"/>
      <c r="M86" s="532"/>
    </row>
    <row r="87" spans="1:25" ht="13.5" thickBot="1" x14ac:dyDescent="0.25">
      <c r="A87" s="36" t="s">
        <v>74</v>
      </c>
      <c r="B87" s="628" t="str">
        <f>B3</f>
        <v>Precision Rig 593</v>
      </c>
      <c r="C87" s="629"/>
      <c r="D87" s="629"/>
      <c r="E87" s="4" t="s">
        <v>137</v>
      </c>
      <c r="F87" s="192">
        <f>F3</f>
        <v>7.6145833333357587</v>
      </c>
      <c r="G87" s="4" t="s">
        <v>140</v>
      </c>
      <c r="H87" s="630">
        <f>H3</f>
        <v>931559</v>
      </c>
      <c r="I87" s="631"/>
      <c r="J87" s="5" t="s">
        <v>80</v>
      </c>
      <c r="K87" s="9" t="s">
        <v>44</v>
      </c>
      <c r="L87" s="9" t="s">
        <v>78</v>
      </c>
      <c r="M87" s="6" t="s">
        <v>93</v>
      </c>
      <c r="R87" s="632"/>
      <c r="S87" s="633"/>
    </row>
    <row r="88" spans="1:25" x14ac:dyDescent="0.2">
      <c r="A88" s="91" t="s">
        <v>70</v>
      </c>
      <c r="B88" s="406" t="s">
        <v>2</v>
      </c>
      <c r="C88" s="406" t="s">
        <v>12</v>
      </c>
      <c r="D88" s="406" t="s">
        <v>13</v>
      </c>
      <c r="E88" s="406" t="s">
        <v>14</v>
      </c>
      <c r="F88" s="406" t="s">
        <v>15</v>
      </c>
      <c r="G88" s="406" t="s">
        <v>91</v>
      </c>
      <c r="H88" s="406" t="s">
        <v>48</v>
      </c>
      <c r="I88" s="18" t="s">
        <v>92</v>
      </c>
      <c r="J88" s="54" t="str">
        <f t="shared" ref="J88:M99" si="3">J4</f>
        <v>8479'</v>
      </c>
      <c r="K88" s="131">
        <f t="shared" si="3"/>
        <v>2.2999999999999998</v>
      </c>
      <c r="L88" s="199">
        <f t="shared" si="3"/>
        <v>62.92</v>
      </c>
      <c r="M88" s="200">
        <f t="shared" si="3"/>
        <v>8472.7900000000009</v>
      </c>
      <c r="R88" s="395"/>
      <c r="S88" s="395"/>
    </row>
    <row r="89" spans="1:25" x14ac:dyDescent="0.2">
      <c r="A89" s="160">
        <f t="shared" ref="A89:B96" si="4">A46</f>
        <v>1</v>
      </c>
      <c r="B89" s="241">
        <f t="shared" si="4"/>
        <v>17.5</v>
      </c>
      <c r="C89" s="55">
        <f t="shared" ref="C89:H96" si="5">H46</f>
        <v>40</v>
      </c>
      <c r="D89" s="89">
        <f t="shared" si="5"/>
        <v>1177</v>
      </c>
      <c r="E89" s="131">
        <f t="shared" si="5"/>
        <v>1137</v>
      </c>
      <c r="F89" s="193">
        <f t="shared" si="5"/>
        <v>20.5</v>
      </c>
      <c r="G89" s="194">
        <f t="shared" si="5"/>
        <v>55.463414634146339</v>
      </c>
      <c r="H89" s="193" t="str">
        <f t="shared" si="5"/>
        <v>1,1</v>
      </c>
      <c r="I89" s="195" t="str">
        <f t="shared" ref="I89:I96" si="6">O46</f>
        <v>TD</v>
      </c>
      <c r="J89" s="54">
        <f t="shared" si="3"/>
        <v>0</v>
      </c>
      <c r="K89" s="131">
        <f t="shared" si="3"/>
        <v>0</v>
      </c>
      <c r="L89" s="199">
        <f t="shared" si="3"/>
        <v>0</v>
      </c>
      <c r="M89" s="200">
        <f t="shared" si="3"/>
        <v>0</v>
      </c>
      <c r="R89" s="132"/>
      <c r="S89" s="133"/>
      <c r="T89" s="139"/>
      <c r="U89" s="140"/>
    </row>
    <row r="90" spans="1:25" x14ac:dyDescent="0.2">
      <c r="A90" s="160">
        <f t="shared" si="4"/>
        <v>2</v>
      </c>
      <c r="B90" s="241">
        <f t="shared" si="4"/>
        <v>12.25</v>
      </c>
      <c r="C90" s="55">
        <f t="shared" si="5"/>
        <v>1177</v>
      </c>
      <c r="D90" s="89">
        <f t="shared" si="5"/>
        <v>8538</v>
      </c>
      <c r="E90" s="131">
        <f t="shared" si="5"/>
        <v>7361</v>
      </c>
      <c r="F90" s="193">
        <f t="shared" si="5"/>
        <v>80.75</v>
      </c>
      <c r="G90" s="194">
        <f t="shared" si="5"/>
        <v>91.15789473684211</v>
      </c>
      <c r="H90" s="193" t="str">
        <f t="shared" si="5"/>
        <v>4,4</v>
      </c>
      <c r="I90" s="195" t="str">
        <f t="shared" si="6"/>
        <v>TD</v>
      </c>
      <c r="J90" s="54">
        <f t="shared" si="3"/>
        <v>0</v>
      </c>
      <c r="K90" s="131">
        <f t="shared" si="3"/>
        <v>0</v>
      </c>
      <c r="L90" s="199">
        <f t="shared" si="3"/>
        <v>0</v>
      </c>
      <c r="M90" s="200">
        <f t="shared" si="3"/>
        <v>0</v>
      </c>
      <c r="R90" s="132"/>
      <c r="S90" s="133"/>
      <c r="T90" s="1"/>
      <c r="U90" s="1"/>
    </row>
    <row r="91" spans="1:25" x14ac:dyDescent="0.2">
      <c r="A91" s="160">
        <f t="shared" si="4"/>
        <v>0</v>
      </c>
      <c r="B91" s="241">
        <f t="shared" si="4"/>
        <v>0</v>
      </c>
      <c r="C91" s="55">
        <f t="shared" si="5"/>
        <v>0</v>
      </c>
      <c r="D91" s="89">
        <f t="shared" si="5"/>
        <v>0</v>
      </c>
      <c r="E91" s="131" t="str">
        <f t="shared" si="5"/>
        <v/>
      </c>
      <c r="F91" s="193">
        <f t="shared" si="5"/>
        <v>0</v>
      </c>
      <c r="G91" s="194" t="str">
        <f t="shared" si="5"/>
        <v/>
      </c>
      <c r="H91" s="193">
        <f t="shared" si="5"/>
        <v>0</v>
      </c>
      <c r="I91" s="195">
        <f t="shared" si="6"/>
        <v>0</v>
      </c>
      <c r="J91" s="54">
        <f t="shared" si="3"/>
        <v>0</v>
      </c>
      <c r="K91" s="131">
        <f t="shared" si="3"/>
        <v>0</v>
      </c>
      <c r="L91" s="199">
        <f t="shared" si="3"/>
        <v>0</v>
      </c>
      <c r="M91" s="200">
        <f t="shared" si="3"/>
        <v>0</v>
      </c>
      <c r="T91" s="139"/>
      <c r="U91" s="139"/>
    </row>
    <row r="92" spans="1:25" x14ac:dyDescent="0.2">
      <c r="A92" s="160">
        <f t="shared" si="4"/>
        <v>0</v>
      </c>
      <c r="B92" s="241">
        <f t="shared" si="4"/>
        <v>0</v>
      </c>
      <c r="C92" s="55">
        <f t="shared" si="5"/>
        <v>0</v>
      </c>
      <c r="D92" s="89">
        <f t="shared" si="5"/>
        <v>0</v>
      </c>
      <c r="E92" s="131" t="str">
        <f t="shared" si="5"/>
        <v/>
      </c>
      <c r="F92" s="193">
        <f t="shared" si="5"/>
        <v>0</v>
      </c>
      <c r="G92" s="194" t="str">
        <f t="shared" si="5"/>
        <v/>
      </c>
      <c r="H92" s="193">
        <f t="shared" si="5"/>
        <v>0</v>
      </c>
      <c r="I92" s="195">
        <f t="shared" si="6"/>
        <v>0</v>
      </c>
      <c r="J92" s="54">
        <f t="shared" si="3"/>
        <v>0</v>
      </c>
      <c r="K92" s="131">
        <f t="shared" si="3"/>
        <v>0</v>
      </c>
      <c r="L92" s="199">
        <f t="shared" si="3"/>
        <v>0</v>
      </c>
      <c r="M92" s="200">
        <f t="shared" si="3"/>
        <v>0</v>
      </c>
    </row>
    <row r="93" spans="1:25" x14ac:dyDescent="0.2">
      <c r="A93" s="160">
        <f t="shared" si="4"/>
        <v>0</v>
      </c>
      <c r="B93" s="241">
        <f t="shared" si="4"/>
        <v>0</v>
      </c>
      <c r="C93" s="55">
        <f t="shared" si="5"/>
        <v>0</v>
      </c>
      <c r="D93" s="89">
        <f t="shared" si="5"/>
        <v>0</v>
      </c>
      <c r="E93" s="131" t="str">
        <f t="shared" si="5"/>
        <v/>
      </c>
      <c r="F93" s="193">
        <f t="shared" si="5"/>
        <v>0</v>
      </c>
      <c r="G93" s="194" t="str">
        <f t="shared" si="5"/>
        <v/>
      </c>
      <c r="H93" s="193">
        <f t="shared" si="5"/>
        <v>0</v>
      </c>
      <c r="I93" s="195">
        <f t="shared" si="6"/>
        <v>0</v>
      </c>
      <c r="J93" s="54">
        <f t="shared" si="3"/>
        <v>0</v>
      </c>
      <c r="K93" s="131">
        <f t="shared" si="3"/>
        <v>0</v>
      </c>
      <c r="L93" s="199">
        <f t="shared" si="3"/>
        <v>0</v>
      </c>
      <c r="M93" s="200">
        <f t="shared" si="3"/>
        <v>0</v>
      </c>
    </row>
    <row r="94" spans="1:25" x14ac:dyDescent="0.2">
      <c r="A94" s="160">
        <f t="shared" si="4"/>
        <v>0</v>
      </c>
      <c r="B94" s="241">
        <f t="shared" si="4"/>
        <v>0</v>
      </c>
      <c r="C94" s="55">
        <f t="shared" si="5"/>
        <v>0</v>
      </c>
      <c r="D94" s="89">
        <f t="shared" si="5"/>
        <v>0</v>
      </c>
      <c r="E94" s="131" t="str">
        <f t="shared" si="5"/>
        <v/>
      </c>
      <c r="F94" s="193">
        <f t="shared" si="5"/>
        <v>0</v>
      </c>
      <c r="G94" s="194" t="str">
        <f t="shared" si="5"/>
        <v/>
      </c>
      <c r="H94" s="193">
        <f t="shared" si="5"/>
        <v>0</v>
      </c>
      <c r="I94" s="195">
        <f t="shared" si="6"/>
        <v>0</v>
      </c>
      <c r="J94" s="54">
        <f t="shared" si="3"/>
        <v>0</v>
      </c>
      <c r="K94" s="131">
        <f t="shared" si="3"/>
        <v>0</v>
      </c>
      <c r="L94" s="199">
        <f t="shared" si="3"/>
        <v>0</v>
      </c>
      <c r="M94" s="200">
        <f t="shared" si="3"/>
        <v>0</v>
      </c>
    </row>
    <row r="95" spans="1:25" x14ac:dyDescent="0.2">
      <c r="A95" s="160">
        <f t="shared" si="4"/>
        <v>0</v>
      </c>
      <c r="B95" s="241">
        <f t="shared" si="4"/>
        <v>0</v>
      </c>
      <c r="C95" s="55">
        <f t="shared" si="5"/>
        <v>0</v>
      </c>
      <c r="D95" s="89">
        <f t="shared" si="5"/>
        <v>0</v>
      </c>
      <c r="E95" s="131" t="str">
        <f t="shared" si="5"/>
        <v/>
      </c>
      <c r="F95" s="193">
        <f t="shared" si="5"/>
        <v>0</v>
      </c>
      <c r="G95" s="194" t="str">
        <f t="shared" si="5"/>
        <v/>
      </c>
      <c r="H95" s="193">
        <f t="shared" si="5"/>
        <v>0</v>
      </c>
      <c r="I95" s="195">
        <f t="shared" si="6"/>
        <v>0</v>
      </c>
      <c r="J95" s="54">
        <f t="shared" si="3"/>
        <v>0</v>
      </c>
      <c r="K95" s="131">
        <f t="shared" si="3"/>
        <v>0</v>
      </c>
      <c r="L95" s="199">
        <f t="shared" si="3"/>
        <v>0</v>
      </c>
      <c r="M95" s="200">
        <f t="shared" si="3"/>
        <v>0</v>
      </c>
    </row>
    <row r="96" spans="1:25" ht="13.5" thickBot="1" x14ac:dyDescent="0.25">
      <c r="A96" s="161">
        <f t="shared" si="4"/>
        <v>0</v>
      </c>
      <c r="B96" s="242">
        <f t="shared" si="4"/>
        <v>0</v>
      </c>
      <c r="C96" s="57">
        <f t="shared" si="5"/>
        <v>0</v>
      </c>
      <c r="D96" s="146">
        <f t="shared" si="5"/>
        <v>0</v>
      </c>
      <c r="E96" s="147" t="str">
        <f t="shared" si="5"/>
        <v/>
      </c>
      <c r="F96" s="196">
        <f t="shared" si="5"/>
        <v>0</v>
      </c>
      <c r="G96" s="197" t="str">
        <f t="shared" si="5"/>
        <v/>
      </c>
      <c r="H96" s="196">
        <f t="shared" si="5"/>
        <v>0</v>
      </c>
      <c r="I96" s="198">
        <f t="shared" si="6"/>
        <v>0</v>
      </c>
      <c r="J96" s="54">
        <f t="shared" si="3"/>
        <v>0</v>
      </c>
      <c r="K96" s="131">
        <f t="shared" si="3"/>
        <v>0</v>
      </c>
      <c r="L96" s="199">
        <f t="shared" si="3"/>
        <v>0</v>
      </c>
      <c r="M96" s="200">
        <f t="shared" si="3"/>
        <v>0</v>
      </c>
    </row>
    <row r="97" spans="1:13" ht="13.5" thickBot="1" x14ac:dyDescent="0.25">
      <c r="A97" s="135"/>
      <c r="B97" s="108"/>
      <c r="C97" s="143" t="s">
        <v>2</v>
      </c>
      <c r="D97" s="77" t="s">
        <v>3</v>
      </c>
      <c r="E97" s="144" t="s">
        <v>105</v>
      </c>
      <c r="F97" s="144" t="s">
        <v>106</v>
      </c>
      <c r="G97" s="145" t="s">
        <v>4</v>
      </c>
      <c r="H97" s="7" t="s">
        <v>71</v>
      </c>
      <c r="I97" s="171">
        <f>A5</f>
        <v>8.9</v>
      </c>
      <c r="J97" s="54">
        <f t="shared" si="3"/>
        <v>0</v>
      </c>
      <c r="K97" s="131">
        <f t="shared" si="3"/>
        <v>0</v>
      </c>
      <c r="L97" s="199">
        <f t="shared" si="3"/>
        <v>0</v>
      </c>
      <c r="M97" s="200">
        <f t="shared" si="3"/>
        <v>0</v>
      </c>
    </row>
    <row r="98" spans="1:13" x14ac:dyDescent="0.2">
      <c r="A98" s="640" t="s">
        <v>6</v>
      </c>
      <c r="B98" s="557"/>
      <c r="C98" s="241">
        <f t="shared" ref="C98:G102" si="7">N64</f>
        <v>20</v>
      </c>
      <c r="D98" s="56" t="str">
        <f t="shared" si="7"/>
        <v>52.78 / B</v>
      </c>
      <c r="E98" s="148">
        <f t="shared" si="7"/>
        <v>50</v>
      </c>
      <c r="F98" s="148" t="str">
        <f t="shared" si="7"/>
        <v>0'</v>
      </c>
      <c r="G98" s="174">
        <f t="shared" si="7"/>
        <v>0</v>
      </c>
      <c r="H98" s="5" t="s">
        <v>186</v>
      </c>
      <c r="I98" s="172">
        <f>B5</f>
        <v>40</v>
      </c>
      <c r="J98" s="54">
        <f t="shared" si="3"/>
        <v>0</v>
      </c>
      <c r="K98" s="131">
        <f t="shared" si="3"/>
        <v>0</v>
      </c>
      <c r="L98" s="199">
        <f t="shared" si="3"/>
        <v>0</v>
      </c>
      <c r="M98" s="200">
        <f t="shared" si="3"/>
        <v>0</v>
      </c>
    </row>
    <row r="99" spans="1:13" ht="13.5" thickBot="1" x14ac:dyDescent="0.25">
      <c r="A99" s="580" t="s">
        <v>107</v>
      </c>
      <c r="B99" s="561"/>
      <c r="C99" s="241">
        <f t="shared" si="7"/>
        <v>13.375</v>
      </c>
      <c r="D99" s="56" t="str">
        <f t="shared" si="7"/>
        <v>54.50 / J-55</v>
      </c>
      <c r="E99" s="148">
        <f t="shared" si="7"/>
        <v>1177</v>
      </c>
      <c r="F99" s="148" t="str">
        <f t="shared" si="7"/>
        <v>0'</v>
      </c>
      <c r="G99" s="174">
        <f t="shared" si="7"/>
        <v>43244</v>
      </c>
      <c r="H99" s="5" t="s">
        <v>25</v>
      </c>
      <c r="I99" s="172">
        <f>G5</f>
        <v>10</v>
      </c>
      <c r="J99" s="54">
        <f t="shared" si="3"/>
        <v>0</v>
      </c>
      <c r="K99" s="131">
        <f t="shared" si="3"/>
        <v>0</v>
      </c>
      <c r="L99" s="199">
        <f t="shared" si="3"/>
        <v>0</v>
      </c>
      <c r="M99" s="200">
        <f t="shared" si="3"/>
        <v>0</v>
      </c>
    </row>
    <row r="100" spans="1:13" x14ac:dyDescent="0.2">
      <c r="A100" s="580" t="s">
        <v>108</v>
      </c>
      <c r="B100" s="561"/>
      <c r="C100" s="241">
        <f t="shared" si="7"/>
        <v>0</v>
      </c>
      <c r="D100" s="56">
        <f t="shared" si="7"/>
        <v>0</v>
      </c>
      <c r="E100" s="148">
        <f t="shared" si="7"/>
        <v>0</v>
      </c>
      <c r="F100" s="148">
        <f t="shared" si="7"/>
        <v>0</v>
      </c>
      <c r="G100" s="174">
        <f t="shared" si="7"/>
        <v>0</v>
      </c>
      <c r="H100" s="5" t="s">
        <v>23</v>
      </c>
      <c r="I100" s="172">
        <f>F5</f>
        <v>0</v>
      </c>
      <c r="J100" s="617"/>
      <c r="K100" s="618"/>
      <c r="L100" s="618"/>
      <c r="M100" s="619"/>
    </row>
    <row r="101" spans="1:13" x14ac:dyDescent="0.2">
      <c r="A101" s="580" t="s">
        <v>109</v>
      </c>
      <c r="B101" s="561"/>
      <c r="C101" s="241">
        <f t="shared" si="7"/>
        <v>0</v>
      </c>
      <c r="D101" s="56">
        <f t="shared" si="7"/>
        <v>0</v>
      </c>
      <c r="E101" s="148">
        <f t="shared" si="7"/>
        <v>0</v>
      </c>
      <c r="F101" s="148">
        <f t="shared" si="7"/>
        <v>0</v>
      </c>
      <c r="G101" s="174">
        <f t="shared" si="7"/>
        <v>0</v>
      </c>
      <c r="H101" s="5" t="s">
        <v>26</v>
      </c>
      <c r="I101" s="172">
        <f>I5</f>
        <v>40000</v>
      </c>
      <c r="J101" s="620"/>
      <c r="K101" s="621"/>
      <c r="L101" s="621"/>
      <c r="M101" s="622"/>
    </row>
    <row r="102" spans="1:13" ht="13.5" thickBot="1" x14ac:dyDescent="0.25">
      <c r="A102" s="565" t="s">
        <v>110</v>
      </c>
      <c r="B102" s="566"/>
      <c r="C102" s="241">
        <f t="shared" si="7"/>
        <v>0</v>
      </c>
      <c r="D102" s="56">
        <f t="shared" si="7"/>
        <v>0</v>
      </c>
      <c r="E102" s="148">
        <f t="shared" si="7"/>
        <v>0</v>
      </c>
      <c r="F102" s="148">
        <f t="shared" si="7"/>
        <v>0</v>
      </c>
      <c r="G102" s="174">
        <f t="shared" si="7"/>
        <v>0</v>
      </c>
      <c r="H102" s="134" t="s">
        <v>82</v>
      </c>
      <c r="I102" s="173">
        <f>B7</f>
        <v>0</v>
      </c>
      <c r="J102" s="620"/>
      <c r="K102" s="621"/>
      <c r="L102" s="621"/>
      <c r="M102" s="622"/>
    </row>
    <row r="103" spans="1:13" x14ac:dyDescent="0.2">
      <c r="A103" s="634" t="s">
        <v>112</v>
      </c>
      <c r="B103" s="635"/>
      <c r="C103" s="176">
        <f>C71</f>
        <v>43242</v>
      </c>
      <c r="D103" s="391" t="s">
        <v>111</v>
      </c>
      <c r="E103" s="177">
        <f>E71</f>
        <v>0.8125</v>
      </c>
      <c r="F103" s="635" t="s">
        <v>116</v>
      </c>
      <c r="G103" s="635"/>
      <c r="H103" s="398">
        <f>C74</f>
        <v>0</v>
      </c>
      <c r="I103" s="391" t="s">
        <v>111</v>
      </c>
      <c r="J103" s="180">
        <f>E74</f>
        <v>0</v>
      </c>
      <c r="K103" s="135"/>
      <c r="L103" s="108"/>
      <c r="M103" s="136"/>
    </row>
    <row r="104" spans="1:13" x14ac:dyDescent="0.2">
      <c r="A104" s="636" t="s">
        <v>113</v>
      </c>
      <c r="B104" s="637"/>
      <c r="C104" s="149">
        <f>C72</f>
        <v>43244</v>
      </c>
      <c r="D104" s="392" t="s">
        <v>111</v>
      </c>
      <c r="E104" s="178">
        <f>E72</f>
        <v>0.5625</v>
      </c>
      <c r="F104" s="571" t="s">
        <v>117</v>
      </c>
      <c r="G104" s="571"/>
      <c r="H104" s="149">
        <f>C75</f>
        <v>0</v>
      </c>
      <c r="I104" s="392" t="s">
        <v>111</v>
      </c>
      <c r="J104" s="181">
        <f>E75</f>
        <v>0</v>
      </c>
      <c r="K104" s="135"/>
      <c r="L104" s="108"/>
      <c r="M104" s="136"/>
    </row>
    <row r="105" spans="1:13" ht="13.5" thickBot="1" x14ac:dyDescent="0.25">
      <c r="A105" s="638" t="s">
        <v>114</v>
      </c>
      <c r="B105" s="639"/>
      <c r="C105" s="150">
        <f>C73</f>
        <v>43274</v>
      </c>
      <c r="D105" s="394" t="s">
        <v>111</v>
      </c>
      <c r="E105" s="179">
        <f>E73</f>
        <v>0.38541666666666669</v>
      </c>
      <c r="F105" s="639" t="s">
        <v>115</v>
      </c>
      <c r="G105" s="639"/>
      <c r="H105" s="175">
        <f>C76</f>
        <v>0</v>
      </c>
      <c r="I105" s="394" t="s">
        <v>111</v>
      </c>
      <c r="J105" s="182">
        <f>E76</f>
        <v>0</v>
      </c>
      <c r="K105" s="141"/>
      <c r="L105" s="137"/>
      <c r="M105" s="138"/>
    </row>
    <row r="106" spans="1:13" x14ac:dyDescent="0.2">
      <c r="F106" s="98"/>
      <c r="G106" s="98"/>
      <c r="H106" s="98"/>
      <c r="I106" s="98"/>
      <c r="J106" s="98"/>
      <c r="K106" s="98"/>
      <c r="L106" s="98"/>
      <c r="M106" s="98"/>
    </row>
    <row r="107" spans="1:13" x14ac:dyDescent="0.2">
      <c r="F107" s="98"/>
      <c r="G107" s="98"/>
      <c r="H107" s="98"/>
      <c r="I107" s="98"/>
      <c r="J107" s="98"/>
      <c r="K107" s="98"/>
      <c r="L107" s="98"/>
      <c r="M107" s="98"/>
    </row>
    <row r="108" spans="1:13" x14ac:dyDescent="0.2">
      <c r="F108" s="98"/>
      <c r="G108" s="98"/>
      <c r="H108" s="98"/>
      <c r="I108" s="98"/>
      <c r="J108" s="98"/>
      <c r="K108" s="98"/>
      <c r="L108" s="98"/>
      <c r="M108" s="98"/>
    </row>
  </sheetData>
  <sheetProtection password="CC40" sheet="1" scenarios="1"/>
  <mergeCells count="150">
    <mergeCell ref="A103:B103"/>
    <mergeCell ref="F103:G103"/>
    <mergeCell ref="A104:B104"/>
    <mergeCell ref="F104:G104"/>
    <mergeCell ref="A105:B105"/>
    <mergeCell ref="F105:G105"/>
    <mergeCell ref="A98:B98"/>
    <mergeCell ref="A99:B99"/>
    <mergeCell ref="A100:B100"/>
    <mergeCell ref="J100:M102"/>
    <mergeCell ref="A101:B101"/>
    <mergeCell ref="A102:B102"/>
    <mergeCell ref="B86:F86"/>
    <mergeCell ref="H86:I86"/>
    <mergeCell ref="J86:M86"/>
    <mergeCell ref="B87:D87"/>
    <mergeCell ref="H87:I87"/>
    <mergeCell ref="R87:S87"/>
    <mergeCell ref="J79:K79"/>
    <mergeCell ref="L79:M79"/>
    <mergeCell ref="O79:P79"/>
    <mergeCell ref="Q79:R79"/>
    <mergeCell ref="B85:D85"/>
    <mergeCell ref="F85:G85"/>
    <mergeCell ref="A77:H77"/>
    <mergeCell ref="J77:K77"/>
    <mergeCell ref="L77:M77"/>
    <mergeCell ref="O77:P77"/>
    <mergeCell ref="Q77:R77"/>
    <mergeCell ref="A78:H79"/>
    <mergeCell ref="J78:K78"/>
    <mergeCell ref="L78:M78"/>
    <mergeCell ref="O78:P78"/>
    <mergeCell ref="Q78:R78"/>
    <mergeCell ref="A76:B76"/>
    <mergeCell ref="F76:G76"/>
    <mergeCell ref="J76:K76"/>
    <mergeCell ref="L76:M76"/>
    <mergeCell ref="O76:P76"/>
    <mergeCell ref="Q76:R76"/>
    <mergeCell ref="A75:B75"/>
    <mergeCell ref="F75:G75"/>
    <mergeCell ref="J75:K75"/>
    <mergeCell ref="L75:M75"/>
    <mergeCell ref="O75:P75"/>
    <mergeCell ref="Q75:R75"/>
    <mergeCell ref="A74:B74"/>
    <mergeCell ref="F74:G74"/>
    <mergeCell ref="J74:K74"/>
    <mergeCell ref="L74:M74"/>
    <mergeCell ref="O74:P74"/>
    <mergeCell ref="Q74:R74"/>
    <mergeCell ref="A73:B73"/>
    <mergeCell ref="F73:G73"/>
    <mergeCell ref="J73:K73"/>
    <mergeCell ref="L73:M73"/>
    <mergeCell ref="O73:P73"/>
    <mergeCell ref="Q73:R73"/>
    <mergeCell ref="A72:B72"/>
    <mergeCell ref="F72:G72"/>
    <mergeCell ref="J72:K72"/>
    <mergeCell ref="L72:M72"/>
    <mergeCell ref="O72:P72"/>
    <mergeCell ref="Q72:R72"/>
    <mergeCell ref="A71:B71"/>
    <mergeCell ref="F71:G71"/>
    <mergeCell ref="J71:K71"/>
    <mergeCell ref="L71:M71"/>
    <mergeCell ref="O71:P71"/>
    <mergeCell ref="Q71:R71"/>
    <mergeCell ref="L68:M68"/>
    <mergeCell ref="L69:N69"/>
    <mergeCell ref="O69:R69"/>
    <mergeCell ref="L70:M70"/>
    <mergeCell ref="O70:P70"/>
    <mergeCell ref="Q70:R70"/>
    <mergeCell ref="J66:K66"/>
    <mergeCell ref="L66:M66"/>
    <mergeCell ref="A67:B67"/>
    <mergeCell ref="C67:D67"/>
    <mergeCell ref="F67:G67"/>
    <mergeCell ref="I67:K67"/>
    <mergeCell ref="L67:M67"/>
    <mergeCell ref="B60:I60"/>
    <mergeCell ref="B61:I61"/>
    <mergeCell ref="B62:I62"/>
    <mergeCell ref="J63:K63"/>
    <mergeCell ref="L64:M64"/>
    <mergeCell ref="J65:K65"/>
    <mergeCell ref="L65:M65"/>
    <mergeCell ref="B54:I54"/>
    <mergeCell ref="B55:I55"/>
    <mergeCell ref="B56:I56"/>
    <mergeCell ref="B57:I57"/>
    <mergeCell ref="B58:I58"/>
    <mergeCell ref="B59:I59"/>
    <mergeCell ref="P48:R48"/>
    <mergeCell ref="P49:R49"/>
    <mergeCell ref="P50:R50"/>
    <mergeCell ref="P51:R51"/>
    <mergeCell ref="P52:R52"/>
    <mergeCell ref="P53:R53"/>
    <mergeCell ref="E43:R43"/>
    <mergeCell ref="A44:B44"/>
    <mergeCell ref="E44:R44"/>
    <mergeCell ref="P45:R45"/>
    <mergeCell ref="P46:R46"/>
    <mergeCell ref="P47:R47"/>
    <mergeCell ref="E37:R37"/>
    <mergeCell ref="E38:R38"/>
    <mergeCell ref="E39:R39"/>
    <mergeCell ref="E40:R40"/>
    <mergeCell ref="E41:R41"/>
    <mergeCell ref="E42:R42"/>
    <mergeCell ref="E31:R31"/>
    <mergeCell ref="E32:R32"/>
    <mergeCell ref="E33:R33"/>
    <mergeCell ref="E34:R34"/>
    <mergeCell ref="E35:R35"/>
    <mergeCell ref="E36:R36"/>
    <mergeCell ref="E26:R26"/>
    <mergeCell ref="E27:R27"/>
    <mergeCell ref="E28:R28"/>
    <mergeCell ref="E29:R29"/>
    <mergeCell ref="E30:R30"/>
    <mergeCell ref="E19:R19"/>
    <mergeCell ref="E20:R20"/>
    <mergeCell ref="E21:R21"/>
    <mergeCell ref="E22:R22"/>
    <mergeCell ref="E23:R23"/>
    <mergeCell ref="E24:R24"/>
    <mergeCell ref="E17:R17"/>
    <mergeCell ref="E18:R18"/>
    <mergeCell ref="B3:D3"/>
    <mergeCell ref="H3:I3"/>
    <mergeCell ref="V3:W3"/>
    <mergeCell ref="E8:I8"/>
    <mergeCell ref="V9:W9"/>
    <mergeCell ref="A10:D10"/>
    <mergeCell ref="E25:R25"/>
    <mergeCell ref="B1:D1"/>
    <mergeCell ref="F1:G1"/>
    <mergeCell ref="Q1:R1"/>
    <mergeCell ref="B2:F2"/>
    <mergeCell ref="H2:I2"/>
    <mergeCell ref="J2:R2"/>
    <mergeCell ref="A11:D13"/>
    <mergeCell ref="A14:D14"/>
    <mergeCell ref="A15:D16"/>
    <mergeCell ref="J16:M16"/>
  </mergeCells>
  <printOptions horizontalCentered="1"/>
  <pageMargins left="0.25" right="0.1" top="0.77" bottom="0.28999999999999998" header="0.2" footer="7.0000000000000007E-2"/>
  <pageSetup scale="60" orientation="portrait" horizontalDpi="300" verticalDpi="300" r:id="rId1"/>
  <headerFooter alignWithMargins="0">
    <oddHeader xml:space="preserve">&amp;C&amp;"Book Antiqua,Bold Italic"&amp;14Henry Resources LLC
&amp;12Daily Drilling Report&amp;R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Report (1)</vt:lpstr>
      <vt:lpstr>Report (2)</vt:lpstr>
      <vt:lpstr>Report (3)</vt:lpstr>
      <vt:lpstr>Report (4)</vt:lpstr>
      <vt:lpstr>Report (5)</vt:lpstr>
      <vt:lpstr>Report (6)</vt:lpstr>
      <vt:lpstr>Report (7)</vt:lpstr>
      <vt:lpstr>Report (8)</vt:lpstr>
      <vt:lpstr>Report (9)</vt:lpstr>
      <vt:lpstr>Report (10)</vt:lpstr>
      <vt:lpstr>Report (11)</vt:lpstr>
      <vt:lpstr>Report (12)</vt:lpstr>
      <vt:lpstr>Report (13)</vt:lpstr>
      <vt:lpstr>Rig Repairs Log</vt:lpstr>
      <vt:lpstr>'Report (1)'!Print_Area</vt:lpstr>
      <vt:lpstr>'Report (10)'!Print_Area</vt:lpstr>
      <vt:lpstr>'Report (11)'!Print_Area</vt:lpstr>
      <vt:lpstr>'Report (12)'!Print_Area</vt:lpstr>
      <vt:lpstr>'Report (13)'!Print_Area</vt:lpstr>
      <vt:lpstr>'Report (2)'!Print_Area</vt:lpstr>
      <vt:lpstr>'Report (3)'!Print_Area</vt:lpstr>
      <vt:lpstr>'Report (4)'!Print_Area</vt:lpstr>
      <vt:lpstr>'Report (5)'!Print_Area</vt:lpstr>
      <vt:lpstr>'Report (6)'!Print_Area</vt:lpstr>
      <vt:lpstr>'Report (7)'!Print_Area</vt:lpstr>
      <vt:lpstr>'Report (8)'!Print_Area</vt:lpstr>
      <vt:lpstr>'Report (9)'!Print_Area</vt:lpstr>
    </vt:vector>
  </TitlesOfParts>
  <Company>Drll Right Consultants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Braun</dc:creator>
  <cp:lastModifiedBy>Richard Harwick</cp:lastModifiedBy>
  <cp:lastPrinted>2018-07-02T12:59:04Z</cp:lastPrinted>
  <dcterms:created xsi:type="dcterms:W3CDTF">2005-04-01T08:58:54Z</dcterms:created>
  <dcterms:modified xsi:type="dcterms:W3CDTF">2018-07-03T10:57:21Z</dcterms:modified>
</cp:coreProperties>
</file>