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120" yWindow="150" windowWidth="19440" windowHeight="12075"/>
  </bookViews>
  <sheets>
    <sheet name="67" sheetId="1" r:id="rId1"/>
    <sheet name="67.1" sheetId="2" r:id="rId2"/>
    <sheet name="68" sheetId="3" r:id="rId3"/>
    <sheet name="69" sheetId="6" r:id="rId4"/>
    <sheet name="70" sheetId="4" r:id="rId5"/>
    <sheet name="71" sheetId="5" r:id="rId6"/>
    <sheet name="72" sheetId="7" r:id="rId7"/>
    <sheet name="72.1" sheetId="8" r:id="rId8"/>
    <sheet name="73" sheetId="9" r:id="rId9"/>
    <sheet name="74" sheetId="10" r:id="rId10"/>
    <sheet name="75" sheetId="11" r:id="rId11"/>
    <sheet name="76" sheetId="12" r:id="rId12"/>
    <sheet name="77" sheetId="14" r:id="rId13"/>
    <sheet name="77.1" sheetId="15" r:id="rId14"/>
    <sheet name="78" sheetId="16" r:id="rId15"/>
    <sheet name="78.1" sheetId="17" r:id="rId16"/>
    <sheet name="79" sheetId="18" r:id="rId17"/>
    <sheet name="79.1" sheetId="19" r:id="rId18"/>
    <sheet name="80" sheetId="20" r:id="rId19"/>
    <sheet name="80.1" sheetId="21" r:id="rId20"/>
    <sheet name="81" sheetId="22" r:id="rId21"/>
    <sheet name="81.1" sheetId="23" r:id="rId22"/>
  </sheets>
  <definedNames>
    <definedName name="xlCOMMA">","</definedName>
    <definedName name="xlDOUBLE">""""</definedName>
    <definedName name="xlSINGLE">"'"</definedName>
    <definedName name="xlSPACE">" "</definedName>
  </definedNames>
  <calcPr calcId="145621"/>
</workbook>
</file>

<file path=xl/calcChain.xml><?xml version="1.0" encoding="utf-8"?>
<calcChain xmlns="http://schemas.openxmlformats.org/spreadsheetml/2006/main">
  <c r="C19" i="23" l="1"/>
  <c r="C12" i="22"/>
  <c r="C13" i="20"/>
  <c r="C13" i="21" l="1"/>
  <c r="D18" i="19"/>
  <c r="D10" i="19"/>
  <c r="D11" i="19"/>
  <c r="D12" i="19"/>
  <c r="D13" i="19"/>
  <c r="D14" i="19"/>
  <c r="D15" i="19"/>
  <c r="D16" i="19"/>
  <c r="D17" i="19"/>
  <c r="D9" i="19"/>
  <c r="D8" i="19"/>
  <c r="C5" i="19"/>
  <c r="C5" i="18"/>
  <c r="F3" i="17" l="1"/>
  <c r="F4" i="17"/>
  <c r="G4" i="17"/>
  <c r="H4" i="17"/>
  <c r="I4" i="17"/>
  <c r="J4" i="17"/>
  <c r="K4" i="17"/>
  <c r="L4" i="17"/>
  <c r="M4" i="17"/>
  <c r="N4" i="17"/>
  <c r="F5" i="17"/>
  <c r="G5" i="17"/>
  <c r="H5" i="17"/>
  <c r="I5" i="17"/>
  <c r="J5" i="17"/>
  <c r="K5" i="17"/>
  <c r="L5" i="17"/>
  <c r="M5" i="17"/>
  <c r="N5" i="17"/>
  <c r="F6" i="17"/>
  <c r="G6" i="17"/>
  <c r="H6" i="17"/>
  <c r="I6" i="17"/>
  <c r="J6" i="17"/>
  <c r="K6" i="17"/>
  <c r="L6" i="17"/>
  <c r="M6" i="17"/>
  <c r="N6" i="17"/>
  <c r="F7" i="17"/>
  <c r="G7" i="17"/>
  <c r="H7" i="17"/>
  <c r="I7" i="17"/>
  <c r="J7" i="17"/>
  <c r="K7" i="17"/>
  <c r="L7" i="17"/>
  <c r="M7" i="17"/>
  <c r="N7" i="17"/>
  <c r="G3" i="17"/>
  <c r="H3" i="17"/>
  <c r="I3" i="17"/>
  <c r="J3" i="17"/>
  <c r="K3" i="17"/>
  <c r="L3" i="17"/>
  <c r="M3" i="17"/>
  <c r="N3" i="17"/>
  <c r="G8" i="16"/>
  <c r="H8" i="16"/>
  <c r="I8" i="16"/>
  <c r="J8" i="16"/>
  <c r="K8" i="16"/>
  <c r="L8" i="16"/>
  <c r="M8" i="16"/>
  <c r="N8" i="16"/>
  <c r="F8" i="16"/>
  <c r="G3" i="16"/>
  <c r="H3" i="16"/>
  <c r="I3" i="16"/>
  <c r="J3" i="16"/>
  <c r="K3" i="16"/>
  <c r="L3" i="16"/>
  <c r="M3" i="16"/>
  <c r="N3" i="16"/>
  <c r="G4" i="16"/>
  <c r="H4" i="16"/>
  <c r="I4" i="16"/>
  <c r="J4" i="16"/>
  <c r="K4" i="16"/>
  <c r="L4" i="16"/>
  <c r="M4" i="16"/>
  <c r="N4" i="16"/>
  <c r="G5" i="16"/>
  <c r="H5" i="16"/>
  <c r="I5" i="16"/>
  <c r="J5" i="16"/>
  <c r="K5" i="16"/>
  <c r="L5" i="16"/>
  <c r="M5" i="16"/>
  <c r="N5" i="16"/>
  <c r="G6" i="16"/>
  <c r="H6" i="16"/>
  <c r="I6" i="16"/>
  <c r="J6" i="16"/>
  <c r="K6" i="16"/>
  <c r="L6" i="16"/>
  <c r="M6" i="16"/>
  <c r="N6" i="16"/>
  <c r="G7" i="16"/>
  <c r="H7" i="16"/>
  <c r="I7" i="16"/>
  <c r="J7" i="16"/>
  <c r="K7" i="16"/>
  <c r="L7" i="16"/>
  <c r="M7" i="16"/>
  <c r="N7" i="16"/>
  <c r="F4" i="16"/>
  <c r="F5" i="16"/>
  <c r="F6" i="16"/>
  <c r="F7" i="16"/>
  <c r="F3" i="16"/>
  <c r="G11" i="14"/>
  <c r="D13" i="14"/>
  <c r="D14" i="14"/>
  <c r="D15" i="14"/>
  <c r="D16" i="14"/>
  <c r="D17" i="14" s="1"/>
  <c r="D18" i="14"/>
  <c r="D19" i="14"/>
  <c r="D20" i="14"/>
  <c r="D21" i="14" s="1"/>
  <c r="D22" i="14" s="1"/>
  <c r="D23" i="14" s="1"/>
  <c r="D24" i="14"/>
  <c r="D25" i="14" s="1"/>
  <c r="D26" i="14" s="1"/>
  <c r="D27" i="14" s="1"/>
  <c r="D28" i="14" s="1"/>
  <c r="D29" i="14" s="1"/>
  <c r="D30" i="14" s="1"/>
  <c r="D31" i="14" s="1"/>
  <c r="D32" i="14" s="1"/>
  <c r="D33" i="14" s="1"/>
  <c r="D34" i="14" s="1"/>
  <c r="D35" i="14" s="1"/>
  <c r="D36" i="14" s="1"/>
  <c r="D37" i="14" s="1"/>
  <c r="D38" i="14" s="1"/>
  <c r="D39" i="14" s="1"/>
  <c r="D40" i="14" s="1"/>
  <c r="D41" i="14" s="1"/>
  <c r="D42" i="14" s="1"/>
  <c r="D43" i="14" s="1"/>
  <c r="D44" i="14" s="1"/>
  <c r="D45" i="14" s="1"/>
  <c r="D46" i="14" s="1"/>
  <c r="D47" i="14" s="1"/>
  <c r="D48" i="14" s="1"/>
  <c r="D49" i="14" s="1"/>
  <c r="D50" i="14" s="1"/>
  <c r="D51" i="14" s="1"/>
  <c r="D52" i="14" s="1"/>
  <c r="D53" i="14" s="1"/>
  <c r="D54" i="14" s="1"/>
  <c r="D55" i="14" s="1"/>
  <c r="D56" i="14" s="1"/>
  <c r="D57" i="14" s="1"/>
  <c r="D58" i="14" s="1"/>
  <c r="D59" i="14" s="1"/>
  <c r="D60" i="14" s="1"/>
  <c r="D61" i="14" s="1"/>
  <c r="D62" i="14" s="1"/>
  <c r="D63" i="14" s="1"/>
  <c r="D64" i="14" s="1"/>
  <c r="D65" i="14" s="1"/>
  <c r="D66" i="14" s="1"/>
  <c r="D67" i="14" s="1"/>
  <c r="D68" i="14" s="1"/>
  <c r="D69" i="14" s="1"/>
  <c r="D70" i="14" s="1"/>
  <c r="D71" i="14" s="1"/>
  <c r="D72" i="14" s="1"/>
  <c r="D73" i="14" s="1"/>
  <c r="D74" i="14" s="1"/>
  <c r="D75" i="14" s="1"/>
  <c r="D76" i="14" s="1"/>
  <c r="D77" i="14" s="1"/>
  <c r="D78" i="14" s="1"/>
  <c r="D79" i="14" s="1"/>
  <c r="D80" i="14" s="1"/>
  <c r="D81" i="14" s="1"/>
  <c r="D82" i="14" s="1"/>
  <c r="D83" i="14" s="1"/>
  <c r="D84" i="14" s="1"/>
  <c r="D85" i="14" s="1"/>
  <c r="D86" i="14" s="1"/>
  <c r="D87" i="14" s="1"/>
  <c r="D88" i="14" s="1"/>
  <c r="D89" i="14" s="1"/>
  <c r="D90" i="14" s="1"/>
  <c r="D91" i="14" s="1"/>
  <c r="D92" i="14" s="1"/>
  <c r="D93" i="14" s="1"/>
  <c r="D94" i="14" s="1"/>
  <c r="D95" i="14" s="1"/>
  <c r="D96" i="14" s="1"/>
  <c r="D97" i="14" s="1"/>
  <c r="D98" i="14" s="1"/>
  <c r="D99" i="14" s="1"/>
  <c r="D100" i="14" s="1"/>
  <c r="D101" i="14" s="1"/>
  <c r="D102" i="14" s="1"/>
  <c r="D103" i="14" s="1"/>
  <c r="D104" i="14" s="1"/>
  <c r="D105" i="14" s="1"/>
  <c r="D106" i="14" s="1"/>
  <c r="D107" i="14" s="1"/>
  <c r="D108" i="14" s="1"/>
  <c r="D109" i="14" s="1"/>
  <c r="D110" i="14" s="1"/>
  <c r="D111" i="14" s="1"/>
  <c r="D112" i="14" s="1"/>
  <c r="D113" i="14" s="1"/>
  <c r="D114" i="14" s="1"/>
  <c r="D115" i="14" s="1"/>
  <c r="D116" i="14" s="1"/>
  <c r="D117" i="14" s="1"/>
  <c r="D118" i="14" s="1"/>
  <c r="D119" i="14" s="1"/>
  <c r="D120" i="14" s="1"/>
  <c r="D121" i="14" s="1"/>
  <c r="D122" i="14" s="1"/>
  <c r="D123" i="14" s="1"/>
  <c r="D124" i="14" s="1"/>
  <c r="D125" i="14" s="1"/>
  <c r="D126" i="14" s="1"/>
  <c r="D127" i="14" s="1"/>
  <c r="D128" i="14" s="1"/>
  <c r="D129" i="14" s="1"/>
  <c r="D130" i="14" s="1"/>
  <c r="D131" i="14" s="1"/>
  <c r="D132" i="14" s="1"/>
  <c r="D133" i="14" s="1"/>
  <c r="D134" i="14" s="1"/>
  <c r="D135" i="14" s="1"/>
  <c r="D136" i="14" s="1"/>
  <c r="D137" i="14" s="1"/>
  <c r="D138" i="14" s="1"/>
  <c r="D139" i="14" s="1"/>
  <c r="D140" i="14" s="1"/>
  <c r="D141" i="14" s="1"/>
  <c r="D142" i="14" s="1"/>
  <c r="D143" i="14" s="1"/>
  <c r="D144" i="14" s="1"/>
  <c r="D145" i="14" s="1"/>
  <c r="D146" i="14" s="1"/>
  <c r="D147" i="14" s="1"/>
  <c r="D148" i="14" s="1"/>
  <c r="D149" i="14" s="1"/>
  <c r="D150" i="14" s="1"/>
  <c r="D151" i="14" s="1"/>
  <c r="D152" i="14" s="1"/>
  <c r="D153" i="14" s="1"/>
  <c r="D154" i="14" s="1"/>
  <c r="D155" i="14" s="1"/>
  <c r="D156" i="14" s="1"/>
  <c r="D157" i="14" s="1"/>
  <c r="D158" i="14" s="1"/>
  <c r="D159" i="14" s="1"/>
  <c r="D160" i="14" s="1"/>
  <c r="D161" i="14" s="1"/>
  <c r="D162" i="14" s="1"/>
  <c r="D163" i="14" s="1"/>
  <c r="D164" i="14" s="1"/>
  <c r="D165" i="14" s="1"/>
  <c r="D166" i="14" s="1"/>
  <c r="D167" i="14" s="1"/>
  <c r="D168" i="14" s="1"/>
  <c r="D169" i="14" s="1"/>
  <c r="D170" i="14" s="1"/>
  <c r="D171" i="14" s="1"/>
  <c r="D172" i="14" s="1"/>
  <c r="D173" i="14" s="1"/>
  <c r="D174" i="14" s="1"/>
  <c r="D175" i="14" s="1"/>
  <c r="D176" i="14" s="1"/>
  <c r="D177" i="14" s="1"/>
  <c r="D178" i="14" s="1"/>
  <c r="D179" i="14" s="1"/>
  <c r="D180" i="14" s="1"/>
  <c r="D181" i="14" s="1"/>
  <c r="D182" i="14" s="1"/>
  <c r="D183" i="14" s="1"/>
  <c r="D184" i="14" s="1"/>
  <c r="D185" i="14" s="1"/>
  <c r="D186" i="14" s="1"/>
  <c r="D187" i="14" s="1"/>
  <c r="D188" i="14" s="1"/>
  <c r="D189" i="14" s="1"/>
  <c r="D190" i="14" s="1"/>
  <c r="D191" i="14" s="1"/>
  <c r="D192" i="14" s="1"/>
  <c r="D193" i="14" s="1"/>
  <c r="D194" i="14" s="1"/>
  <c r="D195" i="14" s="1"/>
  <c r="D196" i="14" s="1"/>
  <c r="D197" i="14" s="1"/>
  <c r="D198" i="14" s="1"/>
  <c r="D199" i="14" s="1"/>
  <c r="D200" i="14" s="1"/>
  <c r="D201" i="14" s="1"/>
  <c r="D202" i="14" s="1"/>
  <c r="D203" i="14" s="1"/>
  <c r="D204" i="14" s="1"/>
  <c r="D205" i="14" s="1"/>
  <c r="D206" i="14" s="1"/>
  <c r="D207" i="14" s="1"/>
  <c r="D208" i="14" s="1"/>
  <c r="D209" i="14" s="1"/>
  <c r="D210" i="14" s="1"/>
  <c r="D211" i="14" s="1"/>
  <c r="D212" i="14" s="1"/>
  <c r="D213" i="14" s="1"/>
  <c r="D214" i="14" s="1"/>
  <c r="D215" i="14" s="1"/>
  <c r="D216" i="14" s="1"/>
  <c r="D217" i="14" s="1"/>
  <c r="D218" i="14" s="1"/>
  <c r="D219" i="14" s="1"/>
  <c r="D220" i="14" s="1"/>
  <c r="D221" i="14" s="1"/>
  <c r="D222" i="14" s="1"/>
  <c r="D223" i="14" s="1"/>
  <c r="D224" i="14" s="1"/>
  <c r="D225" i="14" s="1"/>
  <c r="D226" i="14" s="1"/>
  <c r="D227" i="14" s="1"/>
  <c r="D228" i="14" s="1"/>
  <c r="D229" i="14" s="1"/>
  <c r="D230" i="14" s="1"/>
  <c r="D231" i="14" s="1"/>
  <c r="D232" i="14" s="1"/>
  <c r="D233" i="14" s="1"/>
  <c r="D234" i="14" s="1"/>
  <c r="D235" i="14" s="1"/>
  <c r="D236" i="14" s="1"/>
  <c r="D237" i="14" s="1"/>
  <c r="D238" i="14" s="1"/>
  <c r="D239" i="14" s="1"/>
  <c r="D240" i="14" s="1"/>
  <c r="D241" i="14" s="1"/>
  <c r="D242" i="14" s="1"/>
  <c r="D243" i="14" s="1"/>
  <c r="D244" i="14" s="1"/>
  <c r="D245" i="14" s="1"/>
  <c r="D246" i="14" s="1"/>
  <c r="D247" i="14" s="1"/>
  <c r="D248" i="14" s="1"/>
  <c r="D249" i="14" s="1"/>
  <c r="D250" i="14" s="1"/>
  <c r="D251" i="14" s="1"/>
  <c r="D252" i="14" s="1"/>
  <c r="D253" i="14" s="1"/>
  <c r="D254" i="14" s="1"/>
  <c r="D255" i="14" s="1"/>
  <c r="D256" i="14" s="1"/>
  <c r="D257" i="14" s="1"/>
  <c r="D258" i="14" s="1"/>
  <c r="D259" i="14" s="1"/>
  <c r="D260" i="14" s="1"/>
  <c r="D261" i="14" s="1"/>
  <c r="D262" i="14" s="1"/>
  <c r="D263" i="14" s="1"/>
  <c r="D264" i="14" s="1"/>
  <c r="D265" i="14" s="1"/>
  <c r="D266" i="14" s="1"/>
  <c r="D267" i="14" s="1"/>
  <c r="D268" i="14" s="1"/>
  <c r="D269" i="14" s="1"/>
  <c r="D270" i="14" s="1"/>
  <c r="D271" i="14" s="1"/>
  <c r="D272" i="14" s="1"/>
  <c r="D273" i="14" s="1"/>
  <c r="D274" i="14" s="1"/>
  <c r="D275" i="14" s="1"/>
  <c r="D276" i="14" s="1"/>
  <c r="D277" i="14" s="1"/>
  <c r="D278" i="14" s="1"/>
  <c r="D279" i="14" s="1"/>
  <c r="D280" i="14" s="1"/>
  <c r="D281" i="14" s="1"/>
  <c r="D282" i="14" s="1"/>
  <c r="D283" i="14" s="1"/>
  <c r="D284" i="14" s="1"/>
  <c r="D285" i="14" s="1"/>
  <c r="D286" i="14" s="1"/>
  <c r="D287" i="14" s="1"/>
  <c r="D288" i="14" s="1"/>
  <c r="D289" i="14" s="1"/>
  <c r="D290" i="14" s="1"/>
  <c r="D291" i="14" s="1"/>
  <c r="D292" i="14" s="1"/>
  <c r="D293" i="14" s="1"/>
  <c r="D294" i="14" s="1"/>
  <c r="D295" i="14" s="1"/>
  <c r="D296" i="14" s="1"/>
  <c r="D297" i="14" s="1"/>
  <c r="D298" i="14" s="1"/>
  <c r="D299" i="14" s="1"/>
  <c r="D300" i="14" s="1"/>
  <c r="D301" i="14" s="1"/>
  <c r="D302" i="14" s="1"/>
  <c r="D303" i="14" s="1"/>
  <c r="D304" i="14" s="1"/>
  <c r="D305" i="14" s="1"/>
  <c r="D306" i="14" s="1"/>
  <c r="D307" i="14" s="1"/>
  <c r="D308" i="14" s="1"/>
  <c r="D309" i="14" s="1"/>
  <c r="D310" i="14" s="1"/>
  <c r="D311" i="14" s="1"/>
  <c r="D312" i="14" s="1"/>
  <c r="D313" i="14" s="1"/>
  <c r="D314" i="14" s="1"/>
  <c r="D315" i="14" s="1"/>
  <c r="D316" i="14" s="1"/>
  <c r="D317" i="14" s="1"/>
  <c r="D318" i="14" s="1"/>
  <c r="D319" i="14" s="1"/>
  <c r="D320" i="14" s="1"/>
  <c r="D321" i="14" s="1"/>
  <c r="D322" i="14" s="1"/>
  <c r="D323" i="14" s="1"/>
  <c r="D324" i="14" s="1"/>
  <c r="D325" i="14" s="1"/>
  <c r="D326" i="14" s="1"/>
  <c r="D327" i="14" s="1"/>
  <c r="D328" i="14" s="1"/>
  <c r="D329" i="14" s="1"/>
  <c r="D330" i="14" s="1"/>
  <c r="D331" i="14" s="1"/>
  <c r="D332" i="14" s="1"/>
  <c r="D333" i="14" s="1"/>
  <c r="D334" i="14" s="1"/>
  <c r="D335" i="14" s="1"/>
  <c r="D336" i="14" s="1"/>
  <c r="D337" i="14" s="1"/>
  <c r="D338" i="14" s="1"/>
  <c r="D339" i="14" s="1"/>
  <c r="D340" i="14" s="1"/>
  <c r="D341" i="14" s="1"/>
  <c r="D342" i="14" s="1"/>
  <c r="D343" i="14" s="1"/>
  <c r="D344" i="14" s="1"/>
  <c r="D345" i="14" s="1"/>
  <c r="D346" i="14" s="1"/>
  <c r="D347" i="14" s="1"/>
  <c r="D348" i="14" s="1"/>
  <c r="D349" i="14" s="1"/>
  <c r="D350" i="14" s="1"/>
  <c r="D351" i="14" s="1"/>
  <c r="D352" i="14" s="1"/>
  <c r="D353" i="14" s="1"/>
  <c r="D354" i="14" s="1"/>
  <c r="D355" i="14" s="1"/>
  <c r="D356" i="14" s="1"/>
  <c r="D357" i="14" s="1"/>
  <c r="D358" i="14" s="1"/>
  <c r="D359" i="14" s="1"/>
  <c r="D360" i="14" s="1"/>
  <c r="D361" i="14" s="1"/>
  <c r="D362" i="14" s="1"/>
  <c r="D363" i="14" s="1"/>
  <c r="D364" i="14" s="1"/>
  <c r="D365" i="14" s="1"/>
  <c r="D366" i="14" s="1"/>
  <c r="D367" i="14" s="1"/>
  <c r="D368" i="14" s="1"/>
  <c r="D369" i="14" s="1"/>
  <c r="D370" i="14" s="1"/>
  <c r="D12" i="14"/>
  <c r="E357" i="15"/>
  <c r="E354" i="15"/>
  <c r="E351" i="15"/>
  <c r="E347" i="15"/>
  <c r="E345" i="15"/>
  <c r="E341" i="15"/>
  <c r="E335" i="15"/>
  <c r="E325" i="15"/>
  <c r="E322" i="15"/>
  <c r="E319" i="15"/>
  <c r="E313" i="15"/>
  <c r="E294" i="15"/>
  <c r="E291" i="15"/>
  <c r="E289" i="15"/>
  <c r="E287" i="15"/>
  <c r="E285" i="15"/>
  <c r="E281" i="15"/>
  <c r="E279" i="15"/>
  <c r="E275" i="15"/>
  <c r="E269" i="15"/>
  <c r="E266" i="15"/>
  <c r="E265" i="15"/>
  <c r="E262" i="15"/>
  <c r="E259" i="15"/>
  <c r="E257" i="15"/>
  <c r="E255" i="15"/>
  <c r="E254" i="15"/>
  <c r="E252" i="15"/>
  <c r="E249" i="15"/>
  <c r="E246" i="15"/>
  <c r="E236" i="15"/>
  <c r="E233" i="15"/>
  <c r="E230" i="15"/>
  <c r="E228" i="15"/>
  <c r="E227" i="15"/>
  <c r="E225" i="15"/>
  <c r="E224" i="15"/>
  <c r="E223" i="15"/>
  <c r="E222" i="15"/>
  <c r="E221" i="15"/>
  <c r="E220" i="15"/>
  <c r="E219" i="15"/>
  <c r="E218" i="15"/>
  <c r="E217" i="15"/>
  <c r="E216" i="15"/>
  <c r="E213" i="15"/>
  <c r="E211" i="15"/>
  <c r="E208" i="15"/>
  <c r="E205" i="15"/>
  <c r="E204" i="15"/>
  <c r="E201" i="15"/>
  <c r="E198" i="15"/>
  <c r="E196" i="15"/>
  <c r="E195" i="15"/>
  <c r="E193" i="15"/>
  <c r="E192" i="15"/>
  <c r="E191" i="15"/>
  <c r="E190" i="15"/>
  <c r="E189" i="15"/>
  <c r="E186" i="15"/>
  <c r="E184" i="15"/>
  <c r="E183" i="15"/>
  <c r="E179" i="15"/>
  <c r="E177" i="15"/>
  <c r="E176" i="15"/>
  <c r="E175" i="15"/>
  <c r="E173" i="15"/>
  <c r="E172" i="15"/>
  <c r="E170" i="15"/>
  <c r="E169" i="15"/>
  <c r="E166" i="15"/>
  <c r="E163" i="15"/>
  <c r="E159" i="15"/>
  <c r="E158" i="15"/>
  <c r="E157" i="15"/>
  <c r="E156" i="15"/>
  <c r="E155" i="15"/>
  <c r="E154" i="15"/>
  <c r="E153" i="15"/>
  <c r="E152" i="15"/>
  <c r="E151" i="15"/>
  <c r="E150" i="15"/>
  <c r="E149" i="15"/>
  <c r="E148" i="15"/>
  <c r="E147" i="15"/>
  <c r="E146" i="15"/>
  <c r="E145" i="15"/>
  <c r="E144" i="15"/>
  <c r="E143" i="15"/>
  <c r="E142" i="15"/>
  <c r="E140" i="15"/>
  <c r="E138" i="15"/>
  <c r="E137" i="15"/>
  <c r="E135" i="15"/>
  <c r="E132" i="15"/>
  <c r="E131" i="15"/>
  <c r="E127" i="15"/>
  <c r="E125" i="15"/>
  <c r="E124" i="15"/>
  <c r="E123" i="15"/>
  <c r="E120" i="15"/>
  <c r="E119" i="15"/>
  <c r="E117" i="15"/>
  <c r="E116" i="15"/>
  <c r="E115" i="15"/>
  <c r="E113" i="15"/>
  <c r="E112" i="15"/>
  <c r="E111" i="15"/>
  <c r="E109" i="15"/>
  <c r="E108" i="15"/>
  <c r="E105" i="15"/>
  <c r="E104" i="15"/>
  <c r="E101" i="15"/>
  <c r="E99" i="15"/>
  <c r="E96" i="15"/>
  <c r="E95" i="15"/>
  <c r="E93" i="15"/>
  <c r="E92" i="15"/>
  <c r="E91" i="15"/>
  <c r="E89" i="15"/>
  <c r="E87" i="15"/>
  <c r="E85" i="15"/>
  <c r="E84" i="15"/>
  <c r="E83" i="15"/>
  <c r="E80" i="15"/>
  <c r="E79" i="15"/>
  <c r="E77" i="15"/>
  <c r="E76" i="15"/>
  <c r="E75" i="15"/>
  <c r="E73" i="15"/>
  <c r="E72" i="15"/>
  <c r="E69" i="15"/>
  <c r="E64" i="15"/>
  <c r="E63" i="15"/>
  <c r="E61" i="15"/>
  <c r="E59" i="15"/>
  <c r="E57" i="15"/>
  <c r="E56" i="15"/>
  <c r="E55" i="15"/>
  <c r="E53" i="15"/>
  <c r="E52" i="15"/>
  <c r="E51" i="15"/>
  <c r="E49" i="15"/>
  <c r="E48" i="15"/>
  <c r="E47" i="15"/>
  <c r="E45" i="15"/>
  <c r="E44" i="15"/>
  <c r="E43" i="15"/>
  <c r="E40" i="15"/>
  <c r="E37" i="15"/>
  <c r="E35" i="15"/>
  <c r="E32" i="15"/>
  <c r="E31" i="15"/>
  <c r="E29" i="15"/>
  <c r="E28" i="15"/>
  <c r="E25" i="15"/>
  <c r="E23" i="15"/>
  <c r="E20" i="15"/>
  <c r="E19" i="15"/>
  <c r="E17" i="15"/>
  <c r="E16" i="15"/>
  <c r="E15" i="15"/>
  <c r="D14" i="15"/>
  <c r="E13" i="15"/>
  <c r="D13" i="15"/>
  <c r="G13" i="15" s="1"/>
  <c r="G12" i="15"/>
  <c r="E12" i="15"/>
  <c r="D12" i="15"/>
  <c r="L11" i="15"/>
  <c r="K11" i="15"/>
  <c r="G11" i="15"/>
  <c r="H11" i="15" s="1"/>
  <c r="E11" i="15"/>
  <c r="I10" i="15"/>
  <c r="C6" i="15"/>
  <c r="E293" i="15" s="1"/>
  <c r="F8" i="17" l="1"/>
  <c r="G8" i="17"/>
  <c r="M8" i="17"/>
  <c r="I8" i="17"/>
  <c r="N8" i="17"/>
  <c r="L8" i="17"/>
  <c r="K8" i="17"/>
  <c r="J8" i="17"/>
  <c r="H8" i="17"/>
  <c r="D15" i="15"/>
  <c r="G14" i="15"/>
  <c r="F11" i="15"/>
  <c r="I11" i="15" s="1"/>
  <c r="E231" i="15"/>
  <c r="E239" i="15"/>
  <c r="E261" i="15"/>
  <c r="E283" i="15"/>
  <c r="E286" i="15"/>
  <c r="E368" i="15"/>
  <c r="E364" i="15"/>
  <c r="E360" i="15"/>
  <c r="E356" i="15"/>
  <c r="E352" i="15"/>
  <c r="E348" i="15"/>
  <c r="E344" i="15"/>
  <c r="E340" i="15"/>
  <c r="E336" i="15"/>
  <c r="E332" i="15"/>
  <c r="E328" i="15"/>
  <c r="E324" i="15"/>
  <c r="E320" i="15"/>
  <c r="E316" i="15"/>
  <c r="E312" i="15"/>
  <c r="E308" i="15"/>
  <c r="E304" i="15"/>
  <c r="E300" i="15"/>
  <c r="E296" i="15"/>
  <c r="E292" i="15"/>
  <c r="E288" i="15"/>
  <c r="E284" i="15"/>
  <c r="E280" i="15"/>
  <c r="E276" i="15"/>
  <c r="E272" i="15"/>
  <c r="E268" i="15"/>
  <c r="E264" i="15"/>
  <c r="E260" i="15"/>
  <c r="E369" i="15"/>
  <c r="E366" i="15"/>
  <c r="E363" i="15"/>
  <c r="E337" i="15"/>
  <c r="E334" i="15"/>
  <c r="E331" i="15"/>
  <c r="E305" i="15"/>
  <c r="E302" i="15"/>
  <c r="E299" i="15"/>
  <c r="E273" i="15"/>
  <c r="E270" i="15"/>
  <c r="E267" i="15"/>
  <c r="E349" i="15"/>
  <c r="E346" i="15"/>
  <c r="E343" i="15"/>
  <c r="E317" i="15"/>
  <c r="E314" i="15"/>
  <c r="E311" i="15"/>
  <c r="E361" i="15"/>
  <c r="E358" i="15"/>
  <c r="E355" i="15"/>
  <c r="E329" i="15"/>
  <c r="E326" i="15"/>
  <c r="E323" i="15"/>
  <c r="E297" i="15"/>
  <c r="E365" i="15"/>
  <c r="E362" i="15"/>
  <c r="E359" i="15"/>
  <c r="E333" i="15"/>
  <c r="E330" i="15"/>
  <c r="E327" i="15"/>
  <c r="E301" i="15"/>
  <c r="E298" i="15"/>
  <c r="E295" i="15"/>
  <c r="E370" i="15"/>
  <c r="E367" i="15"/>
  <c r="E309" i="15"/>
  <c r="E306" i="15"/>
  <c r="E303" i="15"/>
  <c r="E277" i="15"/>
  <c r="E258" i="15"/>
  <c r="E235" i="15"/>
  <c r="E232" i="15"/>
  <c r="E229" i="15"/>
  <c r="E226" i="15"/>
  <c r="E203" i="15"/>
  <c r="E200" i="15"/>
  <c r="E197" i="15"/>
  <c r="E194" i="15"/>
  <c r="E171" i="15"/>
  <c r="E168" i="15"/>
  <c r="E165" i="15"/>
  <c r="E162" i="15"/>
  <c r="E139" i="15"/>
  <c r="E136" i="15"/>
  <c r="E133" i="15"/>
  <c r="E130" i="15"/>
  <c r="E126" i="15"/>
  <c r="E122" i="15"/>
  <c r="E118" i="15"/>
  <c r="E114" i="15"/>
  <c r="E110" i="15"/>
  <c r="E106" i="15"/>
  <c r="E102" i="15"/>
  <c r="E98" i="15"/>
  <c r="E94" i="15"/>
  <c r="E90" i="15"/>
  <c r="E86" i="15"/>
  <c r="E82" i="15"/>
  <c r="E78" i="15"/>
  <c r="E74" i="15"/>
  <c r="E70" i="15"/>
  <c r="E66" i="15"/>
  <c r="E62" i="15"/>
  <c r="E58" i="15"/>
  <c r="E54" i="15"/>
  <c r="E50" i="15"/>
  <c r="E46" i="15"/>
  <c r="E42" i="15"/>
  <c r="E38" i="15"/>
  <c r="E34" i="15"/>
  <c r="E30" i="15"/>
  <c r="E26" i="15"/>
  <c r="E22" i="15"/>
  <c r="E18" i="15"/>
  <c r="E14" i="15"/>
  <c r="E321" i="15"/>
  <c r="E318" i="15"/>
  <c r="E315" i="15"/>
  <c r="E282" i="15"/>
  <c r="E263" i="15"/>
  <c r="E247" i="15"/>
  <c r="E244" i="15"/>
  <c r="E241" i="15"/>
  <c r="E238" i="15"/>
  <c r="E215" i="15"/>
  <c r="E212" i="15"/>
  <c r="E209" i="15"/>
  <c r="E206" i="15"/>
  <c r="E353" i="15"/>
  <c r="E342" i="15"/>
  <c r="E338" i="15"/>
  <c r="E310" i="15"/>
  <c r="E278" i="15"/>
  <c r="E271" i="15"/>
  <c r="E253" i="15"/>
  <c r="E251" i="15"/>
  <c r="E245" i="15"/>
  <c r="E243" i="15"/>
  <c r="E237" i="15"/>
  <c r="E188" i="15"/>
  <c r="E181" i="15"/>
  <c r="E174" i="15"/>
  <c r="E167" i="15"/>
  <c r="E160" i="15"/>
  <c r="E141" i="15"/>
  <c r="E134" i="15"/>
  <c r="E129" i="15"/>
  <c r="E103" i="15"/>
  <c r="E100" i="15"/>
  <c r="E97" i="15"/>
  <c r="E71" i="15"/>
  <c r="E68" i="15"/>
  <c r="E65" i="15"/>
  <c r="E39" i="15"/>
  <c r="E36" i="15"/>
  <c r="E33" i="15"/>
  <c r="E256" i="15"/>
  <c r="E250" i="15"/>
  <c r="E248" i="15"/>
  <c r="E242" i="15"/>
  <c r="E240" i="15"/>
  <c r="E234" i="15"/>
  <c r="E214" i="15"/>
  <c r="E187" i="15"/>
  <c r="E182" i="15"/>
  <c r="E180" i="15"/>
  <c r="E161" i="15"/>
  <c r="E21" i="15"/>
  <c r="E24" i="15"/>
  <c r="E27" i="15"/>
  <c r="E41" i="15"/>
  <c r="E60" i="15"/>
  <c r="E67" i="15"/>
  <c r="E81" i="15"/>
  <c r="E88" i="15"/>
  <c r="E107" i="15"/>
  <c r="E121" i="15"/>
  <c r="E128" i="15"/>
  <c r="E164" i="15"/>
  <c r="E178" i="15"/>
  <c r="E185" i="15"/>
  <c r="E199" i="15"/>
  <c r="E202" i="15"/>
  <c r="E207" i="15"/>
  <c r="E210" i="15"/>
  <c r="E274" i="15"/>
  <c r="E290" i="15"/>
  <c r="E307" i="15"/>
  <c r="E339" i="15"/>
  <c r="E350" i="15"/>
  <c r="H12" i="15" l="1"/>
  <c r="F12" i="15" s="1"/>
  <c r="I12" i="15" s="1"/>
  <c r="G15" i="15"/>
  <c r="D16" i="15"/>
  <c r="H13" i="15" l="1"/>
  <c r="F13" i="15" s="1"/>
  <c r="I13" i="15" s="1"/>
  <c r="G16" i="15"/>
  <c r="D17" i="15"/>
  <c r="H14" i="15" l="1"/>
  <c r="F14" i="15" s="1"/>
  <c r="I14" i="15" s="1"/>
  <c r="D18" i="15"/>
  <c r="G17" i="15"/>
  <c r="H15" i="15" l="1"/>
  <c r="F15" i="15" s="1"/>
  <c r="I15" i="15" s="1"/>
  <c r="D19" i="15"/>
  <c r="G18" i="15"/>
  <c r="H16" i="15" l="1"/>
  <c r="F16" i="15" s="1"/>
  <c r="I16" i="15" s="1"/>
  <c r="G19" i="15"/>
  <c r="D20" i="15"/>
  <c r="H17" i="15" l="1"/>
  <c r="F17" i="15" s="1"/>
  <c r="I17" i="15" s="1"/>
  <c r="D21" i="15"/>
  <c r="G20" i="15"/>
  <c r="H18" i="15" l="1"/>
  <c r="F18" i="15" s="1"/>
  <c r="I18" i="15" s="1"/>
  <c r="G21" i="15"/>
  <c r="D22" i="15"/>
  <c r="H19" i="15" l="1"/>
  <c r="F19" i="15" s="1"/>
  <c r="I19" i="15" s="1"/>
  <c r="G22" i="15"/>
  <c r="D23" i="15"/>
  <c r="H20" i="15" l="1"/>
  <c r="F20" i="15" s="1"/>
  <c r="I20" i="15" s="1"/>
  <c r="G23" i="15"/>
  <c r="D24" i="15"/>
  <c r="H21" i="15" l="1"/>
  <c r="F21" i="15" s="1"/>
  <c r="I21" i="15" s="1"/>
  <c r="D25" i="15"/>
  <c r="G24" i="15"/>
  <c r="H22" i="15" l="1"/>
  <c r="F22" i="15" s="1"/>
  <c r="I22" i="15" s="1"/>
  <c r="G25" i="15"/>
  <c r="D26" i="15"/>
  <c r="H23" i="15" l="1"/>
  <c r="F23" i="15" s="1"/>
  <c r="I23" i="15" s="1"/>
  <c r="D27" i="15"/>
  <c r="G26" i="15"/>
  <c r="H24" i="15" l="1"/>
  <c r="F24" i="15" s="1"/>
  <c r="I24" i="15" s="1"/>
  <c r="G27" i="15"/>
  <c r="D28" i="15"/>
  <c r="H25" i="15" l="1"/>
  <c r="F25" i="15" s="1"/>
  <c r="I25" i="15" s="1"/>
  <c r="G28" i="15"/>
  <c r="D29" i="15"/>
  <c r="H26" i="15" l="1"/>
  <c r="F26" i="15" s="1"/>
  <c r="I26" i="15" s="1"/>
  <c r="D30" i="15"/>
  <c r="G29" i="15"/>
  <c r="H27" i="15" l="1"/>
  <c r="F27" i="15" s="1"/>
  <c r="I27" i="15" s="1"/>
  <c r="G30" i="15"/>
  <c r="D31" i="15"/>
  <c r="H28" i="15" l="1"/>
  <c r="F28" i="15" s="1"/>
  <c r="I28" i="15" s="1"/>
  <c r="G31" i="15"/>
  <c r="D32" i="15"/>
  <c r="H29" i="15" l="1"/>
  <c r="F29" i="15" s="1"/>
  <c r="I29" i="15" s="1"/>
  <c r="G32" i="15"/>
  <c r="D33" i="15"/>
  <c r="H30" i="15" l="1"/>
  <c r="F30" i="15" s="1"/>
  <c r="I30" i="15" s="1"/>
  <c r="D34" i="15"/>
  <c r="G33" i="15"/>
  <c r="H31" i="15" l="1"/>
  <c r="F31" i="15" s="1"/>
  <c r="I31" i="15" s="1"/>
  <c r="G34" i="15"/>
  <c r="D35" i="15"/>
  <c r="H32" i="15" l="1"/>
  <c r="F32" i="15" s="1"/>
  <c r="I32" i="15" s="1"/>
  <c r="G35" i="15"/>
  <c r="D36" i="15"/>
  <c r="H33" i="15" l="1"/>
  <c r="F33" i="15" s="1"/>
  <c r="I33" i="15" s="1"/>
  <c r="D37" i="15"/>
  <c r="G36" i="15"/>
  <c r="H34" i="15" l="1"/>
  <c r="F34" i="15" s="1"/>
  <c r="I34" i="15" s="1"/>
  <c r="G37" i="15"/>
  <c r="D38" i="15"/>
  <c r="H35" i="15" l="1"/>
  <c r="F35" i="15" s="1"/>
  <c r="I35" i="15" s="1"/>
  <c r="D39" i="15"/>
  <c r="G38" i="15"/>
  <c r="H36" i="15" l="1"/>
  <c r="F36" i="15" s="1"/>
  <c r="I36" i="15" s="1"/>
  <c r="G39" i="15"/>
  <c r="D40" i="15"/>
  <c r="H37" i="15" l="1"/>
  <c r="F37" i="15" s="1"/>
  <c r="I37" i="15" s="1"/>
  <c r="D41" i="15"/>
  <c r="G40" i="15"/>
  <c r="H38" i="15" l="1"/>
  <c r="F38" i="15" s="1"/>
  <c r="I38" i="15" s="1"/>
  <c r="D42" i="15"/>
  <c r="G41" i="15"/>
  <c r="H39" i="15" l="1"/>
  <c r="F39" i="15" s="1"/>
  <c r="I39" i="15" s="1"/>
  <c r="G42" i="15"/>
  <c r="D43" i="15"/>
  <c r="H40" i="15" l="1"/>
  <c r="F40" i="15" s="1"/>
  <c r="I40" i="15" s="1"/>
  <c r="G43" i="15"/>
  <c r="D44" i="15"/>
  <c r="H41" i="15" l="1"/>
  <c r="F41" i="15" s="1"/>
  <c r="I41" i="15" s="1"/>
  <c r="G44" i="15"/>
  <c r="D45" i="15"/>
  <c r="H42" i="15" l="1"/>
  <c r="F42" i="15" s="1"/>
  <c r="I42" i="15" s="1"/>
  <c r="D46" i="15"/>
  <c r="G45" i="15"/>
  <c r="H43" i="15" l="1"/>
  <c r="F43" i="15" s="1"/>
  <c r="I43" i="15" s="1"/>
  <c r="G46" i="15"/>
  <c r="D47" i="15"/>
  <c r="H44" i="15" l="1"/>
  <c r="F44" i="15" s="1"/>
  <c r="I44" i="15" s="1"/>
  <c r="G47" i="15"/>
  <c r="D48" i="15"/>
  <c r="H45" i="15" l="1"/>
  <c r="F45" i="15" s="1"/>
  <c r="I45" i="15" s="1"/>
  <c r="D49" i="15"/>
  <c r="G48" i="15"/>
  <c r="H46" i="15" l="1"/>
  <c r="F46" i="15" s="1"/>
  <c r="I46" i="15" s="1"/>
  <c r="G49" i="15"/>
  <c r="D50" i="15"/>
  <c r="H47" i="15" l="1"/>
  <c r="F47" i="15" s="1"/>
  <c r="I47" i="15" s="1"/>
  <c r="D51" i="15"/>
  <c r="G50" i="15"/>
  <c r="H48" i="15" l="1"/>
  <c r="F48" i="15" s="1"/>
  <c r="I48" i="15" s="1"/>
  <c r="G51" i="15"/>
  <c r="D52" i="15"/>
  <c r="H49" i="15" l="1"/>
  <c r="F49" i="15" s="1"/>
  <c r="I49" i="15" s="1"/>
  <c r="D53" i="15"/>
  <c r="G52" i="15"/>
  <c r="H50" i="15" l="1"/>
  <c r="F50" i="15" s="1"/>
  <c r="I50" i="15" s="1"/>
  <c r="D54" i="15"/>
  <c r="G53" i="15"/>
  <c r="H51" i="15" l="1"/>
  <c r="F51" i="15" s="1"/>
  <c r="I51" i="15" s="1"/>
  <c r="G54" i="15"/>
  <c r="D55" i="15"/>
  <c r="H52" i="15" l="1"/>
  <c r="F52" i="15" s="1"/>
  <c r="I52" i="15" s="1"/>
  <c r="G55" i="15"/>
  <c r="D56" i="15"/>
  <c r="H53" i="15" l="1"/>
  <c r="F53" i="15" s="1"/>
  <c r="I53" i="15" s="1"/>
  <c r="G56" i="15"/>
  <c r="D57" i="15"/>
  <c r="K11" i="14"/>
  <c r="H54" i="15" l="1"/>
  <c r="F54" i="15" s="1"/>
  <c r="I54" i="15" s="1"/>
  <c r="G57" i="15"/>
  <c r="D58" i="15"/>
  <c r="E365" i="14"/>
  <c r="E357" i="14"/>
  <c r="E355" i="14"/>
  <c r="E339" i="14"/>
  <c r="E338" i="14"/>
  <c r="E335" i="14"/>
  <c r="E330" i="14"/>
  <c r="E325" i="14"/>
  <c r="E318" i="14"/>
  <c r="E311" i="14"/>
  <c r="E297" i="14"/>
  <c r="E295" i="14"/>
  <c r="E274" i="14"/>
  <c r="E256" i="14"/>
  <c r="E250" i="14"/>
  <c r="E248" i="14"/>
  <c r="E242" i="14"/>
  <c r="E240" i="14"/>
  <c r="E234" i="14"/>
  <c r="E230" i="14"/>
  <c r="E228" i="14"/>
  <c r="E224" i="14"/>
  <c r="E222" i="14"/>
  <c r="E216" i="14"/>
  <c r="E213" i="14"/>
  <c r="E210" i="14"/>
  <c r="E208" i="14"/>
  <c r="E205" i="14"/>
  <c r="E201" i="14"/>
  <c r="E199" i="14"/>
  <c r="E198" i="14"/>
  <c r="E196" i="14"/>
  <c r="E194" i="14"/>
  <c r="E190" i="14"/>
  <c r="E187" i="14"/>
  <c r="E184" i="14"/>
  <c r="E183" i="14"/>
  <c r="E180" i="14"/>
  <c r="E178" i="14"/>
  <c r="E177" i="14"/>
  <c r="E176" i="14"/>
  <c r="E171" i="14"/>
  <c r="E169" i="14"/>
  <c r="E164" i="14"/>
  <c r="E163" i="14"/>
  <c r="E162" i="14"/>
  <c r="E161" i="14"/>
  <c r="E157" i="14"/>
  <c r="E155" i="14"/>
  <c r="E154" i="14"/>
  <c r="E148" i="14"/>
  <c r="E147" i="14"/>
  <c r="E143" i="14"/>
  <c r="E140" i="14"/>
  <c r="E138" i="14"/>
  <c r="E136" i="14"/>
  <c r="E133" i="14"/>
  <c r="E127" i="14"/>
  <c r="E121" i="14"/>
  <c r="E119" i="14"/>
  <c r="E113" i="14"/>
  <c r="E111" i="14"/>
  <c r="E107" i="14"/>
  <c r="E105" i="14"/>
  <c r="E101" i="14"/>
  <c r="E99" i="14"/>
  <c r="E98" i="14"/>
  <c r="E95" i="14"/>
  <c r="E93" i="14"/>
  <c r="E92" i="14"/>
  <c r="E91" i="14"/>
  <c r="E90" i="14"/>
  <c r="E89" i="14"/>
  <c r="E87" i="14"/>
  <c r="E85" i="14"/>
  <c r="E84" i="14"/>
  <c r="E82" i="14"/>
  <c r="E81" i="14"/>
  <c r="E79" i="14"/>
  <c r="E76" i="14"/>
  <c r="E73" i="14"/>
  <c r="E66" i="14"/>
  <c r="E60" i="14"/>
  <c r="E58" i="14"/>
  <c r="E52" i="14"/>
  <c r="E50" i="14"/>
  <c r="E46" i="14"/>
  <c r="E44" i="14"/>
  <c r="E40" i="14"/>
  <c r="E38" i="14"/>
  <c r="E34" i="14"/>
  <c r="E32" i="14"/>
  <c r="E31" i="14"/>
  <c r="E30" i="14"/>
  <c r="E28" i="14"/>
  <c r="E26" i="14"/>
  <c r="E25" i="14"/>
  <c r="E24" i="14"/>
  <c r="E23" i="14"/>
  <c r="E20" i="14"/>
  <c r="E18" i="14"/>
  <c r="E17" i="14"/>
  <c r="E15" i="14"/>
  <c r="E12" i="14"/>
  <c r="L11" i="14"/>
  <c r="I10" i="14"/>
  <c r="C6" i="14"/>
  <c r="E341" i="14" s="1"/>
  <c r="H10" i="12"/>
  <c r="G11" i="12" s="1"/>
  <c r="D12" i="12"/>
  <c r="D13" i="12" s="1"/>
  <c r="D14" i="12" s="1"/>
  <c r="D15" i="12" s="1"/>
  <c r="D16" i="12" s="1"/>
  <c r="D17" i="12" s="1"/>
  <c r="D18" i="12" s="1"/>
  <c r="D19" i="12" s="1"/>
  <c r="D20" i="12" s="1"/>
  <c r="D21" i="12" s="1"/>
  <c r="D22" i="12" s="1"/>
  <c r="D23" i="12" s="1"/>
  <c r="D24" i="12" s="1"/>
  <c r="D25" i="12" s="1"/>
  <c r="D26" i="12" s="1"/>
  <c r="D27" i="12" s="1"/>
  <c r="D28" i="12" s="1"/>
  <c r="D29" i="12" s="1"/>
  <c r="D30" i="12" s="1"/>
  <c r="D31" i="12" s="1"/>
  <c r="D32" i="12" s="1"/>
  <c r="D33" i="12" s="1"/>
  <c r="D34" i="12" s="1"/>
  <c r="D35" i="12" s="1"/>
  <c r="D36" i="12" s="1"/>
  <c r="D37" i="12" s="1"/>
  <c r="D38" i="12" s="1"/>
  <c r="D39" i="12" s="1"/>
  <c r="D40" i="12" s="1"/>
  <c r="D41" i="12" s="1"/>
  <c r="D42" i="12" s="1"/>
  <c r="D43" i="12" s="1"/>
  <c r="D44" i="12" s="1"/>
  <c r="D45" i="12" s="1"/>
  <c r="D46" i="12" s="1"/>
  <c r="D47" i="12" s="1"/>
  <c r="D48" i="12" s="1"/>
  <c r="D49" i="12" s="1"/>
  <c r="D50" i="12" s="1"/>
  <c r="D51" i="12" s="1"/>
  <c r="D52" i="12" s="1"/>
  <c r="D53" i="12" s="1"/>
  <c r="D54" i="12" s="1"/>
  <c r="D55" i="12" s="1"/>
  <c r="D56" i="12" s="1"/>
  <c r="D57" i="12" s="1"/>
  <c r="D58" i="12" s="1"/>
  <c r="D59" i="12" s="1"/>
  <c r="D60" i="12" s="1"/>
  <c r="D61" i="12" s="1"/>
  <c r="D62" i="12" s="1"/>
  <c r="D63" i="12" s="1"/>
  <c r="D64" i="12" s="1"/>
  <c r="D65" i="12" s="1"/>
  <c r="D66" i="12" s="1"/>
  <c r="D67" i="12" s="1"/>
  <c r="D68" i="12" s="1"/>
  <c r="D69" i="12" s="1"/>
  <c r="D70" i="12" s="1"/>
  <c r="D71" i="12" s="1"/>
  <c r="D72" i="12" s="1"/>
  <c r="D73" i="12" s="1"/>
  <c r="D74" i="12" s="1"/>
  <c r="D75" i="12" s="1"/>
  <c r="D76" i="12" s="1"/>
  <c r="D77" i="12" s="1"/>
  <c r="D78" i="12" s="1"/>
  <c r="D79" i="12" s="1"/>
  <c r="D80" i="12" s="1"/>
  <c r="D81" i="12" s="1"/>
  <c r="D82" i="12" s="1"/>
  <c r="D83" i="12" s="1"/>
  <c r="D84" i="12" s="1"/>
  <c r="D85" i="12" s="1"/>
  <c r="D86" i="12" s="1"/>
  <c r="D87" i="12" s="1"/>
  <c r="D88" i="12" s="1"/>
  <c r="D89" i="12" s="1"/>
  <c r="D90" i="12" s="1"/>
  <c r="D91" i="12" s="1"/>
  <c r="D92" i="12" s="1"/>
  <c r="D93" i="12" s="1"/>
  <c r="D94" i="12" s="1"/>
  <c r="D95" i="12" s="1"/>
  <c r="D96" i="12" s="1"/>
  <c r="D97" i="12" s="1"/>
  <c r="D98" i="12" s="1"/>
  <c r="D99" i="12" s="1"/>
  <c r="D100" i="12" s="1"/>
  <c r="D101" i="12" s="1"/>
  <c r="D102" i="12" s="1"/>
  <c r="D103" i="12" s="1"/>
  <c r="D104" i="12" s="1"/>
  <c r="D105" i="12" s="1"/>
  <c r="D106" i="12" s="1"/>
  <c r="D107" i="12" s="1"/>
  <c r="D108" i="12" s="1"/>
  <c r="D109" i="12" s="1"/>
  <c r="D110" i="12" s="1"/>
  <c r="D111" i="12" s="1"/>
  <c r="D112" i="12" s="1"/>
  <c r="D113" i="12" s="1"/>
  <c r="D114" i="12" s="1"/>
  <c r="D115" i="12" s="1"/>
  <c r="D116" i="12" s="1"/>
  <c r="D117" i="12" s="1"/>
  <c r="D118" i="12" s="1"/>
  <c r="D119" i="12" s="1"/>
  <c r="D120" i="12" s="1"/>
  <c r="D121" i="12" s="1"/>
  <c r="D122" i="12" s="1"/>
  <c r="D123" i="12" s="1"/>
  <c r="D124" i="12" s="1"/>
  <c r="D125" i="12" s="1"/>
  <c r="D126" i="12" s="1"/>
  <c r="D127" i="12" s="1"/>
  <c r="D128" i="12" s="1"/>
  <c r="D129" i="12" s="1"/>
  <c r="D130" i="12" s="1"/>
  <c r="D131" i="12" s="1"/>
  <c r="D132" i="12" s="1"/>
  <c r="D133" i="12" s="1"/>
  <c r="D134" i="12" s="1"/>
  <c r="D135" i="12" s="1"/>
  <c r="D136" i="12" s="1"/>
  <c r="D137" i="12" s="1"/>
  <c r="D138" i="12" s="1"/>
  <c r="D139" i="12" s="1"/>
  <c r="D140" i="12" s="1"/>
  <c r="D141" i="12" s="1"/>
  <c r="D142" i="12" s="1"/>
  <c r="D143" i="12" s="1"/>
  <c r="D144" i="12" s="1"/>
  <c r="D145" i="12" s="1"/>
  <c r="D146" i="12" s="1"/>
  <c r="D147" i="12" s="1"/>
  <c r="D148" i="12" s="1"/>
  <c r="D149" i="12" s="1"/>
  <c r="D150" i="12" s="1"/>
  <c r="D151" i="12" s="1"/>
  <c r="D152" i="12" s="1"/>
  <c r="D153" i="12" s="1"/>
  <c r="D154" i="12" s="1"/>
  <c r="D155" i="12" s="1"/>
  <c r="D156" i="12" s="1"/>
  <c r="D157" i="12" s="1"/>
  <c r="D158" i="12" s="1"/>
  <c r="D159" i="12" s="1"/>
  <c r="D160" i="12" s="1"/>
  <c r="D161" i="12" s="1"/>
  <c r="D162" i="12" s="1"/>
  <c r="D163" i="12" s="1"/>
  <c r="D164" i="12" s="1"/>
  <c r="D165" i="12" s="1"/>
  <c r="D166" i="12" s="1"/>
  <c r="D167" i="12" s="1"/>
  <c r="D168" i="12" s="1"/>
  <c r="D169" i="12" s="1"/>
  <c r="D170" i="12" s="1"/>
  <c r="D171" i="12" s="1"/>
  <c r="D172" i="12" s="1"/>
  <c r="D173" i="12" s="1"/>
  <c r="D174" i="12" s="1"/>
  <c r="D175" i="12" s="1"/>
  <c r="D176" i="12" s="1"/>
  <c r="D177" i="12" s="1"/>
  <c r="D178" i="12" s="1"/>
  <c r="D179" i="12" s="1"/>
  <c r="D180" i="12" s="1"/>
  <c r="D181" i="12" s="1"/>
  <c r="D182" i="12" s="1"/>
  <c r="D183" i="12" s="1"/>
  <c r="D184" i="12" s="1"/>
  <c r="D185" i="12" s="1"/>
  <c r="D186" i="12" s="1"/>
  <c r="D187" i="12" s="1"/>
  <c r="D188" i="12" s="1"/>
  <c r="D189" i="12" s="1"/>
  <c r="D190" i="12" s="1"/>
  <c r="D191" i="12" s="1"/>
  <c r="D192" i="12" s="1"/>
  <c r="D193" i="12" s="1"/>
  <c r="D194" i="12" s="1"/>
  <c r="D195" i="12" s="1"/>
  <c r="D196" i="12" s="1"/>
  <c r="D197" i="12" s="1"/>
  <c r="D198" i="12" s="1"/>
  <c r="D199" i="12" s="1"/>
  <c r="D200" i="12" s="1"/>
  <c r="D201" i="12" s="1"/>
  <c r="D202" i="12" s="1"/>
  <c r="D203" i="12" s="1"/>
  <c r="D204" i="12" s="1"/>
  <c r="D205" i="12" s="1"/>
  <c r="D206" i="12" s="1"/>
  <c r="D207" i="12" s="1"/>
  <c r="D208" i="12" s="1"/>
  <c r="D209" i="12" s="1"/>
  <c r="D210" i="12" s="1"/>
  <c r="D211" i="12" s="1"/>
  <c r="D212" i="12" s="1"/>
  <c r="D213" i="12" s="1"/>
  <c r="D214" i="12" s="1"/>
  <c r="D215" i="12" s="1"/>
  <c r="D216" i="12" s="1"/>
  <c r="D217" i="12" s="1"/>
  <c r="D218" i="12" s="1"/>
  <c r="D219" i="12" s="1"/>
  <c r="D220" i="12" s="1"/>
  <c r="D221" i="12" s="1"/>
  <c r="D222" i="12" s="1"/>
  <c r="D223" i="12" s="1"/>
  <c r="D224" i="12" s="1"/>
  <c r="D225" i="12" s="1"/>
  <c r="D226" i="12" s="1"/>
  <c r="D227" i="12" s="1"/>
  <c r="D228" i="12" s="1"/>
  <c r="D229" i="12" s="1"/>
  <c r="D230" i="12" s="1"/>
  <c r="D231" i="12" s="1"/>
  <c r="D232" i="12" s="1"/>
  <c r="D233" i="12" s="1"/>
  <c r="D234" i="12" s="1"/>
  <c r="D235" i="12" s="1"/>
  <c r="D236" i="12" s="1"/>
  <c r="D237" i="12" s="1"/>
  <c r="D238" i="12" s="1"/>
  <c r="D239" i="12" s="1"/>
  <c r="D240" i="12" s="1"/>
  <c r="D241" i="12" s="1"/>
  <c r="D242" i="12" s="1"/>
  <c r="D243" i="12" s="1"/>
  <c r="D244" i="12" s="1"/>
  <c r="D245" i="12" s="1"/>
  <c r="D246" i="12" s="1"/>
  <c r="D247" i="12" s="1"/>
  <c r="D248" i="12" s="1"/>
  <c r="D249" i="12" s="1"/>
  <c r="D250" i="12" s="1"/>
  <c r="D251" i="12" s="1"/>
  <c r="D252" i="12" s="1"/>
  <c r="D253" i="12" s="1"/>
  <c r="D254" i="12" s="1"/>
  <c r="D255" i="12" s="1"/>
  <c r="D256" i="12" s="1"/>
  <c r="D257" i="12" s="1"/>
  <c r="D258" i="12" s="1"/>
  <c r="D259" i="12" s="1"/>
  <c r="D260" i="12" s="1"/>
  <c r="D261" i="12" s="1"/>
  <c r="D262" i="12" s="1"/>
  <c r="D263" i="12" s="1"/>
  <c r="D264" i="12" s="1"/>
  <c r="D265" i="12" s="1"/>
  <c r="D266" i="12" s="1"/>
  <c r="D267" i="12" s="1"/>
  <c r="D268" i="12" s="1"/>
  <c r="D269" i="12" s="1"/>
  <c r="D270" i="12" s="1"/>
  <c r="D271" i="12" s="1"/>
  <c r="D272" i="12" s="1"/>
  <c r="D273" i="12" s="1"/>
  <c r="D274" i="12" s="1"/>
  <c r="D275" i="12" s="1"/>
  <c r="D276" i="12" s="1"/>
  <c r="D277" i="12" s="1"/>
  <c r="D278" i="12" s="1"/>
  <c r="D279" i="12" s="1"/>
  <c r="D280" i="12" s="1"/>
  <c r="D281" i="12" s="1"/>
  <c r="D282" i="12" s="1"/>
  <c r="D283" i="12" s="1"/>
  <c r="D284" i="12" s="1"/>
  <c r="D285" i="12" s="1"/>
  <c r="D286" i="12" s="1"/>
  <c r="D287" i="12" s="1"/>
  <c r="D288" i="12" s="1"/>
  <c r="D289" i="12" s="1"/>
  <c r="D290" i="12" s="1"/>
  <c r="D291" i="12" s="1"/>
  <c r="D292" i="12" s="1"/>
  <c r="D293" i="12" s="1"/>
  <c r="D294" i="12" s="1"/>
  <c r="D295" i="12" s="1"/>
  <c r="D296" i="12" s="1"/>
  <c r="D297" i="12" s="1"/>
  <c r="D298" i="12" s="1"/>
  <c r="D299" i="12" s="1"/>
  <c r="D300" i="12" s="1"/>
  <c r="D301" i="12" s="1"/>
  <c r="D302" i="12" s="1"/>
  <c r="D303" i="12" s="1"/>
  <c r="D304" i="12" s="1"/>
  <c r="D305" i="12" s="1"/>
  <c r="D306" i="12" s="1"/>
  <c r="D307" i="12" s="1"/>
  <c r="D308" i="12" s="1"/>
  <c r="D309" i="12" s="1"/>
  <c r="D310" i="12" s="1"/>
  <c r="D311" i="12" s="1"/>
  <c r="D312" i="12" s="1"/>
  <c r="D313" i="12" s="1"/>
  <c r="D314" i="12" s="1"/>
  <c r="D315" i="12" s="1"/>
  <c r="D316" i="12" s="1"/>
  <c r="D317" i="12" s="1"/>
  <c r="D318" i="12" s="1"/>
  <c r="D319" i="12" s="1"/>
  <c r="D320" i="12" s="1"/>
  <c r="D321" i="12" s="1"/>
  <c r="D322" i="12" s="1"/>
  <c r="D323" i="12" s="1"/>
  <c r="D324" i="12" s="1"/>
  <c r="D325" i="12" s="1"/>
  <c r="D326" i="12" s="1"/>
  <c r="D327" i="12" s="1"/>
  <c r="D328" i="12" s="1"/>
  <c r="D329" i="12" s="1"/>
  <c r="D330" i="12" s="1"/>
  <c r="D331" i="12" s="1"/>
  <c r="D332" i="12" s="1"/>
  <c r="D333" i="12" s="1"/>
  <c r="D334" i="12" s="1"/>
  <c r="D335" i="12" s="1"/>
  <c r="D336" i="12" s="1"/>
  <c r="D337" i="12" s="1"/>
  <c r="D338" i="12" s="1"/>
  <c r="D339" i="12" s="1"/>
  <c r="D340" i="12" s="1"/>
  <c r="D341" i="12" s="1"/>
  <c r="D342" i="12" s="1"/>
  <c r="D343" i="12" s="1"/>
  <c r="D344" i="12" s="1"/>
  <c r="D345" i="12" s="1"/>
  <c r="D346" i="12" s="1"/>
  <c r="D347" i="12" s="1"/>
  <c r="D348" i="12" s="1"/>
  <c r="D349" i="12" s="1"/>
  <c r="D350" i="12" s="1"/>
  <c r="D351" i="12" s="1"/>
  <c r="D352" i="12" s="1"/>
  <c r="D353" i="12" s="1"/>
  <c r="D354" i="12" s="1"/>
  <c r="D355" i="12" s="1"/>
  <c r="D356" i="12" s="1"/>
  <c r="D357" i="12" s="1"/>
  <c r="D358" i="12" s="1"/>
  <c r="D359" i="12" s="1"/>
  <c r="D360" i="12" s="1"/>
  <c r="D361" i="12" s="1"/>
  <c r="D362" i="12" s="1"/>
  <c r="D363" i="12" s="1"/>
  <c r="D364" i="12" s="1"/>
  <c r="D365" i="12" s="1"/>
  <c r="D366" i="12" s="1"/>
  <c r="D367" i="12" s="1"/>
  <c r="D368" i="12" s="1"/>
  <c r="D369" i="12" s="1"/>
  <c r="D370" i="12" s="1"/>
  <c r="H55" i="15" l="1"/>
  <c r="F55" i="15" s="1"/>
  <c r="I55" i="15" s="1"/>
  <c r="D59" i="15"/>
  <c r="G58" i="15"/>
  <c r="G12" i="14"/>
  <c r="E56" i="14"/>
  <c r="E62" i="14"/>
  <c r="E64" i="14"/>
  <c r="E70" i="14"/>
  <c r="E72" i="14"/>
  <c r="E78" i="14"/>
  <c r="E117" i="14"/>
  <c r="E123" i="14"/>
  <c r="E125" i="14"/>
  <c r="E131" i="14"/>
  <c r="E145" i="14"/>
  <c r="E152" i="14"/>
  <c r="E166" i="14"/>
  <c r="E168" i="14"/>
  <c r="E173" i="14"/>
  <c r="E175" i="14"/>
  <c r="E215" i="14"/>
  <c r="E227" i="14"/>
  <c r="E238" i="14"/>
  <c r="E263" i="14"/>
  <c r="E314" i="14"/>
  <c r="E333" i="14"/>
  <c r="E61" i="14"/>
  <c r="E128" i="14"/>
  <c r="E236" i="14"/>
  <c r="E244" i="14"/>
  <c r="E321" i="14"/>
  <c r="E368" i="14"/>
  <c r="E364" i="14"/>
  <c r="E360" i="14"/>
  <c r="E356" i="14"/>
  <c r="E352" i="14"/>
  <c r="E348" i="14"/>
  <c r="E344" i="14"/>
  <c r="E340" i="14"/>
  <c r="E336" i="14"/>
  <c r="E332" i="14"/>
  <c r="E328" i="14"/>
  <c r="E324" i="14"/>
  <c r="E320" i="14"/>
  <c r="E316" i="14"/>
  <c r="E312" i="14"/>
  <c r="E308" i="14"/>
  <c r="E304" i="14"/>
  <c r="E300" i="14"/>
  <c r="E296" i="14"/>
  <c r="E292" i="14"/>
  <c r="E288" i="14"/>
  <c r="E284" i="14"/>
  <c r="E280" i="14"/>
  <c r="E276" i="14"/>
  <c r="E272" i="14"/>
  <c r="E268" i="14"/>
  <c r="E264" i="14"/>
  <c r="E260" i="14"/>
  <c r="E369" i="14"/>
  <c r="E366" i="14"/>
  <c r="E363" i="14"/>
  <c r="E337" i="14"/>
  <c r="E334" i="14"/>
  <c r="E331" i="14"/>
  <c r="E305" i="14"/>
  <c r="E302" i="14"/>
  <c r="E299" i="14"/>
  <c r="E273" i="14"/>
  <c r="E270" i="14"/>
  <c r="E267" i="14"/>
  <c r="E349" i="14"/>
  <c r="E346" i="14"/>
  <c r="E343" i="14"/>
  <c r="E358" i="14"/>
  <c r="E350" i="14"/>
  <c r="E342" i="14"/>
  <c r="E326" i="14"/>
  <c r="E307" i="14"/>
  <c r="E293" i="14"/>
  <c r="E286" i="14"/>
  <c r="E279" i="14"/>
  <c r="E265" i="14"/>
  <c r="E255" i="14"/>
  <c r="E252" i="14"/>
  <c r="E249" i="14"/>
  <c r="E246" i="14"/>
  <c r="E223" i="14"/>
  <c r="E220" i="14"/>
  <c r="E217" i="14"/>
  <c r="E214" i="14"/>
  <c r="E191" i="14"/>
  <c r="E188" i="14"/>
  <c r="E185" i="14"/>
  <c r="E182" i="14"/>
  <c r="E159" i="14"/>
  <c r="E156" i="14"/>
  <c r="E153" i="14"/>
  <c r="E150" i="14"/>
  <c r="E370" i="14"/>
  <c r="E362" i="14"/>
  <c r="E354" i="14"/>
  <c r="E319" i="14"/>
  <c r="E317" i="14"/>
  <c r="E298" i="14"/>
  <c r="E291" i="14"/>
  <c r="E277" i="14"/>
  <c r="E258" i="14"/>
  <c r="E235" i="14"/>
  <c r="E232" i="14"/>
  <c r="E229" i="14"/>
  <c r="E226" i="14"/>
  <c r="E329" i="14"/>
  <c r="E327" i="14"/>
  <c r="E313" i="14"/>
  <c r="E306" i="14"/>
  <c r="E290" i="14"/>
  <c r="E285" i="14"/>
  <c r="E283" i="14"/>
  <c r="E269" i="14"/>
  <c r="E262" i="14"/>
  <c r="E247" i="14"/>
  <c r="E241" i="14"/>
  <c r="E239" i="14"/>
  <c r="E233" i="14"/>
  <c r="E231" i="14"/>
  <c r="E225" i="14"/>
  <c r="E221" i="14"/>
  <c r="E207" i="14"/>
  <c r="E202" i="14"/>
  <c r="E200" i="14"/>
  <c r="E181" i="14"/>
  <c r="E174" i="14"/>
  <c r="E167" i="14"/>
  <c r="E160" i="14"/>
  <c r="E141" i="14"/>
  <c r="E139" i="14"/>
  <c r="E134" i="14"/>
  <c r="E129" i="14"/>
  <c r="E106" i="14"/>
  <c r="E103" i="14"/>
  <c r="E100" i="14"/>
  <c r="E97" i="14"/>
  <c r="E74" i="14"/>
  <c r="E71" i="14"/>
  <c r="E68" i="14"/>
  <c r="E65" i="14"/>
  <c r="E42" i="14"/>
  <c r="E39" i="14"/>
  <c r="E36" i="14"/>
  <c r="E33" i="14"/>
  <c r="E179" i="14"/>
  <c r="E172" i="14"/>
  <c r="E151" i="14"/>
  <c r="E146" i="14"/>
  <c r="E132" i="14"/>
  <c r="E22" i="14"/>
  <c r="E19" i="14"/>
  <c r="E367" i="14"/>
  <c r="E359" i="14"/>
  <c r="E351" i="14"/>
  <c r="E322" i="14"/>
  <c r="E315" i="14"/>
  <c r="E301" i="14"/>
  <c r="E294" i="14"/>
  <c r="E278" i="14"/>
  <c r="E271" i="14"/>
  <c r="E253" i="14"/>
  <c r="E251" i="14"/>
  <c r="E245" i="14"/>
  <c r="E243" i="14"/>
  <c r="E237" i="14"/>
  <c r="E219" i="14"/>
  <c r="E212" i="14"/>
  <c r="E193" i="14"/>
  <c r="E186" i="14"/>
  <c r="E165" i="14"/>
  <c r="E118" i="14"/>
  <c r="E115" i="14"/>
  <c r="E112" i="14"/>
  <c r="E109" i="14"/>
  <c r="E86" i="14"/>
  <c r="E83" i="14"/>
  <c r="E80" i="14"/>
  <c r="E77" i="14"/>
  <c r="E54" i="14"/>
  <c r="E51" i="14"/>
  <c r="E48" i="14"/>
  <c r="E45" i="14"/>
  <c r="E16" i="14"/>
  <c r="E13" i="14"/>
  <c r="E361" i="14"/>
  <c r="E353" i="14"/>
  <c r="E345" i="14"/>
  <c r="E310" i="14"/>
  <c r="E303" i="14"/>
  <c r="E289" i="14"/>
  <c r="E287" i="14"/>
  <c r="E282" i="14"/>
  <c r="E266" i="14"/>
  <c r="E259" i="14"/>
  <c r="E257" i="14"/>
  <c r="E323" i="14"/>
  <c r="E309" i="14"/>
  <c r="E254" i="14"/>
  <c r="E218" i="14"/>
  <c r="E211" i="14"/>
  <c r="E204" i="14"/>
  <c r="E197" i="14"/>
  <c r="E14" i="14"/>
  <c r="E59" i="14"/>
  <c r="E69" i="14"/>
  <c r="E75" i="14"/>
  <c r="E120" i="14"/>
  <c r="E126" i="14"/>
  <c r="E53" i="14"/>
  <c r="E67" i="14"/>
  <c r="H11" i="14"/>
  <c r="E41" i="14"/>
  <c r="E47" i="14"/>
  <c r="E49" i="14"/>
  <c r="E55" i="14"/>
  <c r="E57" i="14"/>
  <c r="E63" i="14"/>
  <c r="E108" i="14"/>
  <c r="E114" i="14"/>
  <c r="E116" i="14"/>
  <c r="E122" i="14"/>
  <c r="E124" i="14"/>
  <c r="E130" i="14"/>
  <c r="E137" i="14"/>
  <c r="E144" i="14"/>
  <c r="E158" i="14"/>
  <c r="E189" i="14"/>
  <c r="E192" i="14"/>
  <c r="E206" i="14"/>
  <c r="E261" i="14"/>
  <c r="E275" i="14"/>
  <c r="E347" i="14"/>
  <c r="E11" i="14"/>
  <c r="E21" i="14"/>
  <c r="E27" i="14"/>
  <c r="E29" i="14"/>
  <c r="E35" i="14"/>
  <c r="E37" i="14"/>
  <c r="E43" i="14"/>
  <c r="E88" i="14"/>
  <c r="E94" i="14"/>
  <c r="E96" i="14"/>
  <c r="E102" i="14"/>
  <c r="E104" i="14"/>
  <c r="E110" i="14"/>
  <c r="E135" i="14"/>
  <c r="E142" i="14"/>
  <c r="E149" i="14"/>
  <c r="E170" i="14"/>
  <c r="E195" i="14"/>
  <c r="E203" i="14"/>
  <c r="E209" i="14"/>
  <c r="E281" i="14"/>
  <c r="H56" i="15" l="1"/>
  <c r="F56" i="15" s="1"/>
  <c r="I56" i="15" s="1"/>
  <c r="G59" i="15"/>
  <c r="D60" i="15"/>
  <c r="G13" i="14"/>
  <c r="F11" i="14"/>
  <c r="I11" i="14" s="1"/>
  <c r="H57" i="15" l="1"/>
  <c r="F57" i="15" s="1"/>
  <c r="I57" i="15" s="1"/>
  <c r="G60" i="15"/>
  <c r="D61" i="15"/>
  <c r="G14" i="14"/>
  <c r="H12" i="14"/>
  <c r="F12" i="14" s="1"/>
  <c r="I12" i="14" s="1"/>
  <c r="H58" i="15" l="1"/>
  <c r="F58" i="15" s="1"/>
  <c r="I58" i="15" s="1"/>
  <c r="D62" i="15"/>
  <c r="G61" i="15"/>
  <c r="H13" i="14"/>
  <c r="F13" i="14" s="1"/>
  <c r="I13" i="14" s="1"/>
  <c r="G15" i="14"/>
  <c r="C6" i="12"/>
  <c r="H59" i="15" l="1"/>
  <c r="F59" i="15" s="1"/>
  <c r="I59" i="15" s="1"/>
  <c r="D63" i="15"/>
  <c r="G62" i="15"/>
  <c r="H14" i="14"/>
  <c r="F14" i="14" s="1"/>
  <c r="I14" i="14" s="1"/>
  <c r="G16" i="14"/>
  <c r="E363" i="12"/>
  <c r="E355" i="12"/>
  <c r="E347" i="12"/>
  <c r="E339" i="12"/>
  <c r="E331" i="12"/>
  <c r="E323" i="12"/>
  <c r="E315" i="12"/>
  <c r="E307" i="12"/>
  <c r="E299" i="12"/>
  <c r="E291" i="12"/>
  <c r="E283" i="12"/>
  <c r="E275" i="12"/>
  <c r="E267" i="12"/>
  <c r="E259" i="12"/>
  <c r="E251" i="12"/>
  <c r="E243" i="12"/>
  <c r="E235" i="12"/>
  <c r="E227" i="12"/>
  <c r="E219" i="12"/>
  <c r="E211" i="12"/>
  <c r="E203" i="12"/>
  <c r="E195" i="12"/>
  <c r="E187" i="12"/>
  <c r="E179" i="12"/>
  <c r="E171" i="12"/>
  <c r="E163" i="12"/>
  <c r="E155" i="12"/>
  <c r="E147" i="12"/>
  <c r="E139" i="12"/>
  <c r="E131" i="12"/>
  <c r="E123" i="12"/>
  <c r="E115" i="12"/>
  <c r="E107" i="12"/>
  <c r="E99" i="12"/>
  <c r="E91" i="12"/>
  <c r="E83" i="12"/>
  <c r="E75" i="12"/>
  <c r="E67" i="12"/>
  <c r="E59" i="12"/>
  <c r="E51" i="12"/>
  <c r="E43" i="12"/>
  <c r="E35" i="12"/>
  <c r="E27" i="12"/>
  <c r="E19" i="12"/>
  <c r="E11" i="12"/>
  <c r="F11" i="12" s="1"/>
  <c r="H11" i="12" s="1"/>
  <c r="G12" i="12" s="1"/>
  <c r="E370" i="12"/>
  <c r="E362" i="12"/>
  <c r="E354" i="12"/>
  <c r="E346" i="12"/>
  <c r="E338" i="12"/>
  <c r="E330" i="12"/>
  <c r="E322" i="12"/>
  <c r="E314" i="12"/>
  <c r="E306" i="12"/>
  <c r="E298" i="12"/>
  <c r="E290" i="12"/>
  <c r="E282" i="12"/>
  <c r="E274" i="12"/>
  <c r="E266" i="12"/>
  <c r="E258" i="12"/>
  <c r="E250" i="12"/>
  <c r="E242" i="12"/>
  <c r="E234" i="12"/>
  <c r="E226" i="12"/>
  <c r="E218" i="12"/>
  <c r="E210" i="12"/>
  <c r="E202" i="12"/>
  <c r="E194" i="12"/>
  <c r="E186" i="12"/>
  <c r="E178" i="12"/>
  <c r="E170" i="12"/>
  <c r="E162" i="12"/>
  <c r="E154" i="12"/>
  <c r="E146" i="12"/>
  <c r="E138" i="12"/>
  <c r="E130" i="12"/>
  <c r="E122" i="12"/>
  <c r="E114" i="12"/>
  <c r="E106" i="12"/>
  <c r="E98" i="12"/>
  <c r="E90" i="12"/>
  <c r="E82" i="12"/>
  <c r="E74" i="12"/>
  <c r="E66" i="12"/>
  <c r="E58" i="12"/>
  <c r="E369" i="12"/>
  <c r="E359" i="12"/>
  <c r="E349" i="12"/>
  <c r="E337" i="12"/>
  <c r="E327" i="12"/>
  <c r="E317" i="12"/>
  <c r="E305" i="12"/>
  <c r="E295" i="12"/>
  <c r="E285" i="12"/>
  <c r="E273" i="12"/>
  <c r="E263" i="12"/>
  <c r="E253" i="12"/>
  <c r="E241" i="12"/>
  <c r="E231" i="12"/>
  <c r="E221" i="12"/>
  <c r="E209" i="12"/>
  <c r="E199" i="12"/>
  <c r="E189" i="12"/>
  <c r="E177" i="12"/>
  <c r="E167" i="12"/>
  <c r="E157" i="12"/>
  <c r="E145" i="12"/>
  <c r="E135" i="12"/>
  <c r="E125" i="12"/>
  <c r="E113" i="12"/>
  <c r="E103" i="12"/>
  <c r="E93" i="12"/>
  <c r="E81" i="12"/>
  <c r="E71" i="12"/>
  <c r="E61" i="12"/>
  <c r="E50" i="12"/>
  <c r="E41" i="12"/>
  <c r="E32" i="12"/>
  <c r="E23" i="12"/>
  <c r="E14" i="12"/>
  <c r="E368" i="12"/>
  <c r="E358" i="12"/>
  <c r="E348" i="12"/>
  <c r="E336" i="12"/>
  <c r="E326" i="12"/>
  <c r="E316" i="12"/>
  <c r="E304" i="12"/>
  <c r="E294" i="12"/>
  <c r="E284" i="12"/>
  <c r="E272" i="12"/>
  <c r="E262" i="12"/>
  <c r="E252" i="12"/>
  <c r="E240" i="12"/>
  <c r="E230" i="12"/>
  <c r="E220" i="12"/>
  <c r="E208" i="12"/>
  <c r="E198" i="12"/>
  <c r="E188" i="12"/>
  <c r="E176" i="12"/>
  <c r="E166" i="12"/>
  <c r="E156" i="12"/>
  <c r="E144" i="12"/>
  <c r="E134" i="12"/>
  <c r="E124" i="12"/>
  <c r="E112" i="12"/>
  <c r="E102" i="12"/>
  <c r="E92" i="12"/>
  <c r="E80" i="12"/>
  <c r="E70" i="12"/>
  <c r="E60" i="12"/>
  <c r="E49" i="12"/>
  <c r="E40" i="12"/>
  <c r="E31" i="12"/>
  <c r="E22" i="12"/>
  <c r="E13" i="12"/>
  <c r="E367" i="12"/>
  <c r="E357" i="12"/>
  <c r="E345" i="12"/>
  <c r="E335" i="12"/>
  <c r="E325" i="12"/>
  <c r="E313" i="12"/>
  <c r="E303" i="12"/>
  <c r="E293" i="12"/>
  <c r="E281" i="12"/>
  <c r="E271" i="12"/>
  <c r="E261" i="12"/>
  <c r="E249" i="12"/>
  <c r="E239" i="12"/>
  <c r="E229" i="12"/>
  <c r="E217" i="12"/>
  <c r="E366" i="12"/>
  <c r="E351" i="12"/>
  <c r="E333" i="12"/>
  <c r="E318" i="12"/>
  <c r="E300" i="12"/>
  <c r="E280" i="12"/>
  <c r="E265" i="12"/>
  <c r="E247" i="12"/>
  <c r="E232" i="12"/>
  <c r="E214" i="12"/>
  <c r="E200" i="12"/>
  <c r="E184" i="12"/>
  <c r="E172" i="12"/>
  <c r="E158" i="12"/>
  <c r="E142" i="12"/>
  <c r="E128" i="12"/>
  <c r="E116" i="12"/>
  <c r="E100" i="12"/>
  <c r="E86" i="12"/>
  <c r="E72" i="12"/>
  <c r="E56" i="12"/>
  <c r="E45" i="12"/>
  <c r="E33" i="12"/>
  <c r="E20" i="12"/>
  <c r="E365" i="12"/>
  <c r="E350" i="12"/>
  <c r="E332" i="12"/>
  <c r="E312" i="12"/>
  <c r="E297" i="12"/>
  <c r="E279" i="12"/>
  <c r="E264" i="12"/>
  <c r="E246" i="12"/>
  <c r="E228" i="12"/>
  <c r="E213" i="12"/>
  <c r="E197" i="12"/>
  <c r="E183" i="12"/>
  <c r="E169" i="12"/>
  <c r="E153" i="12"/>
  <c r="E141" i="12"/>
  <c r="E127" i="12"/>
  <c r="E111" i="12"/>
  <c r="E97" i="12"/>
  <c r="E85" i="12"/>
  <c r="E69" i="12"/>
  <c r="E55" i="12"/>
  <c r="E44" i="12"/>
  <c r="E30" i="12"/>
  <c r="E18" i="12"/>
  <c r="E364" i="12"/>
  <c r="E344" i="12"/>
  <c r="E329" i="12"/>
  <c r="E311" i="12"/>
  <c r="E296" i="12"/>
  <c r="E278" i="12"/>
  <c r="E260" i="12"/>
  <c r="E245" i="12"/>
  <c r="E225" i="12"/>
  <c r="E212" i="12"/>
  <c r="E196" i="12"/>
  <c r="E182" i="12"/>
  <c r="E168" i="12"/>
  <c r="E152" i="12"/>
  <c r="E140" i="12"/>
  <c r="E126" i="12"/>
  <c r="E110" i="12"/>
  <c r="E96" i="12"/>
  <c r="E84" i="12"/>
  <c r="E68" i="12"/>
  <c r="E54" i="12"/>
  <c r="E42" i="12"/>
  <c r="E29" i="12"/>
  <c r="E17" i="12"/>
  <c r="E361" i="12"/>
  <c r="E343" i="12"/>
  <c r="E328" i="12"/>
  <c r="E310" i="12"/>
  <c r="E292" i="12"/>
  <c r="E277" i="12"/>
  <c r="E257" i="12"/>
  <c r="E244" i="12"/>
  <c r="E224" i="12"/>
  <c r="E207" i="12"/>
  <c r="E193" i="12"/>
  <c r="E181" i="12"/>
  <c r="E165" i="12"/>
  <c r="E151" i="12"/>
  <c r="E137" i="12"/>
  <c r="E121" i="12"/>
  <c r="E109" i="12"/>
  <c r="E95" i="12"/>
  <c r="E79" i="12"/>
  <c r="E65" i="12"/>
  <c r="E53" i="12"/>
  <c r="E39" i="12"/>
  <c r="E28" i="12"/>
  <c r="E16" i="12"/>
  <c r="E360" i="12"/>
  <c r="E342" i="12"/>
  <c r="E324" i="12"/>
  <c r="E309" i="12"/>
  <c r="E289" i="12"/>
  <c r="E276" i="12"/>
  <c r="E256" i="12"/>
  <c r="E238" i="12"/>
  <c r="E223" i="12"/>
  <c r="E206" i="12"/>
  <c r="E192" i="12"/>
  <c r="E180" i="12"/>
  <c r="E164" i="12"/>
  <c r="E150" i="12"/>
  <c r="E136" i="12"/>
  <c r="E120" i="12"/>
  <c r="E108" i="12"/>
  <c r="E94" i="12"/>
  <c r="E78" i="12"/>
  <c r="E64" i="12"/>
  <c r="E52" i="12"/>
  <c r="E38" i="12"/>
  <c r="E26" i="12"/>
  <c r="E15" i="12"/>
  <c r="E356" i="12"/>
  <c r="E341" i="12"/>
  <c r="E321" i="12"/>
  <c r="E308" i="12"/>
  <c r="E288" i="12"/>
  <c r="E270" i="12"/>
  <c r="E255" i="12"/>
  <c r="E237" i="12"/>
  <c r="E222" i="12"/>
  <c r="E205" i="12"/>
  <c r="E191" i="12"/>
  <c r="E175" i="12"/>
  <c r="E161" i="12"/>
  <c r="E149" i="12"/>
  <c r="E133" i="12"/>
  <c r="E119" i="12"/>
  <c r="E105" i="12"/>
  <c r="E89" i="12"/>
  <c r="E77" i="12"/>
  <c r="E63" i="12"/>
  <c r="E48" i="12"/>
  <c r="E37" i="12"/>
  <c r="E25" i="12"/>
  <c r="E12" i="12"/>
  <c r="E353" i="12"/>
  <c r="E340" i="12"/>
  <c r="E320" i="12"/>
  <c r="E302" i="12"/>
  <c r="E287" i="12"/>
  <c r="E269" i="12"/>
  <c r="E254" i="12"/>
  <c r="E236" i="12"/>
  <c r="E216" i="12"/>
  <c r="E204" i="12"/>
  <c r="E190" i="12"/>
  <c r="E174" i="12"/>
  <c r="E160" i="12"/>
  <c r="E148" i="12"/>
  <c r="E132" i="12"/>
  <c r="E118" i="12"/>
  <c r="E104" i="12"/>
  <c r="E88" i="12"/>
  <c r="E76" i="12"/>
  <c r="E62" i="12"/>
  <c r="E47" i="12"/>
  <c r="E36" i="12"/>
  <c r="E24" i="12"/>
  <c r="E352" i="12"/>
  <c r="E334" i="12"/>
  <c r="E319" i="12"/>
  <c r="E301" i="12"/>
  <c r="E173" i="12"/>
  <c r="E57" i="12"/>
  <c r="E286" i="12"/>
  <c r="E159" i="12"/>
  <c r="E46" i="12"/>
  <c r="E268" i="12"/>
  <c r="E143" i="12"/>
  <c r="E34" i="12"/>
  <c r="E248" i="12"/>
  <c r="E129" i="12"/>
  <c r="E21" i="12"/>
  <c r="E233" i="12"/>
  <c r="E117" i="12"/>
  <c r="E215" i="12"/>
  <c r="E101" i="12"/>
  <c r="E201" i="12"/>
  <c r="E87" i="12"/>
  <c r="E185" i="12"/>
  <c r="E73" i="12"/>
  <c r="H60" i="15" l="1"/>
  <c r="F60" i="15" s="1"/>
  <c r="I60" i="15" s="1"/>
  <c r="G63" i="15"/>
  <c r="D64" i="15"/>
  <c r="H15" i="14"/>
  <c r="F15" i="14" s="1"/>
  <c r="I15" i="14" s="1"/>
  <c r="G17" i="14"/>
  <c r="F12" i="12"/>
  <c r="H12" i="12" s="1"/>
  <c r="G13" i="12" s="1"/>
  <c r="H61" i="15" l="1"/>
  <c r="F61" i="15" s="1"/>
  <c r="I61" i="15" s="1"/>
  <c r="D65" i="15"/>
  <c r="G64" i="15"/>
  <c r="H16" i="14"/>
  <c r="F16" i="14" s="1"/>
  <c r="I16" i="14" s="1"/>
  <c r="G18" i="14"/>
  <c r="F13" i="12"/>
  <c r="H13" i="12" s="1"/>
  <c r="H62" i="15" l="1"/>
  <c r="F62" i="15" s="1"/>
  <c r="I62" i="15" s="1"/>
  <c r="G65" i="15"/>
  <c r="D66" i="15"/>
  <c r="G14" i="12"/>
  <c r="F14" i="12" s="1"/>
  <c r="H14" i="12" s="1"/>
  <c r="G15" i="12" s="1"/>
  <c r="F15" i="12" s="1"/>
  <c r="H15" i="12" s="1"/>
  <c r="G16" i="12" s="1"/>
  <c r="H17" i="14"/>
  <c r="F17" i="14" s="1"/>
  <c r="I17" i="14" s="1"/>
  <c r="G19" i="14"/>
  <c r="H63" i="15" l="1"/>
  <c r="F63" i="15" s="1"/>
  <c r="I63" i="15" s="1"/>
  <c r="D67" i="15"/>
  <c r="G66" i="15"/>
  <c r="H18" i="14"/>
  <c r="F18" i="14" s="1"/>
  <c r="I18" i="14" s="1"/>
  <c r="G20" i="14"/>
  <c r="F16" i="12"/>
  <c r="H16" i="12" s="1"/>
  <c r="H64" i="15" l="1"/>
  <c r="F64" i="15" s="1"/>
  <c r="I64" i="15" s="1"/>
  <c r="G67" i="15"/>
  <c r="D68" i="15"/>
  <c r="G17" i="12"/>
  <c r="F17" i="12" s="1"/>
  <c r="H17" i="12" s="1"/>
  <c r="H19" i="14"/>
  <c r="F19" i="14" s="1"/>
  <c r="I19" i="14" s="1"/>
  <c r="G21" i="14"/>
  <c r="H65" i="15" l="1"/>
  <c r="F65" i="15" s="1"/>
  <c r="I65" i="15" s="1"/>
  <c r="D69" i="15"/>
  <c r="G68" i="15"/>
  <c r="G18" i="12"/>
  <c r="F18" i="12" s="1"/>
  <c r="H18" i="12" s="1"/>
  <c r="G19" i="12" s="1"/>
  <c r="F19" i="12" s="1"/>
  <c r="H19" i="12" s="1"/>
  <c r="G20" i="12" s="1"/>
  <c r="F20" i="12" s="1"/>
  <c r="H20" i="12" s="1"/>
  <c r="G21" i="12" s="1"/>
  <c r="H20" i="14"/>
  <c r="F20" i="14" s="1"/>
  <c r="I20" i="14" s="1"/>
  <c r="G22" i="14"/>
  <c r="H66" i="15" l="1"/>
  <c r="F66" i="15" s="1"/>
  <c r="I66" i="15" s="1"/>
  <c r="D70" i="15"/>
  <c r="G69" i="15"/>
  <c r="H21" i="14"/>
  <c r="F21" i="14" s="1"/>
  <c r="I21" i="14" s="1"/>
  <c r="G23" i="14"/>
  <c r="F21" i="12"/>
  <c r="H21" i="12" s="1"/>
  <c r="G22" i="12" s="1"/>
  <c r="H67" i="15" l="1"/>
  <c r="F67" i="15" s="1"/>
  <c r="I67" i="15" s="1"/>
  <c r="G70" i="15"/>
  <c r="D71" i="15"/>
  <c r="H22" i="14"/>
  <c r="F22" i="14" s="1"/>
  <c r="I22" i="14" s="1"/>
  <c r="G24" i="14"/>
  <c r="F22" i="12"/>
  <c r="H22" i="12" s="1"/>
  <c r="G23" i="12" s="1"/>
  <c r="H68" i="15" l="1"/>
  <c r="F68" i="15" s="1"/>
  <c r="I68" i="15" s="1"/>
  <c r="G71" i="15"/>
  <c r="D72" i="15"/>
  <c r="H23" i="14"/>
  <c r="F23" i="14" s="1"/>
  <c r="I23" i="14" s="1"/>
  <c r="G25" i="14"/>
  <c r="F23" i="12"/>
  <c r="H23" i="12" s="1"/>
  <c r="G24" i="12" s="1"/>
  <c r="H69" i="15" l="1"/>
  <c r="F69" i="15" s="1"/>
  <c r="I69" i="15" s="1"/>
  <c r="D73" i="15"/>
  <c r="G72" i="15"/>
  <c r="H24" i="14"/>
  <c r="F24" i="14" s="1"/>
  <c r="I24" i="14" s="1"/>
  <c r="G26" i="14"/>
  <c r="F24" i="12"/>
  <c r="H24" i="12" s="1"/>
  <c r="G25" i="12" s="1"/>
  <c r="H70" i="15" l="1"/>
  <c r="F70" i="15" s="1"/>
  <c r="I70" i="15" s="1"/>
  <c r="D74" i="15"/>
  <c r="G73" i="15"/>
  <c r="H25" i="14"/>
  <c r="F25" i="14" s="1"/>
  <c r="I25" i="14" s="1"/>
  <c r="G27" i="14"/>
  <c r="F25" i="12"/>
  <c r="H25" i="12" s="1"/>
  <c r="G26" i="12" s="1"/>
  <c r="H71" i="15" l="1"/>
  <c r="F71" i="15" s="1"/>
  <c r="I71" i="15" s="1"/>
  <c r="G74" i="15"/>
  <c r="D75" i="15"/>
  <c r="H26" i="14"/>
  <c r="F26" i="14" s="1"/>
  <c r="I26" i="14" s="1"/>
  <c r="G28" i="14"/>
  <c r="F26" i="12"/>
  <c r="H26" i="12" s="1"/>
  <c r="G27" i="12" s="1"/>
  <c r="H72" i="15" l="1"/>
  <c r="F72" i="15" s="1"/>
  <c r="I72" i="15" s="1"/>
  <c r="G75" i="15"/>
  <c r="D76" i="15"/>
  <c r="H27" i="14"/>
  <c r="F27" i="14" s="1"/>
  <c r="I27" i="14" s="1"/>
  <c r="G29" i="14"/>
  <c r="F27" i="12"/>
  <c r="H27" i="12" s="1"/>
  <c r="G28" i="12" s="1"/>
  <c r="H73" i="15" l="1"/>
  <c r="F73" i="15" s="1"/>
  <c r="I73" i="15" s="1"/>
  <c r="D77" i="15"/>
  <c r="G76" i="15"/>
  <c r="H28" i="14"/>
  <c r="F28" i="14" s="1"/>
  <c r="I28" i="14" s="1"/>
  <c r="G30" i="14"/>
  <c r="F28" i="12"/>
  <c r="H28" i="12" s="1"/>
  <c r="G29" i="12" s="1"/>
  <c r="H74" i="15" l="1"/>
  <c r="F74" i="15" s="1"/>
  <c r="I74" i="15" s="1"/>
  <c r="G77" i="15"/>
  <c r="D78" i="15"/>
  <c r="H29" i="14"/>
  <c r="F29" i="14" s="1"/>
  <c r="I29" i="14" s="1"/>
  <c r="G31" i="14"/>
  <c r="F29" i="12"/>
  <c r="H29" i="12" s="1"/>
  <c r="G30" i="12" s="1"/>
  <c r="H75" i="15" l="1"/>
  <c r="F75" i="15" s="1"/>
  <c r="I75" i="15" s="1"/>
  <c r="D79" i="15"/>
  <c r="G78" i="15"/>
  <c r="H30" i="14"/>
  <c r="F30" i="14" s="1"/>
  <c r="I30" i="14" s="1"/>
  <c r="G32" i="14"/>
  <c r="F30" i="12"/>
  <c r="H30" i="12" s="1"/>
  <c r="G31" i="12" s="1"/>
  <c r="H76" i="15" l="1"/>
  <c r="F76" i="15" s="1"/>
  <c r="I76" i="15" s="1"/>
  <c r="G79" i="15"/>
  <c r="D80" i="15"/>
  <c r="H31" i="14"/>
  <c r="F31" i="14" s="1"/>
  <c r="I31" i="14" s="1"/>
  <c r="G33" i="14"/>
  <c r="F31" i="12"/>
  <c r="H31" i="12" s="1"/>
  <c r="G32" i="12" s="1"/>
  <c r="H77" i="15" l="1"/>
  <c r="F77" i="15" s="1"/>
  <c r="I77" i="15" s="1"/>
  <c r="D81" i="15"/>
  <c r="G80" i="15"/>
  <c r="H32" i="14"/>
  <c r="F32" i="14" s="1"/>
  <c r="I32" i="14" s="1"/>
  <c r="G34" i="14"/>
  <c r="F32" i="12"/>
  <c r="H32" i="12" s="1"/>
  <c r="G33" i="12" s="1"/>
  <c r="H78" i="15" l="1"/>
  <c r="F78" i="15" s="1"/>
  <c r="I78" i="15" s="1"/>
  <c r="D82" i="15"/>
  <c r="G81" i="15"/>
  <c r="H33" i="14"/>
  <c r="F33" i="14" s="1"/>
  <c r="I33" i="14" s="1"/>
  <c r="G35" i="14"/>
  <c r="F33" i="12"/>
  <c r="H33" i="12" s="1"/>
  <c r="G34" i="12" s="1"/>
  <c r="H79" i="15" l="1"/>
  <c r="F79" i="15" s="1"/>
  <c r="I79" i="15" s="1"/>
  <c r="G82" i="15"/>
  <c r="D83" i="15"/>
  <c r="H34" i="14"/>
  <c r="F34" i="14" s="1"/>
  <c r="I34" i="14" s="1"/>
  <c r="G36" i="14"/>
  <c r="F34" i="12"/>
  <c r="H34" i="12" s="1"/>
  <c r="G35" i="12" s="1"/>
  <c r="H80" i="15" l="1"/>
  <c r="F80" i="15" s="1"/>
  <c r="I80" i="15" s="1"/>
  <c r="G83" i="15"/>
  <c r="D84" i="15"/>
  <c r="H35" i="14"/>
  <c r="F35" i="14" s="1"/>
  <c r="I35" i="14" s="1"/>
  <c r="G37" i="14"/>
  <c r="F35" i="12"/>
  <c r="H35" i="12" s="1"/>
  <c r="G36" i="12" s="1"/>
  <c r="H81" i="15" l="1"/>
  <c r="F81" i="15" s="1"/>
  <c r="I81" i="15" s="1"/>
  <c r="D85" i="15"/>
  <c r="G84" i="15"/>
  <c r="H36" i="14"/>
  <c r="F36" i="14" s="1"/>
  <c r="I36" i="14" s="1"/>
  <c r="G38" i="14"/>
  <c r="F36" i="12"/>
  <c r="H36" i="12" s="1"/>
  <c r="G37" i="12" s="1"/>
  <c r="H82" i="15" l="1"/>
  <c r="F82" i="15" s="1"/>
  <c r="I82" i="15" s="1"/>
  <c r="D86" i="15"/>
  <c r="G85" i="15"/>
  <c r="H37" i="14"/>
  <c r="F37" i="14" s="1"/>
  <c r="I37" i="14" s="1"/>
  <c r="G39" i="14"/>
  <c r="F37" i="12"/>
  <c r="H37" i="12" s="1"/>
  <c r="G38" i="12" s="1"/>
  <c r="H83" i="15" l="1"/>
  <c r="F83" i="15" s="1"/>
  <c r="I83" i="15" s="1"/>
  <c r="G86" i="15"/>
  <c r="D87" i="15"/>
  <c r="H38" i="14"/>
  <c r="F38" i="14" s="1"/>
  <c r="I38" i="14" s="1"/>
  <c r="G40" i="14"/>
  <c r="F38" i="12"/>
  <c r="H38" i="12" s="1"/>
  <c r="G39" i="12" s="1"/>
  <c r="H84" i="15" l="1"/>
  <c r="F84" i="15" s="1"/>
  <c r="I84" i="15" s="1"/>
  <c r="G87" i="15"/>
  <c r="D88" i="15"/>
  <c r="H39" i="14"/>
  <c r="F39" i="14" s="1"/>
  <c r="I39" i="14" s="1"/>
  <c r="G41" i="14"/>
  <c r="F39" i="12"/>
  <c r="H39" i="12" s="1"/>
  <c r="G40" i="12" s="1"/>
  <c r="H85" i="15" l="1"/>
  <c r="F85" i="15" s="1"/>
  <c r="I85" i="15" s="1"/>
  <c r="G88" i="15"/>
  <c r="D89" i="15"/>
  <c r="H40" i="14"/>
  <c r="F40" i="14" s="1"/>
  <c r="I40" i="14" s="1"/>
  <c r="G42" i="14"/>
  <c r="F40" i="12"/>
  <c r="H40" i="12" s="1"/>
  <c r="G41" i="12" s="1"/>
  <c r="H86" i="15" l="1"/>
  <c r="F86" i="15" s="1"/>
  <c r="I86" i="15" s="1"/>
  <c r="G89" i="15"/>
  <c r="D90" i="15"/>
  <c r="H41" i="14"/>
  <c r="F41" i="14" s="1"/>
  <c r="I41" i="14" s="1"/>
  <c r="G43" i="14"/>
  <c r="F41" i="12"/>
  <c r="H41" i="12" s="1"/>
  <c r="G42" i="12" s="1"/>
  <c r="H87" i="15" l="1"/>
  <c r="F87" i="15" s="1"/>
  <c r="I87" i="15" s="1"/>
  <c r="D91" i="15"/>
  <c r="G90" i="15"/>
  <c r="H42" i="14"/>
  <c r="F42" i="14" s="1"/>
  <c r="I42" i="14" s="1"/>
  <c r="G44" i="14"/>
  <c r="F42" i="12"/>
  <c r="H42" i="12" s="1"/>
  <c r="G43" i="12" s="1"/>
  <c r="H88" i="15" l="1"/>
  <c r="F88" i="15" s="1"/>
  <c r="I88" i="15" s="1"/>
  <c r="G91" i="15"/>
  <c r="D92" i="15"/>
  <c r="H43" i="14"/>
  <c r="F43" i="14" s="1"/>
  <c r="I43" i="14" s="1"/>
  <c r="G45" i="14"/>
  <c r="F43" i="12"/>
  <c r="H43" i="12" s="1"/>
  <c r="G44" i="12" s="1"/>
  <c r="H89" i="15" l="1"/>
  <c r="F89" i="15" s="1"/>
  <c r="I89" i="15" s="1"/>
  <c r="G92" i="15"/>
  <c r="D93" i="15"/>
  <c r="H44" i="14"/>
  <c r="F44" i="14" s="1"/>
  <c r="I44" i="14" s="1"/>
  <c r="G46" i="14"/>
  <c r="F44" i="12"/>
  <c r="H44" i="12" s="1"/>
  <c r="G45" i="12" s="1"/>
  <c r="H90" i="15" l="1"/>
  <c r="F90" i="15" s="1"/>
  <c r="I90" i="15" s="1"/>
  <c r="D94" i="15"/>
  <c r="G93" i="15"/>
  <c r="H45" i="14"/>
  <c r="F45" i="14" s="1"/>
  <c r="I45" i="14" s="1"/>
  <c r="G47" i="14"/>
  <c r="F45" i="12"/>
  <c r="H45" i="12" s="1"/>
  <c r="G46" i="12" s="1"/>
  <c r="H91" i="15" l="1"/>
  <c r="F91" i="15" s="1"/>
  <c r="I91" i="15" s="1"/>
  <c r="D95" i="15"/>
  <c r="G94" i="15"/>
  <c r="H46" i="14"/>
  <c r="F46" i="14" s="1"/>
  <c r="I46" i="14" s="1"/>
  <c r="G48" i="14"/>
  <c r="F46" i="12"/>
  <c r="H46" i="12" s="1"/>
  <c r="G47" i="12" s="1"/>
  <c r="H92" i="15" l="1"/>
  <c r="F92" i="15" s="1"/>
  <c r="I92" i="15" s="1"/>
  <c r="G95" i="15"/>
  <c r="D96" i="15"/>
  <c r="H47" i="14"/>
  <c r="F47" i="14" s="1"/>
  <c r="I47" i="14" s="1"/>
  <c r="G49" i="14"/>
  <c r="F47" i="12"/>
  <c r="H47" i="12" s="1"/>
  <c r="G48" i="12" s="1"/>
  <c r="H93" i="15" l="1"/>
  <c r="F93" i="15" s="1"/>
  <c r="I93" i="15" s="1"/>
  <c r="G96" i="15"/>
  <c r="D97" i="15"/>
  <c r="H48" i="14"/>
  <c r="F48" i="14" s="1"/>
  <c r="I48" i="14" s="1"/>
  <c r="G50" i="14"/>
  <c r="F48" i="12"/>
  <c r="H48" i="12" s="1"/>
  <c r="G49" i="12" s="1"/>
  <c r="H94" i="15" l="1"/>
  <c r="F94" i="15" s="1"/>
  <c r="I94" i="15" s="1"/>
  <c r="D98" i="15"/>
  <c r="G97" i="15"/>
  <c r="H49" i="14"/>
  <c r="F49" i="14" s="1"/>
  <c r="I49" i="14" s="1"/>
  <c r="G51" i="14"/>
  <c r="F49" i="12"/>
  <c r="H49" i="12" s="1"/>
  <c r="G50" i="12" s="1"/>
  <c r="H95" i="15" l="1"/>
  <c r="F95" i="15" s="1"/>
  <c r="I95" i="15" s="1"/>
  <c r="G98" i="15"/>
  <c r="D99" i="15"/>
  <c r="H50" i="14"/>
  <c r="F50" i="14" s="1"/>
  <c r="I50" i="14" s="1"/>
  <c r="G52" i="14"/>
  <c r="F50" i="12"/>
  <c r="H50" i="12" s="1"/>
  <c r="G51" i="12" s="1"/>
  <c r="H96" i="15" l="1"/>
  <c r="F96" i="15" s="1"/>
  <c r="I96" i="15" s="1"/>
  <c r="G99" i="15"/>
  <c r="D100" i="15"/>
  <c r="H51" i="14"/>
  <c r="F51" i="14" s="1"/>
  <c r="I51" i="14" s="1"/>
  <c r="G53" i="14"/>
  <c r="F51" i="12"/>
  <c r="H51" i="12" s="1"/>
  <c r="G52" i="12" s="1"/>
  <c r="H97" i="15" l="1"/>
  <c r="F97" i="15" s="1"/>
  <c r="I97" i="15" s="1"/>
  <c r="D101" i="15"/>
  <c r="G100" i="15"/>
  <c r="H52" i="14"/>
  <c r="F52" i="14" s="1"/>
  <c r="I52" i="14" s="1"/>
  <c r="G54" i="14"/>
  <c r="F52" i="12"/>
  <c r="H52" i="12" s="1"/>
  <c r="G53" i="12" s="1"/>
  <c r="F27" i="11"/>
  <c r="E4" i="11"/>
  <c r="D4" i="11" s="1"/>
  <c r="F4" i="11" s="1"/>
  <c r="E5" i="11" s="1"/>
  <c r="F21" i="11"/>
  <c r="C15" i="11"/>
  <c r="C5" i="11"/>
  <c r="C6" i="11" s="1"/>
  <c r="C7" i="11" s="1"/>
  <c r="C8" i="11" s="1"/>
  <c r="C9" i="11" s="1"/>
  <c r="C10" i="11" s="1"/>
  <c r="C11" i="11" s="1"/>
  <c r="C12" i="11" s="1"/>
  <c r="C13" i="11" s="1"/>
  <c r="C14" i="11" s="1"/>
  <c r="H98" i="15" l="1"/>
  <c r="F98" i="15" s="1"/>
  <c r="I98" i="15" s="1"/>
  <c r="D102" i="15"/>
  <c r="G101" i="15"/>
  <c r="H53" i="14"/>
  <c r="F53" i="14" s="1"/>
  <c r="I53" i="14" s="1"/>
  <c r="G55" i="14"/>
  <c r="F53" i="12"/>
  <c r="H53" i="12" s="1"/>
  <c r="G54" i="12" s="1"/>
  <c r="D5" i="11"/>
  <c r="F5" i="11" s="1"/>
  <c r="E6" i="11" s="1"/>
  <c r="D6" i="11"/>
  <c r="F6" i="11" s="1"/>
  <c r="E7" i="11" s="1"/>
  <c r="H99" i="15" l="1"/>
  <c r="F99" i="15" s="1"/>
  <c r="I99" i="15" s="1"/>
  <c r="G102" i="15"/>
  <c r="D103" i="15"/>
  <c r="H54" i="14"/>
  <c r="F54" i="14" s="1"/>
  <c r="I54" i="14" s="1"/>
  <c r="G56" i="14"/>
  <c r="F54" i="12"/>
  <c r="H54" i="12" s="1"/>
  <c r="G55" i="12" s="1"/>
  <c r="D7" i="11"/>
  <c r="F7" i="11" s="1"/>
  <c r="E8" i="11" s="1"/>
  <c r="H100" i="15" l="1"/>
  <c r="F100" i="15" s="1"/>
  <c r="I100" i="15" s="1"/>
  <c r="G103" i="15"/>
  <c r="D104" i="15"/>
  <c r="H55" i="14"/>
  <c r="F55" i="14" s="1"/>
  <c r="I55" i="14" s="1"/>
  <c r="G57" i="14"/>
  <c r="F55" i="12"/>
  <c r="H55" i="12" s="1"/>
  <c r="G56" i="12" s="1"/>
  <c r="D8" i="11"/>
  <c r="F8" i="11" s="1"/>
  <c r="E9" i="11" s="1"/>
  <c r="H101" i="15" l="1"/>
  <c r="F101" i="15" s="1"/>
  <c r="I101" i="15" s="1"/>
  <c r="G104" i="15"/>
  <c r="D105" i="15"/>
  <c r="H56" i="14"/>
  <c r="F56" i="14" s="1"/>
  <c r="I56" i="14" s="1"/>
  <c r="G58" i="14"/>
  <c r="F56" i="12"/>
  <c r="H56" i="12" s="1"/>
  <c r="G57" i="12" s="1"/>
  <c r="D9" i="11"/>
  <c r="F9" i="11"/>
  <c r="E10" i="11" s="1"/>
  <c r="H102" i="15" l="1"/>
  <c r="F102" i="15" s="1"/>
  <c r="I102" i="15" s="1"/>
  <c r="G105" i="15"/>
  <c r="D106" i="15"/>
  <c r="H57" i="14"/>
  <c r="F57" i="14" s="1"/>
  <c r="I57" i="14" s="1"/>
  <c r="G59" i="14"/>
  <c r="F57" i="12"/>
  <c r="H57" i="12" s="1"/>
  <c r="G58" i="12" s="1"/>
  <c r="D10" i="11"/>
  <c r="F10" i="11"/>
  <c r="E11" i="11" s="1"/>
  <c r="H103" i="15" l="1"/>
  <c r="F103" i="15" s="1"/>
  <c r="I103" i="15" s="1"/>
  <c r="D107" i="15"/>
  <c r="G106" i="15"/>
  <c r="H58" i="14"/>
  <c r="F58" i="14" s="1"/>
  <c r="I58" i="14" s="1"/>
  <c r="G60" i="14"/>
  <c r="F58" i="12"/>
  <c r="H58" i="12" s="1"/>
  <c r="G59" i="12" s="1"/>
  <c r="D11" i="11"/>
  <c r="F11" i="11"/>
  <c r="E12" i="11" s="1"/>
  <c r="H104" i="15" l="1"/>
  <c r="F104" i="15" s="1"/>
  <c r="I104" i="15" s="1"/>
  <c r="G107" i="15"/>
  <c r="D108" i="15"/>
  <c r="H59" i="14"/>
  <c r="F59" i="14" s="1"/>
  <c r="I59" i="14" s="1"/>
  <c r="G61" i="14"/>
  <c r="F59" i="12"/>
  <c r="H59" i="12" s="1"/>
  <c r="G60" i="12" s="1"/>
  <c r="D12" i="11"/>
  <c r="F12" i="11" s="1"/>
  <c r="E13" i="11" s="1"/>
  <c r="H105" i="15" l="1"/>
  <c r="F105" i="15" s="1"/>
  <c r="I105" i="15" s="1"/>
  <c r="D109" i="15"/>
  <c r="G108" i="15"/>
  <c r="H60" i="14"/>
  <c r="F60" i="14" s="1"/>
  <c r="I60" i="14" s="1"/>
  <c r="G62" i="14"/>
  <c r="F60" i="12"/>
  <c r="H60" i="12" s="1"/>
  <c r="G61" i="12" s="1"/>
  <c r="D13" i="11"/>
  <c r="F13" i="11" s="1"/>
  <c r="E14" i="11" s="1"/>
  <c r="H106" i="15" l="1"/>
  <c r="F106" i="15" s="1"/>
  <c r="I106" i="15" s="1"/>
  <c r="G109" i="15"/>
  <c r="D110" i="15"/>
  <c r="H61" i="14"/>
  <c r="F61" i="14" s="1"/>
  <c r="I61" i="14" s="1"/>
  <c r="G63" i="14"/>
  <c r="F61" i="12"/>
  <c r="H61" i="12" s="1"/>
  <c r="G62" i="12" s="1"/>
  <c r="D14" i="11"/>
  <c r="F14" i="11" s="1"/>
  <c r="H107" i="15" l="1"/>
  <c r="F107" i="15" s="1"/>
  <c r="I107" i="15" s="1"/>
  <c r="G110" i="15"/>
  <c r="D111" i="15"/>
  <c r="H62" i="14"/>
  <c r="F62" i="14" s="1"/>
  <c r="I62" i="14" s="1"/>
  <c r="G64" i="14"/>
  <c r="F62" i="12"/>
  <c r="H62" i="12" s="1"/>
  <c r="G63" i="12" s="1"/>
  <c r="E15" i="11"/>
  <c r="F17" i="11" s="1"/>
  <c r="F18" i="11" s="1"/>
  <c r="F23" i="11" s="1"/>
  <c r="F24" i="11" s="1"/>
  <c r="D15" i="11"/>
  <c r="F15" i="11" s="1"/>
  <c r="H108" i="15" l="1"/>
  <c r="F108" i="15" s="1"/>
  <c r="I108" i="15" s="1"/>
  <c r="G111" i="15"/>
  <c r="D112" i="15"/>
  <c r="H63" i="14"/>
  <c r="F63" i="14" s="1"/>
  <c r="I63" i="14" s="1"/>
  <c r="G65" i="14"/>
  <c r="F63" i="12"/>
  <c r="H63" i="12" s="1"/>
  <c r="G64" i="12" s="1"/>
  <c r="F18" i="10"/>
  <c r="F17" i="10"/>
  <c r="F16" i="10"/>
  <c r="F3" i="10"/>
  <c r="C4" i="10" s="1"/>
  <c r="H109" i="15" l="1"/>
  <c r="F109" i="15" s="1"/>
  <c r="I109" i="15" s="1"/>
  <c r="G112" i="15"/>
  <c r="D113" i="15"/>
  <c r="H64" i="14"/>
  <c r="F64" i="14" s="1"/>
  <c r="I64" i="14" s="1"/>
  <c r="G66" i="14"/>
  <c r="F64" i="12"/>
  <c r="H64" i="12" s="1"/>
  <c r="G65" i="12" s="1"/>
  <c r="F4" i="10"/>
  <c r="C5" i="10" s="1"/>
  <c r="F5" i="10" s="1"/>
  <c r="C6" i="10" s="1"/>
  <c r="F6" i="10" s="1"/>
  <c r="C7" i="10" s="1"/>
  <c r="F7" i="10" s="1"/>
  <c r="C8" i="10" s="1"/>
  <c r="F8" i="10" s="1"/>
  <c r="C9" i="10" s="1"/>
  <c r="F9" i="10" s="1"/>
  <c r="C10" i="10" s="1"/>
  <c r="F10" i="10" s="1"/>
  <c r="C11" i="10" s="1"/>
  <c r="F11" i="10" s="1"/>
  <c r="C12" i="10" s="1"/>
  <c r="F12" i="10" s="1"/>
  <c r="C13" i="10" s="1"/>
  <c r="F13" i="10" s="1"/>
  <c r="C14" i="10" s="1"/>
  <c r="F14" i="10" s="1"/>
  <c r="F7" i="9"/>
  <c r="F6" i="9"/>
  <c r="F4" i="9"/>
  <c r="H110" i="15" l="1"/>
  <c r="F110" i="15" s="1"/>
  <c r="I110" i="15" s="1"/>
  <c r="D114" i="15"/>
  <c r="G113" i="15"/>
  <c r="H65" i="14"/>
  <c r="F65" i="14" s="1"/>
  <c r="I65" i="14" s="1"/>
  <c r="G67" i="14"/>
  <c r="F65" i="12"/>
  <c r="H65" i="12" s="1"/>
  <c r="G66" i="12" s="1"/>
  <c r="C6" i="9"/>
  <c r="C7" i="9" s="1"/>
  <c r="H111" i="15" l="1"/>
  <c r="F111" i="15" s="1"/>
  <c r="I111" i="15" s="1"/>
  <c r="D115" i="15"/>
  <c r="G114" i="15"/>
  <c r="H66" i="14"/>
  <c r="F66" i="14" s="1"/>
  <c r="I66" i="14" s="1"/>
  <c r="G68" i="14"/>
  <c r="F66" i="12"/>
  <c r="H66" i="12" s="1"/>
  <c r="G67" i="12" s="1"/>
  <c r="C6" i="8"/>
  <c r="C7" i="8" s="1"/>
  <c r="C7" i="7"/>
  <c r="C6" i="7"/>
  <c r="H112" i="15" l="1"/>
  <c r="F112" i="15" s="1"/>
  <c r="I112" i="15" s="1"/>
  <c r="G115" i="15"/>
  <c r="D116" i="15"/>
  <c r="H67" i="14"/>
  <c r="F67" i="14" s="1"/>
  <c r="I67" i="14" s="1"/>
  <c r="G69" i="14"/>
  <c r="F67" i="12"/>
  <c r="H67" i="12" s="1"/>
  <c r="G68" i="12" s="1"/>
  <c r="C6" i="6"/>
  <c r="C4" i="6"/>
  <c r="H113" i="15" l="1"/>
  <c r="F113" i="15" s="1"/>
  <c r="I113" i="15" s="1"/>
  <c r="D117" i="15"/>
  <c r="G116" i="15"/>
  <c r="H68" i="14"/>
  <c r="F68" i="14" s="1"/>
  <c r="I68" i="14" s="1"/>
  <c r="G70" i="14"/>
  <c r="F68" i="12"/>
  <c r="H68" i="12" s="1"/>
  <c r="G69" i="12" s="1"/>
  <c r="D13" i="5"/>
  <c r="D8" i="5" s="1"/>
  <c r="D3" i="5" s="1"/>
  <c r="H114" i="15" l="1"/>
  <c r="F114" i="15" s="1"/>
  <c r="I114" i="15" s="1"/>
  <c r="G117" i="15"/>
  <c r="D118" i="15"/>
  <c r="H69" i="14"/>
  <c r="F69" i="14" s="1"/>
  <c r="I69" i="14" s="1"/>
  <c r="G71" i="14"/>
  <c r="F69" i="12"/>
  <c r="H69" i="12" s="1"/>
  <c r="G70" i="12" s="1"/>
  <c r="D4" i="5"/>
  <c r="D7" i="5"/>
  <c r="D5" i="5" s="1"/>
  <c r="H115" i="15" l="1"/>
  <c r="F115" i="15" s="1"/>
  <c r="I115" i="15" s="1"/>
  <c r="G118" i="15"/>
  <c r="D119" i="15"/>
  <c r="H70" i="14"/>
  <c r="F70" i="14" s="1"/>
  <c r="I70" i="14" s="1"/>
  <c r="G72" i="14"/>
  <c r="F70" i="12"/>
  <c r="H70" i="12" s="1"/>
  <c r="G71" i="12" s="1"/>
  <c r="G19" i="4"/>
  <c r="C25" i="4"/>
  <c r="C17" i="4"/>
  <c r="C20" i="4" s="1"/>
  <c r="C10" i="4"/>
  <c r="C6" i="4"/>
  <c r="C24" i="4"/>
  <c r="D25" i="4"/>
  <c r="D17" i="4"/>
  <c r="D20" i="4" s="1"/>
  <c r="D10" i="4"/>
  <c r="D6" i="4"/>
  <c r="D12" i="4" s="1"/>
  <c r="G5" i="4"/>
  <c r="G10" i="4" s="1"/>
  <c r="G15" i="4" s="1"/>
  <c r="H116" i="15" l="1"/>
  <c r="F116" i="15" s="1"/>
  <c r="I116" i="15" s="1"/>
  <c r="G119" i="15"/>
  <c r="D120" i="15"/>
  <c r="H71" i="14"/>
  <c r="F71" i="14" s="1"/>
  <c r="I71" i="14" s="1"/>
  <c r="G73" i="14"/>
  <c r="F71" i="12"/>
  <c r="H71" i="12" s="1"/>
  <c r="G72" i="12" s="1"/>
  <c r="C27" i="4"/>
  <c r="C12" i="4"/>
  <c r="G18" i="4" s="1"/>
  <c r="D27" i="4"/>
  <c r="C20" i="3"/>
  <c r="C21" i="3"/>
  <c r="C18" i="3"/>
  <c r="C4" i="3"/>
  <c r="C10" i="3"/>
  <c r="C12" i="3" s="1"/>
  <c r="E3" i="2"/>
  <c r="E4" i="2"/>
  <c r="E7" i="2"/>
  <c r="E6" i="2"/>
  <c r="E8" i="2" s="1"/>
  <c r="C9" i="2"/>
  <c r="C8" i="2"/>
  <c r="C7" i="2"/>
  <c r="C6" i="2"/>
  <c r="C4" i="2"/>
  <c r="F15" i="1"/>
  <c r="F13" i="1"/>
  <c r="F12" i="1"/>
  <c r="F10" i="1"/>
  <c r="F8" i="1"/>
  <c r="F7" i="1"/>
  <c r="F4" i="1"/>
  <c r="F3" i="1"/>
  <c r="F5" i="1"/>
  <c r="D15" i="1"/>
  <c r="D13" i="1"/>
  <c r="D12" i="1"/>
  <c r="D10" i="1"/>
  <c r="D8" i="1"/>
  <c r="D7" i="1"/>
  <c r="D4" i="1"/>
  <c r="D3" i="1"/>
  <c r="D5" i="1"/>
  <c r="E15" i="1"/>
  <c r="E10" i="1"/>
  <c r="E5" i="1"/>
  <c r="E13" i="1"/>
  <c r="C5" i="1"/>
  <c r="C10" i="1" s="1"/>
  <c r="C15" i="1" s="1"/>
  <c r="H117" i="15" l="1"/>
  <c r="F117" i="15" s="1"/>
  <c r="I117" i="15" s="1"/>
  <c r="D121" i="15"/>
  <c r="G120" i="15"/>
  <c r="H72" i="14"/>
  <c r="F72" i="14" s="1"/>
  <c r="I72" i="14" s="1"/>
  <c r="G74" i="14"/>
  <c r="F72" i="12"/>
  <c r="H72" i="12" s="1"/>
  <c r="G73" i="12" s="1"/>
  <c r="H118" i="15" l="1"/>
  <c r="F118" i="15" s="1"/>
  <c r="I118" i="15" s="1"/>
  <c r="G121" i="15"/>
  <c r="D122" i="15"/>
  <c r="H73" i="14"/>
  <c r="F73" i="14" s="1"/>
  <c r="I73" i="14" s="1"/>
  <c r="G75" i="14"/>
  <c r="F73" i="12"/>
  <c r="H73" i="12" s="1"/>
  <c r="G74" i="12" s="1"/>
  <c r="H119" i="15" l="1"/>
  <c r="F119" i="15" s="1"/>
  <c r="I119" i="15" s="1"/>
  <c r="D123" i="15"/>
  <c r="G122" i="15"/>
  <c r="H74" i="14"/>
  <c r="F74" i="14" s="1"/>
  <c r="I74" i="14" s="1"/>
  <c r="G76" i="14"/>
  <c r="F74" i="12"/>
  <c r="H74" i="12" s="1"/>
  <c r="G75" i="12" s="1"/>
  <c r="H120" i="15" l="1"/>
  <c r="F120" i="15" s="1"/>
  <c r="I120" i="15" s="1"/>
  <c r="G123" i="15"/>
  <c r="D124" i="15"/>
  <c r="H75" i="14"/>
  <c r="F75" i="14" s="1"/>
  <c r="I75" i="14" s="1"/>
  <c r="G77" i="14"/>
  <c r="F75" i="12"/>
  <c r="H75" i="12" s="1"/>
  <c r="G76" i="12" s="1"/>
  <c r="H121" i="15" l="1"/>
  <c r="F121" i="15" s="1"/>
  <c r="I121" i="15" s="1"/>
  <c r="G124" i="15"/>
  <c r="D125" i="15"/>
  <c r="H76" i="14"/>
  <c r="F76" i="14" s="1"/>
  <c r="I76" i="14" s="1"/>
  <c r="G78" i="14"/>
  <c r="F76" i="12"/>
  <c r="H76" i="12" s="1"/>
  <c r="G77" i="12" s="1"/>
  <c r="H122" i="15" l="1"/>
  <c r="F122" i="15" s="1"/>
  <c r="I122" i="15" s="1"/>
  <c r="D126" i="15"/>
  <c r="G125" i="15"/>
  <c r="H77" i="14"/>
  <c r="F77" i="14" s="1"/>
  <c r="I77" i="14" s="1"/>
  <c r="G79" i="14"/>
  <c r="F77" i="12"/>
  <c r="H77" i="12" s="1"/>
  <c r="G78" i="12" s="1"/>
  <c r="H123" i="15" l="1"/>
  <c r="F123" i="15" s="1"/>
  <c r="I123" i="15" s="1"/>
  <c r="G126" i="15"/>
  <c r="D127" i="15"/>
  <c r="H78" i="14"/>
  <c r="F78" i="14" s="1"/>
  <c r="I78" i="14" s="1"/>
  <c r="G80" i="14"/>
  <c r="F78" i="12"/>
  <c r="H78" i="12" s="1"/>
  <c r="G79" i="12" s="1"/>
  <c r="H124" i="15" l="1"/>
  <c r="F124" i="15" s="1"/>
  <c r="I124" i="15" s="1"/>
  <c r="G127" i="15"/>
  <c r="D128" i="15"/>
  <c r="H79" i="14"/>
  <c r="F79" i="14" s="1"/>
  <c r="I79" i="14" s="1"/>
  <c r="G81" i="14"/>
  <c r="F79" i="12"/>
  <c r="H79" i="12" s="1"/>
  <c r="G80" i="12" s="1"/>
  <c r="H125" i="15" l="1"/>
  <c r="F125" i="15" s="1"/>
  <c r="I125" i="15" s="1"/>
  <c r="G128" i="15"/>
  <c r="D129" i="15"/>
  <c r="H80" i="14"/>
  <c r="F80" i="14" s="1"/>
  <c r="I80" i="14" s="1"/>
  <c r="G82" i="14"/>
  <c r="F80" i="12"/>
  <c r="H80" i="12" s="1"/>
  <c r="G81" i="12" s="1"/>
  <c r="H126" i="15" l="1"/>
  <c r="F126" i="15" s="1"/>
  <c r="I126" i="15" s="1"/>
  <c r="G129" i="15"/>
  <c r="D130" i="15"/>
  <c r="H81" i="14"/>
  <c r="F81" i="14" s="1"/>
  <c r="I81" i="14" s="1"/>
  <c r="G83" i="14"/>
  <c r="F81" i="12"/>
  <c r="H81" i="12" s="1"/>
  <c r="G82" i="12" s="1"/>
  <c r="H127" i="15" l="1"/>
  <c r="F127" i="15" s="1"/>
  <c r="I127" i="15" s="1"/>
  <c r="D131" i="15"/>
  <c r="G130" i="15"/>
  <c r="H82" i="14"/>
  <c r="F82" i="14" s="1"/>
  <c r="I82" i="14" s="1"/>
  <c r="G84" i="14"/>
  <c r="F82" i="12"/>
  <c r="H82" i="12" s="1"/>
  <c r="G83" i="12" s="1"/>
  <c r="H128" i="15" l="1"/>
  <c r="F128" i="15" s="1"/>
  <c r="I128" i="15" s="1"/>
  <c r="G131" i="15"/>
  <c r="D132" i="15"/>
  <c r="H83" i="14"/>
  <c r="F83" i="14" s="1"/>
  <c r="I83" i="14" s="1"/>
  <c r="G85" i="14"/>
  <c r="F83" i="12"/>
  <c r="H83" i="12" s="1"/>
  <c r="G84" i="12" s="1"/>
  <c r="H129" i="15" l="1"/>
  <c r="F129" i="15" s="1"/>
  <c r="I129" i="15" s="1"/>
  <c r="G132" i="15"/>
  <c r="D133" i="15"/>
  <c r="H84" i="14"/>
  <c r="F84" i="14" s="1"/>
  <c r="I84" i="14" s="1"/>
  <c r="G86" i="14"/>
  <c r="F84" i="12"/>
  <c r="H84" i="12" s="1"/>
  <c r="G85" i="12" s="1"/>
  <c r="H130" i="15" l="1"/>
  <c r="F130" i="15" s="1"/>
  <c r="I130" i="15" s="1"/>
  <c r="D134" i="15"/>
  <c r="G133" i="15"/>
  <c r="H85" i="14"/>
  <c r="F85" i="14" s="1"/>
  <c r="I85" i="14" s="1"/>
  <c r="G87" i="14"/>
  <c r="F85" i="12"/>
  <c r="H85" i="12" s="1"/>
  <c r="G86" i="12" s="1"/>
  <c r="H131" i="15" l="1"/>
  <c r="F131" i="15" s="1"/>
  <c r="I131" i="15" s="1"/>
  <c r="D135" i="15"/>
  <c r="G134" i="15"/>
  <c r="H86" i="14"/>
  <c r="F86" i="14" s="1"/>
  <c r="I86" i="14" s="1"/>
  <c r="G88" i="14"/>
  <c r="F86" i="12"/>
  <c r="H86" i="12" s="1"/>
  <c r="G87" i="12" s="1"/>
  <c r="H132" i="15" l="1"/>
  <c r="F132" i="15" s="1"/>
  <c r="I132" i="15" s="1"/>
  <c r="G135" i="15"/>
  <c r="D136" i="15"/>
  <c r="H87" i="14"/>
  <c r="F87" i="14" s="1"/>
  <c r="I87" i="14" s="1"/>
  <c r="G89" i="14"/>
  <c r="F87" i="12"/>
  <c r="H87" i="12" s="1"/>
  <c r="G88" i="12" s="1"/>
  <c r="H133" i="15" l="1"/>
  <c r="F133" i="15" s="1"/>
  <c r="I133" i="15" s="1"/>
  <c r="G136" i="15"/>
  <c r="D137" i="15"/>
  <c r="H88" i="14"/>
  <c r="F88" i="14" s="1"/>
  <c r="I88" i="14" s="1"/>
  <c r="G90" i="14"/>
  <c r="F88" i="12"/>
  <c r="H88" i="12" s="1"/>
  <c r="G89" i="12" s="1"/>
  <c r="H134" i="15" l="1"/>
  <c r="F134" i="15" s="1"/>
  <c r="I134" i="15" s="1"/>
  <c r="D138" i="15"/>
  <c r="G137" i="15"/>
  <c r="H89" i="14"/>
  <c r="F89" i="14" s="1"/>
  <c r="I89" i="14" s="1"/>
  <c r="G91" i="14"/>
  <c r="F89" i="12"/>
  <c r="H89" i="12" s="1"/>
  <c r="G90" i="12" s="1"/>
  <c r="H135" i="15" l="1"/>
  <c r="F135" i="15" s="1"/>
  <c r="I135" i="15" s="1"/>
  <c r="D139" i="15"/>
  <c r="G138" i="15"/>
  <c r="H90" i="14"/>
  <c r="F90" i="14" s="1"/>
  <c r="I90" i="14" s="1"/>
  <c r="G92" i="14"/>
  <c r="F90" i="12"/>
  <c r="H90" i="12" s="1"/>
  <c r="G91" i="12" s="1"/>
  <c r="H136" i="15" l="1"/>
  <c r="F136" i="15" s="1"/>
  <c r="I136" i="15" s="1"/>
  <c r="G139" i="15"/>
  <c r="D140" i="15"/>
  <c r="H91" i="14"/>
  <c r="F91" i="14" s="1"/>
  <c r="I91" i="14" s="1"/>
  <c r="G93" i="14"/>
  <c r="F91" i="12"/>
  <c r="H91" i="12" s="1"/>
  <c r="G92" i="12" s="1"/>
  <c r="H137" i="15" l="1"/>
  <c r="F137" i="15" s="1"/>
  <c r="I137" i="15" s="1"/>
  <c r="G140" i="15"/>
  <c r="D141" i="15"/>
  <c r="H92" i="14"/>
  <c r="F92" i="14" s="1"/>
  <c r="I92" i="14" s="1"/>
  <c r="G94" i="14"/>
  <c r="F92" i="12"/>
  <c r="H92" i="12" s="1"/>
  <c r="G93" i="12" s="1"/>
  <c r="H138" i="15" l="1"/>
  <c r="F138" i="15" s="1"/>
  <c r="I138" i="15" s="1"/>
  <c r="D142" i="15"/>
  <c r="G141" i="15"/>
  <c r="H93" i="14"/>
  <c r="F93" i="14" s="1"/>
  <c r="I93" i="14" s="1"/>
  <c r="G95" i="14"/>
  <c r="F93" i="12"/>
  <c r="H93" i="12" s="1"/>
  <c r="G94" i="12" s="1"/>
  <c r="H139" i="15" l="1"/>
  <c r="F139" i="15" s="1"/>
  <c r="I139" i="15" s="1"/>
  <c r="G142" i="15"/>
  <c r="D143" i="15"/>
  <c r="H94" i="14"/>
  <c r="F94" i="14" s="1"/>
  <c r="I94" i="14" s="1"/>
  <c r="G96" i="14"/>
  <c r="F94" i="12"/>
  <c r="H94" i="12" s="1"/>
  <c r="G95" i="12" s="1"/>
  <c r="H140" i="15" l="1"/>
  <c r="F140" i="15" s="1"/>
  <c r="I140" i="15" s="1"/>
  <c r="G143" i="15"/>
  <c r="D144" i="15"/>
  <c r="H95" i="14"/>
  <c r="F95" i="14" s="1"/>
  <c r="I95" i="14" s="1"/>
  <c r="G97" i="14"/>
  <c r="F95" i="12"/>
  <c r="H95" i="12" s="1"/>
  <c r="G96" i="12" s="1"/>
  <c r="H141" i="15" l="1"/>
  <c r="F141" i="15" s="1"/>
  <c r="I141" i="15" s="1"/>
  <c r="G144" i="15"/>
  <c r="D145" i="15"/>
  <c r="H96" i="14"/>
  <c r="F96" i="14" s="1"/>
  <c r="I96" i="14" s="1"/>
  <c r="G98" i="14"/>
  <c r="F96" i="12"/>
  <c r="H96" i="12" s="1"/>
  <c r="G97" i="12" s="1"/>
  <c r="H142" i="15" l="1"/>
  <c r="F142" i="15" s="1"/>
  <c r="I142" i="15" s="1"/>
  <c r="D146" i="15"/>
  <c r="G145" i="15"/>
  <c r="H97" i="14"/>
  <c r="F97" i="14" s="1"/>
  <c r="I97" i="14" s="1"/>
  <c r="G99" i="14"/>
  <c r="F97" i="12"/>
  <c r="H97" i="12" s="1"/>
  <c r="G98" i="12" s="1"/>
  <c r="H143" i="15" l="1"/>
  <c r="F143" i="15" s="1"/>
  <c r="I143" i="15" s="1"/>
  <c r="D147" i="15"/>
  <c r="G146" i="15"/>
  <c r="H98" i="14"/>
  <c r="F98" i="14" s="1"/>
  <c r="I98" i="14" s="1"/>
  <c r="G100" i="14"/>
  <c r="F98" i="12"/>
  <c r="H98" i="12" s="1"/>
  <c r="G99" i="12" s="1"/>
  <c r="H144" i="15" l="1"/>
  <c r="F144" i="15" s="1"/>
  <c r="I144" i="15" s="1"/>
  <c r="D148" i="15"/>
  <c r="G147" i="15"/>
  <c r="H99" i="14"/>
  <c r="F99" i="14" s="1"/>
  <c r="I99" i="14" s="1"/>
  <c r="G101" i="14"/>
  <c r="F99" i="12"/>
  <c r="H99" i="12" s="1"/>
  <c r="G100" i="12" s="1"/>
  <c r="H145" i="15" l="1"/>
  <c r="F145" i="15" s="1"/>
  <c r="I145" i="15" s="1"/>
  <c r="D149" i="15"/>
  <c r="G148" i="15"/>
  <c r="H100" i="14"/>
  <c r="F100" i="14" s="1"/>
  <c r="I100" i="14" s="1"/>
  <c r="G102" i="14"/>
  <c r="F100" i="12"/>
  <c r="H100" i="12" s="1"/>
  <c r="G101" i="12" s="1"/>
  <c r="H146" i="15" l="1"/>
  <c r="F146" i="15" s="1"/>
  <c r="I146" i="15" s="1"/>
  <c r="D150" i="15"/>
  <c r="G149" i="15"/>
  <c r="H101" i="14"/>
  <c r="F101" i="14" s="1"/>
  <c r="I101" i="14" s="1"/>
  <c r="G103" i="14"/>
  <c r="F101" i="12"/>
  <c r="H101" i="12" s="1"/>
  <c r="G102" i="12" s="1"/>
  <c r="H147" i="15" l="1"/>
  <c r="F147" i="15" s="1"/>
  <c r="I147" i="15" s="1"/>
  <c r="D151" i="15"/>
  <c r="G150" i="15"/>
  <c r="H102" i="14"/>
  <c r="F102" i="14" s="1"/>
  <c r="I102" i="14" s="1"/>
  <c r="G104" i="14"/>
  <c r="F102" i="12"/>
  <c r="H102" i="12" s="1"/>
  <c r="G103" i="12" s="1"/>
  <c r="H148" i="15" l="1"/>
  <c r="F148" i="15" s="1"/>
  <c r="I148" i="15" s="1"/>
  <c r="G151" i="15"/>
  <c r="D152" i="15"/>
  <c r="H103" i="14"/>
  <c r="F103" i="14" s="1"/>
  <c r="I103" i="14" s="1"/>
  <c r="G105" i="14"/>
  <c r="F103" i="12"/>
  <c r="H103" i="12" s="1"/>
  <c r="G104" i="12" s="1"/>
  <c r="H149" i="15" l="1"/>
  <c r="F149" i="15" s="1"/>
  <c r="I149" i="15" s="1"/>
  <c r="D153" i="15"/>
  <c r="G152" i="15"/>
  <c r="H104" i="14"/>
  <c r="F104" i="14" s="1"/>
  <c r="I104" i="14" s="1"/>
  <c r="G106" i="14"/>
  <c r="F104" i="12"/>
  <c r="H104" i="12" s="1"/>
  <c r="G105" i="12" s="1"/>
  <c r="H150" i="15" l="1"/>
  <c r="F150" i="15" s="1"/>
  <c r="I150" i="15" s="1"/>
  <c r="D154" i="15"/>
  <c r="G153" i="15"/>
  <c r="H105" i="14"/>
  <c r="F105" i="14" s="1"/>
  <c r="I105" i="14" s="1"/>
  <c r="G107" i="14"/>
  <c r="F105" i="12"/>
  <c r="H105" i="12" s="1"/>
  <c r="G106" i="12" s="1"/>
  <c r="H151" i="15" l="1"/>
  <c r="F151" i="15" s="1"/>
  <c r="I151" i="15" s="1"/>
  <c r="G154" i="15"/>
  <c r="D155" i="15"/>
  <c r="H106" i="14"/>
  <c r="F106" i="14" s="1"/>
  <c r="I106" i="14" s="1"/>
  <c r="G108" i="14"/>
  <c r="F106" i="12"/>
  <c r="H106" i="12" s="1"/>
  <c r="G107" i="12" s="1"/>
  <c r="H152" i="15" l="1"/>
  <c r="F152" i="15" s="1"/>
  <c r="I152" i="15" s="1"/>
  <c r="D156" i="15"/>
  <c r="G155" i="15"/>
  <c r="H107" i="14"/>
  <c r="F107" i="14" s="1"/>
  <c r="I107" i="14" s="1"/>
  <c r="G109" i="14"/>
  <c r="F107" i="12"/>
  <c r="H107" i="12" s="1"/>
  <c r="G108" i="12" s="1"/>
  <c r="H153" i="15" l="1"/>
  <c r="F153" i="15" s="1"/>
  <c r="I153" i="15" s="1"/>
  <c r="G156" i="15"/>
  <c r="D157" i="15"/>
  <c r="H108" i="14"/>
  <c r="F108" i="14" s="1"/>
  <c r="I108" i="14" s="1"/>
  <c r="G110" i="14"/>
  <c r="F108" i="12"/>
  <c r="H108" i="12" s="1"/>
  <c r="G109" i="12" s="1"/>
  <c r="H154" i="15" l="1"/>
  <c r="F154" i="15" s="1"/>
  <c r="I154" i="15" s="1"/>
  <c r="D158" i="15"/>
  <c r="G157" i="15"/>
  <c r="H109" i="14"/>
  <c r="F109" i="14" s="1"/>
  <c r="I109" i="14" s="1"/>
  <c r="G111" i="14"/>
  <c r="F109" i="12"/>
  <c r="H109" i="12" s="1"/>
  <c r="G110" i="12" s="1"/>
  <c r="H155" i="15" l="1"/>
  <c r="F155" i="15" s="1"/>
  <c r="I155" i="15" s="1"/>
  <c r="D159" i="15"/>
  <c r="G158" i="15"/>
  <c r="H110" i="14"/>
  <c r="F110" i="14" s="1"/>
  <c r="I110" i="14" s="1"/>
  <c r="G112" i="14"/>
  <c r="F110" i="12"/>
  <c r="H110" i="12" s="1"/>
  <c r="G111" i="12" s="1"/>
  <c r="H156" i="15" l="1"/>
  <c r="F156" i="15" s="1"/>
  <c r="I156" i="15" s="1"/>
  <c r="G159" i="15"/>
  <c r="D160" i="15"/>
  <c r="H111" i="14"/>
  <c r="F111" i="14" s="1"/>
  <c r="I111" i="14" s="1"/>
  <c r="G113" i="14"/>
  <c r="F111" i="12"/>
  <c r="H111" i="12" s="1"/>
  <c r="G112" i="12" s="1"/>
  <c r="H157" i="15" l="1"/>
  <c r="F157" i="15" s="1"/>
  <c r="I157" i="15" s="1"/>
  <c r="G160" i="15"/>
  <c r="D161" i="15"/>
  <c r="H112" i="14"/>
  <c r="F112" i="14" s="1"/>
  <c r="I112" i="14" s="1"/>
  <c r="G114" i="14"/>
  <c r="F112" i="12"/>
  <c r="H112" i="12" s="1"/>
  <c r="G113" i="12" s="1"/>
  <c r="H158" i="15" l="1"/>
  <c r="F158" i="15" s="1"/>
  <c r="I158" i="15" s="1"/>
  <c r="D162" i="15"/>
  <c r="G161" i="15"/>
  <c r="H113" i="14"/>
  <c r="F113" i="14" s="1"/>
  <c r="I113" i="14" s="1"/>
  <c r="G115" i="14"/>
  <c r="F113" i="12"/>
  <c r="H113" i="12" s="1"/>
  <c r="G114" i="12" s="1"/>
  <c r="H159" i="15" l="1"/>
  <c r="F159" i="15" s="1"/>
  <c r="I159" i="15" s="1"/>
  <c r="G162" i="15"/>
  <c r="D163" i="15"/>
  <c r="H114" i="14"/>
  <c r="F114" i="14" s="1"/>
  <c r="I114" i="14" s="1"/>
  <c r="G116" i="14"/>
  <c r="F114" i="12"/>
  <c r="H114" i="12" s="1"/>
  <c r="G115" i="12" s="1"/>
  <c r="H160" i="15" l="1"/>
  <c r="F160" i="15" s="1"/>
  <c r="I160" i="15" s="1"/>
  <c r="D164" i="15"/>
  <c r="G163" i="15"/>
  <c r="H115" i="14"/>
  <c r="F115" i="14" s="1"/>
  <c r="I115" i="14" s="1"/>
  <c r="G117" i="14"/>
  <c r="F115" i="12"/>
  <c r="H115" i="12" s="1"/>
  <c r="G116" i="12" s="1"/>
  <c r="H161" i="15" l="1"/>
  <c r="F161" i="15" s="1"/>
  <c r="I161" i="15" s="1"/>
  <c r="G164" i="15"/>
  <c r="D165" i="15"/>
  <c r="H116" i="14"/>
  <c r="F116" i="14" s="1"/>
  <c r="I116" i="14" s="1"/>
  <c r="G118" i="14"/>
  <c r="F116" i="12"/>
  <c r="H116" i="12" s="1"/>
  <c r="G117" i="12" s="1"/>
  <c r="H162" i="15" l="1"/>
  <c r="F162" i="15" s="1"/>
  <c r="I162" i="15" s="1"/>
  <c r="D166" i="15"/>
  <c r="G165" i="15"/>
  <c r="H117" i="14"/>
  <c r="F117" i="14" s="1"/>
  <c r="I117" i="14" s="1"/>
  <c r="G119" i="14"/>
  <c r="F117" i="12"/>
  <c r="H117" i="12" s="1"/>
  <c r="G118" i="12" s="1"/>
  <c r="H163" i="15" l="1"/>
  <c r="F163" i="15" s="1"/>
  <c r="I163" i="15" s="1"/>
  <c r="G166" i="15"/>
  <c r="D167" i="15"/>
  <c r="H118" i="14"/>
  <c r="F118" i="14" s="1"/>
  <c r="I118" i="14" s="1"/>
  <c r="G120" i="14"/>
  <c r="F118" i="12"/>
  <c r="H118" i="12" s="1"/>
  <c r="G119" i="12" s="1"/>
  <c r="H164" i="15" l="1"/>
  <c r="F164" i="15" s="1"/>
  <c r="I164" i="15" s="1"/>
  <c r="D168" i="15"/>
  <c r="G167" i="15"/>
  <c r="H119" i="14"/>
  <c r="F119" i="14" s="1"/>
  <c r="I119" i="14" s="1"/>
  <c r="G121" i="14"/>
  <c r="F119" i="12"/>
  <c r="H119" i="12" s="1"/>
  <c r="G120" i="12" s="1"/>
  <c r="H165" i="15" l="1"/>
  <c r="F165" i="15" s="1"/>
  <c r="I165" i="15" s="1"/>
  <c r="D169" i="15"/>
  <c r="G168" i="15"/>
  <c r="H120" i="14"/>
  <c r="F120" i="14" s="1"/>
  <c r="I120" i="14" s="1"/>
  <c r="G122" i="14"/>
  <c r="F120" i="12"/>
  <c r="H120" i="12" s="1"/>
  <c r="G121" i="12" s="1"/>
  <c r="H166" i="15" l="1"/>
  <c r="F166" i="15" s="1"/>
  <c r="I166" i="15" s="1"/>
  <c r="D170" i="15"/>
  <c r="G169" i="15"/>
  <c r="H121" i="14"/>
  <c r="F121" i="14" s="1"/>
  <c r="I121" i="14" s="1"/>
  <c r="G123" i="14"/>
  <c r="F121" i="12"/>
  <c r="H121" i="12" s="1"/>
  <c r="G122" i="12" s="1"/>
  <c r="H167" i="15" l="1"/>
  <c r="F167" i="15" s="1"/>
  <c r="I167" i="15" s="1"/>
  <c r="D171" i="15"/>
  <c r="G170" i="15"/>
  <c r="H122" i="14"/>
  <c r="F122" i="14" s="1"/>
  <c r="I122" i="14" s="1"/>
  <c r="G124" i="14"/>
  <c r="F122" i="12"/>
  <c r="H122" i="12" s="1"/>
  <c r="G123" i="12" s="1"/>
  <c r="H168" i="15" l="1"/>
  <c r="F168" i="15" s="1"/>
  <c r="I168" i="15" s="1"/>
  <c r="D172" i="15"/>
  <c r="G171" i="15"/>
  <c r="H123" i="14"/>
  <c r="F123" i="14" s="1"/>
  <c r="I123" i="14" s="1"/>
  <c r="G125" i="14"/>
  <c r="F123" i="12"/>
  <c r="H123" i="12" s="1"/>
  <c r="G124" i="12" s="1"/>
  <c r="H169" i="15" l="1"/>
  <c r="F169" i="15" s="1"/>
  <c r="I169" i="15" s="1"/>
  <c r="D173" i="15"/>
  <c r="G172" i="15"/>
  <c r="H124" i="14"/>
  <c r="F124" i="14" s="1"/>
  <c r="I124" i="14" s="1"/>
  <c r="G126" i="14"/>
  <c r="F124" i="12"/>
  <c r="H124" i="12" s="1"/>
  <c r="G125" i="12" s="1"/>
  <c r="H170" i="15" l="1"/>
  <c r="F170" i="15" s="1"/>
  <c r="I170" i="15" s="1"/>
  <c r="D174" i="15"/>
  <c r="G173" i="15"/>
  <c r="H125" i="14"/>
  <c r="F125" i="14" s="1"/>
  <c r="I125" i="14" s="1"/>
  <c r="G127" i="14"/>
  <c r="F125" i="12"/>
  <c r="H125" i="12" s="1"/>
  <c r="G126" i="12" s="1"/>
  <c r="H171" i="15" l="1"/>
  <c r="F171" i="15" s="1"/>
  <c r="I171" i="15" s="1"/>
  <c r="D175" i="15"/>
  <c r="G174" i="15"/>
  <c r="H126" i="14"/>
  <c r="F126" i="14" s="1"/>
  <c r="I126" i="14" s="1"/>
  <c r="G128" i="14"/>
  <c r="F126" i="12"/>
  <c r="H126" i="12" s="1"/>
  <c r="G127" i="12" s="1"/>
  <c r="H172" i="15" l="1"/>
  <c r="F172" i="15" s="1"/>
  <c r="I172" i="15" s="1"/>
  <c r="D176" i="15"/>
  <c r="G175" i="15"/>
  <c r="H127" i="14"/>
  <c r="F127" i="14" s="1"/>
  <c r="I127" i="14" s="1"/>
  <c r="G129" i="14"/>
  <c r="F127" i="12"/>
  <c r="H127" i="12" s="1"/>
  <c r="G128" i="12" s="1"/>
  <c r="H173" i="15" l="1"/>
  <c r="F173" i="15" s="1"/>
  <c r="I173" i="15" s="1"/>
  <c r="D177" i="15"/>
  <c r="G176" i="15"/>
  <c r="H128" i="14"/>
  <c r="F128" i="14" s="1"/>
  <c r="I128" i="14" s="1"/>
  <c r="G130" i="14"/>
  <c r="F128" i="12"/>
  <c r="H128" i="12" s="1"/>
  <c r="G129" i="12" s="1"/>
  <c r="H174" i="15" l="1"/>
  <c r="F174" i="15" s="1"/>
  <c r="I174" i="15" s="1"/>
  <c r="D178" i="15"/>
  <c r="G177" i="15"/>
  <c r="H129" i="14"/>
  <c r="F129" i="14" s="1"/>
  <c r="I129" i="14" s="1"/>
  <c r="G131" i="14"/>
  <c r="F129" i="12"/>
  <c r="H129" i="12" s="1"/>
  <c r="G130" i="12" s="1"/>
  <c r="H175" i="15" l="1"/>
  <c r="F175" i="15" s="1"/>
  <c r="I175" i="15" s="1"/>
  <c r="G178" i="15"/>
  <c r="D179" i="15"/>
  <c r="H130" i="14"/>
  <c r="F130" i="14" s="1"/>
  <c r="I130" i="14" s="1"/>
  <c r="G132" i="14"/>
  <c r="F130" i="12"/>
  <c r="H130" i="12" s="1"/>
  <c r="G131" i="12" s="1"/>
  <c r="H176" i="15" l="1"/>
  <c r="F176" i="15" s="1"/>
  <c r="I176" i="15" s="1"/>
  <c r="G179" i="15"/>
  <c r="D180" i="15"/>
  <c r="H131" i="14"/>
  <c r="F131" i="14" s="1"/>
  <c r="I131" i="14" s="1"/>
  <c r="G133" i="14"/>
  <c r="F131" i="12"/>
  <c r="H131" i="12" s="1"/>
  <c r="G132" i="12" s="1"/>
  <c r="H177" i="15" l="1"/>
  <c r="F177" i="15" s="1"/>
  <c r="I177" i="15" s="1"/>
  <c r="G180" i="15"/>
  <c r="D181" i="15"/>
  <c r="H132" i="14"/>
  <c r="F132" i="14" s="1"/>
  <c r="I132" i="14" s="1"/>
  <c r="G134" i="14"/>
  <c r="F132" i="12"/>
  <c r="H132" i="12" s="1"/>
  <c r="G133" i="12" s="1"/>
  <c r="H178" i="15" l="1"/>
  <c r="F178" i="15" s="1"/>
  <c r="I178" i="15" s="1"/>
  <c r="D182" i="15"/>
  <c r="G181" i="15"/>
  <c r="H133" i="14"/>
  <c r="F133" i="14" s="1"/>
  <c r="I133" i="14" s="1"/>
  <c r="G135" i="14"/>
  <c r="F133" i="12"/>
  <c r="H133" i="12" s="1"/>
  <c r="G134" i="12" s="1"/>
  <c r="H179" i="15" l="1"/>
  <c r="F179" i="15" s="1"/>
  <c r="I179" i="15" s="1"/>
  <c r="G182" i="15"/>
  <c r="D183" i="15"/>
  <c r="H134" i="14"/>
  <c r="F134" i="14" s="1"/>
  <c r="I134" i="14" s="1"/>
  <c r="G136" i="14"/>
  <c r="F134" i="12"/>
  <c r="H134" i="12" s="1"/>
  <c r="G135" i="12" s="1"/>
  <c r="H180" i="15" l="1"/>
  <c r="F180" i="15" s="1"/>
  <c r="I180" i="15" s="1"/>
  <c r="G183" i="15"/>
  <c r="D184" i="15"/>
  <c r="H135" i="14"/>
  <c r="F135" i="14" s="1"/>
  <c r="I135" i="14" s="1"/>
  <c r="G137" i="14"/>
  <c r="F135" i="12"/>
  <c r="H135" i="12" s="1"/>
  <c r="G136" i="12" s="1"/>
  <c r="H181" i="15" l="1"/>
  <c r="F181" i="15" s="1"/>
  <c r="I181" i="15" s="1"/>
  <c r="D185" i="15"/>
  <c r="G184" i="15"/>
  <c r="H136" i="14"/>
  <c r="F136" i="14" s="1"/>
  <c r="I136" i="14" s="1"/>
  <c r="G138" i="14"/>
  <c r="F136" i="12"/>
  <c r="H136" i="12" s="1"/>
  <c r="G137" i="12" s="1"/>
  <c r="H182" i="15" l="1"/>
  <c r="F182" i="15" s="1"/>
  <c r="I182" i="15" s="1"/>
  <c r="D186" i="15"/>
  <c r="G185" i="15"/>
  <c r="H137" i="14"/>
  <c r="F137" i="14" s="1"/>
  <c r="I137" i="14" s="1"/>
  <c r="G139" i="14"/>
  <c r="F137" i="12"/>
  <c r="H137" i="12" s="1"/>
  <c r="G138" i="12" s="1"/>
  <c r="H183" i="15" l="1"/>
  <c r="F183" i="15" s="1"/>
  <c r="I183" i="15" s="1"/>
  <c r="G186" i="15"/>
  <c r="D187" i="15"/>
  <c r="H138" i="14"/>
  <c r="F138" i="14" s="1"/>
  <c r="I138" i="14" s="1"/>
  <c r="G140" i="14"/>
  <c r="F138" i="12"/>
  <c r="H138" i="12" s="1"/>
  <c r="G139" i="12" s="1"/>
  <c r="H184" i="15" l="1"/>
  <c r="F184" i="15" s="1"/>
  <c r="I184" i="15" s="1"/>
  <c r="D188" i="15"/>
  <c r="G187" i="15"/>
  <c r="H139" i="14"/>
  <c r="F139" i="14" s="1"/>
  <c r="I139" i="14" s="1"/>
  <c r="G141" i="14"/>
  <c r="F139" i="12"/>
  <c r="H139" i="12" s="1"/>
  <c r="G140" i="12" s="1"/>
  <c r="H185" i="15" l="1"/>
  <c r="F185" i="15" s="1"/>
  <c r="I185" i="15" s="1"/>
  <c r="D189" i="15"/>
  <c r="G188" i="15"/>
  <c r="H140" i="14"/>
  <c r="F140" i="14" s="1"/>
  <c r="I140" i="14" s="1"/>
  <c r="G142" i="14"/>
  <c r="F140" i="12"/>
  <c r="H140" i="12" s="1"/>
  <c r="G141" i="12" s="1"/>
  <c r="H186" i="15" l="1"/>
  <c r="F186" i="15" s="1"/>
  <c r="I186" i="15" s="1"/>
  <c r="D190" i="15"/>
  <c r="G189" i="15"/>
  <c r="H141" i="14"/>
  <c r="F141" i="14" s="1"/>
  <c r="I141" i="14" s="1"/>
  <c r="G143" i="14"/>
  <c r="F141" i="12"/>
  <c r="H141" i="12" s="1"/>
  <c r="G142" i="12" s="1"/>
  <c r="H187" i="15" l="1"/>
  <c r="F187" i="15" s="1"/>
  <c r="I187" i="15" s="1"/>
  <c r="D191" i="15"/>
  <c r="G190" i="15"/>
  <c r="H142" i="14"/>
  <c r="F142" i="14" s="1"/>
  <c r="I142" i="14" s="1"/>
  <c r="G144" i="14"/>
  <c r="F142" i="12"/>
  <c r="H142" i="12" s="1"/>
  <c r="G143" i="12" s="1"/>
  <c r="H188" i="15" l="1"/>
  <c r="F188" i="15" s="1"/>
  <c r="I188" i="15" s="1"/>
  <c r="D192" i="15"/>
  <c r="G191" i="15"/>
  <c r="H143" i="14"/>
  <c r="F143" i="14" s="1"/>
  <c r="I143" i="14" s="1"/>
  <c r="G145" i="14"/>
  <c r="F143" i="12"/>
  <c r="H143" i="12" s="1"/>
  <c r="G144" i="12" s="1"/>
  <c r="H189" i="15" l="1"/>
  <c r="F189" i="15" s="1"/>
  <c r="I189" i="15" s="1"/>
  <c r="G192" i="15"/>
  <c r="D193" i="15"/>
  <c r="H144" i="14"/>
  <c r="F144" i="14" s="1"/>
  <c r="I144" i="14" s="1"/>
  <c r="G146" i="14"/>
  <c r="F144" i="12"/>
  <c r="H144" i="12" s="1"/>
  <c r="G145" i="12" s="1"/>
  <c r="H190" i="15" l="1"/>
  <c r="F190" i="15" s="1"/>
  <c r="I190" i="15" s="1"/>
  <c r="D194" i="15"/>
  <c r="G193" i="15"/>
  <c r="H145" i="14"/>
  <c r="F145" i="14" s="1"/>
  <c r="I145" i="14" s="1"/>
  <c r="G147" i="14"/>
  <c r="F145" i="12"/>
  <c r="H145" i="12" s="1"/>
  <c r="G146" i="12" s="1"/>
  <c r="H191" i="15" l="1"/>
  <c r="F191" i="15" s="1"/>
  <c r="I191" i="15" s="1"/>
  <c r="D195" i="15"/>
  <c r="G194" i="15"/>
  <c r="H146" i="14"/>
  <c r="F146" i="14" s="1"/>
  <c r="I146" i="14" s="1"/>
  <c r="G148" i="14"/>
  <c r="F146" i="12"/>
  <c r="H146" i="12" s="1"/>
  <c r="G147" i="12" s="1"/>
  <c r="H192" i="15" l="1"/>
  <c r="F192" i="15" s="1"/>
  <c r="I192" i="15" s="1"/>
  <c r="D196" i="15"/>
  <c r="G195" i="15"/>
  <c r="H147" i="14"/>
  <c r="F147" i="14" s="1"/>
  <c r="I147" i="14" s="1"/>
  <c r="G149" i="14"/>
  <c r="F147" i="12"/>
  <c r="H147" i="12" s="1"/>
  <c r="G148" i="12" s="1"/>
  <c r="H193" i="15" l="1"/>
  <c r="F193" i="15" s="1"/>
  <c r="I193" i="15" s="1"/>
  <c r="G196" i="15"/>
  <c r="D197" i="15"/>
  <c r="H148" i="14"/>
  <c r="F148" i="14" s="1"/>
  <c r="I148" i="14" s="1"/>
  <c r="G150" i="14"/>
  <c r="F148" i="12"/>
  <c r="H148" i="12" s="1"/>
  <c r="G149" i="12" s="1"/>
  <c r="H194" i="15" l="1"/>
  <c r="F194" i="15" s="1"/>
  <c r="I194" i="15" s="1"/>
  <c r="D198" i="15"/>
  <c r="G197" i="15"/>
  <c r="H149" i="14"/>
  <c r="F149" i="14" s="1"/>
  <c r="I149" i="14" s="1"/>
  <c r="G151" i="14"/>
  <c r="F149" i="12"/>
  <c r="H149" i="12" s="1"/>
  <c r="G150" i="12" s="1"/>
  <c r="H195" i="15" l="1"/>
  <c r="F195" i="15" s="1"/>
  <c r="I195" i="15" s="1"/>
  <c r="G198" i="15"/>
  <c r="D199" i="15"/>
  <c r="H150" i="14"/>
  <c r="F150" i="14" s="1"/>
  <c r="I150" i="14" s="1"/>
  <c r="G152" i="14"/>
  <c r="F150" i="12"/>
  <c r="H150" i="12" s="1"/>
  <c r="G151" i="12" s="1"/>
  <c r="H196" i="15" l="1"/>
  <c r="F196" i="15" s="1"/>
  <c r="I196" i="15" s="1"/>
  <c r="D200" i="15"/>
  <c r="G199" i="15"/>
  <c r="H151" i="14"/>
  <c r="F151" i="14" s="1"/>
  <c r="I151" i="14" s="1"/>
  <c r="G153" i="14"/>
  <c r="F151" i="12"/>
  <c r="H151" i="12" s="1"/>
  <c r="G152" i="12" s="1"/>
  <c r="H197" i="15" l="1"/>
  <c r="F197" i="15" s="1"/>
  <c r="I197" i="15" s="1"/>
  <c r="D201" i="15"/>
  <c r="G200" i="15"/>
  <c r="H152" i="14"/>
  <c r="F152" i="14" s="1"/>
  <c r="I152" i="14" s="1"/>
  <c r="G154" i="14"/>
  <c r="F152" i="12"/>
  <c r="H152" i="12" s="1"/>
  <c r="G153" i="12" s="1"/>
  <c r="H198" i="15" l="1"/>
  <c r="F198" i="15" s="1"/>
  <c r="I198" i="15" s="1"/>
  <c r="D202" i="15"/>
  <c r="G201" i="15"/>
  <c r="H153" i="14"/>
  <c r="F153" i="14" s="1"/>
  <c r="I153" i="14" s="1"/>
  <c r="G155" i="14"/>
  <c r="F153" i="12"/>
  <c r="H153" i="12" s="1"/>
  <c r="G154" i="12" s="1"/>
  <c r="H199" i="15" l="1"/>
  <c r="F199" i="15" s="1"/>
  <c r="I199" i="15" s="1"/>
  <c r="D203" i="15"/>
  <c r="G202" i="15"/>
  <c r="H154" i="14"/>
  <c r="F154" i="14" s="1"/>
  <c r="I154" i="14" s="1"/>
  <c r="G156" i="14"/>
  <c r="F154" i="12"/>
  <c r="H154" i="12" s="1"/>
  <c r="G155" i="12" s="1"/>
  <c r="H200" i="15" l="1"/>
  <c r="F200" i="15" s="1"/>
  <c r="I200" i="15" s="1"/>
  <c r="D204" i="15"/>
  <c r="G203" i="15"/>
  <c r="H155" i="14"/>
  <c r="F155" i="14" s="1"/>
  <c r="I155" i="14" s="1"/>
  <c r="G157" i="14"/>
  <c r="F155" i="12"/>
  <c r="H155" i="12" s="1"/>
  <c r="G156" i="12" s="1"/>
  <c r="H201" i="15" l="1"/>
  <c r="F201" i="15" s="1"/>
  <c r="I201" i="15" s="1"/>
  <c r="G204" i="15"/>
  <c r="D205" i="15"/>
  <c r="H156" i="14"/>
  <c r="F156" i="14" s="1"/>
  <c r="I156" i="14" s="1"/>
  <c r="G158" i="14"/>
  <c r="F156" i="12"/>
  <c r="H156" i="12" s="1"/>
  <c r="G157" i="12" s="1"/>
  <c r="H202" i="15" l="1"/>
  <c r="F202" i="15" s="1"/>
  <c r="I202" i="15" s="1"/>
  <c r="D206" i="15"/>
  <c r="G205" i="15"/>
  <c r="H157" i="14"/>
  <c r="F157" i="14" s="1"/>
  <c r="I157" i="14" s="1"/>
  <c r="G159" i="14"/>
  <c r="F157" i="12"/>
  <c r="H157" i="12" s="1"/>
  <c r="G158" i="12" s="1"/>
  <c r="H203" i="15" l="1"/>
  <c r="F203" i="15" s="1"/>
  <c r="I203" i="15" s="1"/>
  <c r="D207" i="15"/>
  <c r="G206" i="15"/>
  <c r="H158" i="14"/>
  <c r="F158" i="14" s="1"/>
  <c r="I158" i="14" s="1"/>
  <c r="G160" i="14"/>
  <c r="F158" i="12"/>
  <c r="H158" i="12" s="1"/>
  <c r="G159" i="12" s="1"/>
  <c r="H204" i="15" l="1"/>
  <c r="F204" i="15" s="1"/>
  <c r="I204" i="15" s="1"/>
  <c r="D208" i="15"/>
  <c r="G207" i="15"/>
  <c r="H159" i="14"/>
  <c r="F159" i="14" s="1"/>
  <c r="I159" i="14" s="1"/>
  <c r="G161" i="14"/>
  <c r="F159" i="12"/>
  <c r="H159" i="12" s="1"/>
  <c r="G160" i="12" s="1"/>
  <c r="H205" i="15" l="1"/>
  <c r="F205" i="15" s="1"/>
  <c r="I205" i="15" s="1"/>
  <c r="G208" i="15"/>
  <c r="D209" i="15"/>
  <c r="H160" i="14"/>
  <c r="F160" i="14" s="1"/>
  <c r="I160" i="14" s="1"/>
  <c r="G162" i="14"/>
  <c r="F160" i="12"/>
  <c r="H160" i="12" s="1"/>
  <c r="G161" i="12" s="1"/>
  <c r="H206" i="15" l="1"/>
  <c r="F206" i="15" s="1"/>
  <c r="I206" i="15" s="1"/>
  <c r="D210" i="15"/>
  <c r="G209" i="15"/>
  <c r="H161" i="14"/>
  <c r="F161" i="14" s="1"/>
  <c r="I161" i="14" s="1"/>
  <c r="G163" i="14"/>
  <c r="F161" i="12"/>
  <c r="H161" i="12" s="1"/>
  <c r="G162" i="12" s="1"/>
  <c r="H207" i="15" l="1"/>
  <c r="F207" i="15" s="1"/>
  <c r="I207" i="15" s="1"/>
  <c r="D211" i="15"/>
  <c r="G210" i="15"/>
  <c r="H162" i="14"/>
  <c r="F162" i="14" s="1"/>
  <c r="I162" i="14" s="1"/>
  <c r="G164" i="14"/>
  <c r="F162" i="12"/>
  <c r="H162" i="12" s="1"/>
  <c r="G163" i="12" s="1"/>
  <c r="H208" i="15" l="1"/>
  <c r="F208" i="15" s="1"/>
  <c r="I208" i="15" s="1"/>
  <c r="D212" i="15"/>
  <c r="G211" i="15"/>
  <c r="H163" i="14"/>
  <c r="F163" i="14" s="1"/>
  <c r="I163" i="14" s="1"/>
  <c r="G165" i="14"/>
  <c r="F163" i="12"/>
  <c r="H163" i="12" s="1"/>
  <c r="G164" i="12" s="1"/>
  <c r="H209" i="15" l="1"/>
  <c r="F209" i="15" s="1"/>
  <c r="I209" i="15" s="1"/>
  <c r="D213" i="15"/>
  <c r="G212" i="15"/>
  <c r="H164" i="14"/>
  <c r="F164" i="14" s="1"/>
  <c r="I164" i="14" s="1"/>
  <c r="G166" i="14"/>
  <c r="F164" i="12"/>
  <c r="H164" i="12" s="1"/>
  <c r="G165" i="12" s="1"/>
  <c r="H210" i="15" l="1"/>
  <c r="F210" i="15" s="1"/>
  <c r="I210" i="15" s="1"/>
  <c r="D214" i="15"/>
  <c r="G213" i="15"/>
  <c r="H165" i="14"/>
  <c r="F165" i="14" s="1"/>
  <c r="I165" i="14" s="1"/>
  <c r="G167" i="14"/>
  <c r="F165" i="12"/>
  <c r="H165" i="12" s="1"/>
  <c r="G166" i="12" s="1"/>
  <c r="H211" i="15" l="1"/>
  <c r="F211" i="15" s="1"/>
  <c r="I211" i="15" s="1"/>
  <c r="D215" i="15"/>
  <c r="G214" i="15"/>
  <c r="H166" i="14"/>
  <c r="F166" i="14" s="1"/>
  <c r="I166" i="14" s="1"/>
  <c r="G168" i="14"/>
  <c r="F166" i="12"/>
  <c r="H166" i="12" s="1"/>
  <c r="G167" i="12" s="1"/>
  <c r="H212" i="15" l="1"/>
  <c r="F212" i="15" s="1"/>
  <c r="I212" i="15" s="1"/>
  <c r="G215" i="15"/>
  <c r="D216" i="15"/>
  <c r="H167" i="14"/>
  <c r="F167" i="14" s="1"/>
  <c r="I167" i="14" s="1"/>
  <c r="G169" i="14"/>
  <c r="F167" i="12"/>
  <c r="H167" i="12" s="1"/>
  <c r="G168" i="12" s="1"/>
  <c r="H213" i="15" l="1"/>
  <c r="F213" i="15" s="1"/>
  <c r="I213" i="15" s="1"/>
  <c r="D217" i="15"/>
  <c r="G216" i="15"/>
  <c r="H168" i="14"/>
  <c r="F168" i="14" s="1"/>
  <c r="I168" i="14" s="1"/>
  <c r="G170" i="14"/>
  <c r="F168" i="12"/>
  <c r="H168" i="12" s="1"/>
  <c r="G169" i="12" s="1"/>
  <c r="H214" i="15" l="1"/>
  <c r="F214" i="15" s="1"/>
  <c r="I214" i="15" s="1"/>
  <c r="D218" i="15"/>
  <c r="G217" i="15"/>
  <c r="H169" i="14"/>
  <c r="F169" i="14" s="1"/>
  <c r="I169" i="14" s="1"/>
  <c r="G171" i="14"/>
  <c r="F169" i="12"/>
  <c r="H169" i="12" s="1"/>
  <c r="G170" i="12" s="1"/>
  <c r="H215" i="15" l="1"/>
  <c r="F215" i="15" s="1"/>
  <c r="I215" i="15" s="1"/>
  <c r="G218" i="15"/>
  <c r="D219" i="15"/>
  <c r="H170" i="14"/>
  <c r="F170" i="14" s="1"/>
  <c r="I170" i="14" s="1"/>
  <c r="G172" i="14"/>
  <c r="F170" i="12"/>
  <c r="H170" i="12" s="1"/>
  <c r="G171" i="12" s="1"/>
  <c r="H216" i="15" l="1"/>
  <c r="F216" i="15" s="1"/>
  <c r="I216" i="15" s="1"/>
  <c r="D220" i="15"/>
  <c r="G219" i="15"/>
  <c r="H171" i="14"/>
  <c r="F171" i="14" s="1"/>
  <c r="I171" i="14" s="1"/>
  <c r="G173" i="14"/>
  <c r="F171" i="12"/>
  <c r="H171" i="12" s="1"/>
  <c r="G172" i="12" s="1"/>
  <c r="H217" i="15" l="1"/>
  <c r="F217" i="15" s="1"/>
  <c r="I217" i="15" s="1"/>
  <c r="G220" i="15"/>
  <c r="D221" i="15"/>
  <c r="H172" i="14"/>
  <c r="F172" i="14" s="1"/>
  <c r="I172" i="14" s="1"/>
  <c r="G174" i="14"/>
  <c r="F172" i="12"/>
  <c r="H172" i="12" s="1"/>
  <c r="G173" i="12" s="1"/>
  <c r="H218" i="15" l="1"/>
  <c r="F218" i="15" s="1"/>
  <c r="I218" i="15" s="1"/>
  <c r="D222" i="15"/>
  <c r="G221" i="15"/>
  <c r="H173" i="14"/>
  <c r="F173" i="14" s="1"/>
  <c r="I173" i="14" s="1"/>
  <c r="G175" i="14"/>
  <c r="F173" i="12"/>
  <c r="H173" i="12" s="1"/>
  <c r="G174" i="12" s="1"/>
  <c r="H219" i="15" l="1"/>
  <c r="F219" i="15" s="1"/>
  <c r="I219" i="15" s="1"/>
  <c r="D223" i="15"/>
  <c r="G222" i="15"/>
  <c r="H174" i="14"/>
  <c r="F174" i="14" s="1"/>
  <c r="I174" i="14" s="1"/>
  <c r="G176" i="14"/>
  <c r="F174" i="12"/>
  <c r="H174" i="12" s="1"/>
  <c r="G175" i="12" s="1"/>
  <c r="H220" i="15" l="1"/>
  <c r="F220" i="15" s="1"/>
  <c r="I220" i="15" s="1"/>
  <c r="G223" i="15"/>
  <c r="D224" i="15"/>
  <c r="H175" i="14"/>
  <c r="F175" i="14" s="1"/>
  <c r="I175" i="14" s="1"/>
  <c r="G177" i="14"/>
  <c r="F175" i="12"/>
  <c r="H175" i="12" s="1"/>
  <c r="G176" i="12" s="1"/>
  <c r="H221" i="15" l="1"/>
  <c r="F221" i="15" s="1"/>
  <c r="I221" i="15" s="1"/>
  <c r="G224" i="15"/>
  <c r="D225" i="15"/>
  <c r="H176" i="14"/>
  <c r="F176" i="14" s="1"/>
  <c r="I176" i="14" s="1"/>
  <c r="G178" i="14"/>
  <c r="F176" i="12"/>
  <c r="H176" i="12" s="1"/>
  <c r="G177" i="12" s="1"/>
  <c r="H222" i="15" l="1"/>
  <c r="F222" i="15" s="1"/>
  <c r="I222" i="15" s="1"/>
  <c r="D226" i="15"/>
  <c r="G225" i="15"/>
  <c r="H177" i="14"/>
  <c r="F177" i="14" s="1"/>
  <c r="I177" i="14" s="1"/>
  <c r="G179" i="14"/>
  <c r="F177" i="12"/>
  <c r="H177" i="12" s="1"/>
  <c r="G178" i="12" s="1"/>
  <c r="H223" i="15" l="1"/>
  <c r="F223" i="15" s="1"/>
  <c r="I223" i="15" s="1"/>
  <c r="G226" i="15"/>
  <c r="D227" i="15"/>
  <c r="H178" i="14"/>
  <c r="F178" i="14" s="1"/>
  <c r="I178" i="14" s="1"/>
  <c r="G180" i="14"/>
  <c r="F178" i="12"/>
  <c r="H178" i="12" s="1"/>
  <c r="G179" i="12" s="1"/>
  <c r="H224" i="15" l="1"/>
  <c r="F224" i="15" s="1"/>
  <c r="I224" i="15" s="1"/>
  <c r="G227" i="15"/>
  <c r="D228" i="15"/>
  <c r="H179" i="14"/>
  <c r="F179" i="14" s="1"/>
  <c r="I179" i="14" s="1"/>
  <c r="G181" i="14"/>
  <c r="F179" i="12"/>
  <c r="H179" i="12" s="1"/>
  <c r="G180" i="12" s="1"/>
  <c r="H225" i="15" l="1"/>
  <c r="F225" i="15" s="1"/>
  <c r="I225" i="15" s="1"/>
  <c r="D229" i="15"/>
  <c r="G228" i="15"/>
  <c r="H180" i="14"/>
  <c r="F180" i="14" s="1"/>
  <c r="I180" i="14" s="1"/>
  <c r="G182" i="14"/>
  <c r="F180" i="12"/>
  <c r="H180" i="12" s="1"/>
  <c r="G181" i="12" s="1"/>
  <c r="H226" i="15" l="1"/>
  <c r="F226" i="15" s="1"/>
  <c r="I226" i="15" s="1"/>
  <c r="D230" i="15"/>
  <c r="G229" i="15"/>
  <c r="H181" i="14"/>
  <c r="F181" i="14" s="1"/>
  <c r="I181" i="14" s="1"/>
  <c r="G183" i="14"/>
  <c r="F181" i="12"/>
  <c r="H181" i="12" s="1"/>
  <c r="G182" i="12" s="1"/>
  <c r="H227" i="15" l="1"/>
  <c r="F227" i="15" s="1"/>
  <c r="I227" i="15" s="1"/>
  <c r="G230" i="15"/>
  <c r="D231" i="15"/>
  <c r="H182" i="14"/>
  <c r="F182" i="14" s="1"/>
  <c r="I182" i="14" s="1"/>
  <c r="G184" i="14"/>
  <c r="F182" i="12"/>
  <c r="H182" i="12" s="1"/>
  <c r="G183" i="12" s="1"/>
  <c r="H228" i="15" l="1"/>
  <c r="F228" i="15" s="1"/>
  <c r="I228" i="15" s="1"/>
  <c r="D232" i="15"/>
  <c r="G231" i="15"/>
  <c r="H183" i="14"/>
  <c r="F183" i="14" s="1"/>
  <c r="I183" i="14" s="1"/>
  <c r="G185" i="14"/>
  <c r="F183" i="12"/>
  <c r="H183" i="12" s="1"/>
  <c r="G184" i="12" s="1"/>
  <c r="H229" i="15" l="1"/>
  <c r="F229" i="15" s="1"/>
  <c r="I229" i="15" s="1"/>
  <c r="D233" i="15"/>
  <c r="G232" i="15"/>
  <c r="H184" i="14"/>
  <c r="F184" i="14" s="1"/>
  <c r="I184" i="14" s="1"/>
  <c r="G186" i="14"/>
  <c r="F184" i="12"/>
  <c r="H184" i="12" s="1"/>
  <c r="G185" i="12" s="1"/>
  <c r="H230" i="15" l="1"/>
  <c r="F230" i="15" s="1"/>
  <c r="I230" i="15" s="1"/>
  <c r="D234" i="15"/>
  <c r="G233" i="15"/>
  <c r="H185" i="14"/>
  <c r="F185" i="14" s="1"/>
  <c r="I185" i="14" s="1"/>
  <c r="G187" i="14"/>
  <c r="F185" i="12"/>
  <c r="H185" i="12" s="1"/>
  <c r="G186" i="12" s="1"/>
  <c r="H231" i="15" l="1"/>
  <c r="F231" i="15" s="1"/>
  <c r="I231" i="15" s="1"/>
  <c r="D235" i="15"/>
  <c r="G234" i="15"/>
  <c r="H186" i="14"/>
  <c r="F186" i="14" s="1"/>
  <c r="I186" i="14" s="1"/>
  <c r="G188" i="14"/>
  <c r="F186" i="12"/>
  <c r="H186" i="12" s="1"/>
  <c r="G187" i="12" s="1"/>
  <c r="H232" i="15" l="1"/>
  <c r="F232" i="15" s="1"/>
  <c r="I232" i="15" s="1"/>
  <c r="D236" i="15"/>
  <c r="G235" i="15"/>
  <c r="H187" i="14"/>
  <c r="F187" i="14" s="1"/>
  <c r="I187" i="14" s="1"/>
  <c r="G189" i="14"/>
  <c r="F187" i="12"/>
  <c r="H187" i="12" s="1"/>
  <c r="G188" i="12" s="1"/>
  <c r="H233" i="15" l="1"/>
  <c r="F233" i="15" s="1"/>
  <c r="I233" i="15" s="1"/>
  <c r="G236" i="15"/>
  <c r="D237" i="15"/>
  <c r="H188" i="14"/>
  <c r="F188" i="14" s="1"/>
  <c r="I188" i="14" s="1"/>
  <c r="G190" i="14"/>
  <c r="F188" i="12"/>
  <c r="H188" i="12" s="1"/>
  <c r="G189" i="12" s="1"/>
  <c r="H234" i="15" l="1"/>
  <c r="F234" i="15" s="1"/>
  <c r="I234" i="15" s="1"/>
  <c r="D238" i="15"/>
  <c r="G237" i="15"/>
  <c r="H189" i="14"/>
  <c r="F189" i="14" s="1"/>
  <c r="I189" i="14" s="1"/>
  <c r="G191" i="14"/>
  <c r="F189" i="12"/>
  <c r="H189" i="12" s="1"/>
  <c r="G190" i="12" s="1"/>
  <c r="H235" i="15" l="1"/>
  <c r="F235" i="15" s="1"/>
  <c r="I235" i="15" s="1"/>
  <c r="D239" i="15"/>
  <c r="G238" i="15"/>
  <c r="H190" i="14"/>
  <c r="F190" i="14" s="1"/>
  <c r="I190" i="14" s="1"/>
  <c r="G192" i="14"/>
  <c r="F190" i="12"/>
  <c r="H190" i="12" s="1"/>
  <c r="G191" i="12" s="1"/>
  <c r="F191" i="12" s="1"/>
  <c r="H191" i="12" s="1"/>
  <c r="G192" i="12" s="1"/>
  <c r="H236" i="15" l="1"/>
  <c r="F236" i="15" s="1"/>
  <c r="I236" i="15" s="1"/>
  <c r="G239" i="15"/>
  <c r="D240" i="15"/>
  <c r="H191" i="14"/>
  <c r="F191" i="14" s="1"/>
  <c r="I191" i="14" s="1"/>
  <c r="G193" i="14"/>
  <c r="F192" i="12"/>
  <c r="H192" i="12" s="1"/>
  <c r="G193" i="12" s="1"/>
  <c r="H237" i="15" l="1"/>
  <c r="F237" i="15" s="1"/>
  <c r="I237" i="15" s="1"/>
  <c r="D241" i="15"/>
  <c r="G240" i="15"/>
  <c r="H192" i="14"/>
  <c r="F192" i="14" s="1"/>
  <c r="I192" i="14" s="1"/>
  <c r="G194" i="14"/>
  <c r="F193" i="12"/>
  <c r="H193" i="12" s="1"/>
  <c r="G194" i="12" s="1"/>
  <c r="H238" i="15" l="1"/>
  <c r="F238" i="15" s="1"/>
  <c r="I238" i="15" s="1"/>
  <c r="D242" i="15"/>
  <c r="G241" i="15"/>
  <c r="H193" i="14"/>
  <c r="F193" i="14" s="1"/>
  <c r="I193" i="14" s="1"/>
  <c r="G195" i="14"/>
  <c r="F194" i="12"/>
  <c r="H194" i="12" s="1"/>
  <c r="G195" i="12" s="1"/>
  <c r="H239" i="15" l="1"/>
  <c r="F239" i="15" s="1"/>
  <c r="I239" i="15" s="1"/>
  <c r="D243" i="15"/>
  <c r="G242" i="15"/>
  <c r="H194" i="14"/>
  <c r="F194" i="14" s="1"/>
  <c r="I194" i="14" s="1"/>
  <c r="G196" i="14"/>
  <c r="F195" i="12"/>
  <c r="H195" i="12" s="1"/>
  <c r="G196" i="12" s="1"/>
  <c r="H240" i="15" l="1"/>
  <c r="F240" i="15" s="1"/>
  <c r="I240" i="15" s="1"/>
  <c r="D244" i="15"/>
  <c r="G243" i="15"/>
  <c r="H195" i="14"/>
  <c r="F195" i="14" s="1"/>
  <c r="I195" i="14" s="1"/>
  <c r="G197" i="14"/>
  <c r="F196" i="12"/>
  <c r="H196" i="12" s="1"/>
  <c r="G197" i="12" s="1"/>
  <c r="H241" i="15" l="1"/>
  <c r="F241" i="15" s="1"/>
  <c r="I241" i="15" s="1"/>
  <c r="D245" i="15"/>
  <c r="G244" i="15"/>
  <c r="H196" i="14"/>
  <c r="F196" i="14" s="1"/>
  <c r="I196" i="14" s="1"/>
  <c r="G198" i="14"/>
  <c r="F197" i="12"/>
  <c r="H197" i="12" s="1"/>
  <c r="G198" i="12" s="1"/>
  <c r="H242" i="15" l="1"/>
  <c r="F242" i="15" s="1"/>
  <c r="I242" i="15" s="1"/>
  <c r="D246" i="15"/>
  <c r="G245" i="15"/>
  <c r="H197" i="14"/>
  <c r="F197" i="14" s="1"/>
  <c r="I197" i="14" s="1"/>
  <c r="G199" i="14"/>
  <c r="F198" i="12"/>
  <c r="H198" i="12" s="1"/>
  <c r="G199" i="12" s="1"/>
  <c r="H243" i="15" l="1"/>
  <c r="F243" i="15" s="1"/>
  <c r="I243" i="15" s="1"/>
  <c r="D247" i="15"/>
  <c r="G246" i="15"/>
  <c r="H198" i="14"/>
  <c r="F198" i="14" s="1"/>
  <c r="I198" i="14" s="1"/>
  <c r="G200" i="14"/>
  <c r="F199" i="12"/>
  <c r="H199" i="12" s="1"/>
  <c r="G200" i="12" s="1"/>
  <c r="H244" i="15" l="1"/>
  <c r="F244" i="15" s="1"/>
  <c r="I244" i="15" s="1"/>
  <c r="G247" i="15"/>
  <c r="D248" i="15"/>
  <c r="H199" i="14"/>
  <c r="F199" i="14" s="1"/>
  <c r="I199" i="14" s="1"/>
  <c r="G201" i="14"/>
  <c r="F200" i="12"/>
  <c r="H200" i="12" s="1"/>
  <c r="G201" i="12" s="1"/>
  <c r="H245" i="15" l="1"/>
  <c r="F245" i="15" s="1"/>
  <c r="I245" i="15" s="1"/>
  <c r="D249" i="15"/>
  <c r="G248" i="15"/>
  <c r="H200" i="14"/>
  <c r="F200" i="14" s="1"/>
  <c r="I200" i="14" s="1"/>
  <c r="G202" i="14"/>
  <c r="F201" i="12"/>
  <c r="H201" i="12" s="1"/>
  <c r="G202" i="12" s="1"/>
  <c r="H246" i="15" l="1"/>
  <c r="F246" i="15" s="1"/>
  <c r="I246" i="15" s="1"/>
  <c r="D250" i="15"/>
  <c r="G249" i="15"/>
  <c r="H201" i="14"/>
  <c r="F201" i="14" s="1"/>
  <c r="I201" i="14" s="1"/>
  <c r="G203" i="14"/>
  <c r="F202" i="12"/>
  <c r="H202" i="12" s="1"/>
  <c r="G203" i="12" s="1"/>
  <c r="H247" i="15" l="1"/>
  <c r="F247" i="15" s="1"/>
  <c r="I247" i="15" s="1"/>
  <c r="G250" i="15"/>
  <c r="D251" i="15"/>
  <c r="H202" i="14"/>
  <c r="F202" i="14" s="1"/>
  <c r="I202" i="14" s="1"/>
  <c r="G204" i="14"/>
  <c r="F203" i="12"/>
  <c r="H203" i="12" s="1"/>
  <c r="G204" i="12" s="1"/>
  <c r="H248" i="15" l="1"/>
  <c r="F248" i="15" s="1"/>
  <c r="I248" i="15" s="1"/>
  <c r="D252" i="15"/>
  <c r="G251" i="15"/>
  <c r="H203" i="14"/>
  <c r="F203" i="14" s="1"/>
  <c r="I203" i="14" s="1"/>
  <c r="G205" i="14"/>
  <c r="F204" i="12"/>
  <c r="H204" i="12" s="1"/>
  <c r="G205" i="12" s="1"/>
  <c r="H249" i="15" l="1"/>
  <c r="F249" i="15" s="1"/>
  <c r="I249" i="15" s="1"/>
  <c r="D253" i="15"/>
  <c r="G252" i="15"/>
  <c r="H204" i="14"/>
  <c r="F204" i="14" s="1"/>
  <c r="I204" i="14" s="1"/>
  <c r="G206" i="14"/>
  <c r="F205" i="12"/>
  <c r="H205" i="12" s="1"/>
  <c r="G206" i="12" s="1"/>
  <c r="H250" i="15" l="1"/>
  <c r="F250" i="15" s="1"/>
  <c r="I250" i="15" s="1"/>
  <c r="D254" i="15"/>
  <c r="G253" i="15"/>
  <c r="H205" i="14"/>
  <c r="F205" i="14" s="1"/>
  <c r="I205" i="14" s="1"/>
  <c r="G207" i="14"/>
  <c r="F206" i="12"/>
  <c r="H206" i="12" s="1"/>
  <c r="G207" i="12" s="1"/>
  <c r="H251" i="15" l="1"/>
  <c r="F251" i="15" s="1"/>
  <c r="I251" i="15" s="1"/>
  <c r="D255" i="15"/>
  <c r="G254" i="15"/>
  <c r="H206" i="14"/>
  <c r="F206" i="14" s="1"/>
  <c r="I206" i="14" s="1"/>
  <c r="G208" i="14"/>
  <c r="F207" i="12"/>
  <c r="H207" i="12" s="1"/>
  <c r="G208" i="12" s="1"/>
  <c r="H252" i="15" l="1"/>
  <c r="F252" i="15" s="1"/>
  <c r="I252" i="15" s="1"/>
  <c r="G255" i="15"/>
  <c r="D256" i="15"/>
  <c r="H207" i="14"/>
  <c r="F207" i="14" s="1"/>
  <c r="I207" i="14" s="1"/>
  <c r="G209" i="14"/>
  <c r="F208" i="12"/>
  <c r="H208" i="12" s="1"/>
  <c r="G209" i="12" s="1"/>
  <c r="H253" i="15" l="1"/>
  <c r="F253" i="15" s="1"/>
  <c r="I253" i="15" s="1"/>
  <c r="G256" i="15"/>
  <c r="D257" i="15"/>
  <c r="H208" i="14"/>
  <c r="F208" i="14" s="1"/>
  <c r="I208" i="14" s="1"/>
  <c r="G210" i="14"/>
  <c r="F209" i="12"/>
  <c r="H209" i="12" s="1"/>
  <c r="G210" i="12" s="1"/>
  <c r="H254" i="15" l="1"/>
  <c r="F254" i="15" s="1"/>
  <c r="I254" i="15" s="1"/>
  <c r="D258" i="15"/>
  <c r="G257" i="15"/>
  <c r="H209" i="14"/>
  <c r="F209" i="14" s="1"/>
  <c r="I209" i="14" s="1"/>
  <c r="G211" i="14"/>
  <c r="F210" i="12"/>
  <c r="H210" i="12" s="1"/>
  <c r="G211" i="12" s="1"/>
  <c r="H255" i="15" l="1"/>
  <c r="F255" i="15" s="1"/>
  <c r="I255" i="15" s="1"/>
  <c r="G258" i="15"/>
  <c r="D259" i="15"/>
  <c r="H210" i="14"/>
  <c r="F210" i="14" s="1"/>
  <c r="I210" i="14" s="1"/>
  <c r="G212" i="14"/>
  <c r="F211" i="12"/>
  <c r="H211" i="12" s="1"/>
  <c r="G212" i="12" s="1"/>
  <c r="H256" i="15" l="1"/>
  <c r="F256" i="15" s="1"/>
  <c r="I256" i="15" s="1"/>
  <c r="G259" i="15"/>
  <c r="D260" i="15"/>
  <c r="H211" i="14"/>
  <c r="F211" i="14" s="1"/>
  <c r="I211" i="14" s="1"/>
  <c r="G213" i="14"/>
  <c r="F212" i="12"/>
  <c r="H212" i="12" s="1"/>
  <c r="G213" i="12" s="1"/>
  <c r="D261" i="15" l="1"/>
  <c r="G260" i="15"/>
  <c r="H257" i="15"/>
  <c r="F257" i="15" s="1"/>
  <c r="I257" i="15" s="1"/>
  <c r="H212" i="14"/>
  <c r="F212" i="14" s="1"/>
  <c r="I212" i="14" s="1"/>
  <c r="G214" i="14"/>
  <c r="F213" i="12"/>
  <c r="H213" i="12" s="1"/>
  <c r="G214" i="12" s="1"/>
  <c r="H258" i="15" l="1"/>
  <c r="F258" i="15" s="1"/>
  <c r="I258" i="15" s="1"/>
  <c r="G261" i="15"/>
  <c r="D262" i="15"/>
  <c r="H213" i="14"/>
  <c r="F213" i="14" s="1"/>
  <c r="I213" i="14" s="1"/>
  <c r="G215" i="14"/>
  <c r="F214" i="12"/>
  <c r="H214" i="12" s="1"/>
  <c r="G215" i="12" s="1"/>
  <c r="H259" i="15" l="1"/>
  <c r="F259" i="15" s="1"/>
  <c r="I259" i="15" s="1"/>
  <c r="G262" i="15"/>
  <c r="D263" i="15"/>
  <c r="H214" i="14"/>
  <c r="F214" i="14" s="1"/>
  <c r="I214" i="14" s="1"/>
  <c r="G216" i="14"/>
  <c r="F215" i="12"/>
  <c r="H215" i="12" s="1"/>
  <c r="G216" i="12" s="1"/>
  <c r="H260" i="15" l="1"/>
  <c r="F260" i="15" s="1"/>
  <c r="I260" i="15" s="1"/>
  <c r="D264" i="15"/>
  <c r="G263" i="15"/>
  <c r="H215" i="14"/>
  <c r="F215" i="14" s="1"/>
  <c r="I215" i="14" s="1"/>
  <c r="G217" i="14"/>
  <c r="F216" i="12"/>
  <c r="H216" i="12" s="1"/>
  <c r="G217" i="12" s="1"/>
  <c r="H261" i="15" l="1"/>
  <c r="F261" i="15" s="1"/>
  <c r="I261" i="15" s="1"/>
  <c r="D265" i="15"/>
  <c r="G264" i="15"/>
  <c r="H216" i="14"/>
  <c r="F216" i="14" s="1"/>
  <c r="I216" i="14" s="1"/>
  <c r="G218" i="14"/>
  <c r="F217" i="12"/>
  <c r="H217" i="12" s="1"/>
  <c r="G218" i="12" s="1"/>
  <c r="H262" i="15" l="1"/>
  <c r="F262" i="15" s="1"/>
  <c r="I262" i="15" s="1"/>
  <c r="G265" i="15"/>
  <c r="D266" i="15"/>
  <c r="H217" i="14"/>
  <c r="F217" i="14" s="1"/>
  <c r="I217" i="14" s="1"/>
  <c r="G219" i="14"/>
  <c r="F218" i="12"/>
  <c r="H218" i="12" s="1"/>
  <c r="G219" i="12" s="1"/>
  <c r="H263" i="15" l="1"/>
  <c r="F263" i="15" s="1"/>
  <c r="I263" i="15" s="1"/>
  <c r="G266" i="15"/>
  <c r="D267" i="15"/>
  <c r="H218" i="14"/>
  <c r="F218" i="14" s="1"/>
  <c r="I218" i="14" s="1"/>
  <c r="G220" i="14"/>
  <c r="F219" i="12"/>
  <c r="H219" i="12" s="1"/>
  <c r="G220" i="12" s="1"/>
  <c r="H264" i="15" l="1"/>
  <c r="F264" i="15" s="1"/>
  <c r="I264" i="15" s="1"/>
  <c r="G267" i="15"/>
  <c r="D268" i="15"/>
  <c r="H219" i="14"/>
  <c r="F219" i="14" s="1"/>
  <c r="I219" i="14" s="1"/>
  <c r="G221" i="14"/>
  <c r="F220" i="12"/>
  <c r="H220" i="12" s="1"/>
  <c r="G221" i="12" s="1"/>
  <c r="H265" i="15" l="1"/>
  <c r="F265" i="15" s="1"/>
  <c r="I265" i="15" s="1"/>
  <c r="G268" i="15"/>
  <c r="D269" i="15"/>
  <c r="H220" i="14"/>
  <c r="F220" i="14" s="1"/>
  <c r="I220" i="14" s="1"/>
  <c r="G222" i="14"/>
  <c r="F221" i="12"/>
  <c r="H221" i="12" s="1"/>
  <c r="G222" i="12" s="1"/>
  <c r="H266" i="15" l="1"/>
  <c r="F266" i="15" s="1"/>
  <c r="I266" i="15" s="1"/>
  <c r="G269" i="15"/>
  <c r="D270" i="15"/>
  <c r="H221" i="14"/>
  <c r="F221" i="14" s="1"/>
  <c r="I221" i="14" s="1"/>
  <c r="G223" i="14"/>
  <c r="F222" i="12"/>
  <c r="H222" i="12" s="1"/>
  <c r="G223" i="12" s="1"/>
  <c r="H267" i="15" l="1"/>
  <c r="F267" i="15" s="1"/>
  <c r="I267" i="15" s="1"/>
  <c r="D271" i="15"/>
  <c r="G270" i="15"/>
  <c r="H222" i="14"/>
  <c r="F222" i="14" s="1"/>
  <c r="I222" i="14" s="1"/>
  <c r="G224" i="14"/>
  <c r="F223" i="12"/>
  <c r="H223" i="12" s="1"/>
  <c r="G224" i="12" s="1"/>
  <c r="H268" i="15" l="1"/>
  <c r="F268" i="15" s="1"/>
  <c r="I268" i="15" s="1"/>
  <c r="D272" i="15"/>
  <c r="G271" i="15"/>
  <c r="H223" i="14"/>
  <c r="F223" i="14" s="1"/>
  <c r="I223" i="14" s="1"/>
  <c r="G225" i="14"/>
  <c r="F224" i="12"/>
  <c r="H224" i="12" s="1"/>
  <c r="G225" i="12" s="1"/>
  <c r="H269" i="15" l="1"/>
  <c r="F269" i="15" s="1"/>
  <c r="I269" i="15" s="1"/>
  <c r="G272" i="15"/>
  <c r="D273" i="15"/>
  <c r="H224" i="14"/>
  <c r="F224" i="14" s="1"/>
  <c r="I224" i="14" s="1"/>
  <c r="G226" i="14"/>
  <c r="F225" i="12"/>
  <c r="H225" i="12" s="1"/>
  <c r="G226" i="12" s="1"/>
  <c r="H270" i="15" l="1"/>
  <c r="F270" i="15" s="1"/>
  <c r="I270" i="15" s="1"/>
  <c r="G273" i="15"/>
  <c r="D274" i="15"/>
  <c r="H225" i="14"/>
  <c r="F225" i="14" s="1"/>
  <c r="I225" i="14" s="1"/>
  <c r="G227" i="14"/>
  <c r="F226" i="12"/>
  <c r="H226" i="12" s="1"/>
  <c r="G227" i="12" s="1"/>
  <c r="H271" i="15" l="1"/>
  <c r="F271" i="15" s="1"/>
  <c r="I271" i="15" s="1"/>
  <c r="G274" i="15"/>
  <c r="D275" i="15"/>
  <c r="H226" i="14"/>
  <c r="F226" i="14" s="1"/>
  <c r="I226" i="14" s="1"/>
  <c r="G228" i="14"/>
  <c r="F227" i="12"/>
  <c r="H227" i="12" s="1"/>
  <c r="G228" i="12" s="1"/>
  <c r="H272" i="15" l="1"/>
  <c r="F272" i="15" s="1"/>
  <c r="I272" i="15" s="1"/>
  <c r="G275" i="15"/>
  <c r="D276" i="15"/>
  <c r="H227" i="14"/>
  <c r="F227" i="14" s="1"/>
  <c r="I227" i="14" s="1"/>
  <c r="G229" i="14"/>
  <c r="F228" i="12"/>
  <c r="H228" i="12" s="1"/>
  <c r="G229" i="12" s="1"/>
  <c r="H273" i="15" l="1"/>
  <c r="F273" i="15" s="1"/>
  <c r="I273" i="15" s="1"/>
  <c r="D277" i="15"/>
  <c r="G276" i="15"/>
  <c r="H228" i="14"/>
  <c r="F228" i="14" s="1"/>
  <c r="I228" i="14" s="1"/>
  <c r="G230" i="14"/>
  <c r="F229" i="12"/>
  <c r="H229" i="12" s="1"/>
  <c r="G230" i="12" s="1"/>
  <c r="H274" i="15" l="1"/>
  <c r="F274" i="15" s="1"/>
  <c r="I274" i="15" s="1"/>
  <c r="G277" i="15"/>
  <c r="D278" i="15"/>
  <c r="H229" i="14"/>
  <c r="F229" i="14" s="1"/>
  <c r="I229" i="14" s="1"/>
  <c r="G231" i="14"/>
  <c r="F230" i="12"/>
  <c r="H230" i="12" s="1"/>
  <c r="G231" i="12" s="1"/>
  <c r="H275" i="15" l="1"/>
  <c r="F275" i="15" s="1"/>
  <c r="I275" i="15" s="1"/>
  <c r="D279" i="15"/>
  <c r="G278" i="15"/>
  <c r="H230" i="14"/>
  <c r="F230" i="14" s="1"/>
  <c r="I230" i="14" s="1"/>
  <c r="G232" i="14"/>
  <c r="F231" i="12"/>
  <c r="H231" i="12" s="1"/>
  <c r="G232" i="12" s="1"/>
  <c r="H276" i="15" l="1"/>
  <c r="F276" i="15" s="1"/>
  <c r="I276" i="15" s="1"/>
  <c r="G279" i="15"/>
  <c r="D280" i="15"/>
  <c r="H231" i="14"/>
  <c r="F231" i="14" s="1"/>
  <c r="I231" i="14" s="1"/>
  <c r="G233" i="14"/>
  <c r="F232" i="12"/>
  <c r="H232" i="12" s="1"/>
  <c r="G233" i="12" s="1"/>
  <c r="H277" i="15" l="1"/>
  <c r="F277" i="15" s="1"/>
  <c r="I277" i="15" s="1"/>
  <c r="G280" i="15"/>
  <c r="D281" i="15"/>
  <c r="H232" i="14"/>
  <c r="F232" i="14" s="1"/>
  <c r="I232" i="14" s="1"/>
  <c r="G234" i="14"/>
  <c r="F233" i="12"/>
  <c r="H233" i="12" s="1"/>
  <c r="G234" i="12" s="1"/>
  <c r="H278" i="15" l="1"/>
  <c r="F278" i="15" s="1"/>
  <c r="I278" i="15" s="1"/>
  <c r="G281" i="15"/>
  <c r="D282" i="15"/>
  <c r="H233" i="14"/>
  <c r="F233" i="14" s="1"/>
  <c r="I233" i="14" s="1"/>
  <c r="G235" i="14"/>
  <c r="F234" i="12"/>
  <c r="H234" i="12"/>
  <c r="G235" i="12" s="1"/>
  <c r="H279" i="15" l="1"/>
  <c r="F279" i="15" s="1"/>
  <c r="I279" i="15" s="1"/>
  <c r="G282" i="15"/>
  <c r="D283" i="15"/>
  <c r="H234" i="14"/>
  <c r="F234" i="14" s="1"/>
  <c r="I234" i="14" s="1"/>
  <c r="G236" i="14"/>
  <c r="F235" i="12"/>
  <c r="H235" i="12" s="1"/>
  <c r="G236" i="12" s="1"/>
  <c r="H280" i="15" l="1"/>
  <c r="F280" i="15" s="1"/>
  <c r="I280" i="15" s="1"/>
  <c r="D284" i="15"/>
  <c r="G283" i="15"/>
  <c r="H235" i="14"/>
  <c r="F235" i="14" s="1"/>
  <c r="I235" i="14" s="1"/>
  <c r="G237" i="14"/>
  <c r="F236" i="12"/>
  <c r="H236" i="12" s="1"/>
  <c r="G237" i="12" s="1"/>
  <c r="H281" i="15" l="1"/>
  <c r="F281" i="15" s="1"/>
  <c r="I281" i="15" s="1"/>
  <c r="D285" i="15"/>
  <c r="G284" i="15"/>
  <c r="H236" i="14"/>
  <c r="F236" i="14" s="1"/>
  <c r="I236" i="14" s="1"/>
  <c r="G238" i="14"/>
  <c r="F237" i="12"/>
  <c r="H237" i="12" s="1"/>
  <c r="G238" i="12" s="1"/>
  <c r="H282" i="15" l="1"/>
  <c r="F282" i="15" s="1"/>
  <c r="I282" i="15" s="1"/>
  <c r="G285" i="15"/>
  <c r="D286" i="15"/>
  <c r="G239" i="14"/>
  <c r="H237" i="14"/>
  <c r="F237" i="14" s="1"/>
  <c r="I237" i="14" s="1"/>
  <c r="F238" i="12"/>
  <c r="H238" i="12" s="1"/>
  <c r="G239" i="12" s="1"/>
  <c r="H283" i="15" l="1"/>
  <c r="F283" i="15" s="1"/>
  <c r="I283" i="15" s="1"/>
  <c r="D287" i="15"/>
  <c r="G286" i="15"/>
  <c r="H238" i="14"/>
  <c r="F238" i="14" s="1"/>
  <c r="I238" i="14" s="1"/>
  <c r="G240" i="14"/>
  <c r="F239" i="12"/>
  <c r="H239" i="12" s="1"/>
  <c r="G240" i="12" s="1"/>
  <c r="H284" i="15" l="1"/>
  <c r="F284" i="15" s="1"/>
  <c r="I284" i="15" s="1"/>
  <c r="G287" i="15"/>
  <c r="D288" i="15"/>
  <c r="H239" i="14"/>
  <c r="F239" i="14" s="1"/>
  <c r="I239" i="14" s="1"/>
  <c r="G241" i="14"/>
  <c r="F240" i="12"/>
  <c r="H240" i="12" s="1"/>
  <c r="G241" i="12" s="1"/>
  <c r="H285" i="15" l="1"/>
  <c r="F285" i="15" s="1"/>
  <c r="I285" i="15" s="1"/>
  <c r="G288" i="15"/>
  <c r="D289" i="15"/>
  <c r="H240" i="14"/>
  <c r="F240" i="14" s="1"/>
  <c r="I240" i="14" s="1"/>
  <c r="G242" i="14"/>
  <c r="F241" i="12"/>
  <c r="H241" i="12" s="1"/>
  <c r="G242" i="12" s="1"/>
  <c r="H286" i="15" l="1"/>
  <c r="F286" i="15" s="1"/>
  <c r="I286" i="15" s="1"/>
  <c r="G289" i="15"/>
  <c r="D290" i="15"/>
  <c r="H241" i="14"/>
  <c r="F241" i="14" s="1"/>
  <c r="I241" i="14" s="1"/>
  <c r="G243" i="14"/>
  <c r="F242" i="12"/>
  <c r="H242" i="12"/>
  <c r="G243" i="12" s="1"/>
  <c r="H287" i="15" l="1"/>
  <c r="F287" i="15" s="1"/>
  <c r="I287" i="15" s="1"/>
  <c r="G290" i="15"/>
  <c r="D291" i="15"/>
  <c r="H242" i="14"/>
  <c r="F242" i="14" s="1"/>
  <c r="I242" i="14" s="1"/>
  <c r="G244" i="14"/>
  <c r="F243" i="12"/>
  <c r="H243" i="12" s="1"/>
  <c r="G244" i="12" s="1"/>
  <c r="H288" i="15" l="1"/>
  <c r="F288" i="15" s="1"/>
  <c r="I288" i="15" s="1"/>
  <c r="G291" i="15"/>
  <c r="D292" i="15"/>
  <c r="H243" i="14"/>
  <c r="F243" i="14" s="1"/>
  <c r="I243" i="14" s="1"/>
  <c r="G245" i="14"/>
  <c r="F244" i="12"/>
  <c r="H244" i="12" s="1"/>
  <c r="G245" i="12" s="1"/>
  <c r="H289" i="15" l="1"/>
  <c r="F289" i="15" s="1"/>
  <c r="I289" i="15" s="1"/>
  <c r="D293" i="15"/>
  <c r="G292" i="15"/>
  <c r="H244" i="14"/>
  <c r="F244" i="14" s="1"/>
  <c r="I244" i="14" s="1"/>
  <c r="G246" i="14"/>
  <c r="F245" i="12"/>
  <c r="H245" i="12" s="1"/>
  <c r="G246" i="12" s="1"/>
  <c r="H290" i="15" l="1"/>
  <c r="F290" i="15" s="1"/>
  <c r="I290" i="15" s="1"/>
  <c r="G293" i="15"/>
  <c r="D294" i="15"/>
  <c r="H245" i="14"/>
  <c r="F245" i="14" s="1"/>
  <c r="I245" i="14" s="1"/>
  <c r="G247" i="14"/>
  <c r="F246" i="12"/>
  <c r="H246" i="12" s="1"/>
  <c r="G247" i="12" s="1"/>
  <c r="H291" i="15" l="1"/>
  <c r="F291" i="15" s="1"/>
  <c r="I291" i="15" s="1"/>
  <c r="G294" i="15"/>
  <c r="D295" i="15"/>
  <c r="H246" i="14"/>
  <c r="F246" i="14" s="1"/>
  <c r="I246" i="14" s="1"/>
  <c r="G248" i="14"/>
  <c r="F247" i="12"/>
  <c r="H247" i="12" s="1"/>
  <c r="G248" i="12" s="1"/>
  <c r="H292" i="15" l="1"/>
  <c r="F292" i="15" s="1"/>
  <c r="I292" i="15" s="1"/>
  <c r="D296" i="15"/>
  <c r="G295" i="15"/>
  <c r="H247" i="14"/>
  <c r="F247" i="14" s="1"/>
  <c r="I247" i="14" s="1"/>
  <c r="G249" i="14"/>
  <c r="F248" i="12"/>
  <c r="H248" i="12" s="1"/>
  <c r="G249" i="12" s="1"/>
  <c r="H293" i="15" l="1"/>
  <c r="F293" i="15" s="1"/>
  <c r="I293" i="15" s="1"/>
  <c r="D297" i="15"/>
  <c r="G296" i="15"/>
  <c r="H248" i="14"/>
  <c r="F248" i="14" s="1"/>
  <c r="I248" i="14" s="1"/>
  <c r="G250" i="14"/>
  <c r="F249" i="12"/>
  <c r="H249" i="12" s="1"/>
  <c r="G250" i="12" s="1"/>
  <c r="H294" i="15" l="1"/>
  <c r="F294" i="15" s="1"/>
  <c r="I294" i="15" s="1"/>
  <c r="G297" i="15"/>
  <c r="D298" i="15"/>
  <c r="H249" i="14"/>
  <c r="F249" i="14" s="1"/>
  <c r="I249" i="14" s="1"/>
  <c r="G251" i="14"/>
  <c r="F250" i="12"/>
  <c r="H250" i="12" s="1"/>
  <c r="G251" i="12" s="1"/>
  <c r="H295" i="15" l="1"/>
  <c r="F295" i="15" s="1"/>
  <c r="I295" i="15" s="1"/>
  <c r="D299" i="15"/>
  <c r="G298" i="15"/>
  <c r="H250" i="14"/>
  <c r="F250" i="14" s="1"/>
  <c r="I250" i="14" s="1"/>
  <c r="G252" i="14"/>
  <c r="F251" i="12"/>
  <c r="H251" i="12" s="1"/>
  <c r="G252" i="12" s="1"/>
  <c r="H296" i="15" l="1"/>
  <c r="F296" i="15" s="1"/>
  <c r="I296" i="15" s="1"/>
  <c r="D300" i="15"/>
  <c r="G299" i="15"/>
  <c r="H251" i="14"/>
  <c r="F251" i="14" s="1"/>
  <c r="I251" i="14" s="1"/>
  <c r="G253" i="14"/>
  <c r="F252" i="12"/>
  <c r="H252" i="12" s="1"/>
  <c r="G253" i="12" s="1"/>
  <c r="H297" i="15" l="1"/>
  <c r="F297" i="15" s="1"/>
  <c r="I297" i="15" s="1"/>
  <c r="G300" i="15"/>
  <c r="D301" i="15"/>
  <c r="H252" i="14"/>
  <c r="F252" i="14" s="1"/>
  <c r="I252" i="14" s="1"/>
  <c r="G254" i="14"/>
  <c r="F253" i="12"/>
  <c r="H253" i="12" s="1"/>
  <c r="G254" i="12" s="1"/>
  <c r="H298" i="15" l="1"/>
  <c r="F298" i="15" s="1"/>
  <c r="I298" i="15" s="1"/>
  <c r="G301" i="15"/>
  <c r="D302" i="15"/>
  <c r="H253" i="14"/>
  <c r="F253" i="14" s="1"/>
  <c r="I253" i="14" s="1"/>
  <c r="G255" i="14"/>
  <c r="F254" i="12"/>
  <c r="H254" i="12" s="1"/>
  <c r="G255" i="12" s="1"/>
  <c r="H299" i="15" l="1"/>
  <c r="F299" i="15" s="1"/>
  <c r="I299" i="15" s="1"/>
  <c r="D303" i="15"/>
  <c r="G302" i="15"/>
  <c r="H254" i="14"/>
  <c r="F254" i="14" s="1"/>
  <c r="I254" i="14" s="1"/>
  <c r="G256" i="14"/>
  <c r="F255" i="12"/>
  <c r="H255" i="12" s="1"/>
  <c r="G256" i="12" s="1"/>
  <c r="H300" i="15" l="1"/>
  <c r="F300" i="15" s="1"/>
  <c r="I300" i="15" s="1"/>
  <c r="G303" i="15"/>
  <c r="D304" i="15"/>
  <c r="H255" i="14"/>
  <c r="F255" i="14" s="1"/>
  <c r="I255" i="14" s="1"/>
  <c r="G257" i="14"/>
  <c r="F256" i="12"/>
  <c r="H256" i="12" s="1"/>
  <c r="G257" i="12" s="1"/>
  <c r="H301" i="15" l="1"/>
  <c r="F301" i="15" s="1"/>
  <c r="I301" i="15" s="1"/>
  <c r="D305" i="15"/>
  <c r="G304" i="15"/>
  <c r="H256" i="14"/>
  <c r="F256" i="14" s="1"/>
  <c r="I256" i="14" s="1"/>
  <c r="G258" i="14"/>
  <c r="F257" i="12"/>
  <c r="H257" i="12" s="1"/>
  <c r="G258" i="12" s="1"/>
  <c r="H302" i="15" l="1"/>
  <c r="F302" i="15" s="1"/>
  <c r="I302" i="15" s="1"/>
  <c r="G305" i="15"/>
  <c r="D306" i="15"/>
  <c r="H257" i="14"/>
  <c r="F257" i="14" s="1"/>
  <c r="I257" i="14" s="1"/>
  <c r="G259" i="14"/>
  <c r="F258" i="12"/>
  <c r="H258" i="12"/>
  <c r="G259" i="12" s="1"/>
  <c r="H303" i="15" l="1"/>
  <c r="F303" i="15" s="1"/>
  <c r="I303" i="15" s="1"/>
  <c r="G306" i="15"/>
  <c r="D307" i="15"/>
  <c r="H258" i="14"/>
  <c r="F258" i="14" s="1"/>
  <c r="I258" i="14" s="1"/>
  <c r="G260" i="14"/>
  <c r="F259" i="12"/>
  <c r="H259" i="12" s="1"/>
  <c r="G260" i="12" s="1"/>
  <c r="H304" i="15" l="1"/>
  <c r="F304" i="15" s="1"/>
  <c r="I304" i="15" s="1"/>
  <c r="D308" i="15"/>
  <c r="G307" i="15"/>
  <c r="H259" i="14"/>
  <c r="F259" i="14" s="1"/>
  <c r="I259" i="14" s="1"/>
  <c r="G261" i="14"/>
  <c r="F260" i="12"/>
  <c r="H260" i="12" s="1"/>
  <c r="G261" i="12" s="1"/>
  <c r="H305" i="15" l="1"/>
  <c r="F305" i="15" s="1"/>
  <c r="I305" i="15" s="1"/>
  <c r="D309" i="15"/>
  <c r="G308" i="15"/>
  <c r="H260" i="14"/>
  <c r="F260" i="14" s="1"/>
  <c r="I260" i="14" s="1"/>
  <c r="G262" i="14"/>
  <c r="F261" i="12"/>
  <c r="H261" i="12"/>
  <c r="G262" i="12" s="1"/>
  <c r="H306" i="15" l="1"/>
  <c r="F306" i="15" s="1"/>
  <c r="I306" i="15" s="1"/>
  <c r="G309" i="15"/>
  <c r="D310" i="15"/>
  <c r="H261" i="14"/>
  <c r="F261" i="14" s="1"/>
  <c r="I261" i="14" s="1"/>
  <c r="G263" i="14"/>
  <c r="F262" i="12"/>
  <c r="H262" i="12" s="1"/>
  <c r="G263" i="12" s="1"/>
  <c r="H307" i="15" l="1"/>
  <c r="F307" i="15" s="1"/>
  <c r="I307" i="15" s="1"/>
  <c r="D311" i="15"/>
  <c r="G310" i="15"/>
  <c r="H262" i="14"/>
  <c r="F262" i="14" s="1"/>
  <c r="I262" i="14" s="1"/>
  <c r="G264" i="14"/>
  <c r="F263" i="12"/>
  <c r="H263" i="12" s="1"/>
  <c r="G264" i="12" s="1"/>
  <c r="H308" i="15" l="1"/>
  <c r="F308" i="15" s="1"/>
  <c r="I308" i="15" s="1"/>
  <c r="D312" i="15"/>
  <c r="G311" i="15"/>
  <c r="H263" i="14"/>
  <c r="F263" i="14" s="1"/>
  <c r="I263" i="14" s="1"/>
  <c r="G265" i="14"/>
  <c r="F264" i="12"/>
  <c r="H264" i="12" s="1"/>
  <c r="G265" i="12" s="1"/>
  <c r="H309" i="15" l="1"/>
  <c r="F309" i="15" s="1"/>
  <c r="I309" i="15" s="1"/>
  <c r="G312" i="15"/>
  <c r="D313" i="15"/>
  <c r="H264" i="14"/>
  <c r="F264" i="14" s="1"/>
  <c r="I264" i="14" s="1"/>
  <c r="G266" i="14"/>
  <c r="F265" i="12"/>
  <c r="H265" i="12"/>
  <c r="G266" i="12" s="1"/>
  <c r="H310" i="15" l="1"/>
  <c r="F310" i="15" s="1"/>
  <c r="I310" i="15" s="1"/>
  <c r="G313" i="15"/>
  <c r="D314" i="15"/>
  <c r="H265" i="14"/>
  <c r="F265" i="14" s="1"/>
  <c r="I265" i="14" s="1"/>
  <c r="G267" i="14"/>
  <c r="F266" i="12"/>
  <c r="H266" i="12" s="1"/>
  <c r="G267" i="12" s="1"/>
  <c r="H311" i="15" l="1"/>
  <c r="F311" i="15" s="1"/>
  <c r="I311" i="15" s="1"/>
  <c r="D315" i="15"/>
  <c r="G314" i="15"/>
  <c r="H266" i="14"/>
  <c r="F266" i="14" s="1"/>
  <c r="I266" i="14" s="1"/>
  <c r="G268" i="14"/>
  <c r="F267" i="12"/>
  <c r="H267" i="12" s="1"/>
  <c r="G268" i="12" s="1"/>
  <c r="H312" i="15" l="1"/>
  <c r="F312" i="15" s="1"/>
  <c r="I312" i="15" s="1"/>
  <c r="G315" i="15"/>
  <c r="D316" i="15"/>
  <c r="H267" i="14"/>
  <c r="F267" i="14" s="1"/>
  <c r="I267" i="14" s="1"/>
  <c r="G269" i="14"/>
  <c r="F268" i="12"/>
  <c r="H268" i="12" s="1"/>
  <c r="G269" i="12" s="1"/>
  <c r="H313" i="15" l="1"/>
  <c r="F313" i="15" s="1"/>
  <c r="I313" i="15" s="1"/>
  <c r="D317" i="15"/>
  <c r="G316" i="15"/>
  <c r="H268" i="14"/>
  <c r="F268" i="14" s="1"/>
  <c r="I268" i="14" s="1"/>
  <c r="G270" i="14"/>
  <c r="F269" i="12"/>
  <c r="H269" i="12"/>
  <c r="G270" i="12" s="1"/>
  <c r="H314" i="15" l="1"/>
  <c r="F314" i="15" s="1"/>
  <c r="I314" i="15" s="1"/>
  <c r="G317" i="15"/>
  <c r="D318" i="15"/>
  <c r="H269" i="14"/>
  <c r="F269" i="14" s="1"/>
  <c r="I269" i="14" s="1"/>
  <c r="G271" i="14"/>
  <c r="F270" i="12"/>
  <c r="H270" i="12" s="1"/>
  <c r="G271" i="12" s="1"/>
  <c r="H315" i="15" l="1"/>
  <c r="F315" i="15" s="1"/>
  <c r="I315" i="15" s="1"/>
  <c r="D319" i="15"/>
  <c r="G318" i="15"/>
  <c r="H270" i="14"/>
  <c r="F270" i="14" s="1"/>
  <c r="I270" i="14" s="1"/>
  <c r="G272" i="14"/>
  <c r="F271" i="12"/>
  <c r="H271" i="12" s="1"/>
  <c r="G272" i="12" s="1"/>
  <c r="H316" i="15" l="1"/>
  <c r="F316" i="15" s="1"/>
  <c r="I316" i="15" s="1"/>
  <c r="D320" i="15"/>
  <c r="G319" i="15"/>
  <c r="H271" i="14"/>
  <c r="F271" i="14" s="1"/>
  <c r="I271" i="14" s="1"/>
  <c r="G273" i="14"/>
  <c r="F272" i="12"/>
  <c r="H272" i="12" s="1"/>
  <c r="G273" i="12" s="1"/>
  <c r="H317" i="15" l="1"/>
  <c r="F317" i="15" s="1"/>
  <c r="I317" i="15" s="1"/>
  <c r="G320" i="15"/>
  <c r="D321" i="15"/>
  <c r="H272" i="14"/>
  <c r="F272" i="14" s="1"/>
  <c r="I272" i="14" s="1"/>
  <c r="G274" i="14"/>
  <c r="F273" i="12"/>
  <c r="H273" i="12"/>
  <c r="G274" i="12" s="1"/>
  <c r="H318" i="15" l="1"/>
  <c r="F318" i="15" s="1"/>
  <c r="I318" i="15" s="1"/>
  <c r="G321" i="15"/>
  <c r="D322" i="15"/>
  <c r="H273" i="14"/>
  <c r="F273" i="14" s="1"/>
  <c r="I273" i="14" s="1"/>
  <c r="G275" i="14"/>
  <c r="F274" i="12"/>
  <c r="H274" i="12" s="1"/>
  <c r="G275" i="12" s="1"/>
  <c r="H319" i="15" l="1"/>
  <c r="F319" i="15" s="1"/>
  <c r="I319" i="15" s="1"/>
  <c r="G322" i="15"/>
  <c r="D323" i="15"/>
  <c r="H274" i="14"/>
  <c r="F274" i="14" s="1"/>
  <c r="I274" i="14" s="1"/>
  <c r="G276" i="14"/>
  <c r="F275" i="12"/>
  <c r="H275" i="12" s="1"/>
  <c r="G276" i="12" s="1"/>
  <c r="H320" i="15" l="1"/>
  <c r="F320" i="15" s="1"/>
  <c r="I320" i="15" s="1"/>
  <c r="G323" i="15"/>
  <c r="D324" i="15"/>
  <c r="H275" i="14"/>
  <c r="F275" i="14" s="1"/>
  <c r="I275" i="14" s="1"/>
  <c r="G277" i="14"/>
  <c r="F276" i="12"/>
  <c r="H276" i="12" s="1"/>
  <c r="G277" i="12" s="1"/>
  <c r="H321" i="15" l="1"/>
  <c r="F321" i="15" s="1"/>
  <c r="I321" i="15" s="1"/>
  <c r="D325" i="15"/>
  <c r="G324" i="15"/>
  <c r="G278" i="14"/>
  <c r="H276" i="14"/>
  <c r="F276" i="14" s="1"/>
  <c r="I276" i="14" s="1"/>
  <c r="F277" i="12"/>
  <c r="H277" i="12" s="1"/>
  <c r="G278" i="12" s="1"/>
  <c r="H322" i="15" l="1"/>
  <c r="F322" i="15" s="1"/>
  <c r="I322" i="15" s="1"/>
  <c r="G325" i="15"/>
  <c r="D326" i="15"/>
  <c r="H277" i="14"/>
  <c r="F277" i="14" s="1"/>
  <c r="I277" i="14" s="1"/>
  <c r="G279" i="14"/>
  <c r="F278" i="12"/>
  <c r="H278" i="12" s="1"/>
  <c r="G279" i="12" s="1"/>
  <c r="H323" i="15" l="1"/>
  <c r="F323" i="15" s="1"/>
  <c r="I323" i="15" s="1"/>
  <c r="G326" i="15"/>
  <c r="D327" i="15"/>
  <c r="H278" i="14"/>
  <c r="F278" i="14" s="1"/>
  <c r="I278" i="14" s="1"/>
  <c r="G280" i="14"/>
  <c r="F279" i="12"/>
  <c r="H279" i="12" s="1"/>
  <c r="G280" i="12" s="1"/>
  <c r="H324" i="15" l="1"/>
  <c r="F324" i="15" s="1"/>
  <c r="I324" i="15" s="1"/>
  <c r="D328" i="15"/>
  <c r="G327" i="15"/>
  <c r="H279" i="14"/>
  <c r="F279" i="14" s="1"/>
  <c r="I279" i="14" s="1"/>
  <c r="G281" i="14"/>
  <c r="F280" i="12"/>
  <c r="H280" i="12" s="1"/>
  <c r="G281" i="12" s="1"/>
  <c r="H325" i="15" l="1"/>
  <c r="F325" i="15" s="1"/>
  <c r="I325" i="15" s="1"/>
  <c r="G328" i="15"/>
  <c r="D329" i="15"/>
  <c r="H280" i="14"/>
  <c r="F280" i="14" s="1"/>
  <c r="I280" i="14" s="1"/>
  <c r="G282" i="14"/>
  <c r="F281" i="12"/>
  <c r="H281" i="12"/>
  <c r="G282" i="12" s="1"/>
  <c r="H326" i="15" l="1"/>
  <c r="F326" i="15" s="1"/>
  <c r="I326" i="15" s="1"/>
  <c r="G329" i="15"/>
  <c r="D330" i="15"/>
  <c r="H281" i="14"/>
  <c r="F281" i="14" s="1"/>
  <c r="I281" i="14" s="1"/>
  <c r="G283" i="14"/>
  <c r="F282" i="12"/>
  <c r="H282" i="12" s="1"/>
  <c r="G283" i="12" s="1"/>
  <c r="H327" i="15" l="1"/>
  <c r="F327" i="15" s="1"/>
  <c r="I327" i="15" s="1"/>
  <c r="D331" i="15"/>
  <c r="G330" i="15"/>
  <c r="H282" i="14"/>
  <c r="F282" i="14" s="1"/>
  <c r="I282" i="14" s="1"/>
  <c r="G284" i="14"/>
  <c r="F283" i="12"/>
  <c r="H283" i="12" s="1"/>
  <c r="G284" i="12" s="1"/>
  <c r="H328" i="15" l="1"/>
  <c r="F328" i="15" s="1"/>
  <c r="I328" i="15" s="1"/>
  <c r="D332" i="15"/>
  <c r="G331" i="15"/>
  <c r="H283" i="14"/>
  <c r="F283" i="14" s="1"/>
  <c r="I283" i="14" s="1"/>
  <c r="G285" i="14"/>
  <c r="F284" i="12"/>
  <c r="H284" i="12" s="1"/>
  <c r="G285" i="12" s="1"/>
  <c r="H329" i="15" l="1"/>
  <c r="F329" i="15" s="1"/>
  <c r="I329" i="15" s="1"/>
  <c r="G332" i="15"/>
  <c r="D333" i="15"/>
  <c r="H284" i="14"/>
  <c r="F284" i="14" s="1"/>
  <c r="I284" i="14" s="1"/>
  <c r="G286" i="14"/>
  <c r="F285" i="12"/>
  <c r="H285" i="12" s="1"/>
  <c r="G286" i="12" s="1"/>
  <c r="H330" i="15" l="1"/>
  <c r="F330" i="15" s="1"/>
  <c r="I330" i="15" s="1"/>
  <c r="G333" i="15"/>
  <c r="D334" i="15"/>
  <c r="H285" i="14"/>
  <c r="F285" i="14" s="1"/>
  <c r="I285" i="14" s="1"/>
  <c r="G287" i="14"/>
  <c r="F286" i="12"/>
  <c r="H286" i="12" s="1"/>
  <c r="G287" i="12" s="1"/>
  <c r="H331" i="15" l="1"/>
  <c r="F331" i="15" s="1"/>
  <c r="I331" i="15" s="1"/>
  <c r="G334" i="15"/>
  <c r="D335" i="15"/>
  <c r="H286" i="14"/>
  <c r="F286" i="14" s="1"/>
  <c r="I286" i="14" s="1"/>
  <c r="G288" i="14"/>
  <c r="F287" i="12"/>
  <c r="H287" i="12" s="1"/>
  <c r="G288" i="12" s="1"/>
  <c r="H332" i="15" l="1"/>
  <c r="F332" i="15" s="1"/>
  <c r="I332" i="15" s="1"/>
  <c r="G335" i="15"/>
  <c r="D336" i="15"/>
  <c r="H287" i="14"/>
  <c r="F287" i="14" s="1"/>
  <c r="I287" i="14" s="1"/>
  <c r="G289" i="14"/>
  <c r="F288" i="12"/>
  <c r="H288" i="12" s="1"/>
  <c r="G289" i="12" s="1"/>
  <c r="H333" i="15" l="1"/>
  <c r="F333" i="15" s="1"/>
  <c r="I333" i="15" s="1"/>
  <c r="D337" i="15"/>
  <c r="G336" i="15"/>
  <c r="H288" i="14"/>
  <c r="F288" i="14" s="1"/>
  <c r="I288" i="14" s="1"/>
  <c r="G290" i="14"/>
  <c r="F289" i="12"/>
  <c r="H289" i="12" s="1"/>
  <c r="G290" i="12" s="1"/>
  <c r="H334" i="15" l="1"/>
  <c r="F334" i="15" s="1"/>
  <c r="I334" i="15" s="1"/>
  <c r="G337" i="15"/>
  <c r="D338" i="15"/>
  <c r="H289" i="14"/>
  <c r="F289" i="14" s="1"/>
  <c r="I289" i="14" s="1"/>
  <c r="G291" i="14"/>
  <c r="F290" i="12"/>
  <c r="H290" i="12" s="1"/>
  <c r="G291" i="12" s="1"/>
  <c r="H335" i="15" l="1"/>
  <c r="F335" i="15" s="1"/>
  <c r="I335" i="15" s="1"/>
  <c r="G338" i="15"/>
  <c r="D339" i="15"/>
  <c r="H290" i="14"/>
  <c r="F290" i="14" s="1"/>
  <c r="I290" i="14" s="1"/>
  <c r="G292" i="14"/>
  <c r="F291" i="12"/>
  <c r="H291" i="12" s="1"/>
  <c r="G292" i="12" s="1"/>
  <c r="H336" i="15" l="1"/>
  <c r="F336" i="15" s="1"/>
  <c r="I336" i="15" s="1"/>
  <c r="D340" i="15"/>
  <c r="G339" i="15"/>
  <c r="H291" i="14"/>
  <c r="F291" i="14" s="1"/>
  <c r="I291" i="14" s="1"/>
  <c r="G293" i="14"/>
  <c r="F292" i="12"/>
  <c r="H292" i="12" s="1"/>
  <c r="G293" i="12" s="1"/>
  <c r="H337" i="15" l="1"/>
  <c r="F337" i="15" s="1"/>
  <c r="I337" i="15" s="1"/>
  <c r="D341" i="15"/>
  <c r="G340" i="15"/>
  <c r="H292" i="14"/>
  <c r="F292" i="14" s="1"/>
  <c r="I292" i="14" s="1"/>
  <c r="G294" i="14"/>
  <c r="F293" i="12"/>
  <c r="H293" i="12" s="1"/>
  <c r="G294" i="12" s="1"/>
  <c r="H338" i="15" l="1"/>
  <c r="F338" i="15" s="1"/>
  <c r="I338" i="15" s="1"/>
  <c r="G341" i="15"/>
  <c r="D342" i="15"/>
  <c r="H293" i="14"/>
  <c r="F293" i="14" s="1"/>
  <c r="I293" i="14" s="1"/>
  <c r="G295" i="14"/>
  <c r="F294" i="12"/>
  <c r="H294" i="12" s="1"/>
  <c r="G295" i="12" s="1"/>
  <c r="H339" i="15" l="1"/>
  <c r="F339" i="15" s="1"/>
  <c r="I339" i="15" s="1"/>
  <c r="D343" i="15"/>
  <c r="G342" i="15"/>
  <c r="H294" i="14"/>
  <c r="F294" i="14" s="1"/>
  <c r="I294" i="14" s="1"/>
  <c r="G296" i="14"/>
  <c r="F295" i="12"/>
  <c r="H295" i="12" s="1"/>
  <c r="G296" i="12" s="1"/>
  <c r="H340" i="15" l="1"/>
  <c r="F340" i="15" s="1"/>
  <c r="I340" i="15" s="1"/>
  <c r="D344" i="15"/>
  <c r="G343" i="15"/>
  <c r="H295" i="14"/>
  <c r="F295" i="14" s="1"/>
  <c r="I295" i="14" s="1"/>
  <c r="G297" i="14"/>
  <c r="F296" i="12"/>
  <c r="H296" i="12" s="1"/>
  <c r="G297" i="12" s="1"/>
  <c r="H341" i="15" l="1"/>
  <c r="F341" i="15" s="1"/>
  <c r="I341" i="15" s="1"/>
  <c r="G344" i="15"/>
  <c r="D345" i="15"/>
  <c r="H296" i="14"/>
  <c r="F296" i="14" s="1"/>
  <c r="I296" i="14" s="1"/>
  <c r="G298" i="14"/>
  <c r="F297" i="12"/>
  <c r="H297" i="12" s="1"/>
  <c r="G298" i="12" s="1"/>
  <c r="H342" i="15" l="1"/>
  <c r="F342" i="15" s="1"/>
  <c r="I342" i="15" s="1"/>
  <c r="G345" i="15"/>
  <c r="D346" i="15"/>
  <c r="H297" i="14"/>
  <c r="F297" i="14" s="1"/>
  <c r="I297" i="14" s="1"/>
  <c r="G299" i="14"/>
  <c r="F298" i="12"/>
  <c r="H298" i="12" s="1"/>
  <c r="G299" i="12" s="1"/>
  <c r="H343" i="15" l="1"/>
  <c r="F343" i="15" s="1"/>
  <c r="I343" i="15" s="1"/>
  <c r="D347" i="15"/>
  <c r="G346" i="15"/>
  <c r="H298" i="14"/>
  <c r="F298" i="14" s="1"/>
  <c r="I298" i="14" s="1"/>
  <c r="G300" i="14"/>
  <c r="F299" i="12"/>
  <c r="H299" i="12" s="1"/>
  <c r="G300" i="12" s="1"/>
  <c r="H344" i="15" l="1"/>
  <c r="F344" i="15" s="1"/>
  <c r="I344" i="15" s="1"/>
  <c r="G347" i="15"/>
  <c r="D348" i="15"/>
  <c r="H299" i="14"/>
  <c r="F299" i="14" s="1"/>
  <c r="I299" i="14" s="1"/>
  <c r="G301" i="14"/>
  <c r="F300" i="12"/>
  <c r="H300" i="12" s="1"/>
  <c r="G301" i="12" s="1"/>
  <c r="H345" i="15" l="1"/>
  <c r="F345" i="15" s="1"/>
  <c r="I345" i="15" s="1"/>
  <c r="D349" i="15"/>
  <c r="G348" i="15"/>
  <c r="H300" i="14"/>
  <c r="F300" i="14" s="1"/>
  <c r="I300" i="14" s="1"/>
  <c r="G302" i="14"/>
  <c r="F301" i="12"/>
  <c r="H301" i="12" s="1"/>
  <c r="G302" i="12" s="1"/>
  <c r="H346" i="15" l="1"/>
  <c r="F346" i="15" s="1"/>
  <c r="I346" i="15" s="1"/>
  <c r="G349" i="15"/>
  <c r="D350" i="15"/>
  <c r="H301" i="14"/>
  <c r="F301" i="14" s="1"/>
  <c r="I301" i="14" s="1"/>
  <c r="G303" i="14"/>
  <c r="F302" i="12"/>
  <c r="H302" i="12" s="1"/>
  <c r="G303" i="12" s="1"/>
  <c r="H347" i="15" l="1"/>
  <c r="F347" i="15" s="1"/>
  <c r="I347" i="15" s="1"/>
  <c r="D351" i="15"/>
  <c r="G350" i="15"/>
  <c r="H302" i="14"/>
  <c r="F302" i="14" s="1"/>
  <c r="I302" i="14" s="1"/>
  <c r="G304" i="14"/>
  <c r="F303" i="12"/>
  <c r="H303" i="12" s="1"/>
  <c r="G304" i="12" s="1"/>
  <c r="H348" i="15" l="1"/>
  <c r="F348" i="15" s="1"/>
  <c r="I348" i="15" s="1"/>
  <c r="D352" i="15"/>
  <c r="G351" i="15"/>
  <c r="H303" i="14"/>
  <c r="F303" i="14" s="1"/>
  <c r="I303" i="14" s="1"/>
  <c r="G305" i="14"/>
  <c r="F304" i="12"/>
  <c r="H304" i="12" s="1"/>
  <c r="G305" i="12" s="1"/>
  <c r="H349" i="15" l="1"/>
  <c r="F349" i="15" s="1"/>
  <c r="I349" i="15" s="1"/>
  <c r="G352" i="15"/>
  <c r="D353" i="15"/>
  <c r="H304" i="14"/>
  <c r="F304" i="14" s="1"/>
  <c r="I304" i="14" s="1"/>
  <c r="G306" i="14"/>
  <c r="F305" i="12"/>
  <c r="H305" i="12" s="1"/>
  <c r="G306" i="12" s="1"/>
  <c r="H350" i="15" l="1"/>
  <c r="F350" i="15" s="1"/>
  <c r="I350" i="15" s="1"/>
  <c r="G353" i="15"/>
  <c r="D354" i="15"/>
  <c r="H305" i="14"/>
  <c r="F305" i="14" s="1"/>
  <c r="I305" i="14" s="1"/>
  <c r="G307" i="14"/>
  <c r="F306" i="12"/>
  <c r="H306" i="12" s="1"/>
  <c r="G307" i="12" s="1"/>
  <c r="H351" i="15" l="1"/>
  <c r="F351" i="15" s="1"/>
  <c r="I351" i="15" s="1"/>
  <c r="G354" i="15"/>
  <c r="D355" i="15"/>
  <c r="H306" i="14"/>
  <c r="F306" i="14" s="1"/>
  <c r="I306" i="14" s="1"/>
  <c r="G308" i="14"/>
  <c r="F307" i="12"/>
  <c r="H307" i="12" s="1"/>
  <c r="G308" i="12" s="1"/>
  <c r="H352" i="15" l="1"/>
  <c r="F352" i="15" s="1"/>
  <c r="I352" i="15" s="1"/>
  <c r="G355" i="15"/>
  <c r="D356" i="15"/>
  <c r="H307" i="14"/>
  <c r="F307" i="14" s="1"/>
  <c r="I307" i="14" s="1"/>
  <c r="G309" i="14"/>
  <c r="F308" i="12"/>
  <c r="H308" i="12" s="1"/>
  <c r="G309" i="12" s="1"/>
  <c r="H353" i="15" l="1"/>
  <c r="F353" i="15" s="1"/>
  <c r="I353" i="15" s="1"/>
  <c r="D357" i="15"/>
  <c r="G356" i="15"/>
  <c r="H308" i="14"/>
  <c r="F308" i="14" s="1"/>
  <c r="I308" i="14" s="1"/>
  <c r="G310" i="14"/>
  <c r="F309" i="12"/>
  <c r="H309" i="12" s="1"/>
  <c r="G310" i="12" s="1"/>
  <c r="H354" i="15" l="1"/>
  <c r="F354" i="15" s="1"/>
  <c r="I354" i="15" s="1"/>
  <c r="G357" i="15"/>
  <c r="D358" i="15"/>
  <c r="H309" i="14"/>
  <c r="F309" i="14" s="1"/>
  <c r="I309" i="14" s="1"/>
  <c r="G311" i="14"/>
  <c r="F310" i="12"/>
  <c r="H310" i="12" s="1"/>
  <c r="G311" i="12" s="1"/>
  <c r="H355" i="15" l="1"/>
  <c r="F355" i="15" s="1"/>
  <c r="I355" i="15" s="1"/>
  <c r="G358" i="15"/>
  <c r="D359" i="15"/>
  <c r="H310" i="14"/>
  <c r="F310" i="14" s="1"/>
  <c r="I310" i="14" s="1"/>
  <c r="G312" i="14"/>
  <c r="F311" i="12"/>
  <c r="H311" i="12" s="1"/>
  <c r="G312" i="12" s="1"/>
  <c r="H356" i="15" l="1"/>
  <c r="F356" i="15" s="1"/>
  <c r="I356" i="15" s="1"/>
  <c r="D360" i="15"/>
  <c r="G359" i="15"/>
  <c r="H311" i="14"/>
  <c r="F311" i="14" s="1"/>
  <c r="I311" i="14" s="1"/>
  <c r="G313" i="14"/>
  <c r="F312" i="12"/>
  <c r="H312" i="12" s="1"/>
  <c r="G313" i="12" s="1"/>
  <c r="H357" i="15" l="1"/>
  <c r="F357" i="15" s="1"/>
  <c r="I357" i="15" s="1"/>
  <c r="D361" i="15"/>
  <c r="G360" i="15"/>
  <c r="H312" i="14"/>
  <c r="F312" i="14" s="1"/>
  <c r="I312" i="14" s="1"/>
  <c r="G314" i="14"/>
  <c r="F313" i="12"/>
  <c r="H313" i="12" s="1"/>
  <c r="G314" i="12" s="1"/>
  <c r="H358" i="15" l="1"/>
  <c r="F358" i="15" s="1"/>
  <c r="I358" i="15" s="1"/>
  <c r="G361" i="15"/>
  <c r="D362" i="15"/>
  <c r="H313" i="14"/>
  <c r="F313" i="14" s="1"/>
  <c r="I313" i="14" s="1"/>
  <c r="G315" i="14"/>
  <c r="F314" i="12"/>
  <c r="H314" i="12" s="1"/>
  <c r="G315" i="12" s="1"/>
  <c r="H359" i="15" l="1"/>
  <c r="F359" i="15" s="1"/>
  <c r="I359" i="15" s="1"/>
  <c r="D363" i="15"/>
  <c r="G362" i="15"/>
  <c r="H314" i="14"/>
  <c r="F314" i="14" s="1"/>
  <c r="I314" i="14" s="1"/>
  <c r="G316" i="14"/>
  <c r="F315" i="12"/>
  <c r="H315" i="12" s="1"/>
  <c r="G316" i="12" s="1"/>
  <c r="H360" i="15" l="1"/>
  <c r="F360" i="15" s="1"/>
  <c r="I360" i="15" s="1"/>
  <c r="D364" i="15"/>
  <c r="G363" i="15"/>
  <c r="H315" i="14"/>
  <c r="F315" i="14" s="1"/>
  <c r="I315" i="14" s="1"/>
  <c r="G317" i="14"/>
  <c r="F316" i="12"/>
  <c r="H316" i="12" s="1"/>
  <c r="G317" i="12" s="1"/>
  <c r="H361" i="15" l="1"/>
  <c r="F361" i="15" s="1"/>
  <c r="I361" i="15" s="1"/>
  <c r="G364" i="15"/>
  <c r="D365" i="15"/>
  <c r="H316" i="14"/>
  <c r="F316" i="14" s="1"/>
  <c r="I316" i="14" s="1"/>
  <c r="G318" i="14"/>
  <c r="F317" i="12"/>
  <c r="H317" i="12" s="1"/>
  <c r="G318" i="12" s="1"/>
  <c r="H362" i="15" l="1"/>
  <c r="F362" i="15" s="1"/>
  <c r="I362" i="15" s="1"/>
  <c r="G365" i="15"/>
  <c r="D366" i="15"/>
  <c r="H317" i="14"/>
  <c r="F317" i="14" s="1"/>
  <c r="I317" i="14" s="1"/>
  <c r="G319" i="14"/>
  <c r="F318" i="12"/>
  <c r="H318" i="12" s="1"/>
  <c r="G319" i="12" s="1"/>
  <c r="H363" i="15" l="1"/>
  <c r="F363" i="15" s="1"/>
  <c r="I363" i="15" s="1"/>
  <c r="D367" i="15"/>
  <c r="G366" i="15"/>
  <c r="H318" i="14"/>
  <c r="F318" i="14" s="1"/>
  <c r="I318" i="14" s="1"/>
  <c r="G320" i="14"/>
  <c r="F319" i="12"/>
  <c r="H319" i="12" s="1"/>
  <c r="G320" i="12" s="1"/>
  <c r="H364" i="15" l="1"/>
  <c r="F364" i="15" s="1"/>
  <c r="I364" i="15" s="1"/>
  <c r="G367" i="15"/>
  <c r="D368" i="15"/>
  <c r="H319" i="14"/>
  <c r="F319" i="14" s="1"/>
  <c r="I319" i="14" s="1"/>
  <c r="G321" i="14"/>
  <c r="F320" i="12"/>
  <c r="H320" i="12" s="1"/>
  <c r="G321" i="12" s="1"/>
  <c r="H365" i="15" l="1"/>
  <c r="F365" i="15" s="1"/>
  <c r="I365" i="15" s="1"/>
  <c r="D369" i="15"/>
  <c r="G368" i="15"/>
  <c r="H320" i="14"/>
  <c r="F320" i="14" s="1"/>
  <c r="I320" i="14" s="1"/>
  <c r="G322" i="14"/>
  <c r="F321" i="12"/>
  <c r="H321" i="12"/>
  <c r="G322" i="12" s="1"/>
  <c r="H366" i="15" l="1"/>
  <c r="F366" i="15" s="1"/>
  <c r="I366" i="15" s="1"/>
  <c r="G369" i="15"/>
  <c r="D370" i="15"/>
  <c r="G370" i="15" s="1"/>
  <c r="H321" i="14"/>
  <c r="F321" i="14" s="1"/>
  <c r="I321" i="14" s="1"/>
  <c r="G323" i="14"/>
  <c r="F322" i="12"/>
  <c r="H322" i="12" s="1"/>
  <c r="G323" i="12" s="1"/>
  <c r="H367" i="15" l="1"/>
  <c r="F367" i="15" s="1"/>
  <c r="I367" i="15" s="1"/>
  <c r="H322" i="14"/>
  <c r="F322" i="14" s="1"/>
  <c r="I322" i="14" s="1"/>
  <c r="G324" i="14"/>
  <c r="F323" i="12"/>
  <c r="H323" i="12" s="1"/>
  <c r="G324" i="12" s="1"/>
  <c r="H368" i="15" l="1"/>
  <c r="F368" i="15" s="1"/>
  <c r="I368" i="15" s="1"/>
  <c r="H323" i="14"/>
  <c r="F323" i="14" s="1"/>
  <c r="I323" i="14" s="1"/>
  <c r="G325" i="14"/>
  <c r="F324" i="12"/>
  <c r="H324" i="12" s="1"/>
  <c r="G325" i="12" s="1"/>
  <c r="H369" i="15" l="1"/>
  <c r="F369" i="15" s="1"/>
  <c r="I369" i="15" s="1"/>
  <c r="H324" i="14"/>
  <c r="F324" i="14" s="1"/>
  <c r="I324" i="14" s="1"/>
  <c r="G326" i="14"/>
  <c r="F325" i="12"/>
  <c r="H325" i="12" s="1"/>
  <c r="G326" i="12" s="1"/>
  <c r="H370" i="15" l="1"/>
  <c r="F370" i="15" s="1"/>
  <c r="I370" i="15" s="1"/>
  <c r="H325" i="14"/>
  <c r="F325" i="14" s="1"/>
  <c r="I325" i="14" s="1"/>
  <c r="G327" i="14"/>
  <c r="F326" i="12"/>
  <c r="H326" i="12"/>
  <c r="G327" i="12" s="1"/>
  <c r="H326" i="14" l="1"/>
  <c r="F326" i="14" s="1"/>
  <c r="I326" i="14" s="1"/>
  <c r="G328" i="14"/>
  <c r="F327" i="12"/>
  <c r="H327" i="12" s="1"/>
  <c r="G328" i="12" s="1"/>
  <c r="H327" i="14" l="1"/>
  <c r="F327" i="14" s="1"/>
  <c r="I327" i="14" s="1"/>
  <c r="G329" i="14"/>
  <c r="F328" i="12"/>
  <c r="H328" i="12" s="1"/>
  <c r="G329" i="12" s="1"/>
  <c r="H328" i="14" l="1"/>
  <c r="F328" i="14" s="1"/>
  <c r="I328" i="14" s="1"/>
  <c r="G330" i="14"/>
  <c r="F329" i="12"/>
  <c r="H329" i="12" s="1"/>
  <c r="G330" i="12" s="1"/>
  <c r="H329" i="14" l="1"/>
  <c r="F329" i="14" s="1"/>
  <c r="I329" i="14" s="1"/>
  <c r="G331" i="14"/>
  <c r="F330" i="12"/>
  <c r="H330" i="12" s="1"/>
  <c r="G331" i="12" s="1"/>
  <c r="H330" i="14" l="1"/>
  <c r="F330" i="14" s="1"/>
  <c r="I330" i="14" s="1"/>
  <c r="G332" i="14"/>
  <c r="F331" i="12"/>
  <c r="H331" i="12" s="1"/>
  <c r="G332" i="12" s="1"/>
  <c r="H331" i="14" l="1"/>
  <c r="F331" i="14" s="1"/>
  <c r="I331" i="14" s="1"/>
  <c r="G333" i="14"/>
  <c r="F332" i="12"/>
  <c r="H332" i="12" s="1"/>
  <c r="G333" i="12" s="1"/>
  <c r="H332" i="14" l="1"/>
  <c r="F332" i="14" s="1"/>
  <c r="I332" i="14" s="1"/>
  <c r="G334" i="14"/>
  <c r="F333" i="12"/>
  <c r="H333" i="12" s="1"/>
  <c r="G334" i="12" s="1"/>
  <c r="H333" i="14" l="1"/>
  <c r="F333" i="14" s="1"/>
  <c r="I333" i="14" s="1"/>
  <c r="G335" i="14"/>
  <c r="F334" i="12"/>
  <c r="H334" i="12" s="1"/>
  <c r="G335" i="12" s="1"/>
  <c r="H334" i="14" l="1"/>
  <c r="F334" i="14" s="1"/>
  <c r="I334" i="14" s="1"/>
  <c r="G336" i="14"/>
  <c r="F335" i="12"/>
  <c r="H335" i="12" s="1"/>
  <c r="G336" i="12" s="1"/>
  <c r="H335" i="14" l="1"/>
  <c r="F335" i="14" s="1"/>
  <c r="I335" i="14" s="1"/>
  <c r="G337" i="14"/>
  <c r="F336" i="12"/>
  <c r="H336" i="12" s="1"/>
  <c r="G337" i="12" s="1"/>
  <c r="H336" i="14" l="1"/>
  <c r="F336" i="14" s="1"/>
  <c r="I336" i="14" s="1"/>
  <c r="G338" i="14"/>
  <c r="F337" i="12"/>
  <c r="H337" i="12" s="1"/>
  <c r="G338" i="12" s="1"/>
  <c r="H337" i="14" l="1"/>
  <c r="F337" i="14" s="1"/>
  <c r="I337" i="14" s="1"/>
  <c r="G339" i="14"/>
  <c r="F338" i="12"/>
  <c r="H338" i="12" s="1"/>
  <c r="G339" i="12" s="1"/>
  <c r="H338" i="14" l="1"/>
  <c r="F338" i="14" s="1"/>
  <c r="I338" i="14" s="1"/>
  <c r="G340" i="14"/>
  <c r="F339" i="12"/>
  <c r="H339" i="12" s="1"/>
  <c r="G340" i="12" s="1"/>
  <c r="H339" i="14" l="1"/>
  <c r="F339" i="14" s="1"/>
  <c r="I339" i="14" s="1"/>
  <c r="G341" i="14"/>
  <c r="F340" i="12"/>
  <c r="H340" i="12" s="1"/>
  <c r="G341" i="12" s="1"/>
  <c r="H340" i="14" l="1"/>
  <c r="F340" i="14" s="1"/>
  <c r="I340" i="14" s="1"/>
  <c r="G342" i="14"/>
  <c r="F341" i="12"/>
  <c r="H341" i="12" s="1"/>
  <c r="G342" i="12" s="1"/>
  <c r="H341" i="14" l="1"/>
  <c r="F341" i="14" s="1"/>
  <c r="I341" i="14" s="1"/>
  <c r="G343" i="14"/>
  <c r="F342" i="12"/>
  <c r="H342" i="12" s="1"/>
  <c r="G343" i="12" s="1"/>
  <c r="H342" i="14" l="1"/>
  <c r="F342" i="14" s="1"/>
  <c r="I342" i="14" s="1"/>
  <c r="G344" i="14"/>
  <c r="F343" i="12"/>
  <c r="H343" i="12" s="1"/>
  <c r="G344" i="12" s="1"/>
  <c r="H343" i="14" l="1"/>
  <c r="F343" i="14" s="1"/>
  <c r="I343" i="14" s="1"/>
  <c r="G345" i="14"/>
  <c r="F344" i="12"/>
  <c r="H344" i="12" s="1"/>
  <c r="G345" i="12" s="1"/>
  <c r="H344" i="14" l="1"/>
  <c r="F344" i="14" s="1"/>
  <c r="I344" i="14" s="1"/>
  <c r="G346" i="14"/>
  <c r="F345" i="12"/>
  <c r="H345" i="12" s="1"/>
  <c r="G346" i="12" s="1"/>
  <c r="H345" i="14" l="1"/>
  <c r="F345" i="14" s="1"/>
  <c r="I345" i="14" s="1"/>
  <c r="G347" i="14"/>
  <c r="F346" i="12"/>
  <c r="H346" i="12" s="1"/>
  <c r="G347" i="12" s="1"/>
  <c r="H346" i="14" l="1"/>
  <c r="F346" i="14" s="1"/>
  <c r="I346" i="14" s="1"/>
  <c r="G348" i="14"/>
  <c r="F347" i="12"/>
  <c r="H347" i="12" s="1"/>
  <c r="G348" i="12" s="1"/>
  <c r="H347" i="14" l="1"/>
  <c r="F347" i="14" s="1"/>
  <c r="I347" i="14" s="1"/>
  <c r="G349" i="14"/>
  <c r="F348" i="12"/>
  <c r="H348" i="12" s="1"/>
  <c r="G349" i="12" s="1"/>
  <c r="H348" i="14" l="1"/>
  <c r="F348" i="14" s="1"/>
  <c r="I348" i="14" s="1"/>
  <c r="G350" i="14"/>
  <c r="F349" i="12"/>
  <c r="H349" i="12" s="1"/>
  <c r="G350" i="12" s="1"/>
  <c r="H349" i="14" l="1"/>
  <c r="F349" i="14" s="1"/>
  <c r="I349" i="14" s="1"/>
  <c r="G351" i="14"/>
  <c r="F350" i="12"/>
  <c r="H350" i="12" s="1"/>
  <c r="G351" i="12" s="1"/>
  <c r="H350" i="14" l="1"/>
  <c r="F350" i="14" s="1"/>
  <c r="I350" i="14" s="1"/>
  <c r="G352" i="14"/>
  <c r="F351" i="12"/>
  <c r="H351" i="12" s="1"/>
  <c r="G352" i="12" s="1"/>
  <c r="H351" i="14" l="1"/>
  <c r="F351" i="14" s="1"/>
  <c r="I351" i="14" s="1"/>
  <c r="G353" i="14"/>
  <c r="F352" i="12"/>
  <c r="H352" i="12" s="1"/>
  <c r="G353" i="12" s="1"/>
  <c r="H352" i="14" l="1"/>
  <c r="F352" i="14" s="1"/>
  <c r="I352" i="14" s="1"/>
  <c r="G354" i="14"/>
  <c r="F353" i="12"/>
  <c r="H353" i="12" s="1"/>
  <c r="G354" i="12" s="1"/>
  <c r="H353" i="14" l="1"/>
  <c r="F353" i="14" s="1"/>
  <c r="I353" i="14" s="1"/>
  <c r="G355" i="14"/>
  <c r="F354" i="12"/>
  <c r="H354" i="12"/>
  <c r="G355" i="12" s="1"/>
  <c r="H354" i="14" l="1"/>
  <c r="F354" i="14" s="1"/>
  <c r="I354" i="14" s="1"/>
  <c r="G356" i="14"/>
  <c r="F355" i="12"/>
  <c r="H355" i="12" s="1"/>
  <c r="G356" i="12" s="1"/>
  <c r="H355" i="14" l="1"/>
  <c r="F355" i="14" s="1"/>
  <c r="I355" i="14" s="1"/>
  <c r="G357" i="14"/>
  <c r="F356" i="12"/>
  <c r="H356" i="12" s="1"/>
  <c r="G357" i="12" s="1"/>
  <c r="H356" i="14" l="1"/>
  <c r="F356" i="14" s="1"/>
  <c r="I356" i="14" s="1"/>
  <c r="G358" i="14"/>
  <c r="F357" i="12"/>
  <c r="H357" i="12" s="1"/>
  <c r="G358" i="12" s="1"/>
  <c r="H357" i="14" l="1"/>
  <c r="F357" i="14" s="1"/>
  <c r="I357" i="14" s="1"/>
  <c r="G359" i="14"/>
  <c r="F358" i="12"/>
  <c r="H358" i="12" s="1"/>
  <c r="G359" i="12" s="1"/>
  <c r="H358" i="14" l="1"/>
  <c r="F358" i="14" s="1"/>
  <c r="I358" i="14" s="1"/>
  <c r="G360" i="14"/>
  <c r="F359" i="12"/>
  <c r="H359" i="12" s="1"/>
  <c r="G360" i="12" s="1"/>
  <c r="H359" i="14" l="1"/>
  <c r="F359" i="14" s="1"/>
  <c r="I359" i="14" s="1"/>
  <c r="G361" i="14"/>
  <c r="F360" i="12"/>
  <c r="H360" i="12" s="1"/>
  <c r="G361" i="12" s="1"/>
  <c r="H360" i="14" l="1"/>
  <c r="F360" i="14" s="1"/>
  <c r="I360" i="14" s="1"/>
  <c r="G362" i="14"/>
  <c r="F361" i="12"/>
  <c r="H361" i="12" s="1"/>
  <c r="G362" i="12" s="1"/>
  <c r="H361" i="14" l="1"/>
  <c r="F361" i="14" s="1"/>
  <c r="I361" i="14" s="1"/>
  <c r="G363" i="14"/>
  <c r="F362" i="12"/>
  <c r="H362" i="12" s="1"/>
  <c r="G363" i="12" s="1"/>
  <c r="H362" i="14" l="1"/>
  <c r="F362" i="14" s="1"/>
  <c r="I362" i="14" s="1"/>
  <c r="G364" i="14"/>
  <c r="F363" i="12"/>
  <c r="H363" i="12" s="1"/>
  <c r="G364" i="12" s="1"/>
  <c r="H363" i="14" l="1"/>
  <c r="F363" i="14" s="1"/>
  <c r="I363" i="14" s="1"/>
  <c r="G365" i="14"/>
  <c r="F364" i="12"/>
  <c r="H364" i="12" s="1"/>
  <c r="G365" i="12" s="1"/>
  <c r="H364" i="14" l="1"/>
  <c r="F364" i="14" s="1"/>
  <c r="I364" i="14" s="1"/>
  <c r="G366" i="14"/>
  <c r="F365" i="12"/>
  <c r="H365" i="12" s="1"/>
  <c r="G366" i="12" s="1"/>
  <c r="H365" i="14" l="1"/>
  <c r="F365" i="14" s="1"/>
  <c r="I365" i="14" s="1"/>
  <c r="G367" i="14"/>
  <c r="F366" i="12"/>
  <c r="H366" i="12" s="1"/>
  <c r="G367" i="12" s="1"/>
  <c r="H366" i="14" l="1"/>
  <c r="F366" i="14" s="1"/>
  <c r="I366" i="14" s="1"/>
  <c r="G368" i="14"/>
  <c r="F367" i="12"/>
  <c r="H367" i="12" s="1"/>
  <c r="G368" i="12" s="1"/>
  <c r="H367" i="14" l="1"/>
  <c r="F367" i="14" s="1"/>
  <c r="I367" i="14" s="1"/>
  <c r="G369" i="14"/>
  <c r="G370" i="14"/>
  <c r="F368" i="12"/>
  <c r="H368" i="12" s="1"/>
  <c r="G369" i="12" s="1"/>
  <c r="H368" i="14" l="1"/>
  <c r="F368" i="14" s="1"/>
  <c r="I368" i="14" s="1"/>
  <c r="F369" i="12"/>
  <c r="H369" i="12" s="1"/>
  <c r="G370" i="12" s="1"/>
  <c r="H369" i="14" l="1"/>
  <c r="F369" i="14" s="1"/>
  <c r="I369" i="14" s="1"/>
  <c r="F370" i="12"/>
  <c r="H370" i="12" s="1"/>
  <c r="H370" i="14" l="1"/>
  <c r="F370" i="14" s="1"/>
  <c r="I370" i="14" s="1"/>
</calcChain>
</file>

<file path=xl/sharedStrings.xml><?xml version="1.0" encoding="utf-8"?>
<sst xmlns="http://schemas.openxmlformats.org/spreadsheetml/2006/main" count="208" uniqueCount="124">
  <si>
    <t>Revenue</t>
  </si>
  <si>
    <t>Cost of Goods Sold</t>
  </si>
  <si>
    <t>Gross Margin</t>
  </si>
  <si>
    <t>Selling, General, and Administrative Expenses</t>
  </si>
  <si>
    <t>Operating Margin</t>
  </si>
  <si>
    <t>Interest Expense</t>
  </si>
  <si>
    <t>Other Income and Expense</t>
  </si>
  <si>
    <t>Net Profit</t>
  </si>
  <si>
    <t>Research Development</t>
  </si>
  <si>
    <t>Cost of product</t>
  </si>
  <si>
    <t>Selling price</t>
  </si>
  <si>
    <t>Markup</t>
  </si>
  <si>
    <t>Gross Margin Percent</t>
  </si>
  <si>
    <t>Selling Expenses</t>
  </si>
  <si>
    <t>Adminstrative Expenses</t>
  </si>
  <si>
    <t>Amortization Expense</t>
  </si>
  <si>
    <t>Depreciation Expense</t>
  </si>
  <si>
    <t>Operating Income</t>
  </si>
  <si>
    <t>Income Tax Expense</t>
  </si>
  <si>
    <t>Total Operating Expenses</t>
  </si>
  <si>
    <t>EBIT</t>
  </si>
  <si>
    <t>EBITDA</t>
  </si>
  <si>
    <t>Net Income (Loss)</t>
  </si>
  <si>
    <t>Other Expenses</t>
  </si>
  <si>
    <t>Income Statement</t>
  </si>
  <si>
    <t>Balance Sheet</t>
  </si>
  <si>
    <t>Cash</t>
  </si>
  <si>
    <t>Accounts Receivable</t>
  </si>
  <si>
    <t>Inventories</t>
  </si>
  <si>
    <t>Total Current Assets</t>
  </si>
  <si>
    <t>Property and Equipment</t>
  </si>
  <si>
    <t>Other Assets</t>
  </si>
  <si>
    <t>Total Long-term Assets</t>
  </si>
  <si>
    <t>Total Assets</t>
  </si>
  <si>
    <t>Accounts Payable</t>
  </si>
  <si>
    <t>Accrued Expenses</t>
  </si>
  <si>
    <t>Notes Payable Current</t>
  </si>
  <si>
    <t>Total Current Liabilities</t>
  </si>
  <si>
    <t>Notes Payable Long Term</t>
  </si>
  <si>
    <t>Total Liabilities</t>
  </si>
  <si>
    <t>Common Stock</t>
  </si>
  <si>
    <t>Additional Paid-in Capital</t>
  </si>
  <si>
    <t>Retained Earnings</t>
  </si>
  <si>
    <t>Total Equity</t>
  </si>
  <si>
    <t>Total Liabiltiies and Equity</t>
  </si>
  <si>
    <t>S,G &amp; A Expenses</t>
  </si>
  <si>
    <t>Return on Assets</t>
  </si>
  <si>
    <t>Return on Equity</t>
  </si>
  <si>
    <t>General &amp; Admin Expenses</t>
  </si>
  <si>
    <t>F</t>
  </si>
  <si>
    <t>Margin Net of Variable Expenses</t>
  </si>
  <si>
    <t>Beginning Inventory</t>
  </si>
  <si>
    <t>Purchases</t>
  </si>
  <si>
    <t>Goods Available for Sale</t>
  </si>
  <si>
    <t>Ending Inventory</t>
  </si>
  <si>
    <t>Subscribers at beginning of month:</t>
  </si>
  <si>
    <t>Subscribers lost:</t>
  </si>
  <si>
    <t>New subscribers:</t>
  </si>
  <si>
    <t>Subscribers at end of month:</t>
  </si>
  <si>
    <t>Churn rate:</t>
  </si>
  <si>
    <t>Subscribers at beginning of year:</t>
  </si>
  <si>
    <t>Subscribers at end of year:</t>
  </si>
  <si>
    <t>Annual churn rate:</t>
  </si>
  <si>
    <t>Monthly revenue</t>
  </si>
  <si>
    <t>Cost of goods sold</t>
  </si>
  <si>
    <t>Average customer margin</t>
  </si>
  <si>
    <t>Customer Lifetime Value</t>
  </si>
  <si>
    <t>Beg. Employees</t>
  </si>
  <si>
    <t>New Hires</t>
  </si>
  <si>
    <t>Separations</t>
  </si>
  <si>
    <t>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</si>
  <si>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</si>
  <si>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</si>
  <si>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</si>
  <si>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</si>
  <si>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</si>
  <si>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</si>
  <si>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</si>
  <si>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</si>
  <si>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</si>
  <si>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</si>
  <si>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</si>
  <si>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</si>
  <si>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Average monthly employment</t>
  </si>
  <si>
    <t>Employee Turnover</t>
  </si>
  <si>
    <t>End. Employees</t>
  </si>
  <si>
    <t>Date</t>
  </si>
  <si>
    <t>Payment</t>
  </si>
  <si>
    <t>Principle</t>
  </si>
  <si>
    <t>Interest</t>
  </si>
  <si>
    <t>Balance</t>
  </si>
  <si>
    <t>Total interest paid</t>
  </si>
  <si>
    <t>Effective Rate</t>
  </si>
  <si>
    <t>Given Effective Rate</t>
  </si>
  <si>
    <t>Compute Nominal Rate</t>
  </si>
  <si>
    <t>Given Nominal Rate</t>
  </si>
  <si>
    <t>Compute Effective Rate</t>
  </si>
  <si>
    <t>Compute Effective Rate with FV</t>
  </si>
  <si>
    <t>Amount Borrowed:</t>
  </si>
  <si>
    <t>Interest Rate:</t>
  </si>
  <si>
    <t>Years</t>
  </si>
  <si>
    <t>Your monthly payment:</t>
  </si>
  <si>
    <t>Pmt No.</t>
  </si>
  <si>
    <t>Pmt Amt</t>
  </si>
  <si>
    <t>Pmt No</t>
  </si>
  <si>
    <t>New Rate</t>
  </si>
  <si>
    <t>Interest Changes</t>
  </si>
  <si>
    <t>Rate</t>
  </si>
  <si>
    <t>Asset No.</t>
  </si>
  <si>
    <t>Year Acquired</t>
  </si>
  <si>
    <t>Useful Life</t>
  </si>
  <si>
    <t>Cost</t>
  </si>
  <si>
    <t>Total</t>
  </si>
  <si>
    <t>Future Value</t>
  </si>
  <si>
    <t>Discount Rate</t>
  </si>
  <si>
    <t>Present Value</t>
  </si>
  <si>
    <t>Year</t>
  </si>
  <si>
    <t>Rent</t>
  </si>
  <si>
    <t>PV</t>
  </si>
  <si>
    <t>Expected Future Cash Flow</t>
  </si>
  <si>
    <t>Desired Return:</t>
  </si>
  <si>
    <t>Net Present Value:</t>
  </si>
  <si>
    <t>Internal Rate of Return:</t>
  </si>
  <si>
    <t>Cash Flows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</si>
</sst>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6" formatCode="&quot;$&quot;#,##0_);[Red]\(&quot;$&quot;#,##0\)"/>
    <numFmt numFmtId="8" formatCode="&quot;$&quot;#,##0.00_);[Red]\(&quot;$&quot;#,##0.00\)"/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5" formatCode="0.000%"/>
  </numFmts>
  <fonts count="6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auto="1"/>
      </bottom>
      <diagonal/>
    </border>
    <border>
      <left/>
      <right/>
      <top style="thin">
        <color indexed="64"/>
      </top>
      <bottom style="double">
        <color auto="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2" fillId="2" borderId="4" applyNumberFormat="0" applyAlignment="0" applyProtection="0"/>
    <xf numFmtId="43" fontId="3" fillId="0" borderId="0" applyFont="0" applyFill="0" applyBorder="0" applyAlignment="0" applyProtection="0"/>
    <xf numFmtId="0" fontId="5" fillId="3" borderId="5" applyNumberFormat="0" applyAlignment="0" applyProtection="0"/>
  </cellStyleXfs>
  <cellXfs count="38">
    <xf numFmtId="0" fontId="0" fillId="0" borderId="0" xfId="0"/>
    <xf numFmtId="0" fontId="0" fillId="0" borderId="0" xfId="0" applyAlignment="1">
      <alignment wrapText="1"/>
    </xf>
    <xf numFmtId="43" fontId="0" fillId="0" borderId="0" xfId="0" applyNumberFormat="1"/>
    <xf numFmtId="43" fontId="0" fillId="0" borderId="1" xfId="0" applyNumberFormat="1" applyBorder="1"/>
    <xf numFmtId="41" fontId="0" fillId="0" borderId="0" xfId="0" applyNumberFormat="1"/>
    <xf numFmtId="41" fontId="0" fillId="0" borderId="1" xfId="0" applyNumberFormat="1" applyBorder="1"/>
    <xf numFmtId="9" fontId="0" fillId="0" borderId="0" xfId="0" applyNumberFormat="1"/>
    <xf numFmtId="9" fontId="0" fillId="0" borderId="1" xfId="0" applyNumberFormat="1" applyBorder="1"/>
    <xf numFmtId="0" fontId="1" fillId="0" borderId="0" xfId="0" applyFont="1" applyAlignment="1">
      <alignment horizontal="centerContinuous"/>
    </xf>
    <xf numFmtId="9" fontId="0" fillId="0" borderId="2" xfId="0" applyNumberFormat="1" applyBorder="1"/>
    <xf numFmtId="6" fontId="0" fillId="0" borderId="0" xfId="0" applyNumberFormat="1"/>
    <xf numFmtId="6" fontId="0" fillId="0" borderId="2" xfId="0" applyNumberFormat="1" applyBorder="1"/>
    <xf numFmtId="41" fontId="0" fillId="0" borderId="3" xfId="0" applyNumberFormat="1" applyBorder="1"/>
    <xf numFmtId="0" fontId="1" fillId="0" borderId="0" xfId="0" applyFont="1"/>
    <xf numFmtId="0" fontId="2" fillId="2" borderId="4" xfId="1"/>
    <xf numFmtId="10" fontId="2" fillId="2" borderId="4" xfId="1" applyNumberFormat="1"/>
    <xf numFmtId="6" fontId="0" fillId="0" borderId="3" xfId="0" applyNumberFormat="1" applyBorder="1"/>
    <xf numFmtId="9" fontId="0" fillId="0" borderId="0" xfId="0" applyNumberFormat="1" applyAlignment="1">
      <alignment wrapText="1"/>
    </xf>
    <xf numFmtId="43" fontId="0" fillId="0" borderId="3" xfId="0" applyNumberFormat="1" applyBorder="1"/>
    <xf numFmtId="0" fontId="0" fillId="0" borderId="0" xfId="0" applyAlignment="1">
      <alignment horizontal="right" indent="1"/>
    </xf>
    <xf numFmtId="10" fontId="0" fillId="0" borderId="0" xfId="0" applyNumberFormat="1"/>
    <xf numFmtId="43" fontId="0" fillId="0" borderId="0" xfId="2" applyFont="1"/>
    <xf numFmtId="164" fontId="0" fillId="0" borderId="0" xfId="2" applyNumberFormat="1" applyFont="1"/>
    <xf numFmtId="0" fontId="4" fillId="0" borderId="1" xfId="0" applyFont="1" applyBorder="1" applyAlignment="1">
      <alignment horizontal="center"/>
    </xf>
    <xf numFmtId="14" fontId="0" fillId="0" borderId="0" xfId="0" applyNumberFormat="1"/>
    <xf numFmtId="165" fontId="0" fillId="0" borderId="0" xfId="0" applyNumberFormat="1"/>
    <xf numFmtId="41" fontId="5" fillId="3" borderId="5" xfId="3" applyNumberFormat="1"/>
    <xf numFmtId="165" fontId="5" fillId="3" borderId="5" xfId="3" applyNumberFormat="1"/>
    <xf numFmtId="8" fontId="0" fillId="0" borderId="6" xfId="0" applyNumberFormat="1" applyBorder="1"/>
    <xf numFmtId="0" fontId="5" fillId="3" borderId="5" xfId="3"/>
    <xf numFmtId="0" fontId="4" fillId="0" borderId="0" xfId="0" applyFont="1" applyFill="1" applyBorder="1" applyAlignment="1">
      <alignment horizontal="centerContinuous"/>
    </xf>
    <xf numFmtId="0" fontId="0" fillId="0" borderId="0" xfId="0" applyAlignment="1">
      <alignment horizontal="centerContinuous"/>
    </xf>
    <xf numFmtId="0" fontId="0" fillId="0" borderId="0" xfId="0" applyNumberFormat="1"/>
    <xf numFmtId="14" fontId="5" fillId="3" borderId="5" xfId="3" applyNumberForma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8" fontId="0" fillId="0" borderId="3" xfId="0" applyNumberFormat="1" applyBorder="1"/>
    <xf numFmtId="0" fontId="4" fillId="0" borderId="1" xfId="0" applyFont="1" applyBorder="1" applyAlignment="1">
      <alignment horizontal="center" wrapText="1"/>
    </xf>
  </cellXfs>
  <cellStyles count="4">
    <cellStyle name="Comma" xfId="2" builtinId="3"/>
    <cellStyle name="Input" xfId="3" builtinId="20"/>
    <cellStyle name="Normal" xfId="0" builtinId="0"/>
    <cellStyle name="Output" xfId="1" builtinId="21"/>
  </cellStyles>
  <dxfs count="3"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B2:F17"/>
  <sheetViews>
    <sheetView tabSelected="1" workbookViewId="0">
      <selection activeCell="C15" sqref="C15"/>
    </sheetView>
  </sheetViews>
  <sheetFormatPr defaultRowHeight="15" x14ac:dyDescent="0.25"/>
  <cols>
    <col min="1" max="1" width="4.28515625" customWidth="1"/>
    <col min="2" max="2" width="26.42578125" customWidth="1"/>
    <col min="3" max="3" width="10.5703125" bestFit="1" customWidth="1"/>
    <col min="5" max="5" width="10.5703125" bestFit="1" customWidth="1"/>
  </cols>
  <sheetData>
    <row r="2" spans="2:6" x14ac:dyDescent="0.25">
      <c r="C2" s="8">
        <v>2013</v>
      </c>
      <c r="D2" s="8"/>
      <c r="E2" s="8">
        <v>2012</v>
      </c>
      <c r="F2" s="8"/>
    </row>
    <row r="3" spans="2:6" x14ac:dyDescent="0.25">
      <c r="B3" s="1" t="s">
        <v>0</v>
      </c>
      <c r="C3" s="10">
        <v>55656</v>
      </c>
      <c r="D3" s="6">
        <f t="shared" ref="D3:D4" si="0">C3/$C$3</f>
        <v>1</v>
      </c>
      <c r="E3" s="10">
        <v>65875</v>
      </c>
      <c r="F3" s="6">
        <f>E3/$E$3</f>
        <v>1</v>
      </c>
    </row>
    <row r="4" spans="2:6" x14ac:dyDescent="0.25">
      <c r="B4" s="1" t="s">
        <v>1</v>
      </c>
      <c r="C4" s="5">
        <v>41454</v>
      </c>
      <c r="D4" s="7">
        <f t="shared" si="0"/>
        <v>0.74482535575679176</v>
      </c>
      <c r="E4" s="5">
        <v>47852</v>
      </c>
      <c r="F4" s="7">
        <f>E4/$E$3</f>
        <v>0.72640607210626185</v>
      </c>
    </row>
    <row r="5" spans="2:6" x14ac:dyDescent="0.25">
      <c r="B5" s="1" t="s">
        <v>2</v>
      </c>
      <c r="C5" s="4">
        <f>C3-C4</f>
        <v>14202</v>
      </c>
      <c r="D5" s="6">
        <f>C5/$C$3</f>
        <v>0.25517464424320829</v>
      </c>
      <c r="E5" s="4">
        <f>E3-E4</f>
        <v>18023</v>
      </c>
      <c r="F5" s="6">
        <f>E5/$E$3</f>
        <v>0.27359392789373815</v>
      </c>
    </row>
    <row r="6" spans="2:6" x14ac:dyDescent="0.25">
      <c r="B6" s="1"/>
      <c r="C6" s="4"/>
      <c r="D6" s="6"/>
      <c r="E6" s="4"/>
      <c r="F6" s="6"/>
    </row>
    <row r="7" spans="2:6" x14ac:dyDescent="0.25">
      <c r="B7" s="1" t="s">
        <v>8</v>
      </c>
      <c r="C7" s="4">
        <v>2046</v>
      </c>
      <c r="D7" s="6">
        <f t="shared" ref="D7:D8" si="1">C7/$C$3</f>
        <v>3.6761535144458818E-2</v>
      </c>
      <c r="E7" s="4">
        <v>2466</v>
      </c>
      <c r="F7" s="6">
        <f t="shared" ref="F7:F8" si="2">E7/$E$3</f>
        <v>3.7434535104364328E-2</v>
      </c>
    </row>
    <row r="8" spans="2:6" ht="30" x14ac:dyDescent="0.25">
      <c r="B8" s="1" t="s">
        <v>3</v>
      </c>
      <c r="C8" s="5">
        <v>6528</v>
      </c>
      <c r="D8" s="7">
        <f t="shared" si="1"/>
        <v>0.11729193617938767</v>
      </c>
      <c r="E8" s="5">
        <v>6404</v>
      </c>
      <c r="F8" s="7">
        <f t="shared" si="2"/>
        <v>9.721442125237191E-2</v>
      </c>
    </row>
    <row r="9" spans="2:6" x14ac:dyDescent="0.25">
      <c r="B9" s="1"/>
      <c r="C9" s="4"/>
      <c r="D9" s="6"/>
      <c r="E9" s="4"/>
      <c r="F9" s="6"/>
    </row>
    <row r="10" spans="2:6" x14ac:dyDescent="0.25">
      <c r="B10" s="1" t="s">
        <v>4</v>
      </c>
      <c r="C10" s="4">
        <f>C5-SUM(C7:C8)</f>
        <v>5628</v>
      </c>
      <c r="D10" s="6">
        <f>C10/$C$3</f>
        <v>0.10112117291936179</v>
      </c>
      <c r="E10" s="4">
        <f>E5-SUM(E7:E8)</f>
        <v>9153</v>
      </c>
      <c r="F10" s="6">
        <f>E10/$E$3</f>
        <v>0.13894497153700189</v>
      </c>
    </row>
    <row r="11" spans="2:6" x14ac:dyDescent="0.25">
      <c r="B11" s="1"/>
      <c r="C11" s="4"/>
      <c r="D11" s="6"/>
      <c r="E11" s="4"/>
      <c r="F11" s="6"/>
    </row>
    <row r="12" spans="2:6" x14ac:dyDescent="0.25">
      <c r="B12" s="1" t="s">
        <v>5</v>
      </c>
      <c r="C12" s="4">
        <v>465</v>
      </c>
      <c r="D12" s="6">
        <f t="shared" ref="D12:D13" si="3">C12/$C$3</f>
        <v>8.3548943510133675E-3</v>
      </c>
      <c r="E12" s="4">
        <v>467</v>
      </c>
      <c r="F12" s="6">
        <f t="shared" ref="F12:F13" si="4">E12/$E$3</f>
        <v>7.0891840607210628E-3</v>
      </c>
    </row>
    <row r="13" spans="2:6" x14ac:dyDescent="0.25">
      <c r="B13" s="1" t="s">
        <v>6</v>
      </c>
      <c r="C13" s="5">
        <v>1368</v>
      </c>
      <c r="D13" s="7">
        <f t="shared" si="3"/>
        <v>2.4579560155239329E-2</v>
      </c>
      <c r="E13" s="5">
        <f>130+580+2528-41</f>
        <v>3197</v>
      </c>
      <c r="F13" s="7">
        <f t="shared" si="4"/>
        <v>4.853130929791271E-2</v>
      </c>
    </row>
    <row r="14" spans="2:6" x14ac:dyDescent="0.25">
      <c r="B14" s="1"/>
      <c r="C14" s="4"/>
      <c r="D14" s="6"/>
      <c r="E14" s="4"/>
      <c r="F14" s="6"/>
    </row>
    <row r="15" spans="2:6" ht="15.75" thickBot="1" x14ac:dyDescent="0.3">
      <c r="B15" s="1" t="s">
        <v>7</v>
      </c>
      <c r="C15" s="11">
        <f>C10-SUM(C12:C13)</f>
        <v>3795</v>
      </c>
      <c r="D15" s="9">
        <f>C15/$C$3</f>
        <v>6.8186718413109096E-2</v>
      </c>
      <c r="E15" s="11">
        <f>E10-SUM(E12:E13)</f>
        <v>5489</v>
      </c>
      <c r="F15" s="9">
        <f>E15/$E$3</f>
        <v>8.3324478178368119E-2</v>
      </c>
    </row>
    <row r="16" spans="2:6" ht="15.75" thickTop="1" x14ac:dyDescent="0.25"/>
    <row r="17" spans="3:3" x14ac:dyDescent="0.25">
      <c r="C17" s="4"/>
    </row>
  </sheetData>
  <pageMargins left="0.7" right="0.7" top="0.75" bottom="0.75" header="0.3" footer="0.3"/>
  <ignoredErrors>
    <ignoredError sqref="D5 D10 D15" formula="1"/>
  </ignoredError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18"/>
  <sheetViews>
    <sheetView workbookViewId="0">
      <selection activeCell="F18" sqref="F18"/>
    </sheetView>
  </sheetViews>
  <sheetFormatPr defaultRowHeight="15" x14ac:dyDescent="0.25"/>
  <cols>
    <col min="1" max="1" width="4.140625" customWidth="1"/>
    <col min="2" max="2" width="7" customWidth="1"/>
    <col min="3" max="3" width="15.140625" bestFit="1" customWidth="1"/>
    <col min="4" max="4" width="10.140625" bestFit="1" customWidth="1"/>
    <col min="5" max="5" width="11.42578125" bestFit="1" customWidth="1"/>
    <col min="6" max="6" width="15.140625" bestFit="1" customWidth="1"/>
  </cols>
  <sheetData>
    <row r="2" spans="2:6" x14ac:dyDescent="0.25">
      <c r="B2" s="23" t="s">
        <v>70</v>
      </c>
      <c r="C2" s="23" t="s">
        <v>67</v>
      </c>
      <c r="D2" s="23" t="s">
        <v>68</v>
      </c>
      <c r="E2" s="23" t="s">
        <v>69</v>
      </c>
      <c r="F2" s="23" t="s">
        <v>85</v>
      </c>
    </row>
    <row r="3" spans="2:6" x14ac:dyDescent="0.25">
      <c r="B3" t="s">
        <v>71</v>
      </c>
      <c r="C3" s="4">
        <v>625</v>
      </c>
      <c r="D3" s="4">
        <v>10</v>
      </c>
      <c r="E3" s="4">
        <v>7</v>
      </c>
      <c r="F3" s="4">
        <f>C3+D3-E3</f>
        <v>628</v>
      </c>
    </row>
    <row r="4" spans="2:6" x14ac:dyDescent="0.25">
      <c r="B4" t="s">
        <v>72</v>
      </c>
      <c r="C4" s="4">
        <f>F3</f>
        <v>628</v>
      </c>
      <c r="D4" s="4">
        <v>2</v>
      </c>
      <c r="E4" s="4">
        <v>7</v>
      </c>
      <c r="F4" s="4">
        <f t="shared" ref="F4:F14" si="0">C4+D4-E4</f>
        <v>623</v>
      </c>
    </row>
    <row r="5" spans="2:6" x14ac:dyDescent="0.25">
      <c r="B5" t="s">
        <v>73</v>
      </c>
      <c r="C5" s="4">
        <f t="shared" ref="C5:C14" si="1">F4</f>
        <v>623</v>
      </c>
      <c r="D5" s="4">
        <v>4</v>
      </c>
      <c r="E5" s="4">
        <v>1</v>
      </c>
      <c r="F5" s="4">
        <f t="shared" si="0"/>
        <v>626</v>
      </c>
    </row>
    <row r="6" spans="2:6" x14ac:dyDescent="0.25">
      <c r="B6" t="s">
        <v>74</v>
      </c>
      <c r="C6" s="4">
        <f t="shared" si="1"/>
        <v>626</v>
      </c>
      <c r="D6" s="4">
        <v>6</v>
      </c>
      <c r="E6" s="4">
        <v>3</v>
      </c>
      <c r="F6" s="4">
        <f t="shared" si="0"/>
        <v>629</v>
      </c>
    </row>
    <row r="7" spans="2:6" x14ac:dyDescent="0.25">
      <c r="B7" t="s">
        <v>75</v>
      </c>
      <c r="C7" s="4">
        <f t="shared" si="1"/>
        <v>629</v>
      </c>
      <c r="D7" s="4">
        <v>5</v>
      </c>
      <c r="E7" s="4">
        <v>1</v>
      </c>
      <c r="F7" s="4">
        <f t="shared" si="0"/>
        <v>633</v>
      </c>
    </row>
    <row r="8" spans="2:6" x14ac:dyDescent="0.25">
      <c r="B8" t="s">
        <v>76</v>
      </c>
      <c r="C8" s="4">
        <f t="shared" si="1"/>
        <v>633</v>
      </c>
      <c r="D8" s="4">
        <v>5</v>
      </c>
      <c r="E8" s="4">
        <v>2</v>
      </c>
      <c r="F8" s="4">
        <f t="shared" si="0"/>
        <v>636</v>
      </c>
    </row>
    <row r="9" spans="2:6" x14ac:dyDescent="0.25">
      <c r="B9" t="s">
        <v>77</v>
      </c>
      <c r="C9" s="4">
        <f t="shared" si="1"/>
        <v>636</v>
      </c>
      <c r="D9" s="4">
        <v>2</v>
      </c>
      <c r="E9" s="4">
        <v>5</v>
      </c>
      <c r="F9" s="4">
        <f t="shared" si="0"/>
        <v>633</v>
      </c>
    </row>
    <row r="10" spans="2:6" x14ac:dyDescent="0.25">
      <c r="B10" t="s">
        <v>78</v>
      </c>
      <c r="C10" s="4">
        <f t="shared" si="1"/>
        <v>633</v>
      </c>
      <c r="D10" s="4">
        <v>3</v>
      </c>
      <c r="E10" s="4">
        <v>5</v>
      </c>
      <c r="F10" s="4">
        <f t="shared" si="0"/>
        <v>631</v>
      </c>
    </row>
    <row r="11" spans="2:6" x14ac:dyDescent="0.25">
      <c r="B11" t="s">
        <v>79</v>
      </c>
      <c r="C11" s="4">
        <f t="shared" si="1"/>
        <v>631</v>
      </c>
      <c r="D11" s="4">
        <v>2</v>
      </c>
      <c r="E11" s="4">
        <v>6</v>
      </c>
      <c r="F11" s="4">
        <f t="shared" si="0"/>
        <v>627</v>
      </c>
    </row>
    <row r="12" spans="2:6" x14ac:dyDescent="0.25">
      <c r="B12" t="s">
        <v>80</v>
      </c>
      <c r="C12" s="4">
        <f t="shared" si="1"/>
        <v>627</v>
      </c>
      <c r="D12" s="4">
        <v>4</v>
      </c>
      <c r="E12" s="4">
        <v>2</v>
      </c>
      <c r="F12" s="4">
        <f t="shared" si="0"/>
        <v>629</v>
      </c>
    </row>
    <row r="13" spans="2:6" x14ac:dyDescent="0.25">
      <c r="B13" t="s">
        <v>81</v>
      </c>
      <c r="C13" s="4">
        <f t="shared" si="1"/>
        <v>629</v>
      </c>
      <c r="D13" s="4">
        <v>10</v>
      </c>
      <c r="E13" s="4">
        <v>5</v>
      </c>
      <c r="F13" s="4">
        <f t="shared" si="0"/>
        <v>634</v>
      </c>
    </row>
    <row r="14" spans="2:6" x14ac:dyDescent="0.25">
      <c r="B14" t="s">
        <v>82</v>
      </c>
      <c r="C14" s="4">
        <f t="shared" si="1"/>
        <v>634</v>
      </c>
      <c r="D14" s="4">
        <v>8</v>
      </c>
      <c r="E14" s="4">
        <v>2</v>
      </c>
      <c r="F14" s="4">
        <f t="shared" si="0"/>
        <v>640</v>
      </c>
    </row>
    <row r="16" spans="2:6" x14ac:dyDescent="0.25">
      <c r="E16" s="19" t="s">
        <v>83</v>
      </c>
      <c r="F16" s="2">
        <f>AVERAGE(F3:F14)</f>
        <v>630.75</v>
      </c>
    </row>
    <row r="17" spans="5:6" x14ac:dyDescent="0.25">
      <c r="E17" s="19" t="s">
        <v>69</v>
      </c>
      <c r="F17" s="2">
        <f>SUM(E3:E14)</f>
        <v>46</v>
      </c>
    </row>
    <row r="18" spans="5:6" x14ac:dyDescent="0.25">
      <c r="E18" s="19" t="s">
        <v>84</v>
      </c>
      <c r="F18" s="20">
        <f>F17/F16</f>
        <v>7.29290527150218E-2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28"/>
  <sheetViews>
    <sheetView workbookViewId="0">
      <selection activeCell="B2" sqref="B2:F15"/>
    </sheetView>
  </sheetViews>
  <sheetFormatPr defaultRowHeight="15" x14ac:dyDescent="0.25"/>
  <cols>
    <col min="1" max="1" width="4.5703125" customWidth="1"/>
    <col min="2" max="2" width="10.7109375" bestFit="1" customWidth="1"/>
    <col min="3" max="4" width="9.5703125" bestFit="1" customWidth="1"/>
    <col min="5" max="5" width="8" customWidth="1"/>
    <col min="6" max="6" width="11.5703125" customWidth="1"/>
  </cols>
  <sheetData>
    <row r="2" spans="2:6" x14ac:dyDescent="0.25">
      <c r="B2" s="23" t="s">
        <v>86</v>
      </c>
      <c r="C2" s="23" t="s">
        <v>87</v>
      </c>
      <c r="D2" s="23" t="s">
        <v>88</v>
      </c>
      <c r="E2" s="23" t="s">
        <v>89</v>
      </c>
      <c r="F2" s="23" t="s">
        <v>90</v>
      </c>
    </row>
    <row r="3" spans="2:6" x14ac:dyDescent="0.25">
      <c r="C3" s="2"/>
      <c r="D3" s="2"/>
      <c r="E3" s="2"/>
      <c r="F3" s="2">
        <v>152151.73000000001</v>
      </c>
    </row>
    <row r="4" spans="2:6" x14ac:dyDescent="0.25">
      <c r="B4" s="24">
        <v>42014</v>
      </c>
      <c r="C4" s="2">
        <v>0</v>
      </c>
      <c r="D4" s="2">
        <f>C4-E4</f>
        <v>-475.47</v>
      </c>
      <c r="E4" s="2">
        <f>ROUND(F3*$F$20/12,2)</f>
        <v>475.47</v>
      </c>
      <c r="F4" s="2">
        <f>F3-D4</f>
        <v>152627.20000000001</v>
      </c>
    </row>
    <row r="5" spans="2:6" x14ac:dyDescent="0.25">
      <c r="B5" s="24">
        <v>42045</v>
      </c>
      <c r="C5" s="2">
        <f>C4</f>
        <v>0</v>
      </c>
      <c r="D5" s="2">
        <f t="shared" ref="D5:D15" si="0">C5-E5</f>
        <v>-476.96</v>
      </c>
      <c r="E5" s="2">
        <f t="shared" ref="E5:E15" si="1">ROUND(F4*$F$20/12,2)</f>
        <v>476.96</v>
      </c>
      <c r="F5" s="2">
        <f t="shared" ref="F5:F15" si="2">F4-D5</f>
        <v>153104.16</v>
      </c>
    </row>
    <row r="6" spans="2:6" x14ac:dyDescent="0.25">
      <c r="B6" s="24">
        <v>42073</v>
      </c>
      <c r="C6" s="2">
        <f t="shared" ref="C6:C14" si="3">C5</f>
        <v>0</v>
      </c>
      <c r="D6" s="2">
        <f t="shared" si="0"/>
        <v>-478.45</v>
      </c>
      <c r="E6" s="2">
        <f t="shared" si="1"/>
        <v>478.45</v>
      </c>
      <c r="F6" s="2">
        <f t="shared" si="2"/>
        <v>153582.61000000002</v>
      </c>
    </row>
    <row r="7" spans="2:6" x14ac:dyDescent="0.25">
      <c r="B7" s="24">
        <v>42104</v>
      </c>
      <c r="C7" s="2">
        <f t="shared" si="3"/>
        <v>0</v>
      </c>
      <c r="D7" s="2">
        <f t="shared" si="0"/>
        <v>-479.95</v>
      </c>
      <c r="E7" s="2">
        <f t="shared" si="1"/>
        <v>479.95</v>
      </c>
      <c r="F7" s="2">
        <f t="shared" si="2"/>
        <v>154062.56000000003</v>
      </c>
    </row>
    <row r="8" spans="2:6" x14ac:dyDescent="0.25">
      <c r="B8" s="24">
        <v>42134</v>
      </c>
      <c r="C8" s="2">
        <f t="shared" si="3"/>
        <v>0</v>
      </c>
      <c r="D8" s="2">
        <f t="shared" si="0"/>
        <v>-481.45</v>
      </c>
      <c r="E8" s="2">
        <f t="shared" si="1"/>
        <v>481.45</v>
      </c>
      <c r="F8" s="2">
        <f t="shared" si="2"/>
        <v>154544.01000000004</v>
      </c>
    </row>
    <row r="9" spans="2:6" x14ac:dyDescent="0.25">
      <c r="B9" s="24">
        <v>42165</v>
      </c>
      <c r="C9" s="2">
        <f t="shared" si="3"/>
        <v>0</v>
      </c>
      <c r="D9" s="2">
        <f t="shared" si="0"/>
        <v>-482.95</v>
      </c>
      <c r="E9" s="2">
        <f t="shared" si="1"/>
        <v>482.95</v>
      </c>
      <c r="F9" s="2">
        <f t="shared" si="2"/>
        <v>155026.96000000005</v>
      </c>
    </row>
    <row r="10" spans="2:6" x14ac:dyDescent="0.25">
      <c r="B10" s="24">
        <v>42195</v>
      </c>
      <c r="C10" s="2">
        <f t="shared" si="3"/>
        <v>0</v>
      </c>
      <c r="D10" s="2">
        <f t="shared" si="0"/>
        <v>-484.46</v>
      </c>
      <c r="E10" s="2">
        <f t="shared" si="1"/>
        <v>484.46</v>
      </c>
      <c r="F10" s="2">
        <f t="shared" si="2"/>
        <v>155511.42000000004</v>
      </c>
    </row>
    <row r="11" spans="2:6" x14ac:dyDescent="0.25">
      <c r="B11" s="24">
        <v>42226</v>
      </c>
      <c r="C11" s="2">
        <f t="shared" si="3"/>
        <v>0</v>
      </c>
      <c r="D11" s="2">
        <f t="shared" si="0"/>
        <v>-485.97</v>
      </c>
      <c r="E11" s="2">
        <f t="shared" si="1"/>
        <v>485.97</v>
      </c>
      <c r="F11" s="2">
        <f t="shared" si="2"/>
        <v>155997.39000000004</v>
      </c>
    </row>
    <row r="12" spans="2:6" x14ac:dyDescent="0.25">
      <c r="B12" s="24">
        <v>42257</v>
      </c>
      <c r="C12" s="2">
        <f t="shared" si="3"/>
        <v>0</v>
      </c>
      <c r="D12" s="2">
        <f t="shared" si="0"/>
        <v>-487.49</v>
      </c>
      <c r="E12" s="2">
        <f t="shared" si="1"/>
        <v>487.49</v>
      </c>
      <c r="F12" s="2">
        <f t="shared" si="2"/>
        <v>156484.88000000003</v>
      </c>
    </row>
    <row r="13" spans="2:6" x14ac:dyDescent="0.25">
      <c r="B13" s="24">
        <v>42287</v>
      </c>
      <c r="C13" s="2">
        <f t="shared" si="3"/>
        <v>0</v>
      </c>
      <c r="D13" s="2">
        <f t="shared" si="0"/>
        <v>-489.02</v>
      </c>
      <c r="E13" s="2">
        <f t="shared" si="1"/>
        <v>489.02</v>
      </c>
      <c r="F13" s="2">
        <f t="shared" si="2"/>
        <v>156973.90000000002</v>
      </c>
    </row>
    <row r="14" spans="2:6" x14ac:dyDescent="0.25">
      <c r="B14" s="24">
        <v>42318</v>
      </c>
      <c r="C14" s="2">
        <f t="shared" si="3"/>
        <v>0</v>
      </c>
      <c r="D14" s="2">
        <f t="shared" si="0"/>
        <v>-490.54</v>
      </c>
      <c r="E14" s="2">
        <f t="shared" si="1"/>
        <v>490.54</v>
      </c>
      <c r="F14" s="2">
        <f t="shared" si="2"/>
        <v>157464.44000000003</v>
      </c>
    </row>
    <row r="15" spans="2:6" x14ac:dyDescent="0.25">
      <c r="B15" s="24">
        <v>42348</v>
      </c>
      <c r="C15" s="2">
        <f>764.14*12</f>
        <v>9169.68</v>
      </c>
      <c r="D15" s="2">
        <f t="shared" si="0"/>
        <v>8677.6</v>
      </c>
      <c r="E15" s="2">
        <f t="shared" si="1"/>
        <v>492.08</v>
      </c>
      <c r="F15" s="2">
        <f t="shared" si="2"/>
        <v>148786.84000000003</v>
      </c>
    </row>
    <row r="17" spans="5:6" x14ac:dyDescent="0.25">
      <c r="E17" s="19" t="s">
        <v>91</v>
      </c>
      <c r="F17" s="2">
        <f>SUM(E4:E15)</f>
        <v>5804.79</v>
      </c>
    </row>
    <row r="18" spans="5:6" x14ac:dyDescent="0.25">
      <c r="E18" s="19" t="s">
        <v>92</v>
      </c>
      <c r="F18" s="25">
        <f>F17/F3</f>
        <v>3.8151324339197455E-2</v>
      </c>
    </row>
    <row r="19" spans="5:6" x14ac:dyDescent="0.25">
      <c r="E19" s="19"/>
    </row>
    <row r="20" spans="5:6" x14ac:dyDescent="0.25">
      <c r="E20" s="19" t="s">
        <v>95</v>
      </c>
      <c r="F20" s="25">
        <v>3.7499999999999999E-2</v>
      </c>
    </row>
    <row r="21" spans="5:6" x14ac:dyDescent="0.25">
      <c r="E21" s="19" t="s">
        <v>96</v>
      </c>
      <c r="F21" s="25">
        <f>EFFECT(F20,12)</f>
        <v>3.8151292560963945E-2</v>
      </c>
    </row>
    <row r="22" spans="5:6" x14ac:dyDescent="0.25">
      <c r="E22" s="19"/>
    </row>
    <row r="23" spans="5:6" x14ac:dyDescent="0.25">
      <c r="E23" s="19" t="s">
        <v>93</v>
      </c>
      <c r="F23" s="25">
        <f>F18</f>
        <v>3.8151324339197455E-2</v>
      </c>
    </row>
    <row r="24" spans="5:6" x14ac:dyDescent="0.25">
      <c r="E24" s="19" t="s">
        <v>94</v>
      </c>
      <c r="F24" s="25">
        <f>NOMINAL(F23,12)</f>
        <v>3.7500030706064891E-2</v>
      </c>
    </row>
    <row r="26" spans="5:6" x14ac:dyDescent="0.25">
      <c r="E26" s="19" t="s">
        <v>95</v>
      </c>
      <c r="F26" s="25">
        <v>3.7499999999999999E-2</v>
      </c>
    </row>
    <row r="27" spans="5:6" x14ac:dyDescent="0.25">
      <c r="E27" s="19" t="s">
        <v>97</v>
      </c>
      <c r="F27" s="25">
        <f>FV(F26/12,12,0,-1)-1</f>
        <v>3.8151292560963945E-2</v>
      </c>
    </row>
    <row r="28" spans="5:6" x14ac:dyDescent="0.25">
      <c r="E28" s="1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H370"/>
  <sheetViews>
    <sheetView workbookViewId="0">
      <selection activeCell="D9" sqref="D9"/>
    </sheetView>
  </sheetViews>
  <sheetFormatPr defaultRowHeight="15" x14ac:dyDescent="0.25"/>
  <cols>
    <col min="1" max="1" width="6.7109375" customWidth="1"/>
    <col min="2" max="2" width="23.42578125" bestFit="1" customWidth="1"/>
    <col min="3" max="3" width="11.5703125" bestFit="1" customWidth="1"/>
    <col min="4" max="4" width="7.5703125" customWidth="1"/>
    <col min="5" max="6" width="9.5703125" customWidth="1"/>
    <col min="7" max="7" width="8" customWidth="1"/>
    <col min="8" max="8" width="11.5703125" customWidth="1"/>
  </cols>
  <sheetData>
    <row r="2" spans="2:8" x14ac:dyDescent="0.25">
      <c r="B2" s="19" t="s">
        <v>98</v>
      </c>
      <c r="C2" s="26">
        <v>215000</v>
      </c>
    </row>
    <row r="3" spans="2:8" x14ac:dyDescent="0.25">
      <c r="B3" s="19" t="s">
        <v>99</v>
      </c>
      <c r="C3" s="27">
        <v>4.1250000000000002E-2</v>
      </c>
    </row>
    <row r="4" spans="2:8" x14ac:dyDescent="0.25">
      <c r="B4" s="19" t="s">
        <v>100</v>
      </c>
      <c r="C4" s="26">
        <v>15</v>
      </c>
    </row>
    <row r="5" spans="2:8" ht="15.75" thickBot="1" x14ac:dyDescent="0.3">
      <c r="B5" s="19"/>
    </row>
    <row r="6" spans="2:8" ht="15.75" thickBot="1" x14ac:dyDescent="0.3">
      <c r="B6" s="19" t="s">
        <v>101</v>
      </c>
      <c r="C6" s="28">
        <f>PMT(C3/12,C4*12,C2,0,0)</f>
        <v>-1603.8302979919101</v>
      </c>
    </row>
    <row r="9" spans="2:8" x14ac:dyDescent="0.25">
      <c r="D9" s="23" t="s">
        <v>104</v>
      </c>
      <c r="E9" s="23" t="s">
        <v>103</v>
      </c>
      <c r="F9" s="23" t="s">
        <v>88</v>
      </c>
      <c r="G9" s="23" t="s">
        <v>89</v>
      </c>
      <c r="H9" s="23" t="s">
        <v>90</v>
      </c>
    </row>
    <row r="10" spans="2:8" x14ac:dyDescent="0.25">
      <c r="H10" s="2">
        <f>C2</f>
        <v>215000</v>
      </c>
    </row>
    <row r="11" spans="2:8" x14ac:dyDescent="0.25">
      <c r="D11">
        <v>1</v>
      </c>
      <c r="E11" s="2">
        <f>-ROUND($C$6,2)</f>
        <v>1603.83</v>
      </c>
      <c r="F11" s="2">
        <f t="shared" ref="F11:F74" si="0">E11-G11</f>
        <v>864.77</v>
      </c>
      <c r="G11" s="2">
        <f>ROUND(H10*$C$3/12,2)</f>
        <v>739.06</v>
      </c>
      <c r="H11" s="2">
        <f t="shared" ref="H11:H74" si="1">H10-F11</f>
        <v>214135.23</v>
      </c>
    </row>
    <row r="12" spans="2:8" x14ac:dyDescent="0.25">
      <c r="D12">
        <f>D11+1</f>
        <v>2</v>
      </c>
      <c r="E12" s="2">
        <f t="shared" ref="E12:E75" si="2">-ROUND($C$6,2)</f>
        <v>1603.83</v>
      </c>
      <c r="F12" s="2">
        <f t="shared" si="0"/>
        <v>867.7399999999999</v>
      </c>
      <c r="G12" s="2">
        <f t="shared" ref="G12:G75" si="3">ROUND(H11*$C$3/12,2)</f>
        <v>736.09</v>
      </c>
      <c r="H12" s="2">
        <f t="shared" si="1"/>
        <v>213267.49000000002</v>
      </c>
    </row>
    <row r="13" spans="2:8" x14ac:dyDescent="0.25">
      <c r="D13">
        <f t="shared" ref="D13:D76" si="4">D12+1</f>
        <v>3</v>
      </c>
      <c r="E13" s="2">
        <f t="shared" si="2"/>
        <v>1603.83</v>
      </c>
      <c r="F13" s="2">
        <f t="shared" si="0"/>
        <v>870.71999999999991</v>
      </c>
      <c r="G13" s="2">
        <f t="shared" si="3"/>
        <v>733.11</v>
      </c>
      <c r="H13" s="2">
        <f t="shared" si="1"/>
        <v>212396.77000000002</v>
      </c>
    </row>
    <row r="14" spans="2:8" x14ac:dyDescent="0.25">
      <c r="D14">
        <f t="shared" si="4"/>
        <v>4</v>
      </c>
      <c r="E14" s="2">
        <f t="shared" si="2"/>
        <v>1603.83</v>
      </c>
      <c r="F14" s="2">
        <f t="shared" si="0"/>
        <v>873.71999999999991</v>
      </c>
      <c r="G14" s="2">
        <f t="shared" si="3"/>
        <v>730.11</v>
      </c>
      <c r="H14" s="2">
        <f t="shared" si="1"/>
        <v>211523.05000000002</v>
      </c>
    </row>
    <row r="15" spans="2:8" x14ac:dyDescent="0.25">
      <c r="D15">
        <f t="shared" si="4"/>
        <v>5</v>
      </c>
      <c r="E15" s="2">
        <f t="shared" si="2"/>
        <v>1603.83</v>
      </c>
      <c r="F15" s="2">
        <f t="shared" si="0"/>
        <v>876.71999999999991</v>
      </c>
      <c r="G15" s="2">
        <f t="shared" si="3"/>
        <v>727.11</v>
      </c>
      <c r="H15" s="2">
        <f t="shared" si="1"/>
        <v>210646.33000000002</v>
      </c>
    </row>
    <row r="16" spans="2:8" x14ac:dyDescent="0.25">
      <c r="D16">
        <f t="shared" si="4"/>
        <v>6</v>
      </c>
      <c r="E16" s="2">
        <f t="shared" si="2"/>
        <v>1603.83</v>
      </c>
      <c r="F16" s="2">
        <f t="shared" si="0"/>
        <v>879.7299999999999</v>
      </c>
      <c r="G16" s="2">
        <f t="shared" si="3"/>
        <v>724.1</v>
      </c>
      <c r="H16" s="2">
        <f t="shared" si="1"/>
        <v>209766.6</v>
      </c>
    </row>
    <row r="17" spans="4:8" x14ac:dyDescent="0.25">
      <c r="D17">
        <f t="shared" si="4"/>
        <v>7</v>
      </c>
      <c r="E17" s="2">
        <f t="shared" si="2"/>
        <v>1603.83</v>
      </c>
      <c r="F17" s="2">
        <f t="shared" si="0"/>
        <v>882.75999999999988</v>
      </c>
      <c r="G17" s="2">
        <f t="shared" si="3"/>
        <v>721.07</v>
      </c>
      <c r="H17" s="2">
        <f t="shared" si="1"/>
        <v>208883.84</v>
      </c>
    </row>
    <row r="18" spans="4:8" x14ac:dyDescent="0.25">
      <c r="D18">
        <f t="shared" si="4"/>
        <v>8</v>
      </c>
      <c r="E18" s="2">
        <f t="shared" si="2"/>
        <v>1603.83</v>
      </c>
      <c r="F18" s="2">
        <f t="shared" si="0"/>
        <v>885.79</v>
      </c>
      <c r="G18" s="2">
        <f t="shared" si="3"/>
        <v>718.04</v>
      </c>
      <c r="H18" s="2">
        <f t="shared" si="1"/>
        <v>207998.05</v>
      </c>
    </row>
    <row r="19" spans="4:8" x14ac:dyDescent="0.25">
      <c r="D19">
        <f t="shared" si="4"/>
        <v>9</v>
      </c>
      <c r="E19" s="2">
        <f t="shared" si="2"/>
        <v>1603.83</v>
      </c>
      <c r="F19" s="2">
        <f t="shared" si="0"/>
        <v>888.83999999999992</v>
      </c>
      <c r="G19" s="2">
        <f t="shared" si="3"/>
        <v>714.99</v>
      </c>
      <c r="H19" s="2">
        <f t="shared" si="1"/>
        <v>207109.21</v>
      </c>
    </row>
    <row r="20" spans="4:8" x14ac:dyDescent="0.25">
      <c r="D20">
        <f t="shared" si="4"/>
        <v>10</v>
      </c>
      <c r="E20" s="2">
        <f t="shared" si="2"/>
        <v>1603.83</v>
      </c>
      <c r="F20" s="2">
        <f t="shared" si="0"/>
        <v>891.88999999999987</v>
      </c>
      <c r="G20" s="2">
        <f t="shared" si="3"/>
        <v>711.94</v>
      </c>
      <c r="H20" s="2">
        <f t="shared" si="1"/>
        <v>206217.31999999998</v>
      </c>
    </row>
    <row r="21" spans="4:8" x14ac:dyDescent="0.25">
      <c r="D21">
        <f t="shared" si="4"/>
        <v>11</v>
      </c>
      <c r="E21" s="2">
        <f t="shared" si="2"/>
        <v>1603.83</v>
      </c>
      <c r="F21" s="2">
        <f t="shared" si="0"/>
        <v>894.95999999999992</v>
      </c>
      <c r="G21" s="2">
        <f t="shared" si="3"/>
        <v>708.87</v>
      </c>
      <c r="H21" s="2">
        <f t="shared" si="1"/>
        <v>205322.36</v>
      </c>
    </row>
    <row r="22" spans="4:8" x14ac:dyDescent="0.25">
      <c r="D22">
        <f t="shared" si="4"/>
        <v>12</v>
      </c>
      <c r="E22" s="2">
        <f t="shared" si="2"/>
        <v>1603.83</v>
      </c>
      <c r="F22" s="2">
        <f t="shared" si="0"/>
        <v>898.03</v>
      </c>
      <c r="G22" s="2">
        <f t="shared" si="3"/>
        <v>705.8</v>
      </c>
      <c r="H22" s="2">
        <f t="shared" si="1"/>
        <v>204424.33</v>
      </c>
    </row>
    <row r="23" spans="4:8" x14ac:dyDescent="0.25">
      <c r="D23">
        <f t="shared" si="4"/>
        <v>13</v>
      </c>
      <c r="E23" s="2">
        <f t="shared" si="2"/>
        <v>1603.83</v>
      </c>
      <c r="F23" s="2">
        <f t="shared" si="0"/>
        <v>901.11999999999989</v>
      </c>
      <c r="G23" s="2">
        <f t="shared" si="3"/>
        <v>702.71</v>
      </c>
      <c r="H23" s="2">
        <f t="shared" si="1"/>
        <v>203523.21</v>
      </c>
    </row>
    <row r="24" spans="4:8" x14ac:dyDescent="0.25">
      <c r="D24">
        <f t="shared" si="4"/>
        <v>14</v>
      </c>
      <c r="E24" s="2">
        <f t="shared" si="2"/>
        <v>1603.83</v>
      </c>
      <c r="F24" s="2">
        <f t="shared" si="0"/>
        <v>904.21999999999991</v>
      </c>
      <c r="G24" s="2">
        <f t="shared" si="3"/>
        <v>699.61</v>
      </c>
      <c r="H24" s="2">
        <f t="shared" si="1"/>
        <v>202618.99</v>
      </c>
    </row>
    <row r="25" spans="4:8" x14ac:dyDescent="0.25">
      <c r="D25">
        <f t="shared" si="4"/>
        <v>15</v>
      </c>
      <c r="E25" s="2">
        <f t="shared" si="2"/>
        <v>1603.83</v>
      </c>
      <c r="F25" s="2">
        <f t="shared" si="0"/>
        <v>907.32999999999993</v>
      </c>
      <c r="G25" s="2">
        <f t="shared" si="3"/>
        <v>696.5</v>
      </c>
      <c r="H25" s="2">
        <f t="shared" si="1"/>
        <v>201711.66</v>
      </c>
    </row>
    <row r="26" spans="4:8" x14ac:dyDescent="0.25">
      <c r="D26">
        <f t="shared" si="4"/>
        <v>16</v>
      </c>
      <c r="E26" s="2">
        <f t="shared" si="2"/>
        <v>1603.83</v>
      </c>
      <c r="F26" s="2">
        <f t="shared" si="0"/>
        <v>910.44999999999993</v>
      </c>
      <c r="G26" s="2">
        <f t="shared" si="3"/>
        <v>693.38</v>
      </c>
      <c r="H26" s="2">
        <f t="shared" si="1"/>
        <v>200801.21</v>
      </c>
    </row>
    <row r="27" spans="4:8" x14ac:dyDescent="0.25">
      <c r="D27">
        <f t="shared" si="4"/>
        <v>17</v>
      </c>
      <c r="E27" s="2">
        <f t="shared" si="2"/>
        <v>1603.83</v>
      </c>
      <c r="F27" s="2">
        <f t="shared" si="0"/>
        <v>913.57999999999993</v>
      </c>
      <c r="G27" s="2">
        <f t="shared" si="3"/>
        <v>690.25</v>
      </c>
      <c r="H27" s="2">
        <f t="shared" si="1"/>
        <v>199887.63</v>
      </c>
    </row>
    <row r="28" spans="4:8" x14ac:dyDescent="0.25">
      <c r="D28">
        <f t="shared" si="4"/>
        <v>18</v>
      </c>
      <c r="E28" s="2">
        <f t="shared" si="2"/>
        <v>1603.83</v>
      </c>
      <c r="F28" s="2">
        <f t="shared" si="0"/>
        <v>916.71999999999991</v>
      </c>
      <c r="G28" s="2">
        <f t="shared" si="3"/>
        <v>687.11</v>
      </c>
      <c r="H28" s="2">
        <f t="shared" si="1"/>
        <v>198970.91</v>
      </c>
    </row>
    <row r="29" spans="4:8" x14ac:dyDescent="0.25">
      <c r="D29">
        <f t="shared" si="4"/>
        <v>19</v>
      </c>
      <c r="E29" s="2">
        <f t="shared" si="2"/>
        <v>1603.83</v>
      </c>
      <c r="F29" s="2">
        <f t="shared" si="0"/>
        <v>919.86999999999989</v>
      </c>
      <c r="G29" s="2">
        <f t="shared" si="3"/>
        <v>683.96</v>
      </c>
      <c r="H29" s="2">
        <f t="shared" si="1"/>
        <v>198051.04</v>
      </c>
    </row>
    <row r="30" spans="4:8" x14ac:dyDescent="0.25">
      <c r="D30">
        <f t="shared" si="4"/>
        <v>20</v>
      </c>
      <c r="E30" s="2">
        <f t="shared" si="2"/>
        <v>1603.83</v>
      </c>
      <c r="F30" s="2">
        <f t="shared" si="0"/>
        <v>923.03</v>
      </c>
      <c r="G30" s="2">
        <f t="shared" si="3"/>
        <v>680.8</v>
      </c>
      <c r="H30" s="2">
        <f t="shared" si="1"/>
        <v>197128.01</v>
      </c>
    </row>
    <row r="31" spans="4:8" x14ac:dyDescent="0.25">
      <c r="D31">
        <f t="shared" si="4"/>
        <v>21</v>
      </c>
      <c r="E31" s="2">
        <f t="shared" si="2"/>
        <v>1603.83</v>
      </c>
      <c r="F31" s="2">
        <f t="shared" si="0"/>
        <v>926.19999999999993</v>
      </c>
      <c r="G31" s="2">
        <f t="shared" si="3"/>
        <v>677.63</v>
      </c>
      <c r="H31" s="2">
        <f t="shared" si="1"/>
        <v>196201.81</v>
      </c>
    </row>
    <row r="32" spans="4:8" x14ac:dyDescent="0.25">
      <c r="D32">
        <f t="shared" si="4"/>
        <v>22</v>
      </c>
      <c r="E32" s="2">
        <f t="shared" si="2"/>
        <v>1603.83</v>
      </c>
      <c r="F32" s="2">
        <f t="shared" si="0"/>
        <v>929.38999999999987</v>
      </c>
      <c r="G32" s="2">
        <f t="shared" si="3"/>
        <v>674.44</v>
      </c>
      <c r="H32" s="2">
        <f t="shared" si="1"/>
        <v>195272.41999999998</v>
      </c>
    </row>
    <row r="33" spans="4:8" x14ac:dyDescent="0.25">
      <c r="D33">
        <f t="shared" si="4"/>
        <v>23</v>
      </c>
      <c r="E33" s="2">
        <f t="shared" si="2"/>
        <v>1603.83</v>
      </c>
      <c r="F33" s="2">
        <f t="shared" si="0"/>
        <v>932.57999999999993</v>
      </c>
      <c r="G33" s="2">
        <f t="shared" si="3"/>
        <v>671.25</v>
      </c>
      <c r="H33" s="2">
        <f t="shared" si="1"/>
        <v>194339.84</v>
      </c>
    </row>
    <row r="34" spans="4:8" x14ac:dyDescent="0.25">
      <c r="D34">
        <f t="shared" si="4"/>
        <v>24</v>
      </c>
      <c r="E34" s="2">
        <f t="shared" si="2"/>
        <v>1603.83</v>
      </c>
      <c r="F34" s="2">
        <f t="shared" si="0"/>
        <v>935.79</v>
      </c>
      <c r="G34" s="2">
        <f t="shared" si="3"/>
        <v>668.04</v>
      </c>
      <c r="H34" s="2">
        <f t="shared" si="1"/>
        <v>193404.05</v>
      </c>
    </row>
    <row r="35" spans="4:8" x14ac:dyDescent="0.25">
      <c r="D35">
        <f t="shared" si="4"/>
        <v>25</v>
      </c>
      <c r="E35" s="2">
        <f t="shared" si="2"/>
        <v>1603.83</v>
      </c>
      <c r="F35" s="2">
        <f t="shared" si="0"/>
        <v>938.99999999999989</v>
      </c>
      <c r="G35" s="2">
        <f t="shared" si="3"/>
        <v>664.83</v>
      </c>
      <c r="H35" s="2">
        <f t="shared" si="1"/>
        <v>192465.05</v>
      </c>
    </row>
    <row r="36" spans="4:8" x14ac:dyDescent="0.25">
      <c r="D36">
        <f t="shared" si="4"/>
        <v>26</v>
      </c>
      <c r="E36" s="2">
        <f t="shared" si="2"/>
        <v>1603.83</v>
      </c>
      <c r="F36" s="2">
        <f t="shared" si="0"/>
        <v>942.2299999999999</v>
      </c>
      <c r="G36" s="2">
        <f t="shared" si="3"/>
        <v>661.6</v>
      </c>
      <c r="H36" s="2">
        <f t="shared" si="1"/>
        <v>191522.81999999998</v>
      </c>
    </row>
    <row r="37" spans="4:8" x14ac:dyDescent="0.25">
      <c r="D37">
        <f t="shared" si="4"/>
        <v>27</v>
      </c>
      <c r="E37" s="2">
        <f t="shared" si="2"/>
        <v>1603.83</v>
      </c>
      <c r="F37" s="2">
        <f t="shared" si="0"/>
        <v>945.46999999999991</v>
      </c>
      <c r="G37" s="2">
        <f t="shared" si="3"/>
        <v>658.36</v>
      </c>
      <c r="H37" s="2">
        <f t="shared" si="1"/>
        <v>190577.34999999998</v>
      </c>
    </row>
    <row r="38" spans="4:8" x14ac:dyDescent="0.25">
      <c r="D38">
        <f t="shared" si="4"/>
        <v>28</v>
      </c>
      <c r="E38" s="2">
        <f t="shared" si="2"/>
        <v>1603.83</v>
      </c>
      <c r="F38" s="2">
        <f t="shared" si="0"/>
        <v>948.71999999999991</v>
      </c>
      <c r="G38" s="2">
        <f t="shared" si="3"/>
        <v>655.11</v>
      </c>
      <c r="H38" s="2">
        <f t="shared" si="1"/>
        <v>189628.62999999998</v>
      </c>
    </row>
    <row r="39" spans="4:8" x14ac:dyDescent="0.25">
      <c r="D39">
        <f t="shared" si="4"/>
        <v>29</v>
      </c>
      <c r="E39" s="2">
        <f t="shared" si="2"/>
        <v>1603.83</v>
      </c>
      <c r="F39" s="2">
        <f t="shared" si="0"/>
        <v>951.9799999999999</v>
      </c>
      <c r="G39" s="2">
        <f t="shared" si="3"/>
        <v>651.85</v>
      </c>
      <c r="H39" s="2">
        <f t="shared" si="1"/>
        <v>188676.64999999997</v>
      </c>
    </row>
    <row r="40" spans="4:8" x14ac:dyDescent="0.25">
      <c r="D40">
        <f t="shared" si="4"/>
        <v>30</v>
      </c>
      <c r="E40" s="2">
        <f t="shared" si="2"/>
        <v>1603.83</v>
      </c>
      <c r="F40" s="2">
        <f t="shared" si="0"/>
        <v>955.24999999999989</v>
      </c>
      <c r="G40" s="2">
        <f t="shared" si="3"/>
        <v>648.58000000000004</v>
      </c>
      <c r="H40" s="2">
        <f t="shared" si="1"/>
        <v>187721.39999999997</v>
      </c>
    </row>
    <row r="41" spans="4:8" x14ac:dyDescent="0.25">
      <c r="D41">
        <f t="shared" si="4"/>
        <v>31</v>
      </c>
      <c r="E41" s="2">
        <f t="shared" si="2"/>
        <v>1603.83</v>
      </c>
      <c r="F41" s="2">
        <f t="shared" si="0"/>
        <v>958.54</v>
      </c>
      <c r="G41" s="2">
        <f t="shared" si="3"/>
        <v>645.29</v>
      </c>
      <c r="H41" s="2">
        <f t="shared" si="1"/>
        <v>186762.85999999996</v>
      </c>
    </row>
    <row r="42" spans="4:8" x14ac:dyDescent="0.25">
      <c r="D42">
        <f t="shared" si="4"/>
        <v>32</v>
      </c>
      <c r="E42" s="2">
        <f t="shared" si="2"/>
        <v>1603.83</v>
      </c>
      <c r="F42" s="2">
        <f t="shared" si="0"/>
        <v>961.82999999999993</v>
      </c>
      <c r="G42" s="2">
        <f t="shared" si="3"/>
        <v>642</v>
      </c>
      <c r="H42" s="2">
        <f t="shared" si="1"/>
        <v>185801.02999999997</v>
      </c>
    </row>
    <row r="43" spans="4:8" x14ac:dyDescent="0.25">
      <c r="D43">
        <f t="shared" si="4"/>
        <v>33</v>
      </c>
      <c r="E43" s="2">
        <f t="shared" si="2"/>
        <v>1603.83</v>
      </c>
      <c r="F43" s="2">
        <f t="shared" si="0"/>
        <v>965.13999999999987</v>
      </c>
      <c r="G43" s="2">
        <f t="shared" si="3"/>
        <v>638.69000000000005</v>
      </c>
      <c r="H43" s="2">
        <f t="shared" si="1"/>
        <v>184835.88999999996</v>
      </c>
    </row>
    <row r="44" spans="4:8" x14ac:dyDescent="0.25">
      <c r="D44">
        <f t="shared" si="4"/>
        <v>34</v>
      </c>
      <c r="E44" s="2">
        <f t="shared" si="2"/>
        <v>1603.83</v>
      </c>
      <c r="F44" s="2">
        <f t="shared" si="0"/>
        <v>968.45999999999992</v>
      </c>
      <c r="G44" s="2">
        <f t="shared" si="3"/>
        <v>635.37</v>
      </c>
      <c r="H44" s="2">
        <f t="shared" si="1"/>
        <v>183867.42999999996</v>
      </c>
    </row>
    <row r="45" spans="4:8" x14ac:dyDescent="0.25">
      <c r="D45">
        <f t="shared" si="4"/>
        <v>35</v>
      </c>
      <c r="E45" s="2">
        <f t="shared" si="2"/>
        <v>1603.83</v>
      </c>
      <c r="F45" s="2">
        <f t="shared" si="0"/>
        <v>971.79</v>
      </c>
      <c r="G45" s="2">
        <f t="shared" si="3"/>
        <v>632.04</v>
      </c>
      <c r="H45" s="2">
        <f t="shared" si="1"/>
        <v>182895.63999999996</v>
      </c>
    </row>
    <row r="46" spans="4:8" x14ac:dyDescent="0.25">
      <c r="D46">
        <f t="shared" si="4"/>
        <v>36</v>
      </c>
      <c r="E46" s="2">
        <f t="shared" si="2"/>
        <v>1603.83</v>
      </c>
      <c r="F46" s="2">
        <f t="shared" si="0"/>
        <v>975.12999999999988</v>
      </c>
      <c r="G46" s="2">
        <f t="shared" si="3"/>
        <v>628.70000000000005</v>
      </c>
      <c r="H46" s="2">
        <f t="shared" si="1"/>
        <v>181920.50999999995</v>
      </c>
    </row>
    <row r="47" spans="4:8" x14ac:dyDescent="0.25">
      <c r="D47">
        <f t="shared" si="4"/>
        <v>37</v>
      </c>
      <c r="E47" s="2">
        <f t="shared" si="2"/>
        <v>1603.83</v>
      </c>
      <c r="F47" s="2">
        <f t="shared" si="0"/>
        <v>978.4799999999999</v>
      </c>
      <c r="G47" s="2">
        <f t="shared" si="3"/>
        <v>625.35</v>
      </c>
      <c r="H47" s="2">
        <f t="shared" si="1"/>
        <v>180942.02999999994</v>
      </c>
    </row>
    <row r="48" spans="4:8" x14ac:dyDescent="0.25">
      <c r="D48">
        <f t="shared" si="4"/>
        <v>38</v>
      </c>
      <c r="E48" s="2">
        <f t="shared" si="2"/>
        <v>1603.83</v>
      </c>
      <c r="F48" s="2">
        <f t="shared" si="0"/>
        <v>981.83999999999992</v>
      </c>
      <c r="G48" s="2">
        <f t="shared" si="3"/>
        <v>621.99</v>
      </c>
      <c r="H48" s="2">
        <f t="shared" si="1"/>
        <v>179960.18999999994</v>
      </c>
    </row>
    <row r="49" spans="4:8" x14ac:dyDescent="0.25">
      <c r="D49">
        <f t="shared" si="4"/>
        <v>39</v>
      </c>
      <c r="E49" s="2">
        <f t="shared" si="2"/>
        <v>1603.83</v>
      </c>
      <c r="F49" s="2">
        <f t="shared" si="0"/>
        <v>985.21999999999991</v>
      </c>
      <c r="G49" s="2">
        <f t="shared" si="3"/>
        <v>618.61</v>
      </c>
      <c r="H49" s="2">
        <f t="shared" si="1"/>
        <v>178974.96999999994</v>
      </c>
    </row>
    <row r="50" spans="4:8" x14ac:dyDescent="0.25">
      <c r="D50">
        <f t="shared" si="4"/>
        <v>40</v>
      </c>
      <c r="E50" s="2">
        <f t="shared" si="2"/>
        <v>1603.83</v>
      </c>
      <c r="F50" s="2">
        <f t="shared" si="0"/>
        <v>988.59999999999991</v>
      </c>
      <c r="G50" s="2">
        <f t="shared" si="3"/>
        <v>615.23</v>
      </c>
      <c r="H50" s="2">
        <f t="shared" si="1"/>
        <v>177986.36999999994</v>
      </c>
    </row>
    <row r="51" spans="4:8" x14ac:dyDescent="0.25">
      <c r="D51">
        <f t="shared" si="4"/>
        <v>41</v>
      </c>
      <c r="E51" s="2">
        <f t="shared" si="2"/>
        <v>1603.83</v>
      </c>
      <c r="F51" s="2">
        <f t="shared" si="0"/>
        <v>991.99999999999989</v>
      </c>
      <c r="G51" s="2">
        <f t="shared" si="3"/>
        <v>611.83000000000004</v>
      </c>
      <c r="H51" s="2">
        <f t="shared" si="1"/>
        <v>176994.36999999994</v>
      </c>
    </row>
    <row r="52" spans="4:8" x14ac:dyDescent="0.25">
      <c r="D52">
        <f t="shared" si="4"/>
        <v>42</v>
      </c>
      <c r="E52" s="2">
        <f t="shared" si="2"/>
        <v>1603.83</v>
      </c>
      <c r="F52" s="2">
        <f t="shared" si="0"/>
        <v>995.41</v>
      </c>
      <c r="G52" s="2">
        <f t="shared" si="3"/>
        <v>608.41999999999996</v>
      </c>
      <c r="H52" s="2">
        <f t="shared" si="1"/>
        <v>175998.95999999993</v>
      </c>
    </row>
    <row r="53" spans="4:8" x14ac:dyDescent="0.25">
      <c r="D53">
        <f t="shared" si="4"/>
        <v>43</v>
      </c>
      <c r="E53" s="2">
        <f t="shared" si="2"/>
        <v>1603.83</v>
      </c>
      <c r="F53" s="2">
        <f t="shared" si="0"/>
        <v>998.82999999999993</v>
      </c>
      <c r="G53" s="2">
        <f t="shared" si="3"/>
        <v>605</v>
      </c>
      <c r="H53" s="2">
        <f t="shared" si="1"/>
        <v>175000.12999999995</v>
      </c>
    </row>
    <row r="54" spans="4:8" x14ac:dyDescent="0.25">
      <c r="D54">
        <f t="shared" si="4"/>
        <v>44</v>
      </c>
      <c r="E54" s="2">
        <f t="shared" si="2"/>
        <v>1603.83</v>
      </c>
      <c r="F54" s="2">
        <f t="shared" si="0"/>
        <v>1002.27</v>
      </c>
      <c r="G54" s="2">
        <f t="shared" si="3"/>
        <v>601.55999999999995</v>
      </c>
      <c r="H54" s="2">
        <f t="shared" si="1"/>
        <v>173997.85999999996</v>
      </c>
    </row>
    <row r="55" spans="4:8" x14ac:dyDescent="0.25">
      <c r="D55">
        <f t="shared" si="4"/>
        <v>45</v>
      </c>
      <c r="E55" s="2">
        <f t="shared" si="2"/>
        <v>1603.83</v>
      </c>
      <c r="F55" s="2">
        <f t="shared" si="0"/>
        <v>1005.7099999999999</v>
      </c>
      <c r="G55" s="2">
        <f t="shared" si="3"/>
        <v>598.12</v>
      </c>
      <c r="H55" s="2">
        <f t="shared" si="1"/>
        <v>172992.14999999997</v>
      </c>
    </row>
    <row r="56" spans="4:8" x14ac:dyDescent="0.25">
      <c r="D56">
        <f t="shared" si="4"/>
        <v>46</v>
      </c>
      <c r="E56" s="2">
        <f t="shared" si="2"/>
        <v>1603.83</v>
      </c>
      <c r="F56" s="2">
        <f t="shared" si="0"/>
        <v>1009.17</v>
      </c>
      <c r="G56" s="2">
        <f t="shared" si="3"/>
        <v>594.66</v>
      </c>
      <c r="H56" s="2">
        <f t="shared" si="1"/>
        <v>171982.97999999995</v>
      </c>
    </row>
    <row r="57" spans="4:8" x14ac:dyDescent="0.25">
      <c r="D57">
        <f t="shared" si="4"/>
        <v>47</v>
      </c>
      <c r="E57" s="2">
        <f t="shared" si="2"/>
        <v>1603.83</v>
      </c>
      <c r="F57" s="2">
        <f t="shared" si="0"/>
        <v>1012.6399999999999</v>
      </c>
      <c r="G57" s="2">
        <f t="shared" si="3"/>
        <v>591.19000000000005</v>
      </c>
      <c r="H57" s="2">
        <f t="shared" si="1"/>
        <v>170970.33999999994</v>
      </c>
    </row>
    <row r="58" spans="4:8" x14ac:dyDescent="0.25">
      <c r="D58">
        <f t="shared" si="4"/>
        <v>48</v>
      </c>
      <c r="E58" s="2">
        <f t="shared" si="2"/>
        <v>1603.83</v>
      </c>
      <c r="F58" s="2">
        <f t="shared" si="0"/>
        <v>1016.1199999999999</v>
      </c>
      <c r="G58" s="2">
        <f t="shared" si="3"/>
        <v>587.71</v>
      </c>
      <c r="H58" s="2">
        <f t="shared" si="1"/>
        <v>169954.21999999994</v>
      </c>
    </row>
    <row r="59" spans="4:8" x14ac:dyDescent="0.25">
      <c r="D59">
        <f t="shared" si="4"/>
        <v>49</v>
      </c>
      <c r="E59" s="2">
        <f t="shared" si="2"/>
        <v>1603.83</v>
      </c>
      <c r="F59" s="2">
        <f t="shared" si="0"/>
        <v>1019.6099999999999</v>
      </c>
      <c r="G59" s="2">
        <f t="shared" si="3"/>
        <v>584.22</v>
      </c>
      <c r="H59" s="2">
        <f t="shared" si="1"/>
        <v>168934.60999999996</v>
      </c>
    </row>
    <row r="60" spans="4:8" x14ac:dyDescent="0.25">
      <c r="D60">
        <f t="shared" si="4"/>
        <v>50</v>
      </c>
      <c r="E60" s="2">
        <f t="shared" si="2"/>
        <v>1603.83</v>
      </c>
      <c r="F60" s="2">
        <f t="shared" si="0"/>
        <v>1023.1199999999999</v>
      </c>
      <c r="G60" s="2">
        <f t="shared" si="3"/>
        <v>580.71</v>
      </c>
      <c r="H60" s="2">
        <f t="shared" si="1"/>
        <v>167911.48999999996</v>
      </c>
    </row>
    <row r="61" spans="4:8" x14ac:dyDescent="0.25">
      <c r="D61">
        <f t="shared" si="4"/>
        <v>51</v>
      </c>
      <c r="E61" s="2">
        <f t="shared" si="2"/>
        <v>1603.83</v>
      </c>
      <c r="F61" s="2">
        <f t="shared" si="0"/>
        <v>1026.6299999999999</v>
      </c>
      <c r="G61" s="2">
        <f t="shared" si="3"/>
        <v>577.20000000000005</v>
      </c>
      <c r="H61" s="2">
        <f t="shared" si="1"/>
        <v>166884.85999999996</v>
      </c>
    </row>
    <row r="62" spans="4:8" x14ac:dyDescent="0.25">
      <c r="D62">
        <f t="shared" si="4"/>
        <v>52</v>
      </c>
      <c r="E62" s="2">
        <f t="shared" si="2"/>
        <v>1603.83</v>
      </c>
      <c r="F62" s="2">
        <f t="shared" si="0"/>
        <v>1030.1599999999999</v>
      </c>
      <c r="G62" s="2">
        <f t="shared" si="3"/>
        <v>573.66999999999996</v>
      </c>
      <c r="H62" s="2">
        <f t="shared" si="1"/>
        <v>165854.69999999995</v>
      </c>
    </row>
    <row r="63" spans="4:8" x14ac:dyDescent="0.25">
      <c r="D63">
        <f t="shared" si="4"/>
        <v>53</v>
      </c>
      <c r="E63" s="2">
        <f t="shared" si="2"/>
        <v>1603.83</v>
      </c>
      <c r="F63" s="2">
        <f t="shared" si="0"/>
        <v>1033.6999999999998</v>
      </c>
      <c r="G63" s="2">
        <f t="shared" si="3"/>
        <v>570.13</v>
      </c>
      <c r="H63" s="2">
        <f t="shared" si="1"/>
        <v>164820.99999999994</v>
      </c>
    </row>
    <row r="64" spans="4:8" x14ac:dyDescent="0.25">
      <c r="D64">
        <f t="shared" si="4"/>
        <v>54</v>
      </c>
      <c r="E64" s="2">
        <f t="shared" si="2"/>
        <v>1603.83</v>
      </c>
      <c r="F64" s="2">
        <f t="shared" si="0"/>
        <v>1037.2599999999998</v>
      </c>
      <c r="G64" s="2">
        <f t="shared" si="3"/>
        <v>566.57000000000005</v>
      </c>
      <c r="H64" s="2">
        <f t="shared" si="1"/>
        <v>163783.73999999993</v>
      </c>
    </row>
    <row r="65" spans="4:8" x14ac:dyDescent="0.25">
      <c r="D65">
        <f t="shared" si="4"/>
        <v>55</v>
      </c>
      <c r="E65" s="2">
        <f t="shared" si="2"/>
        <v>1603.83</v>
      </c>
      <c r="F65" s="2">
        <f t="shared" si="0"/>
        <v>1040.82</v>
      </c>
      <c r="G65" s="2">
        <f t="shared" si="3"/>
        <v>563.01</v>
      </c>
      <c r="H65" s="2">
        <f t="shared" si="1"/>
        <v>162742.91999999993</v>
      </c>
    </row>
    <row r="66" spans="4:8" x14ac:dyDescent="0.25">
      <c r="D66">
        <f t="shared" si="4"/>
        <v>56</v>
      </c>
      <c r="E66" s="2">
        <f t="shared" si="2"/>
        <v>1603.83</v>
      </c>
      <c r="F66" s="2">
        <f t="shared" si="0"/>
        <v>1044.4000000000001</v>
      </c>
      <c r="G66" s="2">
        <f t="shared" si="3"/>
        <v>559.42999999999995</v>
      </c>
      <c r="H66" s="2">
        <f t="shared" si="1"/>
        <v>161698.51999999993</v>
      </c>
    </row>
    <row r="67" spans="4:8" x14ac:dyDescent="0.25">
      <c r="D67">
        <f t="shared" si="4"/>
        <v>57</v>
      </c>
      <c r="E67" s="2">
        <f t="shared" si="2"/>
        <v>1603.83</v>
      </c>
      <c r="F67" s="2">
        <f t="shared" si="0"/>
        <v>1047.9899999999998</v>
      </c>
      <c r="G67" s="2">
        <f t="shared" si="3"/>
        <v>555.84</v>
      </c>
      <c r="H67" s="2">
        <f t="shared" si="1"/>
        <v>160650.52999999994</v>
      </c>
    </row>
    <row r="68" spans="4:8" x14ac:dyDescent="0.25">
      <c r="D68">
        <f t="shared" si="4"/>
        <v>58</v>
      </c>
      <c r="E68" s="2">
        <f t="shared" si="2"/>
        <v>1603.83</v>
      </c>
      <c r="F68" s="2">
        <f t="shared" si="0"/>
        <v>1051.5899999999999</v>
      </c>
      <c r="G68" s="2">
        <f t="shared" si="3"/>
        <v>552.24</v>
      </c>
      <c r="H68" s="2">
        <f t="shared" si="1"/>
        <v>159598.93999999994</v>
      </c>
    </row>
    <row r="69" spans="4:8" x14ac:dyDescent="0.25">
      <c r="D69">
        <f t="shared" si="4"/>
        <v>59</v>
      </c>
      <c r="E69" s="2">
        <f t="shared" si="2"/>
        <v>1603.83</v>
      </c>
      <c r="F69" s="2">
        <f t="shared" si="0"/>
        <v>1055.21</v>
      </c>
      <c r="G69" s="2">
        <f t="shared" si="3"/>
        <v>548.62</v>
      </c>
      <c r="H69" s="2">
        <f t="shared" si="1"/>
        <v>158543.72999999995</v>
      </c>
    </row>
    <row r="70" spans="4:8" x14ac:dyDescent="0.25">
      <c r="D70">
        <f t="shared" si="4"/>
        <v>60</v>
      </c>
      <c r="E70" s="2">
        <f t="shared" si="2"/>
        <v>1603.83</v>
      </c>
      <c r="F70" s="2">
        <f t="shared" si="0"/>
        <v>1058.8399999999999</v>
      </c>
      <c r="G70" s="2">
        <f t="shared" si="3"/>
        <v>544.99</v>
      </c>
      <c r="H70" s="2">
        <f t="shared" si="1"/>
        <v>157484.88999999996</v>
      </c>
    </row>
    <row r="71" spans="4:8" x14ac:dyDescent="0.25">
      <c r="D71">
        <f t="shared" si="4"/>
        <v>61</v>
      </c>
      <c r="E71" s="2">
        <f t="shared" si="2"/>
        <v>1603.83</v>
      </c>
      <c r="F71" s="2">
        <f t="shared" si="0"/>
        <v>1062.48</v>
      </c>
      <c r="G71" s="2">
        <f t="shared" si="3"/>
        <v>541.35</v>
      </c>
      <c r="H71" s="2">
        <f t="shared" si="1"/>
        <v>156422.40999999995</v>
      </c>
    </row>
    <row r="72" spans="4:8" x14ac:dyDescent="0.25">
      <c r="D72">
        <f t="shared" si="4"/>
        <v>62</v>
      </c>
      <c r="E72" s="2">
        <f t="shared" si="2"/>
        <v>1603.83</v>
      </c>
      <c r="F72" s="2">
        <f t="shared" si="0"/>
        <v>1066.1299999999999</v>
      </c>
      <c r="G72" s="2">
        <f t="shared" si="3"/>
        <v>537.70000000000005</v>
      </c>
      <c r="H72" s="2">
        <f t="shared" si="1"/>
        <v>155356.27999999994</v>
      </c>
    </row>
    <row r="73" spans="4:8" x14ac:dyDescent="0.25">
      <c r="D73">
        <f t="shared" si="4"/>
        <v>63</v>
      </c>
      <c r="E73" s="2">
        <f t="shared" si="2"/>
        <v>1603.83</v>
      </c>
      <c r="F73" s="2">
        <f t="shared" si="0"/>
        <v>1069.79</v>
      </c>
      <c r="G73" s="2">
        <f t="shared" si="3"/>
        <v>534.04</v>
      </c>
      <c r="H73" s="2">
        <f t="shared" si="1"/>
        <v>154286.48999999993</v>
      </c>
    </row>
    <row r="74" spans="4:8" x14ac:dyDescent="0.25">
      <c r="D74">
        <f t="shared" si="4"/>
        <v>64</v>
      </c>
      <c r="E74" s="2">
        <f t="shared" si="2"/>
        <v>1603.83</v>
      </c>
      <c r="F74" s="2">
        <f t="shared" si="0"/>
        <v>1073.4699999999998</v>
      </c>
      <c r="G74" s="2">
        <f t="shared" si="3"/>
        <v>530.36</v>
      </c>
      <c r="H74" s="2">
        <f t="shared" si="1"/>
        <v>153213.01999999993</v>
      </c>
    </row>
    <row r="75" spans="4:8" x14ac:dyDescent="0.25">
      <c r="D75">
        <f t="shared" si="4"/>
        <v>65</v>
      </c>
      <c r="E75" s="2">
        <f t="shared" si="2"/>
        <v>1603.83</v>
      </c>
      <c r="F75" s="2">
        <f t="shared" ref="F75:F138" si="5">E75-G75</f>
        <v>1077.1599999999999</v>
      </c>
      <c r="G75" s="2">
        <f t="shared" si="3"/>
        <v>526.66999999999996</v>
      </c>
      <c r="H75" s="2">
        <f t="shared" ref="H75:H138" si="6">H74-F75</f>
        <v>152135.85999999993</v>
      </c>
    </row>
    <row r="76" spans="4:8" x14ac:dyDescent="0.25">
      <c r="D76">
        <f t="shared" si="4"/>
        <v>66</v>
      </c>
      <c r="E76" s="2">
        <f t="shared" ref="E76:E139" si="7">-ROUND($C$6,2)</f>
        <v>1603.83</v>
      </c>
      <c r="F76" s="2">
        <f t="shared" si="5"/>
        <v>1080.8599999999999</v>
      </c>
      <c r="G76" s="2">
        <f t="shared" ref="G76:G139" si="8">ROUND(H75*$C$3/12,2)</f>
        <v>522.97</v>
      </c>
      <c r="H76" s="2">
        <f t="shared" si="6"/>
        <v>151054.99999999994</v>
      </c>
    </row>
    <row r="77" spans="4:8" x14ac:dyDescent="0.25">
      <c r="D77">
        <f t="shared" ref="D77:D140" si="9">D76+1</f>
        <v>67</v>
      </c>
      <c r="E77" s="2">
        <f t="shared" si="7"/>
        <v>1603.83</v>
      </c>
      <c r="F77" s="2">
        <f t="shared" si="5"/>
        <v>1084.58</v>
      </c>
      <c r="G77" s="2">
        <f t="shared" si="8"/>
        <v>519.25</v>
      </c>
      <c r="H77" s="2">
        <f t="shared" si="6"/>
        <v>149970.41999999995</v>
      </c>
    </row>
    <row r="78" spans="4:8" x14ac:dyDescent="0.25">
      <c r="D78">
        <f t="shared" si="9"/>
        <v>68</v>
      </c>
      <c r="E78" s="2">
        <f t="shared" si="7"/>
        <v>1603.83</v>
      </c>
      <c r="F78" s="2">
        <f t="shared" si="5"/>
        <v>1088.31</v>
      </c>
      <c r="G78" s="2">
        <f t="shared" si="8"/>
        <v>515.52</v>
      </c>
      <c r="H78" s="2">
        <f t="shared" si="6"/>
        <v>148882.10999999996</v>
      </c>
    </row>
    <row r="79" spans="4:8" x14ac:dyDescent="0.25">
      <c r="D79">
        <f t="shared" si="9"/>
        <v>69</v>
      </c>
      <c r="E79" s="2">
        <f t="shared" si="7"/>
        <v>1603.83</v>
      </c>
      <c r="F79" s="2">
        <f t="shared" si="5"/>
        <v>1092.05</v>
      </c>
      <c r="G79" s="2">
        <f t="shared" si="8"/>
        <v>511.78</v>
      </c>
      <c r="H79" s="2">
        <f t="shared" si="6"/>
        <v>147790.05999999997</v>
      </c>
    </row>
    <row r="80" spans="4:8" x14ac:dyDescent="0.25">
      <c r="D80">
        <f t="shared" si="9"/>
        <v>70</v>
      </c>
      <c r="E80" s="2">
        <f t="shared" si="7"/>
        <v>1603.83</v>
      </c>
      <c r="F80" s="2">
        <f t="shared" si="5"/>
        <v>1095.8</v>
      </c>
      <c r="G80" s="2">
        <f t="shared" si="8"/>
        <v>508.03</v>
      </c>
      <c r="H80" s="2">
        <f t="shared" si="6"/>
        <v>146694.25999999998</v>
      </c>
    </row>
    <row r="81" spans="4:8" x14ac:dyDescent="0.25">
      <c r="D81">
        <f t="shared" si="9"/>
        <v>71</v>
      </c>
      <c r="E81" s="2">
        <f t="shared" si="7"/>
        <v>1603.83</v>
      </c>
      <c r="F81" s="2">
        <f t="shared" si="5"/>
        <v>1099.57</v>
      </c>
      <c r="G81" s="2">
        <f t="shared" si="8"/>
        <v>504.26</v>
      </c>
      <c r="H81" s="2">
        <f t="shared" si="6"/>
        <v>145594.68999999997</v>
      </c>
    </row>
    <row r="82" spans="4:8" x14ac:dyDescent="0.25">
      <c r="D82">
        <f t="shared" si="9"/>
        <v>72</v>
      </c>
      <c r="E82" s="2">
        <f t="shared" si="7"/>
        <v>1603.83</v>
      </c>
      <c r="F82" s="2">
        <f t="shared" si="5"/>
        <v>1103.3499999999999</v>
      </c>
      <c r="G82" s="2">
        <f t="shared" si="8"/>
        <v>500.48</v>
      </c>
      <c r="H82" s="2">
        <f t="shared" si="6"/>
        <v>144491.33999999997</v>
      </c>
    </row>
    <row r="83" spans="4:8" x14ac:dyDescent="0.25">
      <c r="D83">
        <f t="shared" si="9"/>
        <v>73</v>
      </c>
      <c r="E83" s="2">
        <f t="shared" si="7"/>
        <v>1603.83</v>
      </c>
      <c r="F83" s="2">
        <f t="shared" si="5"/>
        <v>1107.1399999999999</v>
      </c>
      <c r="G83" s="2">
        <f t="shared" si="8"/>
        <v>496.69</v>
      </c>
      <c r="H83" s="2">
        <f t="shared" si="6"/>
        <v>143384.19999999995</v>
      </c>
    </row>
    <row r="84" spans="4:8" x14ac:dyDescent="0.25">
      <c r="D84">
        <f t="shared" si="9"/>
        <v>74</v>
      </c>
      <c r="E84" s="2">
        <f t="shared" si="7"/>
        <v>1603.83</v>
      </c>
      <c r="F84" s="2">
        <f t="shared" si="5"/>
        <v>1110.9499999999998</v>
      </c>
      <c r="G84" s="2">
        <f t="shared" si="8"/>
        <v>492.88</v>
      </c>
      <c r="H84" s="2">
        <f t="shared" si="6"/>
        <v>142273.24999999994</v>
      </c>
    </row>
    <row r="85" spans="4:8" x14ac:dyDescent="0.25">
      <c r="D85">
        <f t="shared" si="9"/>
        <v>75</v>
      </c>
      <c r="E85" s="2">
        <f t="shared" si="7"/>
        <v>1603.83</v>
      </c>
      <c r="F85" s="2">
        <f t="shared" si="5"/>
        <v>1114.77</v>
      </c>
      <c r="G85" s="2">
        <f t="shared" si="8"/>
        <v>489.06</v>
      </c>
      <c r="H85" s="2">
        <f t="shared" si="6"/>
        <v>141158.47999999995</v>
      </c>
    </row>
    <row r="86" spans="4:8" x14ac:dyDescent="0.25">
      <c r="D86">
        <f t="shared" si="9"/>
        <v>76</v>
      </c>
      <c r="E86" s="2">
        <f t="shared" si="7"/>
        <v>1603.83</v>
      </c>
      <c r="F86" s="2">
        <f t="shared" si="5"/>
        <v>1118.5999999999999</v>
      </c>
      <c r="G86" s="2">
        <f t="shared" si="8"/>
        <v>485.23</v>
      </c>
      <c r="H86" s="2">
        <f t="shared" si="6"/>
        <v>140039.87999999995</v>
      </c>
    </row>
    <row r="87" spans="4:8" x14ac:dyDescent="0.25">
      <c r="D87">
        <f t="shared" si="9"/>
        <v>77</v>
      </c>
      <c r="E87" s="2">
        <f t="shared" si="7"/>
        <v>1603.83</v>
      </c>
      <c r="F87" s="2">
        <f t="shared" si="5"/>
        <v>1122.44</v>
      </c>
      <c r="G87" s="2">
        <f t="shared" si="8"/>
        <v>481.39</v>
      </c>
      <c r="H87" s="2">
        <f t="shared" si="6"/>
        <v>138917.43999999994</v>
      </c>
    </row>
    <row r="88" spans="4:8" x14ac:dyDescent="0.25">
      <c r="D88">
        <f t="shared" si="9"/>
        <v>78</v>
      </c>
      <c r="E88" s="2">
        <f t="shared" si="7"/>
        <v>1603.83</v>
      </c>
      <c r="F88" s="2">
        <f t="shared" si="5"/>
        <v>1126.3</v>
      </c>
      <c r="G88" s="2">
        <f t="shared" si="8"/>
        <v>477.53</v>
      </c>
      <c r="H88" s="2">
        <f t="shared" si="6"/>
        <v>137791.13999999996</v>
      </c>
    </row>
    <row r="89" spans="4:8" x14ac:dyDescent="0.25">
      <c r="D89">
        <f t="shared" si="9"/>
        <v>79</v>
      </c>
      <c r="E89" s="2">
        <f t="shared" si="7"/>
        <v>1603.83</v>
      </c>
      <c r="F89" s="2">
        <f t="shared" si="5"/>
        <v>1130.1699999999998</v>
      </c>
      <c r="G89" s="2">
        <f t="shared" si="8"/>
        <v>473.66</v>
      </c>
      <c r="H89" s="2">
        <f t="shared" si="6"/>
        <v>136660.96999999994</v>
      </c>
    </row>
    <row r="90" spans="4:8" x14ac:dyDescent="0.25">
      <c r="D90">
        <f t="shared" si="9"/>
        <v>80</v>
      </c>
      <c r="E90" s="2">
        <f t="shared" si="7"/>
        <v>1603.83</v>
      </c>
      <c r="F90" s="2">
        <f t="shared" si="5"/>
        <v>1134.06</v>
      </c>
      <c r="G90" s="2">
        <f t="shared" si="8"/>
        <v>469.77</v>
      </c>
      <c r="H90" s="2">
        <f t="shared" si="6"/>
        <v>135526.90999999995</v>
      </c>
    </row>
    <row r="91" spans="4:8" x14ac:dyDescent="0.25">
      <c r="D91">
        <f t="shared" si="9"/>
        <v>81</v>
      </c>
      <c r="E91" s="2">
        <f t="shared" si="7"/>
        <v>1603.83</v>
      </c>
      <c r="F91" s="2">
        <f t="shared" si="5"/>
        <v>1137.96</v>
      </c>
      <c r="G91" s="2">
        <f t="shared" si="8"/>
        <v>465.87</v>
      </c>
      <c r="H91" s="2">
        <f t="shared" si="6"/>
        <v>134388.94999999995</v>
      </c>
    </row>
    <row r="92" spans="4:8" x14ac:dyDescent="0.25">
      <c r="D92">
        <f t="shared" si="9"/>
        <v>82</v>
      </c>
      <c r="E92" s="2">
        <f t="shared" si="7"/>
        <v>1603.83</v>
      </c>
      <c r="F92" s="2">
        <f t="shared" si="5"/>
        <v>1141.8699999999999</v>
      </c>
      <c r="G92" s="2">
        <f t="shared" si="8"/>
        <v>461.96</v>
      </c>
      <c r="H92" s="2">
        <f t="shared" si="6"/>
        <v>133247.07999999996</v>
      </c>
    </row>
    <row r="93" spans="4:8" x14ac:dyDescent="0.25">
      <c r="D93">
        <f t="shared" si="9"/>
        <v>83</v>
      </c>
      <c r="E93" s="2">
        <f t="shared" si="7"/>
        <v>1603.83</v>
      </c>
      <c r="F93" s="2">
        <f t="shared" si="5"/>
        <v>1145.79</v>
      </c>
      <c r="G93" s="2">
        <f t="shared" si="8"/>
        <v>458.04</v>
      </c>
      <c r="H93" s="2">
        <f t="shared" si="6"/>
        <v>132101.28999999995</v>
      </c>
    </row>
    <row r="94" spans="4:8" x14ac:dyDescent="0.25">
      <c r="D94">
        <f t="shared" si="9"/>
        <v>84</v>
      </c>
      <c r="E94" s="2">
        <f t="shared" si="7"/>
        <v>1603.83</v>
      </c>
      <c r="F94" s="2">
        <f t="shared" si="5"/>
        <v>1149.73</v>
      </c>
      <c r="G94" s="2">
        <f t="shared" si="8"/>
        <v>454.1</v>
      </c>
      <c r="H94" s="2">
        <f t="shared" si="6"/>
        <v>130951.55999999995</v>
      </c>
    </row>
    <row r="95" spans="4:8" x14ac:dyDescent="0.25">
      <c r="D95">
        <f t="shared" si="9"/>
        <v>85</v>
      </c>
      <c r="E95" s="2">
        <f t="shared" si="7"/>
        <v>1603.83</v>
      </c>
      <c r="F95" s="2">
        <f t="shared" si="5"/>
        <v>1153.6799999999998</v>
      </c>
      <c r="G95" s="2">
        <f t="shared" si="8"/>
        <v>450.15</v>
      </c>
      <c r="H95" s="2">
        <f t="shared" si="6"/>
        <v>129797.87999999996</v>
      </c>
    </row>
    <row r="96" spans="4:8" x14ac:dyDescent="0.25">
      <c r="D96">
        <f t="shared" si="9"/>
        <v>86</v>
      </c>
      <c r="E96" s="2">
        <f t="shared" si="7"/>
        <v>1603.83</v>
      </c>
      <c r="F96" s="2">
        <f t="shared" si="5"/>
        <v>1157.6499999999999</v>
      </c>
      <c r="G96" s="2">
        <f t="shared" si="8"/>
        <v>446.18</v>
      </c>
      <c r="H96" s="2">
        <f t="shared" si="6"/>
        <v>128640.22999999997</v>
      </c>
    </row>
    <row r="97" spans="4:8" x14ac:dyDescent="0.25">
      <c r="D97">
        <f t="shared" si="9"/>
        <v>87</v>
      </c>
      <c r="E97" s="2">
        <f t="shared" si="7"/>
        <v>1603.83</v>
      </c>
      <c r="F97" s="2">
        <f t="shared" si="5"/>
        <v>1161.6299999999999</v>
      </c>
      <c r="G97" s="2">
        <f t="shared" si="8"/>
        <v>442.2</v>
      </c>
      <c r="H97" s="2">
        <f t="shared" si="6"/>
        <v>127478.59999999996</v>
      </c>
    </row>
    <row r="98" spans="4:8" x14ac:dyDescent="0.25">
      <c r="D98">
        <f t="shared" si="9"/>
        <v>88</v>
      </c>
      <c r="E98" s="2">
        <f t="shared" si="7"/>
        <v>1603.83</v>
      </c>
      <c r="F98" s="2">
        <f t="shared" si="5"/>
        <v>1165.6199999999999</v>
      </c>
      <c r="G98" s="2">
        <f t="shared" si="8"/>
        <v>438.21</v>
      </c>
      <c r="H98" s="2">
        <f t="shared" si="6"/>
        <v>126312.97999999997</v>
      </c>
    </row>
    <row r="99" spans="4:8" x14ac:dyDescent="0.25">
      <c r="D99">
        <f t="shared" si="9"/>
        <v>89</v>
      </c>
      <c r="E99" s="2">
        <f t="shared" si="7"/>
        <v>1603.83</v>
      </c>
      <c r="F99" s="2">
        <f t="shared" si="5"/>
        <v>1169.6299999999999</v>
      </c>
      <c r="G99" s="2">
        <f t="shared" si="8"/>
        <v>434.2</v>
      </c>
      <c r="H99" s="2">
        <f t="shared" si="6"/>
        <v>125143.34999999996</v>
      </c>
    </row>
    <row r="100" spans="4:8" x14ac:dyDescent="0.25">
      <c r="D100">
        <f t="shared" si="9"/>
        <v>90</v>
      </c>
      <c r="E100" s="2">
        <f t="shared" si="7"/>
        <v>1603.83</v>
      </c>
      <c r="F100" s="2">
        <f t="shared" si="5"/>
        <v>1173.6499999999999</v>
      </c>
      <c r="G100" s="2">
        <f t="shared" si="8"/>
        <v>430.18</v>
      </c>
      <c r="H100" s="2">
        <f t="shared" si="6"/>
        <v>123969.69999999997</v>
      </c>
    </row>
    <row r="101" spans="4:8" x14ac:dyDescent="0.25">
      <c r="D101">
        <f t="shared" si="9"/>
        <v>91</v>
      </c>
      <c r="E101" s="2">
        <f t="shared" si="7"/>
        <v>1603.83</v>
      </c>
      <c r="F101" s="2">
        <f t="shared" si="5"/>
        <v>1177.6799999999998</v>
      </c>
      <c r="G101" s="2">
        <f t="shared" si="8"/>
        <v>426.15</v>
      </c>
      <c r="H101" s="2">
        <f t="shared" si="6"/>
        <v>122792.01999999997</v>
      </c>
    </row>
    <row r="102" spans="4:8" x14ac:dyDescent="0.25">
      <c r="D102">
        <f t="shared" si="9"/>
        <v>92</v>
      </c>
      <c r="E102" s="2">
        <f t="shared" si="7"/>
        <v>1603.83</v>
      </c>
      <c r="F102" s="2">
        <f t="shared" si="5"/>
        <v>1181.73</v>
      </c>
      <c r="G102" s="2">
        <f t="shared" si="8"/>
        <v>422.1</v>
      </c>
      <c r="H102" s="2">
        <f t="shared" si="6"/>
        <v>121610.28999999998</v>
      </c>
    </row>
    <row r="103" spans="4:8" x14ac:dyDescent="0.25">
      <c r="D103">
        <f t="shared" si="9"/>
        <v>93</v>
      </c>
      <c r="E103" s="2">
        <f t="shared" si="7"/>
        <v>1603.83</v>
      </c>
      <c r="F103" s="2">
        <f t="shared" si="5"/>
        <v>1185.79</v>
      </c>
      <c r="G103" s="2">
        <f t="shared" si="8"/>
        <v>418.04</v>
      </c>
      <c r="H103" s="2">
        <f t="shared" si="6"/>
        <v>120424.49999999999</v>
      </c>
    </row>
    <row r="104" spans="4:8" x14ac:dyDescent="0.25">
      <c r="D104">
        <f t="shared" si="9"/>
        <v>94</v>
      </c>
      <c r="E104" s="2">
        <f t="shared" si="7"/>
        <v>1603.83</v>
      </c>
      <c r="F104" s="2">
        <f t="shared" si="5"/>
        <v>1189.8699999999999</v>
      </c>
      <c r="G104" s="2">
        <f t="shared" si="8"/>
        <v>413.96</v>
      </c>
      <c r="H104" s="2">
        <f t="shared" si="6"/>
        <v>119234.62999999999</v>
      </c>
    </row>
    <row r="105" spans="4:8" x14ac:dyDescent="0.25">
      <c r="D105">
        <f t="shared" si="9"/>
        <v>95</v>
      </c>
      <c r="E105" s="2">
        <f t="shared" si="7"/>
        <v>1603.83</v>
      </c>
      <c r="F105" s="2">
        <f t="shared" si="5"/>
        <v>1193.96</v>
      </c>
      <c r="G105" s="2">
        <f t="shared" si="8"/>
        <v>409.87</v>
      </c>
      <c r="H105" s="2">
        <f t="shared" si="6"/>
        <v>118040.66999999998</v>
      </c>
    </row>
    <row r="106" spans="4:8" x14ac:dyDescent="0.25">
      <c r="D106">
        <f t="shared" si="9"/>
        <v>96</v>
      </c>
      <c r="E106" s="2">
        <f t="shared" si="7"/>
        <v>1603.83</v>
      </c>
      <c r="F106" s="2">
        <f t="shared" si="5"/>
        <v>1198.07</v>
      </c>
      <c r="G106" s="2">
        <f t="shared" si="8"/>
        <v>405.76</v>
      </c>
      <c r="H106" s="2">
        <f t="shared" si="6"/>
        <v>116842.59999999998</v>
      </c>
    </row>
    <row r="107" spans="4:8" x14ac:dyDescent="0.25">
      <c r="D107">
        <f t="shared" si="9"/>
        <v>97</v>
      </c>
      <c r="E107" s="2">
        <f t="shared" si="7"/>
        <v>1603.83</v>
      </c>
      <c r="F107" s="2">
        <f t="shared" si="5"/>
        <v>1202.1799999999998</v>
      </c>
      <c r="G107" s="2">
        <f t="shared" si="8"/>
        <v>401.65</v>
      </c>
      <c r="H107" s="2">
        <f t="shared" si="6"/>
        <v>115640.41999999998</v>
      </c>
    </row>
    <row r="108" spans="4:8" x14ac:dyDescent="0.25">
      <c r="D108">
        <f t="shared" si="9"/>
        <v>98</v>
      </c>
      <c r="E108" s="2">
        <f t="shared" si="7"/>
        <v>1603.83</v>
      </c>
      <c r="F108" s="2">
        <f t="shared" si="5"/>
        <v>1206.32</v>
      </c>
      <c r="G108" s="2">
        <f t="shared" si="8"/>
        <v>397.51</v>
      </c>
      <c r="H108" s="2">
        <f t="shared" si="6"/>
        <v>114434.09999999998</v>
      </c>
    </row>
    <row r="109" spans="4:8" x14ac:dyDescent="0.25">
      <c r="D109">
        <f t="shared" si="9"/>
        <v>99</v>
      </c>
      <c r="E109" s="2">
        <f t="shared" si="7"/>
        <v>1603.83</v>
      </c>
      <c r="F109" s="2">
        <f t="shared" si="5"/>
        <v>1210.46</v>
      </c>
      <c r="G109" s="2">
        <f t="shared" si="8"/>
        <v>393.37</v>
      </c>
      <c r="H109" s="2">
        <f t="shared" si="6"/>
        <v>113223.63999999997</v>
      </c>
    </row>
    <row r="110" spans="4:8" x14ac:dyDescent="0.25">
      <c r="D110">
        <f t="shared" si="9"/>
        <v>100</v>
      </c>
      <c r="E110" s="2">
        <f t="shared" si="7"/>
        <v>1603.83</v>
      </c>
      <c r="F110" s="2">
        <f t="shared" si="5"/>
        <v>1214.6199999999999</v>
      </c>
      <c r="G110" s="2">
        <f t="shared" si="8"/>
        <v>389.21</v>
      </c>
      <c r="H110" s="2">
        <f t="shared" si="6"/>
        <v>112009.01999999997</v>
      </c>
    </row>
    <row r="111" spans="4:8" x14ac:dyDescent="0.25">
      <c r="D111">
        <f t="shared" si="9"/>
        <v>101</v>
      </c>
      <c r="E111" s="2">
        <f t="shared" si="7"/>
        <v>1603.83</v>
      </c>
      <c r="F111" s="2">
        <f t="shared" si="5"/>
        <v>1218.8</v>
      </c>
      <c r="G111" s="2">
        <f t="shared" si="8"/>
        <v>385.03</v>
      </c>
      <c r="H111" s="2">
        <f t="shared" si="6"/>
        <v>110790.21999999997</v>
      </c>
    </row>
    <row r="112" spans="4:8" x14ac:dyDescent="0.25">
      <c r="D112">
        <f t="shared" si="9"/>
        <v>102</v>
      </c>
      <c r="E112" s="2">
        <f t="shared" si="7"/>
        <v>1603.83</v>
      </c>
      <c r="F112" s="2">
        <f t="shared" si="5"/>
        <v>1222.99</v>
      </c>
      <c r="G112" s="2">
        <f t="shared" si="8"/>
        <v>380.84</v>
      </c>
      <c r="H112" s="2">
        <f t="shared" si="6"/>
        <v>109567.22999999997</v>
      </c>
    </row>
    <row r="113" spans="4:8" x14ac:dyDescent="0.25">
      <c r="D113">
        <f t="shared" si="9"/>
        <v>103</v>
      </c>
      <c r="E113" s="2">
        <f t="shared" si="7"/>
        <v>1603.83</v>
      </c>
      <c r="F113" s="2">
        <f t="shared" si="5"/>
        <v>1227.19</v>
      </c>
      <c r="G113" s="2">
        <f t="shared" si="8"/>
        <v>376.64</v>
      </c>
      <c r="H113" s="2">
        <f t="shared" si="6"/>
        <v>108340.03999999996</v>
      </c>
    </row>
    <row r="114" spans="4:8" x14ac:dyDescent="0.25">
      <c r="D114">
        <f t="shared" si="9"/>
        <v>104</v>
      </c>
      <c r="E114" s="2">
        <f t="shared" si="7"/>
        <v>1603.83</v>
      </c>
      <c r="F114" s="2">
        <f t="shared" si="5"/>
        <v>1231.4099999999999</v>
      </c>
      <c r="G114" s="2">
        <f t="shared" si="8"/>
        <v>372.42</v>
      </c>
      <c r="H114" s="2">
        <f t="shared" si="6"/>
        <v>107108.62999999996</v>
      </c>
    </row>
    <row r="115" spans="4:8" x14ac:dyDescent="0.25">
      <c r="D115">
        <f t="shared" si="9"/>
        <v>105</v>
      </c>
      <c r="E115" s="2">
        <f t="shared" si="7"/>
        <v>1603.83</v>
      </c>
      <c r="F115" s="2">
        <f t="shared" si="5"/>
        <v>1235.6399999999999</v>
      </c>
      <c r="G115" s="2">
        <f t="shared" si="8"/>
        <v>368.19</v>
      </c>
      <c r="H115" s="2">
        <f t="shared" si="6"/>
        <v>105872.98999999996</v>
      </c>
    </row>
    <row r="116" spans="4:8" x14ac:dyDescent="0.25">
      <c r="D116">
        <f t="shared" si="9"/>
        <v>106</v>
      </c>
      <c r="E116" s="2">
        <f t="shared" si="7"/>
        <v>1603.83</v>
      </c>
      <c r="F116" s="2">
        <f t="shared" si="5"/>
        <v>1239.8899999999999</v>
      </c>
      <c r="G116" s="2">
        <f t="shared" si="8"/>
        <v>363.94</v>
      </c>
      <c r="H116" s="2">
        <f t="shared" si="6"/>
        <v>104633.09999999996</v>
      </c>
    </row>
    <row r="117" spans="4:8" x14ac:dyDescent="0.25">
      <c r="D117">
        <f t="shared" si="9"/>
        <v>107</v>
      </c>
      <c r="E117" s="2">
        <f t="shared" si="7"/>
        <v>1603.83</v>
      </c>
      <c r="F117" s="2">
        <f t="shared" si="5"/>
        <v>1244.1499999999999</v>
      </c>
      <c r="G117" s="2">
        <f t="shared" si="8"/>
        <v>359.68</v>
      </c>
      <c r="H117" s="2">
        <f t="shared" si="6"/>
        <v>103388.94999999997</v>
      </c>
    </row>
    <row r="118" spans="4:8" x14ac:dyDescent="0.25">
      <c r="D118">
        <f t="shared" si="9"/>
        <v>108</v>
      </c>
      <c r="E118" s="2">
        <f t="shared" si="7"/>
        <v>1603.83</v>
      </c>
      <c r="F118" s="2">
        <f t="shared" si="5"/>
        <v>1248.4299999999998</v>
      </c>
      <c r="G118" s="2">
        <f t="shared" si="8"/>
        <v>355.4</v>
      </c>
      <c r="H118" s="2">
        <f t="shared" si="6"/>
        <v>102140.51999999997</v>
      </c>
    </row>
    <row r="119" spans="4:8" x14ac:dyDescent="0.25">
      <c r="D119">
        <f t="shared" si="9"/>
        <v>109</v>
      </c>
      <c r="E119" s="2">
        <f t="shared" si="7"/>
        <v>1603.83</v>
      </c>
      <c r="F119" s="2">
        <f t="shared" si="5"/>
        <v>1252.7199999999998</v>
      </c>
      <c r="G119" s="2">
        <f t="shared" si="8"/>
        <v>351.11</v>
      </c>
      <c r="H119" s="2">
        <f t="shared" si="6"/>
        <v>100887.79999999997</v>
      </c>
    </row>
    <row r="120" spans="4:8" x14ac:dyDescent="0.25">
      <c r="D120">
        <f t="shared" si="9"/>
        <v>110</v>
      </c>
      <c r="E120" s="2">
        <f t="shared" si="7"/>
        <v>1603.83</v>
      </c>
      <c r="F120" s="2">
        <f t="shared" si="5"/>
        <v>1257.03</v>
      </c>
      <c r="G120" s="2">
        <f t="shared" si="8"/>
        <v>346.8</v>
      </c>
      <c r="H120" s="2">
        <f t="shared" si="6"/>
        <v>99630.769999999975</v>
      </c>
    </row>
    <row r="121" spans="4:8" x14ac:dyDescent="0.25">
      <c r="D121">
        <f t="shared" si="9"/>
        <v>111</v>
      </c>
      <c r="E121" s="2">
        <f t="shared" si="7"/>
        <v>1603.83</v>
      </c>
      <c r="F121" s="2">
        <f t="shared" si="5"/>
        <v>1261.3499999999999</v>
      </c>
      <c r="G121" s="2">
        <f t="shared" si="8"/>
        <v>342.48</v>
      </c>
      <c r="H121" s="2">
        <f t="shared" si="6"/>
        <v>98369.419999999969</v>
      </c>
    </row>
    <row r="122" spans="4:8" x14ac:dyDescent="0.25">
      <c r="D122">
        <f t="shared" si="9"/>
        <v>112</v>
      </c>
      <c r="E122" s="2">
        <f t="shared" si="7"/>
        <v>1603.83</v>
      </c>
      <c r="F122" s="2">
        <f t="shared" si="5"/>
        <v>1265.69</v>
      </c>
      <c r="G122" s="2">
        <f t="shared" si="8"/>
        <v>338.14</v>
      </c>
      <c r="H122" s="2">
        <f t="shared" si="6"/>
        <v>97103.729999999967</v>
      </c>
    </row>
    <row r="123" spans="4:8" x14ac:dyDescent="0.25">
      <c r="D123">
        <f t="shared" si="9"/>
        <v>113</v>
      </c>
      <c r="E123" s="2">
        <f t="shared" si="7"/>
        <v>1603.83</v>
      </c>
      <c r="F123" s="2">
        <f t="shared" si="5"/>
        <v>1270.04</v>
      </c>
      <c r="G123" s="2">
        <f t="shared" si="8"/>
        <v>333.79</v>
      </c>
      <c r="H123" s="2">
        <f t="shared" si="6"/>
        <v>95833.689999999973</v>
      </c>
    </row>
    <row r="124" spans="4:8" x14ac:dyDescent="0.25">
      <c r="D124">
        <f t="shared" si="9"/>
        <v>114</v>
      </c>
      <c r="E124" s="2">
        <f t="shared" si="7"/>
        <v>1603.83</v>
      </c>
      <c r="F124" s="2">
        <f t="shared" si="5"/>
        <v>1274.3999999999999</v>
      </c>
      <c r="G124" s="2">
        <f t="shared" si="8"/>
        <v>329.43</v>
      </c>
      <c r="H124" s="2">
        <f t="shared" si="6"/>
        <v>94559.289999999979</v>
      </c>
    </row>
    <row r="125" spans="4:8" x14ac:dyDescent="0.25">
      <c r="D125">
        <f t="shared" si="9"/>
        <v>115</v>
      </c>
      <c r="E125" s="2">
        <f t="shared" si="7"/>
        <v>1603.83</v>
      </c>
      <c r="F125" s="2">
        <f t="shared" si="5"/>
        <v>1278.78</v>
      </c>
      <c r="G125" s="2">
        <f t="shared" si="8"/>
        <v>325.05</v>
      </c>
      <c r="H125" s="2">
        <f t="shared" si="6"/>
        <v>93280.50999999998</v>
      </c>
    </row>
    <row r="126" spans="4:8" x14ac:dyDescent="0.25">
      <c r="D126">
        <f t="shared" si="9"/>
        <v>116</v>
      </c>
      <c r="E126" s="2">
        <f t="shared" si="7"/>
        <v>1603.83</v>
      </c>
      <c r="F126" s="2">
        <f t="shared" si="5"/>
        <v>1283.1799999999998</v>
      </c>
      <c r="G126" s="2">
        <f t="shared" si="8"/>
        <v>320.64999999999998</v>
      </c>
      <c r="H126" s="2">
        <f t="shared" si="6"/>
        <v>91997.329999999987</v>
      </c>
    </row>
    <row r="127" spans="4:8" x14ac:dyDescent="0.25">
      <c r="D127">
        <f t="shared" si="9"/>
        <v>117</v>
      </c>
      <c r="E127" s="2">
        <f t="shared" si="7"/>
        <v>1603.83</v>
      </c>
      <c r="F127" s="2">
        <f t="shared" si="5"/>
        <v>1287.5899999999999</v>
      </c>
      <c r="G127" s="2">
        <f t="shared" si="8"/>
        <v>316.24</v>
      </c>
      <c r="H127" s="2">
        <f t="shared" si="6"/>
        <v>90709.739999999991</v>
      </c>
    </row>
    <row r="128" spans="4:8" x14ac:dyDescent="0.25">
      <c r="D128">
        <f t="shared" si="9"/>
        <v>118</v>
      </c>
      <c r="E128" s="2">
        <f t="shared" si="7"/>
        <v>1603.83</v>
      </c>
      <c r="F128" s="2">
        <f t="shared" si="5"/>
        <v>1292.02</v>
      </c>
      <c r="G128" s="2">
        <f t="shared" si="8"/>
        <v>311.81</v>
      </c>
      <c r="H128" s="2">
        <f t="shared" si="6"/>
        <v>89417.719999999987</v>
      </c>
    </row>
    <row r="129" spans="4:8" x14ac:dyDescent="0.25">
      <c r="D129">
        <f t="shared" si="9"/>
        <v>119</v>
      </c>
      <c r="E129" s="2">
        <f t="shared" si="7"/>
        <v>1603.83</v>
      </c>
      <c r="F129" s="2">
        <f t="shared" si="5"/>
        <v>1296.46</v>
      </c>
      <c r="G129" s="2">
        <f t="shared" si="8"/>
        <v>307.37</v>
      </c>
      <c r="H129" s="2">
        <f t="shared" si="6"/>
        <v>88121.25999999998</v>
      </c>
    </row>
    <row r="130" spans="4:8" x14ac:dyDescent="0.25">
      <c r="D130">
        <f t="shared" si="9"/>
        <v>120</v>
      </c>
      <c r="E130" s="2">
        <f t="shared" si="7"/>
        <v>1603.83</v>
      </c>
      <c r="F130" s="2">
        <f t="shared" si="5"/>
        <v>1300.9099999999999</v>
      </c>
      <c r="G130" s="2">
        <f t="shared" si="8"/>
        <v>302.92</v>
      </c>
      <c r="H130" s="2">
        <f t="shared" si="6"/>
        <v>86820.349999999977</v>
      </c>
    </row>
    <row r="131" spans="4:8" x14ac:dyDescent="0.25">
      <c r="D131">
        <f t="shared" si="9"/>
        <v>121</v>
      </c>
      <c r="E131" s="2">
        <f t="shared" si="7"/>
        <v>1603.83</v>
      </c>
      <c r="F131" s="2">
        <f t="shared" si="5"/>
        <v>1305.3899999999999</v>
      </c>
      <c r="G131" s="2">
        <f t="shared" si="8"/>
        <v>298.44</v>
      </c>
      <c r="H131" s="2">
        <f t="shared" si="6"/>
        <v>85514.959999999977</v>
      </c>
    </row>
    <row r="132" spans="4:8" x14ac:dyDescent="0.25">
      <c r="D132">
        <f t="shared" si="9"/>
        <v>122</v>
      </c>
      <c r="E132" s="2">
        <f t="shared" si="7"/>
        <v>1603.83</v>
      </c>
      <c r="F132" s="2">
        <f t="shared" si="5"/>
        <v>1309.8699999999999</v>
      </c>
      <c r="G132" s="2">
        <f t="shared" si="8"/>
        <v>293.95999999999998</v>
      </c>
      <c r="H132" s="2">
        <f t="shared" si="6"/>
        <v>84205.089999999982</v>
      </c>
    </row>
    <row r="133" spans="4:8" x14ac:dyDescent="0.25">
      <c r="D133">
        <f t="shared" si="9"/>
        <v>123</v>
      </c>
      <c r="E133" s="2">
        <f t="shared" si="7"/>
        <v>1603.83</v>
      </c>
      <c r="F133" s="2">
        <f t="shared" si="5"/>
        <v>1314.3799999999999</v>
      </c>
      <c r="G133" s="2">
        <f t="shared" si="8"/>
        <v>289.45</v>
      </c>
      <c r="H133" s="2">
        <f t="shared" si="6"/>
        <v>82890.709999999977</v>
      </c>
    </row>
    <row r="134" spans="4:8" x14ac:dyDescent="0.25">
      <c r="D134">
        <f t="shared" si="9"/>
        <v>124</v>
      </c>
      <c r="E134" s="2">
        <f t="shared" si="7"/>
        <v>1603.83</v>
      </c>
      <c r="F134" s="2">
        <f t="shared" si="5"/>
        <v>1318.8899999999999</v>
      </c>
      <c r="G134" s="2">
        <f t="shared" si="8"/>
        <v>284.94</v>
      </c>
      <c r="H134" s="2">
        <f t="shared" si="6"/>
        <v>81571.819999999978</v>
      </c>
    </row>
    <row r="135" spans="4:8" x14ac:dyDescent="0.25">
      <c r="D135">
        <f t="shared" si="9"/>
        <v>125</v>
      </c>
      <c r="E135" s="2">
        <f t="shared" si="7"/>
        <v>1603.83</v>
      </c>
      <c r="F135" s="2">
        <f t="shared" si="5"/>
        <v>1323.4299999999998</v>
      </c>
      <c r="G135" s="2">
        <f t="shared" si="8"/>
        <v>280.39999999999998</v>
      </c>
      <c r="H135" s="2">
        <f t="shared" si="6"/>
        <v>80248.389999999985</v>
      </c>
    </row>
    <row r="136" spans="4:8" x14ac:dyDescent="0.25">
      <c r="D136">
        <f t="shared" si="9"/>
        <v>126</v>
      </c>
      <c r="E136" s="2">
        <f t="shared" si="7"/>
        <v>1603.83</v>
      </c>
      <c r="F136" s="2">
        <f t="shared" si="5"/>
        <v>1327.98</v>
      </c>
      <c r="G136" s="2">
        <f t="shared" si="8"/>
        <v>275.85000000000002</v>
      </c>
      <c r="H136" s="2">
        <f t="shared" si="6"/>
        <v>78920.409999999989</v>
      </c>
    </row>
    <row r="137" spans="4:8" x14ac:dyDescent="0.25">
      <c r="D137">
        <f t="shared" si="9"/>
        <v>127</v>
      </c>
      <c r="E137" s="2">
        <f t="shared" si="7"/>
        <v>1603.83</v>
      </c>
      <c r="F137" s="2">
        <f t="shared" si="5"/>
        <v>1332.54</v>
      </c>
      <c r="G137" s="2">
        <f t="shared" si="8"/>
        <v>271.29000000000002</v>
      </c>
      <c r="H137" s="2">
        <f t="shared" si="6"/>
        <v>77587.87</v>
      </c>
    </row>
    <row r="138" spans="4:8" x14ac:dyDescent="0.25">
      <c r="D138">
        <f t="shared" si="9"/>
        <v>128</v>
      </c>
      <c r="E138" s="2">
        <f t="shared" si="7"/>
        <v>1603.83</v>
      </c>
      <c r="F138" s="2">
        <f t="shared" si="5"/>
        <v>1337.12</v>
      </c>
      <c r="G138" s="2">
        <f t="shared" si="8"/>
        <v>266.70999999999998</v>
      </c>
      <c r="H138" s="2">
        <f t="shared" si="6"/>
        <v>76250.75</v>
      </c>
    </row>
    <row r="139" spans="4:8" x14ac:dyDescent="0.25">
      <c r="D139">
        <f t="shared" si="9"/>
        <v>129</v>
      </c>
      <c r="E139" s="2">
        <f t="shared" si="7"/>
        <v>1603.83</v>
      </c>
      <c r="F139" s="2">
        <f t="shared" ref="F139:F202" si="10">E139-G139</f>
        <v>1341.7199999999998</v>
      </c>
      <c r="G139" s="2">
        <f t="shared" si="8"/>
        <v>262.11</v>
      </c>
      <c r="H139" s="2">
        <f t="shared" ref="H139:H202" si="11">H138-F139</f>
        <v>74909.03</v>
      </c>
    </row>
    <row r="140" spans="4:8" x14ac:dyDescent="0.25">
      <c r="D140">
        <f t="shared" si="9"/>
        <v>130</v>
      </c>
      <c r="E140" s="2">
        <f t="shared" ref="E140:E203" si="12">-ROUND($C$6,2)</f>
        <v>1603.83</v>
      </c>
      <c r="F140" s="2">
        <f t="shared" si="10"/>
        <v>1346.33</v>
      </c>
      <c r="G140" s="2">
        <f t="shared" ref="G140:G203" si="13">ROUND(H139*$C$3/12,2)</f>
        <v>257.5</v>
      </c>
      <c r="H140" s="2">
        <f t="shared" si="11"/>
        <v>73562.7</v>
      </c>
    </row>
    <row r="141" spans="4:8" x14ac:dyDescent="0.25">
      <c r="D141">
        <f t="shared" ref="D141:D204" si="14">D140+1</f>
        <v>131</v>
      </c>
      <c r="E141" s="2">
        <f t="shared" si="12"/>
        <v>1603.83</v>
      </c>
      <c r="F141" s="2">
        <f t="shared" si="10"/>
        <v>1350.96</v>
      </c>
      <c r="G141" s="2">
        <f t="shared" si="13"/>
        <v>252.87</v>
      </c>
      <c r="H141" s="2">
        <f t="shared" si="11"/>
        <v>72211.739999999991</v>
      </c>
    </row>
    <row r="142" spans="4:8" x14ac:dyDescent="0.25">
      <c r="D142">
        <f t="shared" si="14"/>
        <v>132</v>
      </c>
      <c r="E142" s="2">
        <f t="shared" si="12"/>
        <v>1603.83</v>
      </c>
      <c r="F142" s="2">
        <f t="shared" si="10"/>
        <v>1355.6</v>
      </c>
      <c r="G142" s="2">
        <f t="shared" si="13"/>
        <v>248.23</v>
      </c>
      <c r="H142" s="2">
        <f t="shared" si="11"/>
        <v>70856.139999999985</v>
      </c>
    </row>
    <row r="143" spans="4:8" x14ac:dyDescent="0.25">
      <c r="D143">
        <f t="shared" si="14"/>
        <v>133</v>
      </c>
      <c r="E143" s="2">
        <f t="shared" si="12"/>
        <v>1603.83</v>
      </c>
      <c r="F143" s="2">
        <f t="shared" si="10"/>
        <v>1360.26</v>
      </c>
      <c r="G143" s="2">
        <f t="shared" si="13"/>
        <v>243.57</v>
      </c>
      <c r="H143" s="2">
        <f t="shared" si="11"/>
        <v>69495.87999999999</v>
      </c>
    </row>
    <row r="144" spans="4:8" x14ac:dyDescent="0.25">
      <c r="D144">
        <f t="shared" si="14"/>
        <v>134</v>
      </c>
      <c r="E144" s="2">
        <f t="shared" si="12"/>
        <v>1603.83</v>
      </c>
      <c r="F144" s="2">
        <f t="shared" si="10"/>
        <v>1364.94</v>
      </c>
      <c r="G144" s="2">
        <f t="shared" si="13"/>
        <v>238.89</v>
      </c>
      <c r="H144" s="2">
        <f t="shared" si="11"/>
        <v>68130.939999999988</v>
      </c>
    </row>
    <row r="145" spans="4:8" x14ac:dyDescent="0.25">
      <c r="D145">
        <f t="shared" si="14"/>
        <v>135</v>
      </c>
      <c r="E145" s="2">
        <f t="shared" si="12"/>
        <v>1603.83</v>
      </c>
      <c r="F145" s="2">
        <f t="shared" si="10"/>
        <v>1369.6299999999999</v>
      </c>
      <c r="G145" s="2">
        <f t="shared" si="13"/>
        <v>234.2</v>
      </c>
      <c r="H145" s="2">
        <f t="shared" si="11"/>
        <v>66761.309999999983</v>
      </c>
    </row>
    <row r="146" spans="4:8" x14ac:dyDescent="0.25">
      <c r="D146">
        <f t="shared" si="14"/>
        <v>136</v>
      </c>
      <c r="E146" s="2">
        <f t="shared" si="12"/>
        <v>1603.83</v>
      </c>
      <c r="F146" s="2">
        <f t="shared" si="10"/>
        <v>1374.34</v>
      </c>
      <c r="G146" s="2">
        <f t="shared" si="13"/>
        <v>229.49</v>
      </c>
      <c r="H146" s="2">
        <f t="shared" si="11"/>
        <v>65386.969999999987</v>
      </c>
    </row>
    <row r="147" spans="4:8" x14ac:dyDescent="0.25">
      <c r="D147">
        <f t="shared" si="14"/>
        <v>137</v>
      </c>
      <c r="E147" s="2">
        <f t="shared" si="12"/>
        <v>1603.83</v>
      </c>
      <c r="F147" s="2">
        <f t="shared" si="10"/>
        <v>1379.06</v>
      </c>
      <c r="G147" s="2">
        <f t="shared" si="13"/>
        <v>224.77</v>
      </c>
      <c r="H147" s="2">
        <f t="shared" si="11"/>
        <v>64007.909999999989</v>
      </c>
    </row>
    <row r="148" spans="4:8" x14ac:dyDescent="0.25">
      <c r="D148">
        <f t="shared" si="14"/>
        <v>138</v>
      </c>
      <c r="E148" s="2">
        <f t="shared" si="12"/>
        <v>1603.83</v>
      </c>
      <c r="F148" s="2">
        <f t="shared" si="10"/>
        <v>1383.8</v>
      </c>
      <c r="G148" s="2">
        <f t="shared" si="13"/>
        <v>220.03</v>
      </c>
      <c r="H148" s="2">
        <f t="shared" si="11"/>
        <v>62624.109999999986</v>
      </c>
    </row>
    <row r="149" spans="4:8" x14ac:dyDescent="0.25">
      <c r="D149">
        <f t="shared" si="14"/>
        <v>139</v>
      </c>
      <c r="E149" s="2">
        <f t="shared" si="12"/>
        <v>1603.83</v>
      </c>
      <c r="F149" s="2">
        <f t="shared" si="10"/>
        <v>1388.56</v>
      </c>
      <c r="G149" s="2">
        <f t="shared" si="13"/>
        <v>215.27</v>
      </c>
      <c r="H149" s="2">
        <f t="shared" si="11"/>
        <v>61235.549999999988</v>
      </c>
    </row>
    <row r="150" spans="4:8" x14ac:dyDescent="0.25">
      <c r="D150">
        <f t="shared" si="14"/>
        <v>140</v>
      </c>
      <c r="E150" s="2">
        <f t="shared" si="12"/>
        <v>1603.83</v>
      </c>
      <c r="F150" s="2">
        <f t="shared" si="10"/>
        <v>1393.33</v>
      </c>
      <c r="G150" s="2">
        <f t="shared" si="13"/>
        <v>210.5</v>
      </c>
      <c r="H150" s="2">
        <f t="shared" si="11"/>
        <v>59842.219999999987</v>
      </c>
    </row>
    <row r="151" spans="4:8" x14ac:dyDescent="0.25">
      <c r="D151">
        <f t="shared" si="14"/>
        <v>141</v>
      </c>
      <c r="E151" s="2">
        <f t="shared" si="12"/>
        <v>1603.83</v>
      </c>
      <c r="F151" s="2">
        <f t="shared" si="10"/>
        <v>1398.12</v>
      </c>
      <c r="G151" s="2">
        <f t="shared" si="13"/>
        <v>205.71</v>
      </c>
      <c r="H151" s="2">
        <f t="shared" si="11"/>
        <v>58444.099999999984</v>
      </c>
    </row>
    <row r="152" spans="4:8" x14ac:dyDescent="0.25">
      <c r="D152">
        <f t="shared" si="14"/>
        <v>142</v>
      </c>
      <c r="E152" s="2">
        <f t="shared" si="12"/>
        <v>1603.83</v>
      </c>
      <c r="F152" s="2">
        <f t="shared" si="10"/>
        <v>1402.9299999999998</v>
      </c>
      <c r="G152" s="2">
        <f t="shared" si="13"/>
        <v>200.9</v>
      </c>
      <c r="H152" s="2">
        <f t="shared" si="11"/>
        <v>57041.169999999984</v>
      </c>
    </row>
    <row r="153" spans="4:8" x14ac:dyDescent="0.25">
      <c r="D153">
        <f t="shared" si="14"/>
        <v>143</v>
      </c>
      <c r="E153" s="2">
        <f t="shared" si="12"/>
        <v>1603.83</v>
      </c>
      <c r="F153" s="2">
        <f t="shared" si="10"/>
        <v>1407.75</v>
      </c>
      <c r="G153" s="2">
        <f t="shared" si="13"/>
        <v>196.08</v>
      </c>
      <c r="H153" s="2">
        <f t="shared" si="11"/>
        <v>55633.419999999984</v>
      </c>
    </row>
    <row r="154" spans="4:8" x14ac:dyDescent="0.25">
      <c r="D154">
        <f t="shared" si="14"/>
        <v>144</v>
      </c>
      <c r="E154" s="2">
        <f t="shared" si="12"/>
        <v>1603.83</v>
      </c>
      <c r="F154" s="2">
        <f t="shared" si="10"/>
        <v>1412.59</v>
      </c>
      <c r="G154" s="2">
        <f t="shared" si="13"/>
        <v>191.24</v>
      </c>
      <c r="H154" s="2">
        <f t="shared" si="11"/>
        <v>54220.829999999987</v>
      </c>
    </row>
    <row r="155" spans="4:8" x14ac:dyDescent="0.25">
      <c r="D155">
        <f t="shared" si="14"/>
        <v>145</v>
      </c>
      <c r="E155" s="2">
        <f t="shared" si="12"/>
        <v>1603.83</v>
      </c>
      <c r="F155" s="2">
        <f t="shared" si="10"/>
        <v>1417.4499999999998</v>
      </c>
      <c r="G155" s="2">
        <f t="shared" si="13"/>
        <v>186.38</v>
      </c>
      <c r="H155" s="2">
        <f t="shared" si="11"/>
        <v>52803.37999999999</v>
      </c>
    </row>
    <row r="156" spans="4:8" x14ac:dyDescent="0.25">
      <c r="D156">
        <f t="shared" si="14"/>
        <v>146</v>
      </c>
      <c r="E156" s="2">
        <f t="shared" si="12"/>
        <v>1603.83</v>
      </c>
      <c r="F156" s="2">
        <f t="shared" si="10"/>
        <v>1422.32</v>
      </c>
      <c r="G156" s="2">
        <f t="shared" si="13"/>
        <v>181.51</v>
      </c>
      <c r="H156" s="2">
        <f t="shared" si="11"/>
        <v>51381.05999999999</v>
      </c>
    </row>
    <row r="157" spans="4:8" x14ac:dyDescent="0.25">
      <c r="D157">
        <f t="shared" si="14"/>
        <v>147</v>
      </c>
      <c r="E157" s="2">
        <f t="shared" si="12"/>
        <v>1603.83</v>
      </c>
      <c r="F157" s="2">
        <f t="shared" si="10"/>
        <v>1427.21</v>
      </c>
      <c r="G157" s="2">
        <f t="shared" si="13"/>
        <v>176.62</v>
      </c>
      <c r="H157" s="2">
        <f t="shared" si="11"/>
        <v>49953.849999999991</v>
      </c>
    </row>
    <row r="158" spans="4:8" x14ac:dyDescent="0.25">
      <c r="D158">
        <f t="shared" si="14"/>
        <v>148</v>
      </c>
      <c r="E158" s="2">
        <f t="shared" si="12"/>
        <v>1603.83</v>
      </c>
      <c r="F158" s="2">
        <f t="shared" si="10"/>
        <v>1432.11</v>
      </c>
      <c r="G158" s="2">
        <f t="shared" si="13"/>
        <v>171.72</v>
      </c>
      <c r="H158" s="2">
        <f t="shared" si="11"/>
        <v>48521.739999999991</v>
      </c>
    </row>
    <row r="159" spans="4:8" x14ac:dyDescent="0.25">
      <c r="D159">
        <f t="shared" si="14"/>
        <v>149</v>
      </c>
      <c r="E159" s="2">
        <f t="shared" si="12"/>
        <v>1603.83</v>
      </c>
      <c r="F159" s="2">
        <f t="shared" si="10"/>
        <v>1437.04</v>
      </c>
      <c r="G159" s="2">
        <f t="shared" si="13"/>
        <v>166.79</v>
      </c>
      <c r="H159" s="2">
        <f t="shared" si="11"/>
        <v>47084.69999999999</v>
      </c>
    </row>
    <row r="160" spans="4:8" x14ac:dyDescent="0.25">
      <c r="D160">
        <f t="shared" si="14"/>
        <v>150</v>
      </c>
      <c r="E160" s="2">
        <f t="shared" si="12"/>
        <v>1603.83</v>
      </c>
      <c r="F160" s="2">
        <f t="shared" si="10"/>
        <v>1441.98</v>
      </c>
      <c r="G160" s="2">
        <f t="shared" si="13"/>
        <v>161.85</v>
      </c>
      <c r="H160" s="2">
        <f t="shared" si="11"/>
        <v>45642.719999999987</v>
      </c>
    </row>
    <row r="161" spans="4:8" x14ac:dyDescent="0.25">
      <c r="D161">
        <f t="shared" si="14"/>
        <v>151</v>
      </c>
      <c r="E161" s="2">
        <f t="shared" si="12"/>
        <v>1603.83</v>
      </c>
      <c r="F161" s="2">
        <f t="shared" si="10"/>
        <v>1446.9299999999998</v>
      </c>
      <c r="G161" s="2">
        <f t="shared" si="13"/>
        <v>156.9</v>
      </c>
      <c r="H161" s="2">
        <f t="shared" si="11"/>
        <v>44195.789999999986</v>
      </c>
    </row>
    <row r="162" spans="4:8" x14ac:dyDescent="0.25">
      <c r="D162">
        <f t="shared" si="14"/>
        <v>152</v>
      </c>
      <c r="E162" s="2">
        <f t="shared" si="12"/>
        <v>1603.83</v>
      </c>
      <c r="F162" s="2">
        <f t="shared" si="10"/>
        <v>1451.9099999999999</v>
      </c>
      <c r="G162" s="2">
        <f t="shared" si="13"/>
        <v>151.91999999999999</v>
      </c>
      <c r="H162" s="2">
        <f t="shared" si="11"/>
        <v>42743.87999999999</v>
      </c>
    </row>
    <row r="163" spans="4:8" x14ac:dyDescent="0.25">
      <c r="D163">
        <f t="shared" si="14"/>
        <v>153</v>
      </c>
      <c r="E163" s="2">
        <f t="shared" si="12"/>
        <v>1603.83</v>
      </c>
      <c r="F163" s="2">
        <f t="shared" si="10"/>
        <v>1456.8999999999999</v>
      </c>
      <c r="G163" s="2">
        <f t="shared" si="13"/>
        <v>146.93</v>
      </c>
      <c r="H163" s="2">
        <f t="shared" si="11"/>
        <v>41286.979999999989</v>
      </c>
    </row>
    <row r="164" spans="4:8" x14ac:dyDescent="0.25">
      <c r="D164">
        <f t="shared" si="14"/>
        <v>154</v>
      </c>
      <c r="E164" s="2">
        <f t="shared" si="12"/>
        <v>1603.83</v>
      </c>
      <c r="F164" s="2">
        <f t="shared" si="10"/>
        <v>1461.9099999999999</v>
      </c>
      <c r="G164" s="2">
        <f t="shared" si="13"/>
        <v>141.91999999999999</v>
      </c>
      <c r="H164" s="2">
        <f t="shared" si="11"/>
        <v>39825.069999999992</v>
      </c>
    </row>
    <row r="165" spans="4:8" x14ac:dyDescent="0.25">
      <c r="D165">
        <f t="shared" si="14"/>
        <v>155</v>
      </c>
      <c r="E165" s="2">
        <f t="shared" si="12"/>
        <v>1603.83</v>
      </c>
      <c r="F165" s="2">
        <f t="shared" si="10"/>
        <v>1466.9299999999998</v>
      </c>
      <c r="G165" s="2">
        <f t="shared" si="13"/>
        <v>136.9</v>
      </c>
      <c r="H165" s="2">
        <f t="shared" si="11"/>
        <v>38358.139999999992</v>
      </c>
    </row>
    <row r="166" spans="4:8" x14ac:dyDescent="0.25">
      <c r="D166">
        <f t="shared" si="14"/>
        <v>156</v>
      </c>
      <c r="E166" s="2">
        <f t="shared" si="12"/>
        <v>1603.83</v>
      </c>
      <c r="F166" s="2">
        <f t="shared" si="10"/>
        <v>1471.9699999999998</v>
      </c>
      <c r="G166" s="2">
        <f t="shared" si="13"/>
        <v>131.86000000000001</v>
      </c>
      <c r="H166" s="2">
        <f t="shared" si="11"/>
        <v>36886.169999999991</v>
      </c>
    </row>
    <row r="167" spans="4:8" x14ac:dyDescent="0.25">
      <c r="D167">
        <f t="shared" si="14"/>
        <v>157</v>
      </c>
      <c r="E167" s="2">
        <f t="shared" si="12"/>
        <v>1603.83</v>
      </c>
      <c r="F167" s="2">
        <f t="shared" si="10"/>
        <v>1477.03</v>
      </c>
      <c r="G167" s="2">
        <f t="shared" si="13"/>
        <v>126.8</v>
      </c>
      <c r="H167" s="2">
        <f t="shared" si="11"/>
        <v>35409.139999999992</v>
      </c>
    </row>
    <row r="168" spans="4:8" x14ac:dyDescent="0.25">
      <c r="D168">
        <f t="shared" si="14"/>
        <v>158</v>
      </c>
      <c r="E168" s="2">
        <f t="shared" si="12"/>
        <v>1603.83</v>
      </c>
      <c r="F168" s="2">
        <f t="shared" si="10"/>
        <v>1482.11</v>
      </c>
      <c r="G168" s="2">
        <f t="shared" si="13"/>
        <v>121.72</v>
      </c>
      <c r="H168" s="2">
        <f t="shared" si="11"/>
        <v>33927.029999999992</v>
      </c>
    </row>
    <row r="169" spans="4:8" x14ac:dyDescent="0.25">
      <c r="D169">
        <f t="shared" si="14"/>
        <v>159</v>
      </c>
      <c r="E169" s="2">
        <f t="shared" si="12"/>
        <v>1603.83</v>
      </c>
      <c r="F169" s="2">
        <f t="shared" si="10"/>
        <v>1487.21</v>
      </c>
      <c r="G169" s="2">
        <f t="shared" si="13"/>
        <v>116.62</v>
      </c>
      <c r="H169" s="2">
        <f t="shared" si="11"/>
        <v>32439.819999999992</v>
      </c>
    </row>
    <row r="170" spans="4:8" x14ac:dyDescent="0.25">
      <c r="D170">
        <f t="shared" si="14"/>
        <v>160</v>
      </c>
      <c r="E170" s="2">
        <f t="shared" si="12"/>
        <v>1603.83</v>
      </c>
      <c r="F170" s="2">
        <f t="shared" si="10"/>
        <v>1492.32</v>
      </c>
      <c r="G170" s="2">
        <f t="shared" si="13"/>
        <v>111.51</v>
      </c>
      <c r="H170" s="2">
        <f t="shared" si="11"/>
        <v>30947.499999999993</v>
      </c>
    </row>
    <row r="171" spans="4:8" x14ac:dyDescent="0.25">
      <c r="D171">
        <f t="shared" si="14"/>
        <v>161</v>
      </c>
      <c r="E171" s="2">
        <f t="shared" si="12"/>
        <v>1603.83</v>
      </c>
      <c r="F171" s="2">
        <f t="shared" si="10"/>
        <v>1497.4499999999998</v>
      </c>
      <c r="G171" s="2">
        <f t="shared" si="13"/>
        <v>106.38</v>
      </c>
      <c r="H171" s="2">
        <f t="shared" si="11"/>
        <v>29450.049999999992</v>
      </c>
    </row>
    <row r="172" spans="4:8" x14ac:dyDescent="0.25">
      <c r="D172">
        <f t="shared" si="14"/>
        <v>162</v>
      </c>
      <c r="E172" s="2">
        <f t="shared" si="12"/>
        <v>1603.83</v>
      </c>
      <c r="F172" s="2">
        <f t="shared" si="10"/>
        <v>1502.6</v>
      </c>
      <c r="G172" s="2">
        <f t="shared" si="13"/>
        <v>101.23</v>
      </c>
      <c r="H172" s="2">
        <f t="shared" si="11"/>
        <v>27947.449999999993</v>
      </c>
    </row>
    <row r="173" spans="4:8" x14ac:dyDescent="0.25">
      <c r="D173">
        <f t="shared" si="14"/>
        <v>163</v>
      </c>
      <c r="E173" s="2">
        <f t="shared" si="12"/>
        <v>1603.83</v>
      </c>
      <c r="F173" s="2">
        <f t="shared" si="10"/>
        <v>1507.76</v>
      </c>
      <c r="G173" s="2">
        <f t="shared" si="13"/>
        <v>96.07</v>
      </c>
      <c r="H173" s="2">
        <f t="shared" si="11"/>
        <v>26439.689999999995</v>
      </c>
    </row>
    <row r="174" spans="4:8" x14ac:dyDescent="0.25">
      <c r="D174">
        <f t="shared" si="14"/>
        <v>164</v>
      </c>
      <c r="E174" s="2">
        <f t="shared" si="12"/>
        <v>1603.83</v>
      </c>
      <c r="F174" s="2">
        <f t="shared" si="10"/>
        <v>1512.9399999999998</v>
      </c>
      <c r="G174" s="2">
        <f t="shared" si="13"/>
        <v>90.89</v>
      </c>
      <c r="H174" s="2">
        <f t="shared" si="11"/>
        <v>24926.749999999996</v>
      </c>
    </row>
    <row r="175" spans="4:8" x14ac:dyDescent="0.25">
      <c r="D175">
        <f t="shared" si="14"/>
        <v>165</v>
      </c>
      <c r="E175" s="2">
        <f t="shared" si="12"/>
        <v>1603.83</v>
      </c>
      <c r="F175" s="2">
        <f t="shared" si="10"/>
        <v>1518.1399999999999</v>
      </c>
      <c r="G175" s="2">
        <f t="shared" si="13"/>
        <v>85.69</v>
      </c>
      <c r="H175" s="2">
        <f t="shared" si="11"/>
        <v>23408.609999999997</v>
      </c>
    </row>
    <row r="176" spans="4:8" x14ac:dyDescent="0.25">
      <c r="D176">
        <f t="shared" si="14"/>
        <v>166</v>
      </c>
      <c r="E176" s="2">
        <f t="shared" si="12"/>
        <v>1603.83</v>
      </c>
      <c r="F176" s="2">
        <f t="shared" si="10"/>
        <v>1523.36</v>
      </c>
      <c r="G176" s="2">
        <f t="shared" si="13"/>
        <v>80.47</v>
      </c>
      <c r="H176" s="2">
        <f t="shared" si="11"/>
        <v>21885.249999999996</v>
      </c>
    </row>
    <row r="177" spans="4:8" x14ac:dyDescent="0.25">
      <c r="D177">
        <f t="shared" si="14"/>
        <v>167</v>
      </c>
      <c r="E177" s="2">
        <f t="shared" si="12"/>
        <v>1603.83</v>
      </c>
      <c r="F177" s="2">
        <f t="shared" si="10"/>
        <v>1528.6</v>
      </c>
      <c r="G177" s="2">
        <f t="shared" si="13"/>
        <v>75.23</v>
      </c>
      <c r="H177" s="2">
        <f t="shared" si="11"/>
        <v>20356.649999999998</v>
      </c>
    </row>
    <row r="178" spans="4:8" x14ac:dyDescent="0.25">
      <c r="D178">
        <f t="shared" si="14"/>
        <v>168</v>
      </c>
      <c r="E178" s="2">
        <f t="shared" si="12"/>
        <v>1603.83</v>
      </c>
      <c r="F178" s="2">
        <f t="shared" si="10"/>
        <v>1533.85</v>
      </c>
      <c r="G178" s="2">
        <f t="shared" si="13"/>
        <v>69.98</v>
      </c>
      <c r="H178" s="2">
        <f t="shared" si="11"/>
        <v>18822.8</v>
      </c>
    </row>
    <row r="179" spans="4:8" x14ac:dyDescent="0.25">
      <c r="D179">
        <f t="shared" si="14"/>
        <v>169</v>
      </c>
      <c r="E179" s="2">
        <f t="shared" si="12"/>
        <v>1603.83</v>
      </c>
      <c r="F179" s="2">
        <f t="shared" si="10"/>
        <v>1539.1299999999999</v>
      </c>
      <c r="G179" s="2">
        <f t="shared" si="13"/>
        <v>64.7</v>
      </c>
      <c r="H179" s="2">
        <f t="shared" si="11"/>
        <v>17283.669999999998</v>
      </c>
    </row>
    <row r="180" spans="4:8" x14ac:dyDescent="0.25">
      <c r="D180">
        <f t="shared" si="14"/>
        <v>170</v>
      </c>
      <c r="E180" s="2">
        <f t="shared" si="12"/>
        <v>1603.83</v>
      </c>
      <c r="F180" s="2">
        <f t="shared" si="10"/>
        <v>1544.4199999999998</v>
      </c>
      <c r="G180" s="2">
        <f t="shared" si="13"/>
        <v>59.41</v>
      </c>
      <c r="H180" s="2">
        <f t="shared" si="11"/>
        <v>15739.249999999998</v>
      </c>
    </row>
    <row r="181" spans="4:8" x14ac:dyDescent="0.25">
      <c r="D181">
        <f t="shared" si="14"/>
        <v>171</v>
      </c>
      <c r="E181" s="2">
        <f t="shared" si="12"/>
        <v>1603.83</v>
      </c>
      <c r="F181" s="2">
        <f t="shared" si="10"/>
        <v>1549.73</v>
      </c>
      <c r="G181" s="2">
        <f t="shared" si="13"/>
        <v>54.1</v>
      </c>
      <c r="H181" s="2">
        <f t="shared" si="11"/>
        <v>14189.519999999999</v>
      </c>
    </row>
    <row r="182" spans="4:8" x14ac:dyDescent="0.25">
      <c r="D182">
        <f t="shared" si="14"/>
        <v>172</v>
      </c>
      <c r="E182" s="2">
        <f t="shared" si="12"/>
        <v>1603.83</v>
      </c>
      <c r="F182" s="2">
        <f t="shared" si="10"/>
        <v>1555.05</v>
      </c>
      <c r="G182" s="2">
        <f t="shared" si="13"/>
        <v>48.78</v>
      </c>
      <c r="H182" s="2">
        <f t="shared" si="11"/>
        <v>12634.47</v>
      </c>
    </row>
    <row r="183" spans="4:8" x14ac:dyDescent="0.25">
      <c r="D183">
        <f t="shared" si="14"/>
        <v>173</v>
      </c>
      <c r="E183" s="2">
        <f t="shared" si="12"/>
        <v>1603.83</v>
      </c>
      <c r="F183" s="2">
        <f t="shared" si="10"/>
        <v>1560.3999999999999</v>
      </c>
      <c r="G183" s="2">
        <f t="shared" si="13"/>
        <v>43.43</v>
      </c>
      <c r="H183" s="2">
        <f t="shared" si="11"/>
        <v>11074.07</v>
      </c>
    </row>
    <row r="184" spans="4:8" x14ac:dyDescent="0.25">
      <c r="D184">
        <f t="shared" si="14"/>
        <v>174</v>
      </c>
      <c r="E184" s="2">
        <f t="shared" si="12"/>
        <v>1603.83</v>
      </c>
      <c r="F184" s="2">
        <f t="shared" si="10"/>
        <v>1565.76</v>
      </c>
      <c r="G184" s="2">
        <f t="shared" si="13"/>
        <v>38.07</v>
      </c>
      <c r="H184" s="2">
        <f t="shared" si="11"/>
        <v>9508.31</v>
      </c>
    </row>
    <row r="185" spans="4:8" x14ac:dyDescent="0.25">
      <c r="D185">
        <f t="shared" si="14"/>
        <v>175</v>
      </c>
      <c r="E185" s="2">
        <f t="shared" si="12"/>
        <v>1603.83</v>
      </c>
      <c r="F185" s="2">
        <f t="shared" si="10"/>
        <v>1571.1499999999999</v>
      </c>
      <c r="G185" s="2">
        <f t="shared" si="13"/>
        <v>32.68</v>
      </c>
      <c r="H185" s="2">
        <f t="shared" si="11"/>
        <v>7937.16</v>
      </c>
    </row>
    <row r="186" spans="4:8" x14ac:dyDescent="0.25">
      <c r="D186">
        <f t="shared" si="14"/>
        <v>176</v>
      </c>
      <c r="E186" s="2">
        <f t="shared" si="12"/>
        <v>1603.83</v>
      </c>
      <c r="F186" s="2">
        <f t="shared" si="10"/>
        <v>1576.55</v>
      </c>
      <c r="G186" s="2">
        <f t="shared" si="13"/>
        <v>27.28</v>
      </c>
      <c r="H186" s="2">
        <f t="shared" si="11"/>
        <v>6360.61</v>
      </c>
    </row>
    <row r="187" spans="4:8" x14ac:dyDescent="0.25">
      <c r="D187">
        <f t="shared" si="14"/>
        <v>177</v>
      </c>
      <c r="E187" s="2">
        <f t="shared" si="12"/>
        <v>1603.83</v>
      </c>
      <c r="F187" s="2">
        <f t="shared" si="10"/>
        <v>1581.97</v>
      </c>
      <c r="G187" s="2">
        <f t="shared" si="13"/>
        <v>21.86</v>
      </c>
      <c r="H187" s="2">
        <f t="shared" si="11"/>
        <v>4778.6399999999994</v>
      </c>
    </row>
    <row r="188" spans="4:8" x14ac:dyDescent="0.25">
      <c r="D188">
        <f t="shared" si="14"/>
        <v>178</v>
      </c>
      <c r="E188" s="2">
        <f t="shared" si="12"/>
        <v>1603.83</v>
      </c>
      <c r="F188" s="2">
        <f t="shared" si="10"/>
        <v>1587.3999999999999</v>
      </c>
      <c r="G188" s="2">
        <f t="shared" si="13"/>
        <v>16.43</v>
      </c>
      <c r="H188" s="2">
        <f t="shared" si="11"/>
        <v>3191.24</v>
      </c>
    </row>
    <row r="189" spans="4:8" x14ac:dyDescent="0.25">
      <c r="D189">
        <f t="shared" si="14"/>
        <v>179</v>
      </c>
      <c r="E189" s="2">
        <f t="shared" si="12"/>
        <v>1603.83</v>
      </c>
      <c r="F189" s="2">
        <f t="shared" si="10"/>
        <v>1592.86</v>
      </c>
      <c r="G189" s="2">
        <f t="shared" si="13"/>
        <v>10.97</v>
      </c>
      <c r="H189" s="2">
        <f t="shared" si="11"/>
        <v>1598.3799999999999</v>
      </c>
    </row>
    <row r="190" spans="4:8" x14ac:dyDescent="0.25">
      <c r="D190">
        <f t="shared" si="14"/>
        <v>180</v>
      </c>
      <c r="E190" s="2">
        <f t="shared" si="12"/>
        <v>1603.83</v>
      </c>
      <c r="F190" s="2">
        <f t="shared" si="10"/>
        <v>1598.34</v>
      </c>
      <c r="G190" s="2">
        <f t="shared" si="13"/>
        <v>5.49</v>
      </c>
      <c r="H190" s="2">
        <f t="shared" si="11"/>
        <v>3.999999999996362E-2</v>
      </c>
    </row>
    <row r="191" spans="4:8" x14ac:dyDescent="0.25">
      <c r="D191">
        <f t="shared" si="14"/>
        <v>181</v>
      </c>
      <c r="E191" s="2">
        <f t="shared" si="12"/>
        <v>1603.83</v>
      </c>
      <c r="F191" s="2">
        <f t="shared" si="10"/>
        <v>1603.83</v>
      </c>
      <c r="G191" s="2">
        <f t="shared" si="13"/>
        <v>0</v>
      </c>
      <c r="H191" s="2">
        <f t="shared" si="11"/>
        <v>-1603.79</v>
      </c>
    </row>
    <row r="192" spans="4:8" x14ac:dyDescent="0.25">
      <c r="D192">
        <f t="shared" si="14"/>
        <v>182</v>
      </c>
      <c r="E192" s="2">
        <f t="shared" si="12"/>
        <v>1603.83</v>
      </c>
      <c r="F192" s="2">
        <f t="shared" si="10"/>
        <v>1609.34</v>
      </c>
      <c r="G192" s="2">
        <f t="shared" si="13"/>
        <v>-5.51</v>
      </c>
      <c r="H192" s="2">
        <f t="shared" si="11"/>
        <v>-3213.13</v>
      </c>
    </row>
    <row r="193" spans="4:8" x14ac:dyDescent="0.25">
      <c r="D193">
        <f t="shared" si="14"/>
        <v>183</v>
      </c>
      <c r="E193" s="2">
        <f t="shared" si="12"/>
        <v>1603.83</v>
      </c>
      <c r="F193" s="2">
        <f t="shared" si="10"/>
        <v>1614.8799999999999</v>
      </c>
      <c r="G193" s="2">
        <f t="shared" si="13"/>
        <v>-11.05</v>
      </c>
      <c r="H193" s="2">
        <f t="shared" si="11"/>
        <v>-4828.01</v>
      </c>
    </row>
    <row r="194" spans="4:8" x14ac:dyDescent="0.25">
      <c r="D194">
        <f t="shared" si="14"/>
        <v>184</v>
      </c>
      <c r="E194" s="2">
        <f t="shared" si="12"/>
        <v>1603.83</v>
      </c>
      <c r="F194" s="2">
        <f t="shared" si="10"/>
        <v>1620.4299999999998</v>
      </c>
      <c r="G194" s="2">
        <f t="shared" si="13"/>
        <v>-16.600000000000001</v>
      </c>
      <c r="H194" s="2">
        <f t="shared" si="11"/>
        <v>-6448.4400000000005</v>
      </c>
    </row>
    <row r="195" spans="4:8" x14ac:dyDescent="0.25">
      <c r="D195">
        <f t="shared" si="14"/>
        <v>185</v>
      </c>
      <c r="E195" s="2">
        <f t="shared" si="12"/>
        <v>1603.83</v>
      </c>
      <c r="F195" s="2">
        <f t="shared" si="10"/>
        <v>1626</v>
      </c>
      <c r="G195" s="2">
        <f t="shared" si="13"/>
        <v>-22.17</v>
      </c>
      <c r="H195" s="2">
        <f t="shared" si="11"/>
        <v>-8074.4400000000005</v>
      </c>
    </row>
    <row r="196" spans="4:8" x14ac:dyDescent="0.25">
      <c r="D196">
        <f t="shared" si="14"/>
        <v>186</v>
      </c>
      <c r="E196" s="2">
        <f t="shared" si="12"/>
        <v>1603.83</v>
      </c>
      <c r="F196" s="2">
        <f t="shared" si="10"/>
        <v>1631.59</v>
      </c>
      <c r="G196" s="2">
        <f t="shared" si="13"/>
        <v>-27.76</v>
      </c>
      <c r="H196" s="2">
        <f t="shared" si="11"/>
        <v>-9706.0300000000007</v>
      </c>
    </row>
    <row r="197" spans="4:8" x14ac:dyDescent="0.25">
      <c r="D197">
        <f t="shared" si="14"/>
        <v>187</v>
      </c>
      <c r="E197" s="2">
        <f t="shared" si="12"/>
        <v>1603.83</v>
      </c>
      <c r="F197" s="2">
        <f t="shared" si="10"/>
        <v>1637.1899999999998</v>
      </c>
      <c r="G197" s="2">
        <f t="shared" si="13"/>
        <v>-33.36</v>
      </c>
      <c r="H197" s="2">
        <f t="shared" si="11"/>
        <v>-11343.220000000001</v>
      </c>
    </row>
    <row r="198" spans="4:8" x14ac:dyDescent="0.25">
      <c r="D198">
        <f t="shared" si="14"/>
        <v>188</v>
      </c>
      <c r="E198" s="2">
        <f t="shared" si="12"/>
        <v>1603.83</v>
      </c>
      <c r="F198" s="2">
        <f t="shared" si="10"/>
        <v>1642.82</v>
      </c>
      <c r="G198" s="2">
        <f t="shared" si="13"/>
        <v>-38.99</v>
      </c>
      <c r="H198" s="2">
        <f t="shared" si="11"/>
        <v>-12986.04</v>
      </c>
    </row>
    <row r="199" spans="4:8" x14ac:dyDescent="0.25">
      <c r="D199">
        <f t="shared" si="14"/>
        <v>189</v>
      </c>
      <c r="E199" s="2">
        <f t="shared" si="12"/>
        <v>1603.83</v>
      </c>
      <c r="F199" s="2">
        <f t="shared" si="10"/>
        <v>1648.47</v>
      </c>
      <c r="G199" s="2">
        <f t="shared" si="13"/>
        <v>-44.64</v>
      </c>
      <c r="H199" s="2">
        <f t="shared" si="11"/>
        <v>-14634.51</v>
      </c>
    </row>
    <row r="200" spans="4:8" x14ac:dyDescent="0.25">
      <c r="D200">
        <f t="shared" si="14"/>
        <v>190</v>
      </c>
      <c r="E200" s="2">
        <f t="shared" si="12"/>
        <v>1603.83</v>
      </c>
      <c r="F200" s="2">
        <f t="shared" si="10"/>
        <v>1654.1399999999999</v>
      </c>
      <c r="G200" s="2">
        <f t="shared" si="13"/>
        <v>-50.31</v>
      </c>
      <c r="H200" s="2">
        <f t="shared" si="11"/>
        <v>-16288.65</v>
      </c>
    </row>
    <row r="201" spans="4:8" x14ac:dyDescent="0.25">
      <c r="D201">
        <f t="shared" si="14"/>
        <v>191</v>
      </c>
      <c r="E201" s="2">
        <f t="shared" si="12"/>
        <v>1603.83</v>
      </c>
      <c r="F201" s="2">
        <f t="shared" si="10"/>
        <v>1659.82</v>
      </c>
      <c r="G201" s="2">
        <f t="shared" si="13"/>
        <v>-55.99</v>
      </c>
      <c r="H201" s="2">
        <f t="shared" si="11"/>
        <v>-17948.47</v>
      </c>
    </row>
    <row r="202" spans="4:8" x14ac:dyDescent="0.25">
      <c r="D202">
        <f t="shared" si="14"/>
        <v>192</v>
      </c>
      <c r="E202" s="2">
        <f t="shared" si="12"/>
        <v>1603.83</v>
      </c>
      <c r="F202" s="2">
        <f t="shared" si="10"/>
        <v>1665.53</v>
      </c>
      <c r="G202" s="2">
        <f t="shared" si="13"/>
        <v>-61.7</v>
      </c>
      <c r="H202" s="2">
        <f t="shared" si="11"/>
        <v>-19614</v>
      </c>
    </row>
    <row r="203" spans="4:8" x14ac:dyDescent="0.25">
      <c r="D203">
        <f t="shared" si="14"/>
        <v>193</v>
      </c>
      <c r="E203" s="2">
        <f t="shared" si="12"/>
        <v>1603.83</v>
      </c>
      <c r="F203" s="2">
        <f t="shared" ref="F203:F266" si="15">E203-G203</f>
        <v>1671.25</v>
      </c>
      <c r="G203" s="2">
        <f t="shared" si="13"/>
        <v>-67.42</v>
      </c>
      <c r="H203" s="2">
        <f t="shared" ref="H203:H266" si="16">H202-F203</f>
        <v>-21285.25</v>
      </c>
    </row>
    <row r="204" spans="4:8" x14ac:dyDescent="0.25">
      <c r="D204">
        <f t="shared" si="14"/>
        <v>194</v>
      </c>
      <c r="E204" s="2">
        <f t="shared" ref="E204:E267" si="17">-ROUND($C$6,2)</f>
        <v>1603.83</v>
      </c>
      <c r="F204" s="2">
        <f t="shared" si="15"/>
        <v>1677</v>
      </c>
      <c r="G204" s="2">
        <f t="shared" ref="G204:G267" si="18">ROUND(H203*$C$3/12,2)</f>
        <v>-73.17</v>
      </c>
      <c r="H204" s="2">
        <f t="shared" si="16"/>
        <v>-22962.25</v>
      </c>
    </row>
    <row r="205" spans="4:8" x14ac:dyDescent="0.25">
      <c r="D205">
        <f t="shared" ref="D205:D268" si="19">D204+1</f>
        <v>195</v>
      </c>
      <c r="E205" s="2">
        <f t="shared" si="17"/>
        <v>1603.83</v>
      </c>
      <c r="F205" s="2">
        <f t="shared" si="15"/>
        <v>1682.76</v>
      </c>
      <c r="G205" s="2">
        <f t="shared" si="18"/>
        <v>-78.930000000000007</v>
      </c>
      <c r="H205" s="2">
        <f t="shared" si="16"/>
        <v>-24645.01</v>
      </c>
    </row>
    <row r="206" spans="4:8" x14ac:dyDescent="0.25">
      <c r="D206">
        <f t="shared" si="19"/>
        <v>196</v>
      </c>
      <c r="E206" s="2">
        <f t="shared" si="17"/>
        <v>1603.83</v>
      </c>
      <c r="F206" s="2">
        <f t="shared" si="15"/>
        <v>1688.55</v>
      </c>
      <c r="G206" s="2">
        <f t="shared" si="18"/>
        <v>-84.72</v>
      </c>
      <c r="H206" s="2">
        <f t="shared" si="16"/>
        <v>-26333.559999999998</v>
      </c>
    </row>
    <row r="207" spans="4:8" x14ac:dyDescent="0.25">
      <c r="D207">
        <f t="shared" si="19"/>
        <v>197</v>
      </c>
      <c r="E207" s="2">
        <f t="shared" si="17"/>
        <v>1603.83</v>
      </c>
      <c r="F207" s="2">
        <f t="shared" si="15"/>
        <v>1694.35</v>
      </c>
      <c r="G207" s="2">
        <f t="shared" si="18"/>
        <v>-90.52</v>
      </c>
      <c r="H207" s="2">
        <f t="shared" si="16"/>
        <v>-28027.909999999996</v>
      </c>
    </row>
    <row r="208" spans="4:8" x14ac:dyDescent="0.25">
      <c r="D208">
        <f t="shared" si="19"/>
        <v>198</v>
      </c>
      <c r="E208" s="2">
        <f t="shared" si="17"/>
        <v>1603.83</v>
      </c>
      <c r="F208" s="2">
        <f t="shared" si="15"/>
        <v>1700.1799999999998</v>
      </c>
      <c r="G208" s="2">
        <f t="shared" si="18"/>
        <v>-96.35</v>
      </c>
      <c r="H208" s="2">
        <f t="shared" si="16"/>
        <v>-29728.089999999997</v>
      </c>
    </row>
    <row r="209" spans="4:8" x14ac:dyDescent="0.25">
      <c r="D209">
        <f t="shared" si="19"/>
        <v>199</v>
      </c>
      <c r="E209" s="2">
        <f t="shared" si="17"/>
        <v>1603.83</v>
      </c>
      <c r="F209" s="2">
        <f t="shared" si="15"/>
        <v>1706.02</v>
      </c>
      <c r="G209" s="2">
        <f t="shared" si="18"/>
        <v>-102.19</v>
      </c>
      <c r="H209" s="2">
        <f t="shared" si="16"/>
        <v>-31434.109999999997</v>
      </c>
    </row>
    <row r="210" spans="4:8" x14ac:dyDescent="0.25">
      <c r="D210">
        <f t="shared" si="19"/>
        <v>200</v>
      </c>
      <c r="E210" s="2">
        <f t="shared" si="17"/>
        <v>1603.83</v>
      </c>
      <c r="F210" s="2">
        <f t="shared" si="15"/>
        <v>1711.8799999999999</v>
      </c>
      <c r="G210" s="2">
        <f t="shared" si="18"/>
        <v>-108.05</v>
      </c>
      <c r="H210" s="2">
        <f t="shared" si="16"/>
        <v>-33145.99</v>
      </c>
    </row>
    <row r="211" spans="4:8" x14ac:dyDescent="0.25">
      <c r="D211">
        <f t="shared" si="19"/>
        <v>201</v>
      </c>
      <c r="E211" s="2">
        <f t="shared" si="17"/>
        <v>1603.83</v>
      </c>
      <c r="F211" s="2">
        <f t="shared" si="15"/>
        <v>1717.77</v>
      </c>
      <c r="G211" s="2">
        <f t="shared" si="18"/>
        <v>-113.94</v>
      </c>
      <c r="H211" s="2">
        <f t="shared" si="16"/>
        <v>-34863.759999999995</v>
      </c>
    </row>
    <row r="212" spans="4:8" x14ac:dyDescent="0.25">
      <c r="D212">
        <f t="shared" si="19"/>
        <v>202</v>
      </c>
      <c r="E212" s="2">
        <f t="shared" si="17"/>
        <v>1603.83</v>
      </c>
      <c r="F212" s="2">
        <f t="shared" si="15"/>
        <v>1723.6699999999998</v>
      </c>
      <c r="G212" s="2">
        <f t="shared" si="18"/>
        <v>-119.84</v>
      </c>
      <c r="H212" s="2">
        <f t="shared" si="16"/>
        <v>-36587.429999999993</v>
      </c>
    </row>
    <row r="213" spans="4:8" x14ac:dyDescent="0.25">
      <c r="D213">
        <f t="shared" si="19"/>
        <v>203</v>
      </c>
      <c r="E213" s="2">
        <f t="shared" si="17"/>
        <v>1603.83</v>
      </c>
      <c r="F213" s="2">
        <f t="shared" si="15"/>
        <v>1729.6</v>
      </c>
      <c r="G213" s="2">
        <f t="shared" si="18"/>
        <v>-125.77</v>
      </c>
      <c r="H213" s="2">
        <f t="shared" si="16"/>
        <v>-38317.029999999992</v>
      </c>
    </row>
    <row r="214" spans="4:8" x14ac:dyDescent="0.25">
      <c r="D214">
        <f t="shared" si="19"/>
        <v>204</v>
      </c>
      <c r="E214" s="2">
        <f t="shared" si="17"/>
        <v>1603.83</v>
      </c>
      <c r="F214" s="2">
        <f t="shared" si="15"/>
        <v>1735.54</v>
      </c>
      <c r="G214" s="2">
        <f t="shared" si="18"/>
        <v>-131.71</v>
      </c>
      <c r="H214" s="2">
        <f t="shared" si="16"/>
        <v>-40052.569999999992</v>
      </c>
    </row>
    <row r="215" spans="4:8" x14ac:dyDescent="0.25">
      <c r="D215">
        <f t="shared" si="19"/>
        <v>205</v>
      </c>
      <c r="E215" s="2">
        <f t="shared" si="17"/>
        <v>1603.83</v>
      </c>
      <c r="F215" s="2">
        <f t="shared" si="15"/>
        <v>1741.51</v>
      </c>
      <c r="G215" s="2">
        <f t="shared" si="18"/>
        <v>-137.68</v>
      </c>
      <c r="H215" s="2">
        <f t="shared" si="16"/>
        <v>-41794.079999999994</v>
      </c>
    </row>
    <row r="216" spans="4:8" x14ac:dyDescent="0.25">
      <c r="D216">
        <f t="shared" si="19"/>
        <v>206</v>
      </c>
      <c r="E216" s="2">
        <f t="shared" si="17"/>
        <v>1603.83</v>
      </c>
      <c r="F216" s="2">
        <f t="shared" si="15"/>
        <v>1747.5</v>
      </c>
      <c r="G216" s="2">
        <f t="shared" si="18"/>
        <v>-143.66999999999999</v>
      </c>
      <c r="H216" s="2">
        <f t="shared" si="16"/>
        <v>-43541.579999999994</v>
      </c>
    </row>
    <row r="217" spans="4:8" x14ac:dyDescent="0.25">
      <c r="D217">
        <f t="shared" si="19"/>
        <v>207</v>
      </c>
      <c r="E217" s="2">
        <f t="shared" si="17"/>
        <v>1603.83</v>
      </c>
      <c r="F217" s="2">
        <f t="shared" si="15"/>
        <v>1753.5</v>
      </c>
      <c r="G217" s="2">
        <f t="shared" si="18"/>
        <v>-149.66999999999999</v>
      </c>
      <c r="H217" s="2">
        <f t="shared" si="16"/>
        <v>-45295.079999999994</v>
      </c>
    </row>
    <row r="218" spans="4:8" x14ac:dyDescent="0.25">
      <c r="D218">
        <f t="shared" si="19"/>
        <v>208</v>
      </c>
      <c r="E218" s="2">
        <f t="shared" si="17"/>
        <v>1603.83</v>
      </c>
      <c r="F218" s="2">
        <f t="shared" si="15"/>
        <v>1759.53</v>
      </c>
      <c r="G218" s="2">
        <f t="shared" si="18"/>
        <v>-155.69999999999999</v>
      </c>
      <c r="H218" s="2">
        <f t="shared" si="16"/>
        <v>-47054.609999999993</v>
      </c>
    </row>
    <row r="219" spans="4:8" x14ac:dyDescent="0.25">
      <c r="D219">
        <f t="shared" si="19"/>
        <v>209</v>
      </c>
      <c r="E219" s="2">
        <f t="shared" si="17"/>
        <v>1603.83</v>
      </c>
      <c r="F219" s="2">
        <f t="shared" si="15"/>
        <v>1765.58</v>
      </c>
      <c r="G219" s="2">
        <f t="shared" si="18"/>
        <v>-161.75</v>
      </c>
      <c r="H219" s="2">
        <f t="shared" si="16"/>
        <v>-48820.189999999995</v>
      </c>
    </row>
    <row r="220" spans="4:8" x14ac:dyDescent="0.25">
      <c r="D220">
        <f t="shared" si="19"/>
        <v>210</v>
      </c>
      <c r="E220" s="2">
        <f t="shared" si="17"/>
        <v>1603.83</v>
      </c>
      <c r="F220" s="2">
        <f t="shared" si="15"/>
        <v>1771.6499999999999</v>
      </c>
      <c r="G220" s="2">
        <f t="shared" si="18"/>
        <v>-167.82</v>
      </c>
      <c r="H220" s="2">
        <f t="shared" si="16"/>
        <v>-50591.839999999997</v>
      </c>
    </row>
    <row r="221" spans="4:8" x14ac:dyDescent="0.25">
      <c r="D221">
        <f t="shared" si="19"/>
        <v>211</v>
      </c>
      <c r="E221" s="2">
        <f t="shared" si="17"/>
        <v>1603.83</v>
      </c>
      <c r="F221" s="2">
        <f t="shared" si="15"/>
        <v>1777.74</v>
      </c>
      <c r="G221" s="2">
        <f t="shared" si="18"/>
        <v>-173.91</v>
      </c>
      <c r="H221" s="2">
        <f t="shared" si="16"/>
        <v>-52369.579999999994</v>
      </c>
    </row>
    <row r="222" spans="4:8" x14ac:dyDescent="0.25">
      <c r="D222">
        <f t="shared" si="19"/>
        <v>212</v>
      </c>
      <c r="E222" s="2">
        <f t="shared" si="17"/>
        <v>1603.83</v>
      </c>
      <c r="F222" s="2">
        <f t="shared" si="15"/>
        <v>1783.85</v>
      </c>
      <c r="G222" s="2">
        <f t="shared" si="18"/>
        <v>-180.02</v>
      </c>
      <c r="H222" s="2">
        <f t="shared" si="16"/>
        <v>-54153.429999999993</v>
      </c>
    </row>
    <row r="223" spans="4:8" x14ac:dyDescent="0.25">
      <c r="D223">
        <f t="shared" si="19"/>
        <v>213</v>
      </c>
      <c r="E223" s="2">
        <f t="shared" si="17"/>
        <v>1603.83</v>
      </c>
      <c r="F223" s="2">
        <f t="shared" si="15"/>
        <v>1789.98</v>
      </c>
      <c r="G223" s="2">
        <f t="shared" si="18"/>
        <v>-186.15</v>
      </c>
      <c r="H223" s="2">
        <f t="shared" si="16"/>
        <v>-55943.409999999996</v>
      </c>
    </row>
    <row r="224" spans="4:8" x14ac:dyDescent="0.25">
      <c r="D224">
        <f t="shared" si="19"/>
        <v>214</v>
      </c>
      <c r="E224" s="2">
        <f t="shared" si="17"/>
        <v>1603.83</v>
      </c>
      <c r="F224" s="2">
        <f t="shared" si="15"/>
        <v>1796.1399999999999</v>
      </c>
      <c r="G224" s="2">
        <f t="shared" si="18"/>
        <v>-192.31</v>
      </c>
      <c r="H224" s="2">
        <f t="shared" si="16"/>
        <v>-57739.549999999996</v>
      </c>
    </row>
    <row r="225" spans="4:8" x14ac:dyDescent="0.25">
      <c r="D225">
        <f t="shared" si="19"/>
        <v>215</v>
      </c>
      <c r="E225" s="2">
        <f t="shared" si="17"/>
        <v>1603.83</v>
      </c>
      <c r="F225" s="2">
        <f t="shared" si="15"/>
        <v>1802.31</v>
      </c>
      <c r="G225" s="2">
        <f t="shared" si="18"/>
        <v>-198.48</v>
      </c>
      <c r="H225" s="2">
        <f t="shared" si="16"/>
        <v>-59541.859999999993</v>
      </c>
    </row>
    <row r="226" spans="4:8" x14ac:dyDescent="0.25">
      <c r="D226">
        <f t="shared" si="19"/>
        <v>216</v>
      </c>
      <c r="E226" s="2">
        <f t="shared" si="17"/>
        <v>1603.83</v>
      </c>
      <c r="F226" s="2">
        <f t="shared" si="15"/>
        <v>1808.51</v>
      </c>
      <c r="G226" s="2">
        <f t="shared" si="18"/>
        <v>-204.68</v>
      </c>
      <c r="H226" s="2">
        <f t="shared" si="16"/>
        <v>-61350.369999999995</v>
      </c>
    </row>
    <row r="227" spans="4:8" x14ac:dyDescent="0.25">
      <c r="D227">
        <f t="shared" si="19"/>
        <v>217</v>
      </c>
      <c r="E227" s="2">
        <f t="shared" si="17"/>
        <v>1603.83</v>
      </c>
      <c r="F227" s="2">
        <f t="shared" si="15"/>
        <v>1814.7199999999998</v>
      </c>
      <c r="G227" s="2">
        <f t="shared" si="18"/>
        <v>-210.89</v>
      </c>
      <c r="H227" s="2">
        <f t="shared" si="16"/>
        <v>-63165.09</v>
      </c>
    </row>
    <row r="228" spans="4:8" x14ac:dyDescent="0.25">
      <c r="D228">
        <f t="shared" si="19"/>
        <v>218</v>
      </c>
      <c r="E228" s="2">
        <f t="shared" si="17"/>
        <v>1603.83</v>
      </c>
      <c r="F228" s="2">
        <f t="shared" si="15"/>
        <v>1820.96</v>
      </c>
      <c r="G228" s="2">
        <f t="shared" si="18"/>
        <v>-217.13</v>
      </c>
      <c r="H228" s="2">
        <f t="shared" si="16"/>
        <v>-64986.049999999996</v>
      </c>
    </row>
    <row r="229" spans="4:8" x14ac:dyDescent="0.25">
      <c r="D229">
        <f t="shared" si="19"/>
        <v>219</v>
      </c>
      <c r="E229" s="2">
        <f t="shared" si="17"/>
        <v>1603.83</v>
      </c>
      <c r="F229" s="2">
        <f t="shared" si="15"/>
        <v>1827.2199999999998</v>
      </c>
      <c r="G229" s="2">
        <f t="shared" si="18"/>
        <v>-223.39</v>
      </c>
      <c r="H229" s="2">
        <f t="shared" si="16"/>
        <v>-66813.26999999999</v>
      </c>
    </row>
    <row r="230" spans="4:8" x14ac:dyDescent="0.25">
      <c r="D230">
        <f t="shared" si="19"/>
        <v>220</v>
      </c>
      <c r="E230" s="2">
        <f t="shared" si="17"/>
        <v>1603.83</v>
      </c>
      <c r="F230" s="2">
        <f t="shared" si="15"/>
        <v>1833.5</v>
      </c>
      <c r="G230" s="2">
        <f t="shared" si="18"/>
        <v>-229.67</v>
      </c>
      <c r="H230" s="2">
        <f t="shared" si="16"/>
        <v>-68646.76999999999</v>
      </c>
    </row>
    <row r="231" spans="4:8" x14ac:dyDescent="0.25">
      <c r="D231">
        <f t="shared" si="19"/>
        <v>221</v>
      </c>
      <c r="E231" s="2">
        <f t="shared" si="17"/>
        <v>1603.83</v>
      </c>
      <c r="F231" s="2">
        <f t="shared" si="15"/>
        <v>1839.8</v>
      </c>
      <c r="G231" s="2">
        <f t="shared" si="18"/>
        <v>-235.97</v>
      </c>
      <c r="H231" s="2">
        <f t="shared" si="16"/>
        <v>-70486.569999999992</v>
      </c>
    </row>
    <row r="232" spans="4:8" x14ac:dyDescent="0.25">
      <c r="D232">
        <f t="shared" si="19"/>
        <v>222</v>
      </c>
      <c r="E232" s="2">
        <f t="shared" si="17"/>
        <v>1603.83</v>
      </c>
      <c r="F232" s="2">
        <f t="shared" si="15"/>
        <v>1846.1299999999999</v>
      </c>
      <c r="G232" s="2">
        <f t="shared" si="18"/>
        <v>-242.3</v>
      </c>
      <c r="H232" s="2">
        <f t="shared" si="16"/>
        <v>-72332.7</v>
      </c>
    </row>
    <row r="233" spans="4:8" x14ac:dyDescent="0.25">
      <c r="D233">
        <f t="shared" si="19"/>
        <v>223</v>
      </c>
      <c r="E233" s="2">
        <f t="shared" si="17"/>
        <v>1603.83</v>
      </c>
      <c r="F233" s="2">
        <f t="shared" si="15"/>
        <v>1852.4699999999998</v>
      </c>
      <c r="G233" s="2">
        <f t="shared" si="18"/>
        <v>-248.64</v>
      </c>
      <c r="H233" s="2">
        <f t="shared" si="16"/>
        <v>-74185.17</v>
      </c>
    </row>
    <row r="234" spans="4:8" x14ac:dyDescent="0.25">
      <c r="D234">
        <f t="shared" si="19"/>
        <v>224</v>
      </c>
      <c r="E234" s="2">
        <f t="shared" si="17"/>
        <v>1603.83</v>
      </c>
      <c r="F234" s="2">
        <f t="shared" si="15"/>
        <v>1858.84</v>
      </c>
      <c r="G234" s="2">
        <f t="shared" si="18"/>
        <v>-255.01</v>
      </c>
      <c r="H234" s="2">
        <f t="shared" si="16"/>
        <v>-76044.009999999995</v>
      </c>
    </row>
    <row r="235" spans="4:8" x14ac:dyDescent="0.25">
      <c r="D235">
        <f t="shared" si="19"/>
        <v>225</v>
      </c>
      <c r="E235" s="2">
        <f t="shared" si="17"/>
        <v>1603.83</v>
      </c>
      <c r="F235" s="2">
        <f t="shared" si="15"/>
        <v>1865.23</v>
      </c>
      <c r="G235" s="2">
        <f t="shared" si="18"/>
        <v>-261.39999999999998</v>
      </c>
      <c r="H235" s="2">
        <f t="shared" si="16"/>
        <v>-77909.239999999991</v>
      </c>
    </row>
    <row r="236" spans="4:8" x14ac:dyDescent="0.25">
      <c r="D236">
        <f t="shared" si="19"/>
        <v>226</v>
      </c>
      <c r="E236" s="2">
        <f t="shared" si="17"/>
        <v>1603.83</v>
      </c>
      <c r="F236" s="2">
        <f t="shared" si="15"/>
        <v>1871.6399999999999</v>
      </c>
      <c r="G236" s="2">
        <f t="shared" si="18"/>
        <v>-267.81</v>
      </c>
      <c r="H236" s="2">
        <f t="shared" si="16"/>
        <v>-79780.87999999999</v>
      </c>
    </row>
    <row r="237" spans="4:8" x14ac:dyDescent="0.25">
      <c r="D237">
        <f t="shared" si="19"/>
        <v>227</v>
      </c>
      <c r="E237" s="2">
        <f t="shared" si="17"/>
        <v>1603.83</v>
      </c>
      <c r="F237" s="2">
        <f t="shared" si="15"/>
        <v>1878.08</v>
      </c>
      <c r="G237" s="2">
        <f t="shared" si="18"/>
        <v>-274.25</v>
      </c>
      <c r="H237" s="2">
        <f t="shared" si="16"/>
        <v>-81658.959999999992</v>
      </c>
    </row>
    <row r="238" spans="4:8" x14ac:dyDescent="0.25">
      <c r="D238">
        <f t="shared" si="19"/>
        <v>228</v>
      </c>
      <c r="E238" s="2">
        <f t="shared" si="17"/>
        <v>1603.83</v>
      </c>
      <c r="F238" s="2">
        <f t="shared" si="15"/>
        <v>1884.53</v>
      </c>
      <c r="G238" s="2">
        <f t="shared" si="18"/>
        <v>-280.7</v>
      </c>
      <c r="H238" s="2">
        <f t="shared" si="16"/>
        <v>-83543.489999999991</v>
      </c>
    </row>
    <row r="239" spans="4:8" x14ac:dyDescent="0.25">
      <c r="D239">
        <f t="shared" si="19"/>
        <v>229</v>
      </c>
      <c r="E239" s="2">
        <f t="shared" si="17"/>
        <v>1603.83</v>
      </c>
      <c r="F239" s="2">
        <f t="shared" si="15"/>
        <v>1891.01</v>
      </c>
      <c r="G239" s="2">
        <f t="shared" si="18"/>
        <v>-287.18</v>
      </c>
      <c r="H239" s="2">
        <f t="shared" si="16"/>
        <v>-85434.499999999985</v>
      </c>
    </row>
    <row r="240" spans="4:8" x14ac:dyDescent="0.25">
      <c r="D240">
        <f t="shared" si="19"/>
        <v>230</v>
      </c>
      <c r="E240" s="2">
        <f t="shared" si="17"/>
        <v>1603.83</v>
      </c>
      <c r="F240" s="2">
        <f t="shared" si="15"/>
        <v>1897.51</v>
      </c>
      <c r="G240" s="2">
        <f t="shared" si="18"/>
        <v>-293.68</v>
      </c>
      <c r="H240" s="2">
        <f t="shared" si="16"/>
        <v>-87332.00999999998</v>
      </c>
    </row>
    <row r="241" spans="4:8" x14ac:dyDescent="0.25">
      <c r="D241">
        <f t="shared" si="19"/>
        <v>231</v>
      </c>
      <c r="E241" s="2">
        <f t="shared" si="17"/>
        <v>1603.83</v>
      </c>
      <c r="F241" s="2">
        <f t="shared" si="15"/>
        <v>1904.03</v>
      </c>
      <c r="G241" s="2">
        <f t="shared" si="18"/>
        <v>-300.2</v>
      </c>
      <c r="H241" s="2">
        <f t="shared" si="16"/>
        <v>-89236.039999999979</v>
      </c>
    </row>
    <row r="242" spans="4:8" x14ac:dyDescent="0.25">
      <c r="D242">
        <f t="shared" si="19"/>
        <v>232</v>
      </c>
      <c r="E242" s="2">
        <f t="shared" si="17"/>
        <v>1603.83</v>
      </c>
      <c r="F242" s="2">
        <f t="shared" si="15"/>
        <v>1910.58</v>
      </c>
      <c r="G242" s="2">
        <f t="shared" si="18"/>
        <v>-306.75</v>
      </c>
      <c r="H242" s="2">
        <f t="shared" si="16"/>
        <v>-91146.619999999981</v>
      </c>
    </row>
    <row r="243" spans="4:8" x14ac:dyDescent="0.25">
      <c r="D243">
        <f t="shared" si="19"/>
        <v>233</v>
      </c>
      <c r="E243" s="2">
        <f t="shared" si="17"/>
        <v>1603.83</v>
      </c>
      <c r="F243" s="2">
        <f t="shared" si="15"/>
        <v>1917.1499999999999</v>
      </c>
      <c r="G243" s="2">
        <f t="shared" si="18"/>
        <v>-313.32</v>
      </c>
      <c r="H243" s="2">
        <f t="shared" si="16"/>
        <v>-93063.769999999975</v>
      </c>
    </row>
    <row r="244" spans="4:8" x14ac:dyDescent="0.25">
      <c r="D244">
        <f t="shared" si="19"/>
        <v>234</v>
      </c>
      <c r="E244" s="2">
        <f t="shared" si="17"/>
        <v>1603.83</v>
      </c>
      <c r="F244" s="2">
        <f t="shared" si="15"/>
        <v>1923.74</v>
      </c>
      <c r="G244" s="2">
        <f t="shared" si="18"/>
        <v>-319.91000000000003</v>
      </c>
      <c r="H244" s="2">
        <f t="shared" si="16"/>
        <v>-94987.50999999998</v>
      </c>
    </row>
    <row r="245" spans="4:8" x14ac:dyDescent="0.25">
      <c r="D245">
        <f t="shared" si="19"/>
        <v>235</v>
      </c>
      <c r="E245" s="2">
        <f t="shared" si="17"/>
        <v>1603.83</v>
      </c>
      <c r="F245" s="2">
        <f t="shared" si="15"/>
        <v>1930.35</v>
      </c>
      <c r="G245" s="2">
        <f t="shared" si="18"/>
        <v>-326.52</v>
      </c>
      <c r="H245" s="2">
        <f t="shared" si="16"/>
        <v>-96917.859999999986</v>
      </c>
    </row>
    <row r="246" spans="4:8" x14ac:dyDescent="0.25">
      <c r="D246">
        <f t="shared" si="19"/>
        <v>236</v>
      </c>
      <c r="E246" s="2">
        <f t="shared" si="17"/>
        <v>1603.83</v>
      </c>
      <c r="F246" s="2">
        <f t="shared" si="15"/>
        <v>1936.99</v>
      </c>
      <c r="G246" s="2">
        <f t="shared" si="18"/>
        <v>-333.16</v>
      </c>
      <c r="H246" s="2">
        <f t="shared" si="16"/>
        <v>-98854.849999999991</v>
      </c>
    </row>
    <row r="247" spans="4:8" x14ac:dyDescent="0.25">
      <c r="D247">
        <f t="shared" si="19"/>
        <v>237</v>
      </c>
      <c r="E247" s="2">
        <f t="shared" si="17"/>
        <v>1603.83</v>
      </c>
      <c r="F247" s="2">
        <f t="shared" si="15"/>
        <v>1943.6399999999999</v>
      </c>
      <c r="G247" s="2">
        <f t="shared" si="18"/>
        <v>-339.81</v>
      </c>
      <c r="H247" s="2">
        <f t="shared" si="16"/>
        <v>-100798.48999999999</v>
      </c>
    </row>
    <row r="248" spans="4:8" x14ac:dyDescent="0.25">
      <c r="D248">
        <f t="shared" si="19"/>
        <v>238</v>
      </c>
      <c r="E248" s="2">
        <f t="shared" si="17"/>
        <v>1603.83</v>
      </c>
      <c r="F248" s="2">
        <f t="shared" si="15"/>
        <v>1950.32</v>
      </c>
      <c r="G248" s="2">
        <f t="shared" si="18"/>
        <v>-346.49</v>
      </c>
      <c r="H248" s="2">
        <f t="shared" si="16"/>
        <v>-102748.81</v>
      </c>
    </row>
    <row r="249" spans="4:8" x14ac:dyDescent="0.25">
      <c r="D249">
        <f t="shared" si="19"/>
        <v>239</v>
      </c>
      <c r="E249" s="2">
        <f t="shared" si="17"/>
        <v>1603.83</v>
      </c>
      <c r="F249" s="2">
        <f t="shared" si="15"/>
        <v>1957.03</v>
      </c>
      <c r="G249" s="2">
        <f t="shared" si="18"/>
        <v>-353.2</v>
      </c>
      <c r="H249" s="2">
        <f t="shared" si="16"/>
        <v>-104705.84</v>
      </c>
    </row>
    <row r="250" spans="4:8" x14ac:dyDescent="0.25">
      <c r="D250">
        <f t="shared" si="19"/>
        <v>240</v>
      </c>
      <c r="E250" s="2">
        <f t="shared" si="17"/>
        <v>1603.83</v>
      </c>
      <c r="F250" s="2">
        <f t="shared" si="15"/>
        <v>1963.76</v>
      </c>
      <c r="G250" s="2">
        <f t="shared" si="18"/>
        <v>-359.93</v>
      </c>
      <c r="H250" s="2">
        <f t="shared" si="16"/>
        <v>-106669.59999999999</v>
      </c>
    </row>
    <row r="251" spans="4:8" x14ac:dyDescent="0.25">
      <c r="D251">
        <f t="shared" si="19"/>
        <v>241</v>
      </c>
      <c r="E251" s="2">
        <f t="shared" si="17"/>
        <v>1603.83</v>
      </c>
      <c r="F251" s="2">
        <f t="shared" si="15"/>
        <v>1970.51</v>
      </c>
      <c r="G251" s="2">
        <f t="shared" si="18"/>
        <v>-366.68</v>
      </c>
      <c r="H251" s="2">
        <f t="shared" si="16"/>
        <v>-108640.10999999999</v>
      </c>
    </row>
    <row r="252" spans="4:8" x14ac:dyDescent="0.25">
      <c r="D252">
        <f t="shared" si="19"/>
        <v>242</v>
      </c>
      <c r="E252" s="2">
        <f t="shared" si="17"/>
        <v>1603.83</v>
      </c>
      <c r="F252" s="2">
        <f t="shared" si="15"/>
        <v>1977.28</v>
      </c>
      <c r="G252" s="2">
        <f t="shared" si="18"/>
        <v>-373.45</v>
      </c>
      <c r="H252" s="2">
        <f t="shared" si="16"/>
        <v>-110617.38999999998</v>
      </c>
    </row>
    <row r="253" spans="4:8" x14ac:dyDescent="0.25">
      <c r="D253">
        <f t="shared" si="19"/>
        <v>243</v>
      </c>
      <c r="E253" s="2">
        <f t="shared" si="17"/>
        <v>1603.83</v>
      </c>
      <c r="F253" s="2">
        <f t="shared" si="15"/>
        <v>1984.08</v>
      </c>
      <c r="G253" s="2">
        <f t="shared" si="18"/>
        <v>-380.25</v>
      </c>
      <c r="H253" s="2">
        <f t="shared" si="16"/>
        <v>-112601.46999999999</v>
      </c>
    </row>
    <row r="254" spans="4:8" x14ac:dyDescent="0.25">
      <c r="D254">
        <f t="shared" si="19"/>
        <v>244</v>
      </c>
      <c r="E254" s="2">
        <f t="shared" si="17"/>
        <v>1603.83</v>
      </c>
      <c r="F254" s="2">
        <f t="shared" si="15"/>
        <v>1990.8999999999999</v>
      </c>
      <c r="G254" s="2">
        <f t="shared" si="18"/>
        <v>-387.07</v>
      </c>
      <c r="H254" s="2">
        <f t="shared" si="16"/>
        <v>-114592.36999999998</v>
      </c>
    </row>
    <row r="255" spans="4:8" x14ac:dyDescent="0.25">
      <c r="D255">
        <f t="shared" si="19"/>
        <v>245</v>
      </c>
      <c r="E255" s="2">
        <f t="shared" si="17"/>
        <v>1603.83</v>
      </c>
      <c r="F255" s="2">
        <f t="shared" si="15"/>
        <v>1997.74</v>
      </c>
      <c r="G255" s="2">
        <f t="shared" si="18"/>
        <v>-393.91</v>
      </c>
      <c r="H255" s="2">
        <f t="shared" si="16"/>
        <v>-116590.10999999999</v>
      </c>
    </row>
    <row r="256" spans="4:8" x14ac:dyDescent="0.25">
      <c r="D256">
        <f t="shared" si="19"/>
        <v>246</v>
      </c>
      <c r="E256" s="2">
        <f t="shared" si="17"/>
        <v>1603.83</v>
      </c>
      <c r="F256" s="2">
        <f t="shared" si="15"/>
        <v>2004.61</v>
      </c>
      <c r="G256" s="2">
        <f t="shared" si="18"/>
        <v>-400.78</v>
      </c>
      <c r="H256" s="2">
        <f t="shared" si="16"/>
        <v>-118594.71999999999</v>
      </c>
    </row>
    <row r="257" spans="4:8" x14ac:dyDescent="0.25">
      <c r="D257">
        <f t="shared" si="19"/>
        <v>247</v>
      </c>
      <c r="E257" s="2">
        <f t="shared" si="17"/>
        <v>1603.83</v>
      </c>
      <c r="F257" s="2">
        <f t="shared" si="15"/>
        <v>2011.5</v>
      </c>
      <c r="G257" s="2">
        <f t="shared" si="18"/>
        <v>-407.67</v>
      </c>
      <c r="H257" s="2">
        <f t="shared" si="16"/>
        <v>-120606.21999999999</v>
      </c>
    </row>
    <row r="258" spans="4:8" x14ac:dyDescent="0.25">
      <c r="D258">
        <f t="shared" si="19"/>
        <v>248</v>
      </c>
      <c r="E258" s="2">
        <f t="shared" si="17"/>
        <v>1603.83</v>
      </c>
      <c r="F258" s="2">
        <f t="shared" si="15"/>
        <v>2018.4099999999999</v>
      </c>
      <c r="G258" s="2">
        <f t="shared" si="18"/>
        <v>-414.58</v>
      </c>
      <c r="H258" s="2">
        <f t="shared" si="16"/>
        <v>-122624.62999999999</v>
      </c>
    </row>
    <row r="259" spans="4:8" x14ac:dyDescent="0.25">
      <c r="D259">
        <f t="shared" si="19"/>
        <v>249</v>
      </c>
      <c r="E259" s="2">
        <f t="shared" si="17"/>
        <v>1603.83</v>
      </c>
      <c r="F259" s="2">
        <f t="shared" si="15"/>
        <v>2025.35</v>
      </c>
      <c r="G259" s="2">
        <f t="shared" si="18"/>
        <v>-421.52</v>
      </c>
      <c r="H259" s="2">
        <f t="shared" si="16"/>
        <v>-124649.98</v>
      </c>
    </row>
    <row r="260" spans="4:8" x14ac:dyDescent="0.25">
      <c r="D260">
        <f t="shared" si="19"/>
        <v>250</v>
      </c>
      <c r="E260" s="2">
        <f t="shared" si="17"/>
        <v>1603.83</v>
      </c>
      <c r="F260" s="2">
        <f t="shared" si="15"/>
        <v>2032.31</v>
      </c>
      <c r="G260" s="2">
        <f t="shared" si="18"/>
        <v>-428.48</v>
      </c>
      <c r="H260" s="2">
        <f t="shared" si="16"/>
        <v>-126682.29</v>
      </c>
    </row>
    <row r="261" spans="4:8" x14ac:dyDescent="0.25">
      <c r="D261">
        <f t="shared" si="19"/>
        <v>251</v>
      </c>
      <c r="E261" s="2">
        <f t="shared" si="17"/>
        <v>1603.83</v>
      </c>
      <c r="F261" s="2">
        <f t="shared" si="15"/>
        <v>2039.3</v>
      </c>
      <c r="G261" s="2">
        <f t="shared" si="18"/>
        <v>-435.47</v>
      </c>
      <c r="H261" s="2">
        <f t="shared" si="16"/>
        <v>-128721.59</v>
      </c>
    </row>
    <row r="262" spans="4:8" x14ac:dyDescent="0.25">
      <c r="D262">
        <f t="shared" si="19"/>
        <v>252</v>
      </c>
      <c r="E262" s="2">
        <f t="shared" si="17"/>
        <v>1603.83</v>
      </c>
      <c r="F262" s="2">
        <f t="shared" si="15"/>
        <v>2046.31</v>
      </c>
      <c r="G262" s="2">
        <f t="shared" si="18"/>
        <v>-442.48</v>
      </c>
      <c r="H262" s="2">
        <f t="shared" si="16"/>
        <v>-130767.9</v>
      </c>
    </row>
    <row r="263" spans="4:8" x14ac:dyDescent="0.25">
      <c r="D263">
        <f t="shared" si="19"/>
        <v>253</v>
      </c>
      <c r="E263" s="2">
        <f t="shared" si="17"/>
        <v>1603.83</v>
      </c>
      <c r="F263" s="2">
        <f t="shared" si="15"/>
        <v>2053.34</v>
      </c>
      <c r="G263" s="2">
        <f t="shared" si="18"/>
        <v>-449.51</v>
      </c>
      <c r="H263" s="2">
        <f t="shared" si="16"/>
        <v>-132821.24</v>
      </c>
    </row>
    <row r="264" spans="4:8" x14ac:dyDescent="0.25">
      <c r="D264">
        <f t="shared" si="19"/>
        <v>254</v>
      </c>
      <c r="E264" s="2">
        <f t="shared" si="17"/>
        <v>1603.83</v>
      </c>
      <c r="F264" s="2">
        <f t="shared" si="15"/>
        <v>2060.4</v>
      </c>
      <c r="G264" s="2">
        <f t="shared" si="18"/>
        <v>-456.57</v>
      </c>
      <c r="H264" s="2">
        <f t="shared" si="16"/>
        <v>-134881.63999999998</v>
      </c>
    </row>
    <row r="265" spans="4:8" x14ac:dyDescent="0.25">
      <c r="D265">
        <f t="shared" si="19"/>
        <v>255</v>
      </c>
      <c r="E265" s="2">
        <f t="shared" si="17"/>
        <v>1603.83</v>
      </c>
      <c r="F265" s="2">
        <f t="shared" si="15"/>
        <v>2067.4899999999998</v>
      </c>
      <c r="G265" s="2">
        <f t="shared" si="18"/>
        <v>-463.66</v>
      </c>
      <c r="H265" s="2">
        <f t="shared" si="16"/>
        <v>-136949.12999999998</v>
      </c>
    </row>
    <row r="266" spans="4:8" x14ac:dyDescent="0.25">
      <c r="D266">
        <f t="shared" si="19"/>
        <v>256</v>
      </c>
      <c r="E266" s="2">
        <f t="shared" si="17"/>
        <v>1603.83</v>
      </c>
      <c r="F266" s="2">
        <f t="shared" si="15"/>
        <v>2074.59</v>
      </c>
      <c r="G266" s="2">
        <f t="shared" si="18"/>
        <v>-470.76</v>
      </c>
      <c r="H266" s="2">
        <f t="shared" si="16"/>
        <v>-139023.71999999997</v>
      </c>
    </row>
    <row r="267" spans="4:8" x14ac:dyDescent="0.25">
      <c r="D267">
        <f t="shared" si="19"/>
        <v>257</v>
      </c>
      <c r="E267" s="2">
        <f t="shared" si="17"/>
        <v>1603.83</v>
      </c>
      <c r="F267" s="2">
        <f t="shared" ref="F267:F330" si="20">E267-G267</f>
        <v>2081.7199999999998</v>
      </c>
      <c r="G267" s="2">
        <f t="shared" si="18"/>
        <v>-477.89</v>
      </c>
      <c r="H267" s="2">
        <f t="shared" ref="H267:H330" si="21">H266-F267</f>
        <v>-141105.43999999997</v>
      </c>
    </row>
    <row r="268" spans="4:8" x14ac:dyDescent="0.25">
      <c r="D268">
        <f t="shared" si="19"/>
        <v>258</v>
      </c>
      <c r="E268" s="2">
        <f t="shared" ref="E268:E331" si="22">-ROUND($C$6,2)</f>
        <v>1603.83</v>
      </c>
      <c r="F268" s="2">
        <f t="shared" si="20"/>
        <v>2088.88</v>
      </c>
      <c r="G268" s="2">
        <f t="shared" ref="G268:G331" si="23">ROUND(H267*$C$3/12,2)</f>
        <v>-485.05</v>
      </c>
      <c r="H268" s="2">
        <f t="shared" si="21"/>
        <v>-143194.31999999998</v>
      </c>
    </row>
    <row r="269" spans="4:8" x14ac:dyDescent="0.25">
      <c r="D269">
        <f t="shared" ref="D269:D332" si="24">D268+1</f>
        <v>259</v>
      </c>
      <c r="E269" s="2">
        <f t="shared" si="22"/>
        <v>1603.83</v>
      </c>
      <c r="F269" s="2">
        <f t="shared" si="20"/>
        <v>2096.06</v>
      </c>
      <c r="G269" s="2">
        <f t="shared" si="23"/>
        <v>-492.23</v>
      </c>
      <c r="H269" s="2">
        <f t="shared" si="21"/>
        <v>-145290.37999999998</v>
      </c>
    </row>
    <row r="270" spans="4:8" x14ac:dyDescent="0.25">
      <c r="D270">
        <f t="shared" si="24"/>
        <v>260</v>
      </c>
      <c r="E270" s="2">
        <f t="shared" si="22"/>
        <v>1603.83</v>
      </c>
      <c r="F270" s="2">
        <f t="shared" si="20"/>
        <v>2103.27</v>
      </c>
      <c r="G270" s="2">
        <f t="shared" si="23"/>
        <v>-499.44</v>
      </c>
      <c r="H270" s="2">
        <f t="shared" si="21"/>
        <v>-147393.64999999997</v>
      </c>
    </row>
    <row r="271" spans="4:8" x14ac:dyDescent="0.25">
      <c r="D271">
        <f t="shared" si="24"/>
        <v>261</v>
      </c>
      <c r="E271" s="2">
        <f t="shared" si="22"/>
        <v>1603.83</v>
      </c>
      <c r="F271" s="2">
        <f t="shared" si="20"/>
        <v>2110.5</v>
      </c>
      <c r="G271" s="2">
        <f t="shared" si="23"/>
        <v>-506.67</v>
      </c>
      <c r="H271" s="2">
        <f t="shared" si="21"/>
        <v>-149504.14999999997</v>
      </c>
    </row>
    <row r="272" spans="4:8" x14ac:dyDescent="0.25">
      <c r="D272">
        <f t="shared" si="24"/>
        <v>262</v>
      </c>
      <c r="E272" s="2">
        <f t="shared" si="22"/>
        <v>1603.83</v>
      </c>
      <c r="F272" s="2">
        <f t="shared" si="20"/>
        <v>2117.75</v>
      </c>
      <c r="G272" s="2">
        <f t="shared" si="23"/>
        <v>-513.91999999999996</v>
      </c>
      <c r="H272" s="2">
        <f t="shared" si="21"/>
        <v>-151621.89999999997</v>
      </c>
    </row>
    <row r="273" spans="4:8" x14ac:dyDescent="0.25">
      <c r="D273">
        <f t="shared" si="24"/>
        <v>263</v>
      </c>
      <c r="E273" s="2">
        <f t="shared" si="22"/>
        <v>1603.83</v>
      </c>
      <c r="F273" s="2">
        <f t="shared" si="20"/>
        <v>2125.0299999999997</v>
      </c>
      <c r="G273" s="2">
        <f t="shared" si="23"/>
        <v>-521.20000000000005</v>
      </c>
      <c r="H273" s="2">
        <f t="shared" si="21"/>
        <v>-153746.92999999996</v>
      </c>
    </row>
    <row r="274" spans="4:8" x14ac:dyDescent="0.25">
      <c r="D274">
        <f t="shared" si="24"/>
        <v>264</v>
      </c>
      <c r="E274" s="2">
        <f t="shared" si="22"/>
        <v>1603.83</v>
      </c>
      <c r="F274" s="2">
        <f t="shared" si="20"/>
        <v>2132.34</v>
      </c>
      <c r="G274" s="2">
        <f t="shared" si="23"/>
        <v>-528.51</v>
      </c>
      <c r="H274" s="2">
        <f t="shared" si="21"/>
        <v>-155879.26999999996</v>
      </c>
    </row>
    <row r="275" spans="4:8" x14ac:dyDescent="0.25">
      <c r="D275">
        <f t="shared" si="24"/>
        <v>265</v>
      </c>
      <c r="E275" s="2">
        <f t="shared" si="22"/>
        <v>1603.83</v>
      </c>
      <c r="F275" s="2">
        <f t="shared" si="20"/>
        <v>2139.66</v>
      </c>
      <c r="G275" s="2">
        <f t="shared" si="23"/>
        <v>-535.83000000000004</v>
      </c>
      <c r="H275" s="2">
        <f t="shared" si="21"/>
        <v>-158018.92999999996</v>
      </c>
    </row>
    <row r="276" spans="4:8" x14ac:dyDescent="0.25">
      <c r="D276">
        <f t="shared" si="24"/>
        <v>266</v>
      </c>
      <c r="E276" s="2">
        <f t="shared" si="22"/>
        <v>1603.83</v>
      </c>
      <c r="F276" s="2">
        <f t="shared" si="20"/>
        <v>2147.02</v>
      </c>
      <c r="G276" s="2">
        <f t="shared" si="23"/>
        <v>-543.19000000000005</v>
      </c>
      <c r="H276" s="2">
        <f t="shared" si="21"/>
        <v>-160165.94999999995</v>
      </c>
    </row>
    <row r="277" spans="4:8" x14ac:dyDescent="0.25">
      <c r="D277">
        <f t="shared" si="24"/>
        <v>267</v>
      </c>
      <c r="E277" s="2">
        <f t="shared" si="22"/>
        <v>1603.83</v>
      </c>
      <c r="F277" s="2">
        <f t="shared" si="20"/>
        <v>2154.4</v>
      </c>
      <c r="G277" s="2">
        <f t="shared" si="23"/>
        <v>-550.57000000000005</v>
      </c>
      <c r="H277" s="2">
        <f t="shared" si="21"/>
        <v>-162320.34999999995</v>
      </c>
    </row>
    <row r="278" spans="4:8" x14ac:dyDescent="0.25">
      <c r="D278">
        <f t="shared" si="24"/>
        <v>268</v>
      </c>
      <c r="E278" s="2">
        <f t="shared" si="22"/>
        <v>1603.83</v>
      </c>
      <c r="F278" s="2">
        <f t="shared" si="20"/>
        <v>2161.81</v>
      </c>
      <c r="G278" s="2">
        <f t="shared" si="23"/>
        <v>-557.98</v>
      </c>
      <c r="H278" s="2">
        <f t="shared" si="21"/>
        <v>-164482.15999999995</v>
      </c>
    </row>
    <row r="279" spans="4:8" x14ac:dyDescent="0.25">
      <c r="D279">
        <f t="shared" si="24"/>
        <v>269</v>
      </c>
      <c r="E279" s="2">
        <f t="shared" si="22"/>
        <v>1603.83</v>
      </c>
      <c r="F279" s="2">
        <f t="shared" si="20"/>
        <v>2169.2399999999998</v>
      </c>
      <c r="G279" s="2">
        <f t="shared" si="23"/>
        <v>-565.41</v>
      </c>
      <c r="H279" s="2">
        <f t="shared" si="21"/>
        <v>-166651.39999999994</v>
      </c>
    </row>
    <row r="280" spans="4:8" x14ac:dyDescent="0.25">
      <c r="D280">
        <f t="shared" si="24"/>
        <v>270</v>
      </c>
      <c r="E280" s="2">
        <f t="shared" si="22"/>
        <v>1603.83</v>
      </c>
      <c r="F280" s="2">
        <f t="shared" si="20"/>
        <v>2176.69</v>
      </c>
      <c r="G280" s="2">
        <f t="shared" si="23"/>
        <v>-572.86</v>
      </c>
      <c r="H280" s="2">
        <f t="shared" si="21"/>
        <v>-168828.08999999994</v>
      </c>
    </row>
    <row r="281" spans="4:8" x14ac:dyDescent="0.25">
      <c r="D281">
        <f t="shared" si="24"/>
        <v>271</v>
      </c>
      <c r="E281" s="2">
        <f t="shared" si="22"/>
        <v>1603.83</v>
      </c>
      <c r="F281" s="2">
        <f t="shared" si="20"/>
        <v>2184.1799999999998</v>
      </c>
      <c r="G281" s="2">
        <f t="shared" si="23"/>
        <v>-580.35</v>
      </c>
      <c r="H281" s="2">
        <f t="shared" si="21"/>
        <v>-171012.26999999993</v>
      </c>
    </row>
    <row r="282" spans="4:8" x14ac:dyDescent="0.25">
      <c r="D282">
        <f t="shared" si="24"/>
        <v>272</v>
      </c>
      <c r="E282" s="2">
        <f t="shared" si="22"/>
        <v>1603.83</v>
      </c>
      <c r="F282" s="2">
        <f t="shared" si="20"/>
        <v>2191.6799999999998</v>
      </c>
      <c r="G282" s="2">
        <f t="shared" si="23"/>
        <v>-587.85</v>
      </c>
      <c r="H282" s="2">
        <f t="shared" si="21"/>
        <v>-173203.94999999992</v>
      </c>
    </row>
    <row r="283" spans="4:8" x14ac:dyDescent="0.25">
      <c r="D283">
        <f t="shared" si="24"/>
        <v>273</v>
      </c>
      <c r="E283" s="2">
        <f t="shared" si="22"/>
        <v>1603.83</v>
      </c>
      <c r="F283" s="2">
        <f t="shared" si="20"/>
        <v>2199.2199999999998</v>
      </c>
      <c r="G283" s="2">
        <f t="shared" si="23"/>
        <v>-595.39</v>
      </c>
      <c r="H283" s="2">
        <f t="shared" si="21"/>
        <v>-175403.16999999993</v>
      </c>
    </row>
    <row r="284" spans="4:8" x14ac:dyDescent="0.25">
      <c r="D284">
        <f t="shared" si="24"/>
        <v>274</v>
      </c>
      <c r="E284" s="2">
        <f t="shared" si="22"/>
        <v>1603.83</v>
      </c>
      <c r="F284" s="2">
        <f t="shared" si="20"/>
        <v>2206.7799999999997</v>
      </c>
      <c r="G284" s="2">
        <f t="shared" si="23"/>
        <v>-602.95000000000005</v>
      </c>
      <c r="H284" s="2">
        <f t="shared" si="21"/>
        <v>-177609.94999999992</v>
      </c>
    </row>
    <row r="285" spans="4:8" x14ac:dyDescent="0.25">
      <c r="D285">
        <f t="shared" si="24"/>
        <v>275</v>
      </c>
      <c r="E285" s="2">
        <f t="shared" si="22"/>
        <v>1603.83</v>
      </c>
      <c r="F285" s="2">
        <f t="shared" si="20"/>
        <v>2214.3599999999997</v>
      </c>
      <c r="G285" s="2">
        <f t="shared" si="23"/>
        <v>-610.53</v>
      </c>
      <c r="H285" s="2">
        <f t="shared" si="21"/>
        <v>-179824.30999999991</v>
      </c>
    </row>
    <row r="286" spans="4:8" x14ac:dyDescent="0.25">
      <c r="D286">
        <f t="shared" si="24"/>
        <v>276</v>
      </c>
      <c r="E286" s="2">
        <f t="shared" si="22"/>
        <v>1603.83</v>
      </c>
      <c r="F286" s="2">
        <f t="shared" si="20"/>
        <v>2221.98</v>
      </c>
      <c r="G286" s="2">
        <f t="shared" si="23"/>
        <v>-618.15</v>
      </c>
      <c r="H286" s="2">
        <f t="shared" si="21"/>
        <v>-182046.28999999992</v>
      </c>
    </row>
    <row r="287" spans="4:8" x14ac:dyDescent="0.25">
      <c r="D287">
        <f t="shared" si="24"/>
        <v>277</v>
      </c>
      <c r="E287" s="2">
        <f t="shared" si="22"/>
        <v>1603.83</v>
      </c>
      <c r="F287" s="2">
        <f t="shared" si="20"/>
        <v>2229.6099999999997</v>
      </c>
      <c r="G287" s="2">
        <f t="shared" si="23"/>
        <v>-625.78</v>
      </c>
      <c r="H287" s="2">
        <f t="shared" si="21"/>
        <v>-184275.89999999991</v>
      </c>
    </row>
    <row r="288" spans="4:8" x14ac:dyDescent="0.25">
      <c r="D288">
        <f t="shared" si="24"/>
        <v>278</v>
      </c>
      <c r="E288" s="2">
        <f t="shared" si="22"/>
        <v>1603.83</v>
      </c>
      <c r="F288" s="2">
        <f t="shared" si="20"/>
        <v>2237.2799999999997</v>
      </c>
      <c r="G288" s="2">
        <f t="shared" si="23"/>
        <v>-633.45000000000005</v>
      </c>
      <c r="H288" s="2">
        <f t="shared" si="21"/>
        <v>-186513.17999999991</v>
      </c>
    </row>
    <row r="289" spans="4:8" x14ac:dyDescent="0.25">
      <c r="D289">
        <f t="shared" si="24"/>
        <v>279</v>
      </c>
      <c r="E289" s="2">
        <f t="shared" si="22"/>
        <v>1603.83</v>
      </c>
      <c r="F289" s="2">
        <f t="shared" si="20"/>
        <v>2244.9699999999998</v>
      </c>
      <c r="G289" s="2">
        <f t="shared" si="23"/>
        <v>-641.14</v>
      </c>
      <c r="H289" s="2">
        <f t="shared" si="21"/>
        <v>-188758.14999999991</v>
      </c>
    </row>
    <row r="290" spans="4:8" x14ac:dyDescent="0.25">
      <c r="D290">
        <f t="shared" si="24"/>
        <v>280</v>
      </c>
      <c r="E290" s="2">
        <f t="shared" si="22"/>
        <v>1603.83</v>
      </c>
      <c r="F290" s="2">
        <f t="shared" si="20"/>
        <v>2252.69</v>
      </c>
      <c r="G290" s="2">
        <f t="shared" si="23"/>
        <v>-648.86</v>
      </c>
      <c r="H290" s="2">
        <f t="shared" si="21"/>
        <v>-191010.83999999991</v>
      </c>
    </row>
    <row r="291" spans="4:8" x14ac:dyDescent="0.25">
      <c r="D291">
        <f t="shared" si="24"/>
        <v>281</v>
      </c>
      <c r="E291" s="2">
        <f t="shared" si="22"/>
        <v>1603.83</v>
      </c>
      <c r="F291" s="2">
        <f t="shared" si="20"/>
        <v>2260.4299999999998</v>
      </c>
      <c r="G291" s="2">
        <f t="shared" si="23"/>
        <v>-656.6</v>
      </c>
      <c r="H291" s="2">
        <f t="shared" si="21"/>
        <v>-193271.2699999999</v>
      </c>
    </row>
    <row r="292" spans="4:8" x14ac:dyDescent="0.25">
      <c r="D292">
        <f t="shared" si="24"/>
        <v>282</v>
      </c>
      <c r="E292" s="2">
        <f t="shared" si="22"/>
        <v>1603.83</v>
      </c>
      <c r="F292" s="2">
        <f t="shared" si="20"/>
        <v>2268.1999999999998</v>
      </c>
      <c r="G292" s="2">
        <f t="shared" si="23"/>
        <v>-664.37</v>
      </c>
      <c r="H292" s="2">
        <f t="shared" si="21"/>
        <v>-195539.46999999991</v>
      </c>
    </row>
    <row r="293" spans="4:8" x14ac:dyDescent="0.25">
      <c r="D293">
        <f t="shared" si="24"/>
        <v>283</v>
      </c>
      <c r="E293" s="2">
        <f t="shared" si="22"/>
        <v>1603.83</v>
      </c>
      <c r="F293" s="2">
        <f t="shared" si="20"/>
        <v>2276</v>
      </c>
      <c r="G293" s="2">
        <f t="shared" si="23"/>
        <v>-672.17</v>
      </c>
      <c r="H293" s="2">
        <f t="shared" si="21"/>
        <v>-197815.46999999991</v>
      </c>
    </row>
    <row r="294" spans="4:8" x14ac:dyDescent="0.25">
      <c r="D294">
        <f t="shared" si="24"/>
        <v>284</v>
      </c>
      <c r="E294" s="2">
        <f t="shared" si="22"/>
        <v>1603.83</v>
      </c>
      <c r="F294" s="2">
        <f t="shared" si="20"/>
        <v>2283.8199999999997</v>
      </c>
      <c r="G294" s="2">
        <f t="shared" si="23"/>
        <v>-679.99</v>
      </c>
      <c r="H294" s="2">
        <f t="shared" si="21"/>
        <v>-200099.28999999992</v>
      </c>
    </row>
    <row r="295" spans="4:8" x14ac:dyDescent="0.25">
      <c r="D295">
        <f t="shared" si="24"/>
        <v>285</v>
      </c>
      <c r="E295" s="2">
        <f t="shared" si="22"/>
        <v>1603.83</v>
      </c>
      <c r="F295" s="2">
        <f t="shared" si="20"/>
        <v>2291.67</v>
      </c>
      <c r="G295" s="2">
        <f t="shared" si="23"/>
        <v>-687.84</v>
      </c>
      <c r="H295" s="2">
        <f t="shared" si="21"/>
        <v>-202390.95999999993</v>
      </c>
    </row>
    <row r="296" spans="4:8" x14ac:dyDescent="0.25">
      <c r="D296">
        <f t="shared" si="24"/>
        <v>286</v>
      </c>
      <c r="E296" s="2">
        <f t="shared" si="22"/>
        <v>1603.83</v>
      </c>
      <c r="F296" s="2">
        <f t="shared" si="20"/>
        <v>2299.5500000000002</v>
      </c>
      <c r="G296" s="2">
        <f t="shared" si="23"/>
        <v>-695.72</v>
      </c>
      <c r="H296" s="2">
        <f t="shared" si="21"/>
        <v>-204690.50999999992</v>
      </c>
    </row>
    <row r="297" spans="4:8" x14ac:dyDescent="0.25">
      <c r="D297">
        <f t="shared" si="24"/>
        <v>287</v>
      </c>
      <c r="E297" s="2">
        <f t="shared" si="22"/>
        <v>1603.83</v>
      </c>
      <c r="F297" s="2">
        <f t="shared" si="20"/>
        <v>2307.4499999999998</v>
      </c>
      <c r="G297" s="2">
        <f t="shared" si="23"/>
        <v>-703.62</v>
      </c>
      <c r="H297" s="2">
        <f t="shared" si="21"/>
        <v>-206997.95999999993</v>
      </c>
    </row>
    <row r="298" spans="4:8" x14ac:dyDescent="0.25">
      <c r="D298">
        <f t="shared" si="24"/>
        <v>288</v>
      </c>
      <c r="E298" s="2">
        <f t="shared" si="22"/>
        <v>1603.83</v>
      </c>
      <c r="F298" s="2">
        <f t="shared" si="20"/>
        <v>2315.39</v>
      </c>
      <c r="G298" s="2">
        <f t="shared" si="23"/>
        <v>-711.56</v>
      </c>
      <c r="H298" s="2">
        <f t="shared" si="21"/>
        <v>-209313.34999999995</v>
      </c>
    </row>
    <row r="299" spans="4:8" x14ac:dyDescent="0.25">
      <c r="D299">
        <f t="shared" si="24"/>
        <v>289</v>
      </c>
      <c r="E299" s="2">
        <f t="shared" si="22"/>
        <v>1603.83</v>
      </c>
      <c r="F299" s="2">
        <f t="shared" si="20"/>
        <v>2323.34</v>
      </c>
      <c r="G299" s="2">
        <f t="shared" si="23"/>
        <v>-719.51</v>
      </c>
      <c r="H299" s="2">
        <f t="shared" si="21"/>
        <v>-211636.68999999994</v>
      </c>
    </row>
    <row r="300" spans="4:8" x14ac:dyDescent="0.25">
      <c r="D300">
        <f t="shared" si="24"/>
        <v>290</v>
      </c>
      <c r="E300" s="2">
        <f t="shared" si="22"/>
        <v>1603.83</v>
      </c>
      <c r="F300" s="2">
        <f t="shared" si="20"/>
        <v>2331.33</v>
      </c>
      <c r="G300" s="2">
        <f t="shared" si="23"/>
        <v>-727.5</v>
      </c>
      <c r="H300" s="2">
        <f t="shared" si="21"/>
        <v>-213968.01999999993</v>
      </c>
    </row>
    <row r="301" spans="4:8" x14ac:dyDescent="0.25">
      <c r="D301">
        <f t="shared" si="24"/>
        <v>291</v>
      </c>
      <c r="E301" s="2">
        <f t="shared" si="22"/>
        <v>1603.83</v>
      </c>
      <c r="F301" s="2">
        <f t="shared" si="20"/>
        <v>2339.35</v>
      </c>
      <c r="G301" s="2">
        <f t="shared" si="23"/>
        <v>-735.52</v>
      </c>
      <c r="H301" s="2">
        <f t="shared" si="21"/>
        <v>-216307.36999999994</v>
      </c>
    </row>
    <row r="302" spans="4:8" x14ac:dyDescent="0.25">
      <c r="D302">
        <f t="shared" si="24"/>
        <v>292</v>
      </c>
      <c r="E302" s="2">
        <f t="shared" si="22"/>
        <v>1603.83</v>
      </c>
      <c r="F302" s="2">
        <f t="shared" si="20"/>
        <v>2347.39</v>
      </c>
      <c r="G302" s="2">
        <f t="shared" si="23"/>
        <v>-743.56</v>
      </c>
      <c r="H302" s="2">
        <f t="shared" si="21"/>
        <v>-218654.75999999995</v>
      </c>
    </row>
    <row r="303" spans="4:8" x14ac:dyDescent="0.25">
      <c r="D303">
        <f t="shared" si="24"/>
        <v>293</v>
      </c>
      <c r="E303" s="2">
        <f t="shared" si="22"/>
        <v>1603.83</v>
      </c>
      <c r="F303" s="2">
        <f t="shared" si="20"/>
        <v>2355.46</v>
      </c>
      <c r="G303" s="2">
        <f t="shared" si="23"/>
        <v>-751.63</v>
      </c>
      <c r="H303" s="2">
        <f t="shared" si="21"/>
        <v>-221010.21999999994</v>
      </c>
    </row>
    <row r="304" spans="4:8" x14ac:dyDescent="0.25">
      <c r="D304">
        <f t="shared" si="24"/>
        <v>294</v>
      </c>
      <c r="E304" s="2">
        <f t="shared" si="22"/>
        <v>1603.83</v>
      </c>
      <c r="F304" s="2">
        <f t="shared" si="20"/>
        <v>2363.5500000000002</v>
      </c>
      <c r="G304" s="2">
        <f t="shared" si="23"/>
        <v>-759.72</v>
      </c>
      <c r="H304" s="2">
        <f t="shared" si="21"/>
        <v>-223373.76999999993</v>
      </c>
    </row>
    <row r="305" spans="4:8" x14ac:dyDescent="0.25">
      <c r="D305">
        <f t="shared" si="24"/>
        <v>295</v>
      </c>
      <c r="E305" s="2">
        <f t="shared" si="22"/>
        <v>1603.83</v>
      </c>
      <c r="F305" s="2">
        <f t="shared" si="20"/>
        <v>2371.6799999999998</v>
      </c>
      <c r="G305" s="2">
        <f t="shared" si="23"/>
        <v>-767.85</v>
      </c>
      <c r="H305" s="2">
        <f t="shared" si="21"/>
        <v>-225745.44999999992</v>
      </c>
    </row>
    <row r="306" spans="4:8" x14ac:dyDescent="0.25">
      <c r="D306">
        <f t="shared" si="24"/>
        <v>296</v>
      </c>
      <c r="E306" s="2">
        <f t="shared" si="22"/>
        <v>1603.83</v>
      </c>
      <c r="F306" s="2">
        <f t="shared" si="20"/>
        <v>2379.83</v>
      </c>
      <c r="G306" s="2">
        <f t="shared" si="23"/>
        <v>-776</v>
      </c>
      <c r="H306" s="2">
        <f t="shared" si="21"/>
        <v>-228125.27999999991</v>
      </c>
    </row>
    <row r="307" spans="4:8" x14ac:dyDescent="0.25">
      <c r="D307">
        <f t="shared" si="24"/>
        <v>297</v>
      </c>
      <c r="E307" s="2">
        <f t="shared" si="22"/>
        <v>1603.83</v>
      </c>
      <c r="F307" s="2">
        <f t="shared" si="20"/>
        <v>2388.0099999999998</v>
      </c>
      <c r="G307" s="2">
        <f t="shared" si="23"/>
        <v>-784.18</v>
      </c>
      <c r="H307" s="2">
        <f t="shared" si="21"/>
        <v>-230513.28999999992</v>
      </c>
    </row>
    <row r="308" spans="4:8" x14ac:dyDescent="0.25">
      <c r="D308">
        <f t="shared" si="24"/>
        <v>298</v>
      </c>
      <c r="E308" s="2">
        <f t="shared" si="22"/>
        <v>1603.83</v>
      </c>
      <c r="F308" s="2">
        <f t="shared" si="20"/>
        <v>2396.2199999999998</v>
      </c>
      <c r="G308" s="2">
        <f t="shared" si="23"/>
        <v>-792.39</v>
      </c>
      <c r="H308" s="2">
        <f t="shared" si="21"/>
        <v>-232909.50999999992</v>
      </c>
    </row>
    <row r="309" spans="4:8" x14ac:dyDescent="0.25">
      <c r="D309">
        <f t="shared" si="24"/>
        <v>299</v>
      </c>
      <c r="E309" s="2">
        <f t="shared" si="22"/>
        <v>1603.83</v>
      </c>
      <c r="F309" s="2">
        <f t="shared" si="20"/>
        <v>2404.46</v>
      </c>
      <c r="G309" s="2">
        <f t="shared" si="23"/>
        <v>-800.63</v>
      </c>
      <c r="H309" s="2">
        <f t="shared" si="21"/>
        <v>-235313.96999999991</v>
      </c>
    </row>
    <row r="310" spans="4:8" x14ac:dyDescent="0.25">
      <c r="D310">
        <f t="shared" si="24"/>
        <v>300</v>
      </c>
      <c r="E310" s="2">
        <f t="shared" si="22"/>
        <v>1603.83</v>
      </c>
      <c r="F310" s="2">
        <f t="shared" si="20"/>
        <v>2412.7199999999998</v>
      </c>
      <c r="G310" s="2">
        <f t="shared" si="23"/>
        <v>-808.89</v>
      </c>
      <c r="H310" s="2">
        <f t="shared" si="21"/>
        <v>-237726.68999999992</v>
      </c>
    </row>
    <row r="311" spans="4:8" x14ac:dyDescent="0.25">
      <c r="D311">
        <f t="shared" si="24"/>
        <v>301</v>
      </c>
      <c r="E311" s="2">
        <f t="shared" si="22"/>
        <v>1603.83</v>
      </c>
      <c r="F311" s="2">
        <f t="shared" si="20"/>
        <v>2421.02</v>
      </c>
      <c r="G311" s="2">
        <f t="shared" si="23"/>
        <v>-817.19</v>
      </c>
      <c r="H311" s="2">
        <f t="shared" si="21"/>
        <v>-240147.7099999999</v>
      </c>
    </row>
    <row r="312" spans="4:8" x14ac:dyDescent="0.25">
      <c r="D312">
        <f t="shared" si="24"/>
        <v>302</v>
      </c>
      <c r="E312" s="2">
        <f t="shared" si="22"/>
        <v>1603.83</v>
      </c>
      <c r="F312" s="2">
        <f t="shared" si="20"/>
        <v>2429.34</v>
      </c>
      <c r="G312" s="2">
        <f t="shared" si="23"/>
        <v>-825.51</v>
      </c>
      <c r="H312" s="2">
        <f t="shared" si="21"/>
        <v>-242577.0499999999</v>
      </c>
    </row>
    <row r="313" spans="4:8" x14ac:dyDescent="0.25">
      <c r="D313">
        <f t="shared" si="24"/>
        <v>303</v>
      </c>
      <c r="E313" s="2">
        <f t="shared" si="22"/>
        <v>1603.83</v>
      </c>
      <c r="F313" s="2">
        <f t="shared" si="20"/>
        <v>2437.69</v>
      </c>
      <c r="G313" s="2">
        <f t="shared" si="23"/>
        <v>-833.86</v>
      </c>
      <c r="H313" s="2">
        <f t="shared" si="21"/>
        <v>-245014.7399999999</v>
      </c>
    </row>
    <row r="314" spans="4:8" x14ac:dyDescent="0.25">
      <c r="D314">
        <f t="shared" si="24"/>
        <v>304</v>
      </c>
      <c r="E314" s="2">
        <f t="shared" si="22"/>
        <v>1603.83</v>
      </c>
      <c r="F314" s="2">
        <f t="shared" si="20"/>
        <v>2446.0699999999997</v>
      </c>
      <c r="G314" s="2">
        <f t="shared" si="23"/>
        <v>-842.24</v>
      </c>
      <c r="H314" s="2">
        <f t="shared" si="21"/>
        <v>-247460.80999999991</v>
      </c>
    </row>
    <row r="315" spans="4:8" x14ac:dyDescent="0.25">
      <c r="D315">
        <f t="shared" si="24"/>
        <v>305</v>
      </c>
      <c r="E315" s="2">
        <f t="shared" si="22"/>
        <v>1603.83</v>
      </c>
      <c r="F315" s="2">
        <f t="shared" si="20"/>
        <v>2454.48</v>
      </c>
      <c r="G315" s="2">
        <f t="shared" si="23"/>
        <v>-850.65</v>
      </c>
      <c r="H315" s="2">
        <f t="shared" si="21"/>
        <v>-249915.28999999992</v>
      </c>
    </row>
    <row r="316" spans="4:8" x14ac:dyDescent="0.25">
      <c r="D316">
        <f t="shared" si="24"/>
        <v>306</v>
      </c>
      <c r="E316" s="2">
        <f t="shared" si="22"/>
        <v>1603.83</v>
      </c>
      <c r="F316" s="2">
        <f t="shared" si="20"/>
        <v>2462.91</v>
      </c>
      <c r="G316" s="2">
        <f t="shared" si="23"/>
        <v>-859.08</v>
      </c>
      <c r="H316" s="2">
        <f t="shared" si="21"/>
        <v>-252378.19999999992</v>
      </c>
    </row>
    <row r="317" spans="4:8" x14ac:dyDescent="0.25">
      <c r="D317">
        <f t="shared" si="24"/>
        <v>307</v>
      </c>
      <c r="E317" s="2">
        <f t="shared" si="22"/>
        <v>1603.83</v>
      </c>
      <c r="F317" s="2">
        <f t="shared" si="20"/>
        <v>2471.38</v>
      </c>
      <c r="G317" s="2">
        <f t="shared" si="23"/>
        <v>-867.55</v>
      </c>
      <c r="H317" s="2">
        <f t="shared" si="21"/>
        <v>-254849.57999999993</v>
      </c>
    </row>
    <row r="318" spans="4:8" x14ac:dyDescent="0.25">
      <c r="D318">
        <f t="shared" si="24"/>
        <v>308</v>
      </c>
      <c r="E318" s="2">
        <f t="shared" si="22"/>
        <v>1603.83</v>
      </c>
      <c r="F318" s="2">
        <f t="shared" si="20"/>
        <v>2479.88</v>
      </c>
      <c r="G318" s="2">
        <f t="shared" si="23"/>
        <v>-876.05</v>
      </c>
      <c r="H318" s="2">
        <f t="shared" si="21"/>
        <v>-257329.45999999993</v>
      </c>
    </row>
    <row r="319" spans="4:8" x14ac:dyDescent="0.25">
      <c r="D319">
        <f t="shared" si="24"/>
        <v>309</v>
      </c>
      <c r="E319" s="2">
        <f t="shared" si="22"/>
        <v>1603.83</v>
      </c>
      <c r="F319" s="2">
        <f t="shared" si="20"/>
        <v>2488.4</v>
      </c>
      <c r="G319" s="2">
        <f t="shared" si="23"/>
        <v>-884.57</v>
      </c>
      <c r="H319" s="2">
        <f t="shared" si="21"/>
        <v>-259817.85999999993</v>
      </c>
    </row>
    <row r="320" spans="4:8" x14ac:dyDescent="0.25">
      <c r="D320">
        <f t="shared" si="24"/>
        <v>310</v>
      </c>
      <c r="E320" s="2">
        <f t="shared" si="22"/>
        <v>1603.83</v>
      </c>
      <c r="F320" s="2">
        <f t="shared" si="20"/>
        <v>2496.9499999999998</v>
      </c>
      <c r="G320" s="2">
        <f t="shared" si="23"/>
        <v>-893.12</v>
      </c>
      <c r="H320" s="2">
        <f t="shared" si="21"/>
        <v>-262314.80999999994</v>
      </c>
    </row>
    <row r="321" spans="4:8" x14ac:dyDescent="0.25">
      <c r="D321">
        <f t="shared" si="24"/>
        <v>311</v>
      </c>
      <c r="E321" s="2">
        <f t="shared" si="22"/>
        <v>1603.83</v>
      </c>
      <c r="F321" s="2">
        <f t="shared" si="20"/>
        <v>2505.54</v>
      </c>
      <c r="G321" s="2">
        <f t="shared" si="23"/>
        <v>-901.71</v>
      </c>
      <c r="H321" s="2">
        <f t="shared" si="21"/>
        <v>-264820.34999999992</v>
      </c>
    </row>
    <row r="322" spans="4:8" x14ac:dyDescent="0.25">
      <c r="D322">
        <f t="shared" si="24"/>
        <v>312</v>
      </c>
      <c r="E322" s="2">
        <f t="shared" si="22"/>
        <v>1603.83</v>
      </c>
      <c r="F322" s="2">
        <f t="shared" si="20"/>
        <v>2514.15</v>
      </c>
      <c r="G322" s="2">
        <f t="shared" si="23"/>
        <v>-910.32</v>
      </c>
      <c r="H322" s="2">
        <f t="shared" si="21"/>
        <v>-267334.49999999994</v>
      </c>
    </row>
    <row r="323" spans="4:8" x14ac:dyDescent="0.25">
      <c r="D323">
        <f t="shared" si="24"/>
        <v>313</v>
      </c>
      <c r="E323" s="2">
        <f t="shared" si="22"/>
        <v>1603.83</v>
      </c>
      <c r="F323" s="2">
        <f t="shared" si="20"/>
        <v>2522.79</v>
      </c>
      <c r="G323" s="2">
        <f t="shared" si="23"/>
        <v>-918.96</v>
      </c>
      <c r="H323" s="2">
        <f t="shared" si="21"/>
        <v>-269857.28999999992</v>
      </c>
    </row>
    <row r="324" spans="4:8" x14ac:dyDescent="0.25">
      <c r="D324">
        <f t="shared" si="24"/>
        <v>314</v>
      </c>
      <c r="E324" s="2">
        <f t="shared" si="22"/>
        <v>1603.83</v>
      </c>
      <c r="F324" s="2">
        <f t="shared" si="20"/>
        <v>2531.46</v>
      </c>
      <c r="G324" s="2">
        <f t="shared" si="23"/>
        <v>-927.63</v>
      </c>
      <c r="H324" s="2">
        <f t="shared" si="21"/>
        <v>-272388.74999999994</v>
      </c>
    </row>
    <row r="325" spans="4:8" x14ac:dyDescent="0.25">
      <c r="D325">
        <f t="shared" si="24"/>
        <v>315</v>
      </c>
      <c r="E325" s="2">
        <f t="shared" si="22"/>
        <v>1603.83</v>
      </c>
      <c r="F325" s="2">
        <f t="shared" si="20"/>
        <v>2540.17</v>
      </c>
      <c r="G325" s="2">
        <f t="shared" si="23"/>
        <v>-936.34</v>
      </c>
      <c r="H325" s="2">
        <f t="shared" si="21"/>
        <v>-274928.91999999993</v>
      </c>
    </row>
    <row r="326" spans="4:8" x14ac:dyDescent="0.25">
      <c r="D326">
        <f t="shared" si="24"/>
        <v>316</v>
      </c>
      <c r="E326" s="2">
        <f t="shared" si="22"/>
        <v>1603.83</v>
      </c>
      <c r="F326" s="2">
        <f t="shared" si="20"/>
        <v>2548.9</v>
      </c>
      <c r="G326" s="2">
        <f t="shared" si="23"/>
        <v>-945.07</v>
      </c>
      <c r="H326" s="2">
        <f t="shared" si="21"/>
        <v>-277477.81999999995</v>
      </c>
    </row>
    <row r="327" spans="4:8" x14ac:dyDescent="0.25">
      <c r="D327">
        <f t="shared" si="24"/>
        <v>317</v>
      </c>
      <c r="E327" s="2">
        <f t="shared" si="22"/>
        <v>1603.83</v>
      </c>
      <c r="F327" s="2">
        <f t="shared" si="20"/>
        <v>2557.66</v>
      </c>
      <c r="G327" s="2">
        <f t="shared" si="23"/>
        <v>-953.83</v>
      </c>
      <c r="H327" s="2">
        <f t="shared" si="21"/>
        <v>-280035.47999999992</v>
      </c>
    </row>
    <row r="328" spans="4:8" x14ac:dyDescent="0.25">
      <c r="D328">
        <f t="shared" si="24"/>
        <v>318</v>
      </c>
      <c r="E328" s="2">
        <f t="shared" si="22"/>
        <v>1603.83</v>
      </c>
      <c r="F328" s="2">
        <f t="shared" si="20"/>
        <v>2566.4499999999998</v>
      </c>
      <c r="G328" s="2">
        <f t="shared" si="23"/>
        <v>-962.62</v>
      </c>
      <c r="H328" s="2">
        <f t="shared" si="21"/>
        <v>-282601.92999999993</v>
      </c>
    </row>
    <row r="329" spans="4:8" x14ac:dyDescent="0.25">
      <c r="D329">
        <f t="shared" si="24"/>
        <v>319</v>
      </c>
      <c r="E329" s="2">
        <f t="shared" si="22"/>
        <v>1603.83</v>
      </c>
      <c r="F329" s="2">
        <f t="shared" si="20"/>
        <v>2575.27</v>
      </c>
      <c r="G329" s="2">
        <f t="shared" si="23"/>
        <v>-971.44</v>
      </c>
      <c r="H329" s="2">
        <f t="shared" si="21"/>
        <v>-285177.19999999995</v>
      </c>
    </row>
    <row r="330" spans="4:8" x14ac:dyDescent="0.25">
      <c r="D330">
        <f t="shared" si="24"/>
        <v>320</v>
      </c>
      <c r="E330" s="2">
        <f t="shared" si="22"/>
        <v>1603.83</v>
      </c>
      <c r="F330" s="2">
        <f t="shared" si="20"/>
        <v>2584.13</v>
      </c>
      <c r="G330" s="2">
        <f t="shared" si="23"/>
        <v>-980.3</v>
      </c>
      <c r="H330" s="2">
        <f t="shared" si="21"/>
        <v>-287761.32999999996</v>
      </c>
    </row>
    <row r="331" spans="4:8" x14ac:dyDescent="0.25">
      <c r="D331">
        <f t="shared" si="24"/>
        <v>321</v>
      </c>
      <c r="E331" s="2">
        <f t="shared" si="22"/>
        <v>1603.83</v>
      </c>
      <c r="F331" s="2">
        <f t="shared" ref="F331:F370" si="25">E331-G331</f>
        <v>2593.0099999999998</v>
      </c>
      <c r="G331" s="2">
        <f t="shared" si="23"/>
        <v>-989.18</v>
      </c>
      <c r="H331" s="2">
        <f t="shared" ref="H331:H370" si="26">H330-F331</f>
        <v>-290354.33999999997</v>
      </c>
    </row>
    <row r="332" spans="4:8" x14ac:dyDescent="0.25">
      <c r="D332">
        <f t="shared" si="24"/>
        <v>322</v>
      </c>
      <c r="E332" s="2">
        <f t="shared" ref="E332:E370" si="27">-ROUND($C$6,2)</f>
        <v>1603.83</v>
      </c>
      <c r="F332" s="2">
        <f t="shared" si="25"/>
        <v>2601.92</v>
      </c>
      <c r="G332" s="2">
        <f t="shared" ref="G332:G370" si="28">ROUND(H331*$C$3/12,2)</f>
        <v>-998.09</v>
      </c>
      <c r="H332" s="2">
        <f t="shared" si="26"/>
        <v>-292956.25999999995</v>
      </c>
    </row>
    <row r="333" spans="4:8" x14ac:dyDescent="0.25">
      <c r="D333">
        <f t="shared" ref="D333:D370" si="29">D332+1</f>
        <v>323</v>
      </c>
      <c r="E333" s="2">
        <f t="shared" si="27"/>
        <v>1603.83</v>
      </c>
      <c r="F333" s="2">
        <f t="shared" si="25"/>
        <v>2610.87</v>
      </c>
      <c r="G333" s="2">
        <f t="shared" si="28"/>
        <v>-1007.04</v>
      </c>
      <c r="H333" s="2">
        <f t="shared" si="26"/>
        <v>-295567.12999999995</v>
      </c>
    </row>
    <row r="334" spans="4:8" x14ac:dyDescent="0.25">
      <c r="D334">
        <f t="shared" si="29"/>
        <v>324</v>
      </c>
      <c r="E334" s="2">
        <f t="shared" si="27"/>
        <v>1603.83</v>
      </c>
      <c r="F334" s="2">
        <f t="shared" si="25"/>
        <v>2619.84</v>
      </c>
      <c r="G334" s="2">
        <f t="shared" si="28"/>
        <v>-1016.01</v>
      </c>
      <c r="H334" s="2">
        <f t="shared" si="26"/>
        <v>-298186.96999999997</v>
      </c>
    </row>
    <row r="335" spans="4:8" x14ac:dyDescent="0.25">
      <c r="D335">
        <f t="shared" si="29"/>
        <v>325</v>
      </c>
      <c r="E335" s="2">
        <f t="shared" si="27"/>
        <v>1603.83</v>
      </c>
      <c r="F335" s="2">
        <f t="shared" si="25"/>
        <v>2628.85</v>
      </c>
      <c r="G335" s="2">
        <f t="shared" si="28"/>
        <v>-1025.02</v>
      </c>
      <c r="H335" s="2">
        <f t="shared" si="26"/>
        <v>-300815.81999999995</v>
      </c>
    </row>
    <row r="336" spans="4:8" x14ac:dyDescent="0.25">
      <c r="D336">
        <f t="shared" si="29"/>
        <v>326</v>
      </c>
      <c r="E336" s="2">
        <f t="shared" si="27"/>
        <v>1603.83</v>
      </c>
      <c r="F336" s="2">
        <f t="shared" si="25"/>
        <v>2637.88</v>
      </c>
      <c r="G336" s="2">
        <f t="shared" si="28"/>
        <v>-1034.05</v>
      </c>
      <c r="H336" s="2">
        <f t="shared" si="26"/>
        <v>-303453.69999999995</v>
      </c>
    </row>
    <row r="337" spans="4:8" x14ac:dyDescent="0.25">
      <c r="D337">
        <f t="shared" si="29"/>
        <v>327</v>
      </c>
      <c r="E337" s="2">
        <f t="shared" si="27"/>
        <v>1603.83</v>
      </c>
      <c r="F337" s="2">
        <f t="shared" si="25"/>
        <v>2646.95</v>
      </c>
      <c r="G337" s="2">
        <f t="shared" si="28"/>
        <v>-1043.1199999999999</v>
      </c>
      <c r="H337" s="2">
        <f t="shared" si="26"/>
        <v>-306100.64999999997</v>
      </c>
    </row>
    <row r="338" spans="4:8" x14ac:dyDescent="0.25">
      <c r="D338">
        <f t="shared" si="29"/>
        <v>328</v>
      </c>
      <c r="E338" s="2">
        <f t="shared" si="27"/>
        <v>1603.83</v>
      </c>
      <c r="F338" s="2">
        <f t="shared" si="25"/>
        <v>2656.05</v>
      </c>
      <c r="G338" s="2">
        <f t="shared" si="28"/>
        <v>-1052.22</v>
      </c>
      <c r="H338" s="2">
        <f t="shared" si="26"/>
        <v>-308756.69999999995</v>
      </c>
    </row>
    <row r="339" spans="4:8" x14ac:dyDescent="0.25">
      <c r="D339">
        <f t="shared" si="29"/>
        <v>329</v>
      </c>
      <c r="E339" s="2">
        <f t="shared" si="27"/>
        <v>1603.83</v>
      </c>
      <c r="F339" s="2">
        <f t="shared" si="25"/>
        <v>2665.18</v>
      </c>
      <c r="G339" s="2">
        <f t="shared" si="28"/>
        <v>-1061.3499999999999</v>
      </c>
      <c r="H339" s="2">
        <f t="shared" si="26"/>
        <v>-311421.87999999995</v>
      </c>
    </row>
    <row r="340" spans="4:8" x14ac:dyDescent="0.25">
      <c r="D340">
        <f t="shared" si="29"/>
        <v>330</v>
      </c>
      <c r="E340" s="2">
        <f t="shared" si="27"/>
        <v>1603.83</v>
      </c>
      <c r="F340" s="2">
        <f t="shared" si="25"/>
        <v>2674.34</v>
      </c>
      <c r="G340" s="2">
        <f t="shared" si="28"/>
        <v>-1070.51</v>
      </c>
      <c r="H340" s="2">
        <f t="shared" si="26"/>
        <v>-314096.21999999997</v>
      </c>
    </row>
    <row r="341" spans="4:8" x14ac:dyDescent="0.25">
      <c r="D341">
        <f t="shared" si="29"/>
        <v>331</v>
      </c>
      <c r="E341" s="2">
        <f t="shared" si="27"/>
        <v>1603.83</v>
      </c>
      <c r="F341" s="2">
        <f t="shared" si="25"/>
        <v>2683.54</v>
      </c>
      <c r="G341" s="2">
        <f t="shared" si="28"/>
        <v>-1079.71</v>
      </c>
      <c r="H341" s="2">
        <f t="shared" si="26"/>
        <v>-316779.75999999995</v>
      </c>
    </row>
    <row r="342" spans="4:8" x14ac:dyDescent="0.25">
      <c r="D342">
        <f t="shared" si="29"/>
        <v>332</v>
      </c>
      <c r="E342" s="2">
        <f t="shared" si="27"/>
        <v>1603.83</v>
      </c>
      <c r="F342" s="2">
        <f t="shared" si="25"/>
        <v>2692.76</v>
      </c>
      <c r="G342" s="2">
        <f t="shared" si="28"/>
        <v>-1088.93</v>
      </c>
      <c r="H342" s="2">
        <f t="shared" si="26"/>
        <v>-319472.51999999996</v>
      </c>
    </row>
    <row r="343" spans="4:8" x14ac:dyDescent="0.25">
      <c r="D343">
        <f t="shared" si="29"/>
        <v>333</v>
      </c>
      <c r="E343" s="2">
        <f t="shared" si="27"/>
        <v>1603.83</v>
      </c>
      <c r="F343" s="2">
        <f t="shared" si="25"/>
        <v>2702.02</v>
      </c>
      <c r="G343" s="2">
        <f t="shared" si="28"/>
        <v>-1098.19</v>
      </c>
      <c r="H343" s="2">
        <f t="shared" si="26"/>
        <v>-322174.53999999998</v>
      </c>
    </row>
    <row r="344" spans="4:8" x14ac:dyDescent="0.25">
      <c r="D344">
        <f t="shared" si="29"/>
        <v>334</v>
      </c>
      <c r="E344" s="2">
        <f t="shared" si="27"/>
        <v>1603.83</v>
      </c>
      <c r="F344" s="2">
        <f t="shared" si="25"/>
        <v>2711.3</v>
      </c>
      <c r="G344" s="2">
        <f t="shared" si="28"/>
        <v>-1107.47</v>
      </c>
      <c r="H344" s="2">
        <f t="shared" si="26"/>
        <v>-324885.83999999997</v>
      </c>
    </row>
    <row r="345" spans="4:8" x14ac:dyDescent="0.25">
      <c r="D345">
        <f t="shared" si="29"/>
        <v>335</v>
      </c>
      <c r="E345" s="2">
        <f t="shared" si="27"/>
        <v>1603.83</v>
      </c>
      <c r="F345" s="2">
        <f t="shared" si="25"/>
        <v>2720.63</v>
      </c>
      <c r="G345" s="2">
        <f t="shared" si="28"/>
        <v>-1116.8</v>
      </c>
      <c r="H345" s="2">
        <f t="shared" si="26"/>
        <v>-327606.46999999997</v>
      </c>
    </row>
    <row r="346" spans="4:8" x14ac:dyDescent="0.25">
      <c r="D346">
        <f t="shared" si="29"/>
        <v>336</v>
      </c>
      <c r="E346" s="2">
        <f t="shared" si="27"/>
        <v>1603.83</v>
      </c>
      <c r="F346" s="2">
        <f t="shared" si="25"/>
        <v>2729.98</v>
      </c>
      <c r="G346" s="2">
        <f t="shared" si="28"/>
        <v>-1126.1500000000001</v>
      </c>
      <c r="H346" s="2">
        <f t="shared" si="26"/>
        <v>-330336.44999999995</v>
      </c>
    </row>
    <row r="347" spans="4:8" x14ac:dyDescent="0.25">
      <c r="D347">
        <f t="shared" si="29"/>
        <v>337</v>
      </c>
      <c r="E347" s="2">
        <f t="shared" si="27"/>
        <v>1603.83</v>
      </c>
      <c r="F347" s="2">
        <f t="shared" si="25"/>
        <v>2739.3599999999997</v>
      </c>
      <c r="G347" s="2">
        <f t="shared" si="28"/>
        <v>-1135.53</v>
      </c>
      <c r="H347" s="2">
        <f t="shared" si="26"/>
        <v>-333075.80999999994</v>
      </c>
    </row>
    <row r="348" spans="4:8" x14ac:dyDescent="0.25">
      <c r="D348">
        <f t="shared" si="29"/>
        <v>338</v>
      </c>
      <c r="E348" s="2">
        <f t="shared" si="27"/>
        <v>1603.83</v>
      </c>
      <c r="F348" s="2">
        <f t="shared" si="25"/>
        <v>2748.7799999999997</v>
      </c>
      <c r="G348" s="2">
        <f t="shared" si="28"/>
        <v>-1144.95</v>
      </c>
      <c r="H348" s="2">
        <f t="shared" si="26"/>
        <v>-335824.58999999997</v>
      </c>
    </row>
    <row r="349" spans="4:8" x14ac:dyDescent="0.25">
      <c r="D349">
        <f t="shared" si="29"/>
        <v>339</v>
      </c>
      <c r="E349" s="2">
        <f t="shared" si="27"/>
        <v>1603.83</v>
      </c>
      <c r="F349" s="2">
        <f t="shared" si="25"/>
        <v>2758.23</v>
      </c>
      <c r="G349" s="2">
        <f t="shared" si="28"/>
        <v>-1154.4000000000001</v>
      </c>
      <c r="H349" s="2">
        <f t="shared" si="26"/>
        <v>-338582.81999999995</v>
      </c>
    </row>
    <row r="350" spans="4:8" x14ac:dyDescent="0.25">
      <c r="D350">
        <f t="shared" si="29"/>
        <v>340</v>
      </c>
      <c r="E350" s="2">
        <f t="shared" si="27"/>
        <v>1603.83</v>
      </c>
      <c r="F350" s="2">
        <f t="shared" si="25"/>
        <v>2767.71</v>
      </c>
      <c r="G350" s="2">
        <f t="shared" si="28"/>
        <v>-1163.8800000000001</v>
      </c>
      <c r="H350" s="2">
        <f t="shared" si="26"/>
        <v>-341350.52999999997</v>
      </c>
    </row>
    <row r="351" spans="4:8" x14ac:dyDescent="0.25">
      <c r="D351">
        <f t="shared" si="29"/>
        <v>341</v>
      </c>
      <c r="E351" s="2">
        <f t="shared" si="27"/>
        <v>1603.83</v>
      </c>
      <c r="F351" s="2">
        <f t="shared" si="25"/>
        <v>2777.2200000000003</v>
      </c>
      <c r="G351" s="2">
        <f t="shared" si="28"/>
        <v>-1173.3900000000001</v>
      </c>
      <c r="H351" s="2">
        <f t="shared" si="26"/>
        <v>-344127.74999999994</v>
      </c>
    </row>
    <row r="352" spans="4:8" x14ac:dyDescent="0.25">
      <c r="D352">
        <f t="shared" si="29"/>
        <v>342</v>
      </c>
      <c r="E352" s="2">
        <f t="shared" si="27"/>
        <v>1603.83</v>
      </c>
      <c r="F352" s="2">
        <f t="shared" si="25"/>
        <v>2786.77</v>
      </c>
      <c r="G352" s="2">
        <f t="shared" si="28"/>
        <v>-1182.94</v>
      </c>
      <c r="H352" s="2">
        <f t="shared" si="26"/>
        <v>-346914.51999999996</v>
      </c>
    </row>
    <row r="353" spans="4:8" x14ac:dyDescent="0.25">
      <c r="D353">
        <f t="shared" si="29"/>
        <v>343</v>
      </c>
      <c r="E353" s="2">
        <f t="shared" si="27"/>
        <v>1603.83</v>
      </c>
      <c r="F353" s="2">
        <f t="shared" si="25"/>
        <v>2796.35</v>
      </c>
      <c r="G353" s="2">
        <f t="shared" si="28"/>
        <v>-1192.52</v>
      </c>
      <c r="H353" s="2">
        <f t="shared" si="26"/>
        <v>-349710.86999999994</v>
      </c>
    </row>
    <row r="354" spans="4:8" x14ac:dyDescent="0.25">
      <c r="D354">
        <f t="shared" si="29"/>
        <v>344</v>
      </c>
      <c r="E354" s="2">
        <f t="shared" si="27"/>
        <v>1603.83</v>
      </c>
      <c r="F354" s="2">
        <f t="shared" si="25"/>
        <v>2805.96</v>
      </c>
      <c r="G354" s="2">
        <f t="shared" si="28"/>
        <v>-1202.1300000000001</v>
      </c>
      <c r="H354" s="2">
        <f t="shared" si="26"/>
        <v>-352516.82999999996</v>
      </c>
    </row>
    <row r="355" spans="4:8" x14ac:dyDescent="0.25">
      <c r="D355">
        <f t="shared" si="29"/>
        <v>345</v>
      </c>
      <c r="E355" s="2">
        <f t="shared" si="27"/>
        <v>1603.83</v>
      </c>
      <c r="F355" s="2">
        <f t="shared" si="25"/>
        <v>2815.6099999999997</v>
      </c>
      <c r="G355" s="2">
        <f t="shared" si="28"/>
        <v>-1211.78</v>
      </c>
      <c r="H355" s="2">
        <f t="shared" si="26"/>
        <v>-355332.43999999994</v>
      </c>
    </row>
    <row r="356" spans="4:8" x14ac:dyDescent="0.25">
      <c r="D356">
        <f t="shared" si="29"/>
        <v>346</v>
      </c>
      <c r="E356" s="2">
        <f t="shared" si="27"/>
        <v>1603.83</v>
      </c>
      <c r="F356" s="2">
        <f t="shared" si="25"/>
        <v>2825.29</v>
      </c>
      <c r="G356" s="2">
        <f t="shared" si="28"/>
        <v>-1221.46</v>
      </c>
      <c r="H356" s="2">
        <f t="shared" si="26"/>
        <v>-358157.72999999992</v>
      </c>
    </row>
    <row r="357" spans="4:8" x14ac:dyDescent="0.25">
      <c r="D357">
        <f t="shared" si="29"/>
        <v>347</v>
      </c>
      <c r="E357" s="2">
        <f t="shared" si="27"/>
        <v>1603.83</v>
      </c>
      <c r="F357" s="2">
        <f t="shared" si="25"/>
        <v>2835</v>
      </c>
      <c r="G357" s="2">
        <f t="shared" si="28"/>
        <v>-1231.17</v>
      </c>
      <c r="H357" s="2">
        <f t="shared" si="26"/>
        <v>-360992.72999999992</v>
      </c>
    </row>
    <row r="358" spans="4:8" x14ac:dyDescent="0.25">
      <c r="D358">
        <f t="shared" si="29"/>
        <v>348</v>
      </c>
      <c r="E358" s="2">
        <f t="shared" si="27"/>
        <v>1603.83</v>
      </c>
      <c r="F358" s="2">
        <f t="shared" si="25"/>
        <v>2844.74</v>
      </c>
      <c r="G358" s="2">
        <f t="shared" si="28"/>
        <v>-1240.9100000000001</v>
      </c>
      <c r="H358" s="2">
        <f t="shared" si="26"/>
        <v>-363837.46999999991</v>
      </c>
    </row>
    <row r="359" spans="4:8" x14ac:dyDescent="0.25">
      <c r="D359">
        <f t="shared" si="29"/>
        <v>349</v>
      </c>
      <c r="E359" s="2">
        <f t="shared" si="27"/>
        <v>1603.83</v>
      </c>
      <c r="F359" s="2">
        <f t="shared" si="25"/>
        <v>2854.52</v>
      </c>
      <c r="G359" s="2">
        <f t="shared" si="28"/>
        <v>-1250.69</v>
      </c>
      <c r="H359" s="2">
        <f t="shared" si="26"/>
        <v>-366691.98999999993</v>
      </c>
    </row>
    <row r="360" spans="4:8" x14ac:dyDescent="0.25">
      <c r="D360">
        <f t="shared" si="29"/>
        <v>350</v>
      </c>
      <c r="E360" s="2">
        <f t="shared" si="27"/>
        <v>1603.83</v>
      </c>
      <c r="F360" s="2">
        <f t="shared" si="25"/>
        <v>2864.33</v>
      </c>
      <c r="G360" s="2">
        <f t="shared" si="28"/>
        <v>-1260.5</v>
      </c>
      <c r="H360" s="2">
        <f t="shared" si="26"/>
        <v>-369556.31999999995</v>
      </c>
    </row>
    <row r="361" spans="4:8" x14ac:dyDescent="0.25">
      <c r="D361">
        <f t="shared" si="29"/>
        <v>351</v>
      </c>
      <c r="E361" s="2">
        <f t="shared" si="27"/>
        <v>1603.83</v>
      </c>
      <c r="F361" s="2">
        <f t="shared" si="25"/>
        <v>2874.18</v>
      </c>
      <c r="G361" s="2">
        <f t="shared" si="28"/>
        <v>-1270.3499999999999</v>
      </c>
      <c r="H361" s="2">
        <f t="shared" si="26"/>
        <v>-372430.49999999994</v>
      </c>
    </row>
    <row r="362" spans="4:8" x14ac:dyDescent="0.25">
      <c r="D362">
        <f t="shared" si="29"/>
        <v>352</v>
      </c>
      <c r="E362" s="2">
        <f t="shared" si="27"/>
        <v>1603.83</v>
      </c>
      <c r="F362" s="2">
        <f t="shared" si="25"/>
        <v>2884.06</v>
      </c>
      <c r="G362" s="2">
        <f t="shared" si="28"/>
        <v>-1280.23</v>
      </c>
      <c r="H362" s="2">
        <f t="shared" si="26"/>
        <v>-375314.55999999994</v>
      </c>
    </row>
    <row r="363" spans="4:8" x14ac:dyDescent="0.25">
      <c r="D363">
        <f t="shared" si="29"/>
        <v>353</v>
      </c>
      <c r="E363" s="2">
        <f t="shared" si="27"/>
        <v>1603.83</v>
      </c>
      <c r="F363" s="2">
        <f t="shared" si="25"/>
        <v>2893.9700000000003</v>
      </c>
      <c r="G363" s="2">
        <f t="shared" si="28"/>
        <v>-1290.1400000000001</v>
      </c>
      <c r="H363" s="2">
        <f t="shared" si="26"/>
        <v>-378208.52999999991</v>
      </c>
    </row>
    <row r="364" spans="4:8" x14ac:dyDescent="0.25">
      <c r="D364">
        <f t="shared" si="29"/>
        <v>354</v>
      </c>
      <c r="E364" s="2">
        <f t="shared" si="27"/>
        <v>1603.83</v>
      </c>
      <c r="F364" s="2">
        <f t="shared" si="25"/>
        <v>2903.92</v>
      </c>
      <c r="G364" s="2">
        <f t="shared" si="28"/>
        <v>-1300.0899999999999</v>
      </c>
      <c r="H364" s="2">
        <f t="shared" si="26"/>
        <v>-381112.4499999999</v>
      </c>
    </row>
    <row r="365" spans="4:8" x14ac:dyDescent="0.25">
      <c r="D365">
        <f t="shared" si="29"/>
        <v>355</v>
      </c>
      <c r="E365" s="2">
        <f t="shared" si="27"/>
        <v>1603.83</v>
      </c>
      <c r="F365" s="2">
        <f t="shared" si="25"/>
        <v>2913.8999999999996</v>
      </c>
      <c r="G365" s="2">
        <f t="shared" si="28"/>
        <v>-1310.07</v>
      </c>
      <c r="H365" s="2">
        <f t="shared" si="26"/>
        <v>-384026.34999999992</v>
      </c>
    </row>
    <row r="366" spans="4:8" x14ac:dyDescent="0.25">
      <c r="D366">
        <f t="shared" si="29"/>
        <v>356</v>
      </c>
      <c r="E366" s="2">
        <f t="shared" si="27"/>
        <v>1603.83</v>
      </c>
      <c r="F366" s="2">
        <f t="shared" si="25"/>
        <v>2923.92</v>
      </c>
      <c r="G366" s="2">
        <f t="shared" si="28"/>
        <v>-1320.09</v>
      </c>
      <c r="H366" s="2">
        <f t="shared" si="26"/>
        <v>-386950.2699999999</v>
      </c>
    </row>
    <row r="367" spans="4:8" x14ac:dyDescent="0.25">
      <c r="D367">
        <f t="shared" si="29"/>
        <v>357</v>
      </c>
      <c r="E367" s="2">
        <f t="shared" si="27"/>
        <v>1603.83</v>
      </c>
      <c r="F367" s="2">
        <f t="shared" si="25"/>
        <v>2933.9700000000003</v>
      </c>
      <c r="G367" s="2">
        <f t="shared" si="28"/>
        <v>-1330.14</v>
      </c>
      <c r="H367" s="2">
        <f t="shared" si="26"/>
        <v>-389884.23999999987</v>
      </c>
    </row>
    <row r="368" spans="4:8" x14ac:dyDescent="0.25">
      <c r="D368">
        <f t="shared" si="29"/>
        <v>358</v>
      </c>
      <c r="E368" s="2">
        <f t="shared" si="27"/>
        <v>1603.83</v>
      </c>
      <c r="F368" s="2">
        <f t="shared" si="25"/>
        <v>2944.06</v>
      </c>
      <c r="G368" s="2">
        <f t="shared" si="28"/>
        <v>-1340.23</v>
      </c>
      <c r="H368" s="2">
        <f t="shared" si="26"/>
        <v>-392828.29999999987</v>
      </c>
    </row>
    <row r="369" spans="4:8" x14ac:dyDescent="0.25">
      <c r="D369">
        <f t="shared" si="29"/>
        <v>359</v>
      </c>
      <c r="E369" s="2">
        <f t="shared" si="27"/>
        <v>1603.83</v>
      </c>
      <c r="F369" s="2">
        <f t="shared" si="25"/>
        <v>2954.18</v>
      </c>
      <c r="G369" s="2">
        <f t="shared" si="28"/>
        <v>-1350.35</v>
      </c>
      <c r="H369" s="2">
        <f t="shared" si="26"/>
        <v>-395782.47999999986</v>
      </c>
    </row>
    <row r="370" spans="4:8" x14ac:dyDescent="0.25">
      <c r="D370">
        <f t="shared" si="29"/>
        <v>360</v>
      </c>
      <c r="E370" s="2">
        <f t="shared" si="27"/>
        <v>1603.83</v>
      </c>
      <c r="F370" s="2">
        <f t="shared" si="25"/>
        <v>2964.33</v>
      </c>
      <c r="G370" s="2">
        <f t="shared" si="28"/>
        <v>-1360.5</v>
      </c>
      <c r="H370" s="2">
        <f t="shared" si="26"/>
        <v>-398746.80999999988</v>
      </c>
    </row>
  </sheetData>
  <conditionalFormatting sqref="D12:H370">
    <cfRule type="expression" dxfId="2" priority="1">
      <formula>$D12&gt;$C$4*12</formula>
    </cfRule>
  </conditionalFormatting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0"/>
  <sheetViews>
    <sheetView workbookViewId="0">
      <selection activeCell="G11" sqref="G11"/>
    </sheetView>
  </sheetViews>
  <sheetFormatPr defaultRowHeight="15" x14ac:dyDescent="0.25"/>
  <cols>
    <col min="1" max="1" width="6.7109375" customWidth="1"/>
    <col min="2" max="2" width="23.42578125" bestFit="1" customWidth="1"/>
    <col min="3" max="3" width="11.5703125" bestFit="1" customWidth="1"/>
    <col min="4" max="4" width="7.5703125" customWidth="1"/>
    <col min="5" max="7" width="9.5703125" customWidth="1"/>
    <col min="8" max="8" width="8" customWidth="1"/>
    <col min="9" max="9" width="11.5703125" customWidth="1"/>
    <col min="10" max="10" width="3.85546875" customWidth="1"/>
  </cols>
  <sheetData>
    <row r="2" spans="2:12" x14ac:dyDescent="0.25">
      <c r="B2" s="19" t="s">
        <v>98</v>
      </c>
      <c r="C2" s="26">
        <v>215000</v>
      </c>
    </row>
    <row r="3" spans="2:12" x14ac:dyDescent="0.25">
      <c r="B3" s="19" t="s">
        <v>99</v>
      </c>
      <c r="C3" s="27">
        <v>4.1250000000000002E-2</v>
      </c>
    </row>
    <row r="4" spans="2:12" x14ac:dyDescent="0.25">
      <c r="B4" s="19" t="s">
        <v>100</v>
      </c>
      <c r="C4" s="26">
        <v>15</v>
      </c>
    </row>
    <row r="5" spans="2:12" ht="15.75" thickBot="1" x14ac:dyDescent="0.3">
      <c r="B5" s="19"/>
    </row>
    <row r="6" spans="2:12" ht="15.75" thickBot="1" x14ac:dyDescent="0.3">
      <c r="B6" s="19" t="s">
        <v>101</v>
      </c>
      <c r="C6" s="28">
        <f>PMT(C3/12,C4*12,C2,0,0)</f>
        <v>-1603.8302979919101</v>
      </c>
    </row>
    <row r="9" spans="2:12" x14ac:dyDescent="0.25">
      <c r="D9" s="23" t="s">
        <v>104</v>
      </c>
      <c r="E9" s="23" t="s">
        <v>103</v>
      </c>
      <c r="F9" s="23" t="s">
        <v>88</v>
      </c>
      <c r="G9" s="23" t="s">
        <v>107</v>
      </c>
      <c r="H9" s="23" t="s">
        <v>89</v>
      </c>
      <c r="I9" s="23" t="s">
        <v>90</v>
      </c>
      <c r="K9" s="30" t="s">
        <v>106</v>
      </c>
      <c r="L9" s="31"/>
    </row>
    <row r="10" spans="2:12" x14ac:dyDescent="0.25">
      <c r="I10" s="2">
        <f>C2</f>
        <v>215000</v>
      </c>
      <c r="K10" s="23" t="s">
        <v>102</v>
      </c>
      <c r="L10" s="23" t="s">
        <v>105</v>
      </c>
    </row>
    <row r="11" spans="2:12" x14ac:dyDescent="0.25">
      <c r="D11" s="32">
        <v>1</v>
      </c>
      <c r="E11" s="2">
        <f>-ROUND($C$6,2)</f>
        <v>1603.83</v>
      </c>
      <c r="F11" s="2">
        <f>E11-H11</f>
        <v>864.77</v>
      </c>
      <c r="G11" s="25">
        <f>VLOOKUP(D11,$K$11:$L$23,2,TRUE)</f>
        <v>4.1250000000000002E-2</v>
      </c>
      <c r="H11" s="2">
        <f>ROUND(I10*G11/12,2)</f>
        <v>739.06</v>
      </c>
      <c r="I11" s="2">
        <f>I10-F11</f>
        <v>214135.23</v>
      </c>
      <c r="K11" s="4">
        <f>D11</f>
        <v>1</v>
      </c>
      <c r="L11" s="25">
        <f>C3</f>
        <v>4.1250000000000002E-2</v>
      </c>
    </row>
    <row r="12" spans="2:12" x14ac:dyDescent="0.25">
      <c r="D12" s="32">
        <f>D11+1</f>
        <v>2</v>
      </c>
      <c r="E12" s="2">
        <f t="shared" ref="E12:E75" si="0">-ROUND($C$6,2)</f>
        <v>1603.83</v>
      </c>
      <c r="F12" s="2">
        <f t="shared" ref="F12:F75" si="1">E12-H12</f>
        <v>867.7399999999999</v>
      </c>
      <c r="G12" s="25">
        <f t="shared" ref="G12:G75" si="2">VLOOKUP(D12,$K$11:$L$23,2,TRUE)</f>
        <v>4.1250000000000002E-2</v>
      </c>
      <c r="H12" s="2">
        <f t="shared" ref="H12:H75" si="3">ROUND(I11*G12/12,2)</f>
        <v>736.09</v>
      </c>
      <c r="I12" s="2">
        <f t="shared" ref="I12:I75" si="4">I11-F12</f>
        <v>213267.49000000002</v>
      </c>
      <c r="K12" s="26">
        <v>10</v>
      </c>
      <c r="L12" s="27">
        <v>3.875E-2</v>
      </c>
    </row>
    <row r="13" spans="2:12" x14ac:dyDescent="0.25">
      <c r="D13" s="32">
        <f t="shared" ref="D13:D76" si="5">D12+1</f>
        <v>3</v>
      </c>
      <c r="E13" s="2">
        <f t="shared" si="0"/>
        <v>1603.83</v>
      </c>
      <c r="F13" s="2">
        <f t="shared" si="1"/>
        <v>870.71999999999991</v>
      </c>
      <c r="G13" s="25">
        <f t="shared" si="2"/>
        <v>4.1250000000000002E-2</v>
      </c>
      <c r="H13" s="2">
        <f t="shared" si="3"/>
        <v>733.11</v>
      </c>
      <c r="I13" s="2">
        <f t="shared" si="4"/>
        <v>212396.77000000002</v>
      </c>
      <c r="K13" s="26">
        <v>98</v>
      </c>
      <c r="L13" s="27">
        <v>0.04</v>
      </c>
    </row>
    <row r="14" spans="2:12" x14ac:dyDescent="0.25">
      <c r="D14" s="32">
        <f t="shared" si="5"/>
        <v>4</v>
      </c>
      <c r="E14" s="2">
        <f t="shared" si="0"/>
        <v>1603.83</v>
      </c>
      <c r="F14" s="2">
        <f t="shared" si="1"/>
        <v>873.71999999999991</v>
      </c>
      <c r="G14" s="25">
        <f t="shared" si="2"/>
        <v>4.1250000000000002E-2</v>
      </c>
      <c r="H14" s="2">
        <f t="shared" si="3"/>
        <v>730.11</v>
      </c>
      <c r="I14" s="2">
        <f t="shared" si="4"/>
        <v>211523.05000000002</v>
      </c>
      <c r="K14" s="26"/>
      <c r="L14" s="27"/>
    </row>
    <row r="15" spans="2:12" x14ac:dyDescent="0.25">
      <c r="D15" s="32">
        <f t="shared" si="5"/>
        <v>5</v>
      </c>
      <c r="E15" s="2">
        <f t="shared" si="0"/>
        <v>1603.83</v>
      </c>
      <c r="F15" s="2">
        <f t="shared" si="1"/>
        <v>876.71999999999991</v>
      </c>
      <c r="G15" s="25">
        <f t="shared" si="2"/>
        <v>4.1250000000000002E-2</v>
      </c>
      <c r="H15" s="2">
        <f t="shared" si="3"/>
        <v>727.11</v>
      </c>
      <c r="I15" s="2">
        <f t="shared" si="4"/>
        <v>210646.33000000002</v>
      </c>
      <c r="K15" s="26"/>
      <c r="L15" s="27"/>
    </row>
    <row r="16" spans="2:12" x14ac:dyDescent="0.25">
      <c r="D16" s="32">
        <f t="shared" si="5"/>
        <v>6</v>
      </c>
      <c r="E16" s="2">
        <f t="shared" si="0"/>
        <v>1603.83</v>
      </c>
      <c r="F16" s="2">
        <f t="shared" si="1"/>
        <v>879.7299999999999</v>
      </c>
      <c r="G16" s="25">
        <f t="shared" si="2"/>
        <v>4.1250000000000002E-2</v>
      </c>
      <c r="H16" s="2">
        <f t="shared" si="3"/>
        <v>724.1</v>
      </c>
      <c r="I16" s="2">
        <f t="shared" si="4"/>
        <v>209766.6</v>
      </c>
      <c r="K16" s="26"/>
      <c r="L16" s="27"/>
    </row>
    <row r="17" spans="4:12" x14ac:dyDescent="0.25">
      <c r="D17" s="32">
        <f t="shared" si="5"/>
        <v>7</v>
      </c>
      <c r="E17" s="2">
        <f t="shared" si="0"/>
        <v>1603.83</v>
      </c>
      <c r="F17" s="2">
        <f t="shared" si="1"/>
        <v>882.75999999999988</v>
      </c>
      <c r="G17" s="25">
        <f t="shared" si="2"/>
        <v>4.1250000000000002E-2</v>
      </c>
      <c r="H17" s="2">
        <f t="shared" si="3"/>
        <v>721.07</v>
      </c>
      <c r="I17" s="2">
        <f t="shared" si="4"/>
        <v>208883.84</v>
      </c>
      <c r="K17" s="26"/>
      <c r="L17" s="27"/>
    </row>
    <row r="18" spans="4:12" x14ac:dyDescent="0.25">
      <c r="D18" s="32">
        <f t="shared" si="5"/>
        <v>8</v>
      </c>
      <c r="E18" s="2">
        <f t="shared" si="0"/>
        <v>1603.83</v>
      </c>
      <c r="F18" s="2">
        <f t="shared" si="1"/>
        <v>885.79</v>
      </c>
      <c r="G18" s="25">
        <f t="shared" si="2"/>
        <v>4.1250000000000002E-2</v>
      </c>
      <c r="H18" s="2">
        <f t="shared" si="3"/>
        <v>718.04</v>
      </c>
      <c r="I18" s="2">
        <f t="shared" si="4"/>
        <v>207998.05</v>
      </c>
      <c r="K18" s="26"/>
      <c r="L18" s="27"/>
    </row>
    <row r="19" spans="4:12" x14ac:dyDescent="0.25">
      <c r="D19" s="32">
        <f t="shared" si="5"/>
        <v>9</v>
      </c>
      <c r="E19" s="2">
        <f t="shared" si="0"/>
        <v>1603.83</v>
      </c>
      <c r="F19" s="2">
        <f t="shared" si="1"/>
        <v>888.83999999999992</v>
      </c>
      <c r="G19" s="25">
        <f t="shared" si="2"/>
        <v>4.1250000000000002E-2</v>
      </c>
      <c r="H19" s="2">
        <f t="shared" si="3"/>
        <v>714.99</v>
      </c>
      <c r="I19" s="2">
        <f t="shared" si="4"/>
        <v>207109.21</v>
      </c>
      <c r="K19" s="26"/>
      <c r="L19" s="27"/>
    </row>
    <row r="20" spans="4:12" x14ac:dyDescent="0.25">
      <c r="D20" s="32">
        <f t="shared" si="5"/>
        <v>10</v>
      </c>
      <c r="E20" s="2">
        <f t="shared" si="0"/>
        <v>1603.83</v>
      </c>
      <c r="F20" s="2">
        <f t="shared" si="1"/>
        <v>935.04</v>
      </c>
      <c r="G20" s="25">
        <f t="shared" si="2"/>
        <v>3.875E-2</v>
      </c>
      <c r="H20" s="2">
        <f t="shared" si="3"/>
        <v>668.79</v>
      </c>
      <c r="I20" s="2">
        <f t="shared" si="4"/>
        <v>206174.16999999998</v>
      </c>
      <c r="K20" s="29"/>
      <c r="L20" s="27"/>
    </row>
    <row r="21" spans="4:12" x14ac:dyDescent="0.25">
      <c r="D21" s="32">
        <f t="shared" si="5"/>
        <v>11</v>
      </c>
      <c r="E21" s="2">
        <f t="shared" si="0"/>
        <v>1603.83</v>
      </c>
      <c r="F21" s="2">
        <f t="shared" si="1"/>
        <v>938.06</v>
      </c>
      <c r="G21" s="25">
        <f t="shared" si="2"/>
        <v>3.875E-2</v>
      </c>
      <c r="H21" s="2">
        <f t="shared" si="3"/>
        <v>665.77</v>
      </c>
      <c r="I21" s="2">
        <f t="shared" si="4"/>
        <v>205236.11</v>
      </c>
      <c r="K21" s="29"/>
      <c r="L21" s="27"/>
    </row>
    <row r="22" spans="4:12" x14ac:dyDescent="0.25">
      <c r="D22" s="32">
        <f t="shared" si="5"/>
        <v>12</v>
      </c>
      <c r="E22" s="2">
        <f t="shared" si="0"/>
        <v>1603.83</v>
      </c>
      <c r="F22" s="2">
        <f t="shared" si="1"/>
        <v>941.08999999999992</v>
      </c>
      <c r="G22" s="25">
        <f t="shared" si="2"/>
        <v>3.875E-2</v>
      </c>
      <c r="H22" s="2">
        <f t="shared" si="3"/>
        <v>662.74</v>
      </c>
      <c r="I22" s="2">
        <f t="shared" si="4"/>
        <v>204295.02</v>
      </c>
      <c r="K22" s="29"/>
      <c r="L22" s="27"/>
    </row>
    <row r="23" spans="4:12" x14ac:dyDescent="0.25">
      <c r="D23" s="32">
        <f t="shared" si="5"/>
        <v>13</v>
      </c>
      <c r="E23" s="2">
        <f t="shared" si="0"/>
        <v>1603.83</v>
      </c>
      <c r="F23" s="2">
        <f t="shared" si="1"/>
        <v>944.12999999999988</v>
      </c>
      <c r="G23" s="25">
        <f t="shared" si="2"/>
        <v>3.875E-2</v>
      </c>
      <c r="H23" s="2">
        <f t="shared" si="3"/>
        <v>659.7</v>
      </c>
      <c r="I23" s="2">
        <f t="shared" si="4"/>
        <v>203350.88999999998</v>
      </c>
      <c r="K23" s="29"/>
      <c r="L23" s="29"/>
    </row>
    <row r="24" spans="4:12" x14ac:dyDescent="0.25">
      <c r="D24" s="32">
        <f t="shared" si="5"/>
        <v>14</v>
      </c>
      <c r="E24" s="2">
        <f t="shared" si="0"/>
        <v>1603.83</v>
      </c>
      <c r="F24" s="2">
        <f t="shared" si="1"/>
        <v>947.18</v>
      </c>
      <c r="G24" s="25">
        <f t="shared" si="2"/>
        <v>3.875E-2</v>
      </c>
      <c r="H24" s="2">
        <f t="shared" si="3"/>
        <v>656.65</v>
      </c>
      <c r="I24" s="2">
        <f t="shared" si="4"/>
        <v>202403.71</v>
      </c>
    </row>
    <row r="25" spans="4:12" x14ac:dyDescent="0.25">
      <c r="D25" s="32">
        <f t="shared" si="5"/>
        <v>15</v>
      </c>
      <c r="E25" s="2">
        <f t="shared" si="0"/>
        <v>1603.83</v>
      </c>
      <c r="F25" s="2">
        <f t="shared" si="1"/>
        <v>950.2299999999999</v>
      </c>
      <c r="G25" s="25">
        <f t="shared" si="2"/>
        <v>3.875E-2</v>
      </c>
      <c r="H25" s="2">
        <f t="shared" si="3"/>
        <v>653.6</v>
      </c>
      <c r="I25" s="2">
        <f t="shared" si="4"/>
        <v>201453.47999999998</v>
      </c>
    </row>
    <row r="26" spans="4:12" x14ac:dyDescent="0.25">
      <c r="D26" s="32">
        <f t="shared" si="5"/>
        <v>16</v>
      </c>
      <c r="E26" s="2">
        <f t="shared" si="0"/>
        <v>1603.83</v>
      </c>
      <c r="F26" s="2">
        <f t="shared" si="1"/>
        <v>953.3</v>
      </c>
      <c r="G26" s="25">
        <f t="shared" si="2"/>
        <v>3.875E-2</v>
      </c>
      <c r="H26" s="2">
        <f t="shared" si="3"/>
        <v>650.53</v>
      </c>
      <c r="I26" s="2">
        <f t="shared" si="4"/>
        <v>200500.18</v>
      </c>
    </row>
    <row r="27" spans="4:12" x14ac:dyDescent="0.25">
      <c r="D27" s="32">
        <f t="shared" si="5"/>
        <v>17</v>
      </c>
      <c r="E27" s="2">
        <f t="shared" si="0"/>
        <v>1603.83</v>
      </c>
      <c r="F27" s="2">
        <f t="shared" si="1"/>
        <v>956.37999999999988</v>
      </c>
      <c r="G27" s="25">
        <f t="shared" si="2"/>
        <v>3.875E-2</v>
      </c>
      <c r="H27" s="2">
        <f t="shared" si="3"/>
        <v>647.45000000000005</v>
      </c>
      <c r="I27" s="2">
        <f t="shared" si="4"/>
        <v>199543.8</v>
      </c>
    </row>
    <row r="28" spans="4:12" x14ac:dyDescent="0.25">
      <c r="D28" s="32">
        <f t="shared" si="5"/>
        <v>18</v>
      </c>
      <c r="E28" s="2">
        <f t="shared" si="0"/>
        <v>1603.83</v>
      </c>
      <c r="F28" s="2">
        <f t="shared" si="1"/>
        <v>959.46999999999991</v>
      </c>
      <c r="G28" s="25">
        <f t="shared" si="2"/>
        <v>3.875E-2</v>
      </c>
      <c r="H28" s="2">
        <f t="shared" si="3"/>
        <v>644.36</v>
      </c>
      <c r="I28" s="2">
        <f t="shared" si="4"/>
        <v>198584.33</v>
      </c>
    </row>
    <row r="29" spans="4:12" x14ac:dyDescent="0.25">
      <c r="D29" s="32">
        <f t="shared" si="5"/>
        <v>19</v>
      </c>
      <c r="E29" s="2">
        <f t="shared" si="0"/>
        <v>1603.83</v>
      </c>
      <c r="F29" s="2">
        <f t="shared" si="1"/>
        <v>962.56999999999994</v>
      </c>
      <c r="G29" s="25">
        <f t="shared" si="2"/>
        <v>3.875E-2</v>
      </c>
      <c r="H29" s="2">
        <f t="shared" si="3"/>
        <v>641.26</v>
      </c>
      <c r="I29" s="2">
        <f t="shared" si="4"/>
        <v>197621.75999999998</v>
      </c>
    </row>
    <row r="30" spans="4:12" x14ac:dyDescent="0.25">
      <c r="D30" s="32">
        <f t="shared" si="5"/>
        <v>20</v>
      </c>
      <c r="E30" s="2">
        <f t="shared" si="0"/>
        <v>1603.83</v>
      </c>
      <c r="F30" s="2">
        <f t="shared" si="1"/>
        <v>965.68</v>
      </c>
      <c r="G30" s="25">
        <f t="shared" si="2"/>
        <v>3.875E-2</v>
      </c>
      <c r="H30" s="2">
        <f t="shared" si="3"/>
        <v>638.15</v>
      </c>
      <c r="I30" s="2">
        <f t="shared" si="4"/>
        <v>196656.08</v>
      </c>
    </row>
    <row r="31" spans="4:12" x14ac:dyDescent="0.25">
      <c r="D31" s="32">
        <f t="shared" si="5"/>
        <v>21</v>
      </c>
      <c r="E31" s="2">
        <f t="shared" si="0"/>
        <v>1603.83</v>
      </c>
      <c r="F31" s="2">
        <f t="shared" si="1"/>
        <v>968.79</v>
      </c>
      <c r="G31" s="25">
        <f t="shared" si="2"/>
        <v>3.875E-2</v>
      </c>
      <c r="H31" s="2">
        <f t="shared" si="3"/>
        <v>635.04</v>
      </c>
      <c r="I31" s="2">
        <f t="shared" si="4"/>
        <v>195687.28999999998</v>
      </c>
    </row>
    <row r="32" spans="4:12" x14ac:dyDescent="0.25">
      <c r="D32" s="32">
        <f t="shared" si="5"/>
        <v>22</v>
      </c>
      <c r="E32" s="2">
        <f t="shared" si="0"/>
        <v>1603.83</v>
      </c>
      <c r="F32" s="2">
        <f t="shared" si="1"/>
        <v>971.92</v>
      </c>
      <c r="G32" s="25">
        <f t="shared" si="2"/>
        <v>3.875E-2</v>
      </c>
      <c r="H32" s="2">
        <f t="shared" si="3"/>
        <v>631.91</v>
      </c>
      <c r="I32" s="2">
        <f t="shared" si="4"/>
        <v>194715.36999999997</v>
      </c>
    </row>
    <row r="33" spans="4:9" x14ac:dyDescent="0.25">
      <c r="D33" s="32">
        <f t="shared" si="5"/>
        <v>23</v>
      </c>
      <c r="E33" s="2">
        <f t="shared" si="0"/>
        <v>1603.83</v>
      </c>
      <c r="F33" s="2">
        <f t="shared" si="1"/>
        <v>975.06</v>
      </c>
      <c r="G33" s="25">
        <f t="shared" si="2"/>
        <v>3.875E-2</v>
      </c>
      <c r="H33" s="2">
        <f t="shared" si="3"/>
        <v>628.77</v>
      </c>
      <c r="I33" s="2">
        <f t="shared" si="4"/>
        <v>193740.30999999997</v>
      </c>
    </row>
    <row r="34" spans="4:9" x14ac:dyDescent="0.25">
      <c r="D34" s="32">
        <f t="shared" si="5"/>
        <v>24</v>
      </c>
      <c r="E34" s="2">
        <f t="shared" si="0"/>
        <v>1603.83</v>
      </c>
      <c r="F34" s="2">
        <f t="shared" si="1"/>
        <v>978.20999999999992</v>
      </c>
      <c r="G34" s="25">
        <f t="shared" si="2"/>
        <v>3.875E-2</v>
      </c>
      <c r="H34" s="2">
        <f t="shared" si="3"/>
        <v>625.62</v>
      </c>
      <c r="I34" s="2">
        <f t="shared" si="4"/>
        <v>192762.09999999998</v>
      </c>
    </row>
    <row r="35" spans="4:9" x14ac:dyDescent="0.25">
      <c r="D35" s="32">
        <f t="shared" si="5"/>
        <v>25</v>
      </c>
      <c r="E35" s="2">
        <f t="shared" si="0"/>
        <v>1603.83</v>
      </c>
      <c r="F35" s="2">
        <f t="shared" si="1"/>
        <v>981.36999999999989</v>
      </c>
      <c r="G35" s="25">
        <f t="shared" si="2"/>
        <v>3.875E-2</v>
      </c>
      <c r="H35" s="2">
        <f t="shared" si="3"/>
        <v>622.46</v>
      </c>
      <c r="I35" s="2">
        <f t="shared" si="4"/>
        <v>191780.72999999998</v>
      </c>
    </row>
    <row r="36" spans="4:9" x14ac:dyDescent="0.25">
      <c r="D36" s="32">
        <f t="shared" si="5"/>
        <v>26</v>
      </c>
      <c r="E36" s="2">
        <f t="shared" si="0"/>
        <v>1603.83</v>
      </c>
      <c r="F36" s="2">
        <f t="shared" si="1"/>
        <v>984.54</v>
      </c>
      <c r="G36" s="25">
        <f t="shared" si="2"/>
        <v>3.875E-2</v>
      </c>
      <c r="H36" s="2">
        <f t="shared" si="3"/>
        <v>619.29</v>
      </c>
      <c r="I36" s="2">
        <f t="shared" si="4"/>
        <v>190796.18999999997</v>
      </c>
    </row>
    <row r="37" spans="4:9" x14ac:dyDescent="0.25">
      <c r="D37" s="32">
        <f t="shared" si="5"/>
        <v>27</v>
      </c>
      <c r="E37" s="2">
        <f t="shared" si="0"/>
        <v>1603.83</v>
      </c>
      <c r="F37" s="2">
        <f t="shared" si="1"/>
        <v>987.71999999999991</v>
      </c>
      <c r="G37" s="25">
        <f t="shared" si="2"/>
        <v>3.875E-2</v>
      </c>
      <c r="H37" s="2">
        <f t="shared" si="3"/>
        <v>616.11</v>
      </c>
      <c r="I37" s="2">
        <f t="shared" si="4"/>
        <v>189808.46999999997</v>
      </c>
    </row>
    <row r="38" spans="4:9" x14ac:dyDescent="0.25">
      <c r="D38" s="32">
        <f t="shared" si="5"/>
        <v>28</v>
      </c>
      <c r="E38" s="2">
        <f t="shared" si="0"/>
        <v>1603.83</v>
      </c>
      <c r="F38" s="2">
        <f t="shared" si="1"/>
        <v>990.91</v>
      </c>
      <c r="G38" s="25">
        <f t="shared" si="2"/>
        <v>3.875E-2</v>
      </c>
      <c r="H38" s="2">
        <f t="shared" si="3"/>
        <v>612.91999999999996</v>
      </c>
      <c r="I38" s="2">
        <f t="shared" si="4"/>
        <v>188817.55999999997</v>
      </c>
    </row>
    <row r="39" spans="4:9" x14ac:dyDescent="0.25">
      <c r="D39" s="32">
        <f t="shared" si="5"/>
        <v>29</v>
      </c>
      <c r="E39" s="2">
        <f t="shared" si="0"/>
        <v>1603.83</v>
      </c>
      <c r="F39" s="2">
        <f t="shared" si="1"/>
        <v>994.1099999999999</v>
      </c>
      <c r="G39" s="25">
        <f t="shared" si="2"/>
        <v>3.875E-2</v>
      </c>
      <c r="H39" s="2">
        <f t="shared" si="3"/>
        <v>609.72</v>
      </c>
      <c r="I39" s="2">
        <f t="shared" si="4"/>
        <v>187823.44999999998</v>
      </c>
    </row>
    <row r="40" spans="4:9" x14ac:dyDescent="0.25">
      <c r="D40" s="32">
        <f t="shared" si="5"/>
        <v>30</v>
      </c>
      <c r="E40" s="2">
        <f t="shared" si="0"/>
        <v>1603.83</v>
      </c>
      <c r="F40" s="2">
        <f t="shared" si="1"/>
        <v>997.31999999999994</v>
      </c>
      <c r="G40" s="25">
        <f t="shared" si="2"/>
        <v>3.875E-2</v>
      </c>
      <c r="H40" s="2">
        <f t="shared" si="3"/>
        <v>606.51</v>
      </c>
      <c r="I40" s="2">
        <f t="shared" si="4"/>
        <v>186826.12999999998</v>
      </c>
    </row>
    <row r="41" spans="4:9" x14ac:dyDescent="0.25">
      <c r="D41" s="32">
        <f t="shared" si="5"/>
        <v>31</v>
      </c>
      <c r="E41" s="2">
        <f t="shared" si="0"/>
        <v>1603.83</v>
      </c>
      <c r="F41" s="2">
        <f t="shared" si="1"/>
        <v>1000.54</v>
      </c>
      <c r="G41" s="25">
        <f t="shared" si="2"/>
        <v>3.875E-2</v>
      </c>
      <c r="H41" s="2">
        <f t="shared" si="3"/>
        <v>603.29</v>
      </c>
      <c r="I41" s="2">
        <f t="shared" si="4"/>
        <v>185825.58999999997</v>
      </c>
    </row>
    <row r="42" spans="4:9" x14ac:dyDescent="0.25">
      <c r="D42" s="32">
        <f t="shared" si="5"/>
        <v>32</v>
      </c>
      <c r="E42" s="2">
        <f t="shared" si="0"/>
        <v>1603.83</v>
      </c>
      <c r="F42" s="2">
        <f t="shared" si="1"/>
        <v>1003.77</v>
      </c>
      <c r="G42" s="25">
        <f t="shared" si="2"/>
        <v>3.875E-2</v>
      </c>
      <c r="H42" s="2">
        <f t="shared" si="3"/>
        <v>600.05999999999995</v>
      </c>
      <c r="I42" s="2">
        <f t="shared" si="4"/>
        <v>184821.81999999998</v>
      </c>
    </row>
    <row r="43" spans="4:9" x14ac:dyDescent="0.25">
      <c r="D43" s="32">
        <f t="shared" si="5"/>
        <v>33</v>
      </c>
      <c r="E43" s="2">
        <f t="shared" si="0"/>
        <v>1603.83</v>
      </c>
      <c r="F43" s="2">
        <f t="shared" si="1"/>
        <v>1007.0099999999999</v>
      </c>
      <c r="G43" s="25">
        <f t="shared" si="2"/>
        <v>3.875E-2</v>
      </c>
      <c r="H43" s="2">
        <f t="shared" si="3"/>
        <v>596.82000000000005</v>
      </c>
      <c r="I43" s="2">
        <f t="shared" si="4"/>
        <v>183814.80999999997</v>
      </c>
    </row>
    <row r="44" spans="4:9" x14ac:dyDescent="0.25">
      <c r="D44" s="32">
        <f t="shared" si="5"/>
        <v>34</v>
      </c>
      <c r="E44" s="2">
        <f t="shared" si="0"/>
        <v>1603.83</v>
      </c>
      <c r="F44" s="2">
        <f t="shared" si="1"/>
        <v>1010.2599999999999</v>
      </c>
      <c r="G44" s="25">
        <f t="shared" si="2"/>
        <v>3.875E-2</v>
      </c>
      <c r="H44" s="2">
        <f t="shared" si="3"/>
        <v>593.57000000000005</v>
      </c>
      <c r="I44" s="2">
        <f t="shared" si="4"/>
        <v>182804.54999999996</v>
      </c>
    </row>
    <row r="45" spans="4:9" x14ac:dyDescent="0.25">
      <c r="D45" s="32">
        <f t="shared" si="5"/>
        <v>35</v>
      </c>
      <c r="E45" s="2">
        <f t="shared" si="0"/>
        <v>1603.83</v>
      </c>
      <c r="F45" s="2">
        <f t="shared" si="1"/>
        <v>1013.52</v>
      </c>
      <c r="G45" s="25">
        <f t="shared" si="2"/>
        <v>3.875E-2</v>
      </c>
      <c r="H45" s="2">
        <f t="shared" si="3"/>
        <v>590.30999999999995</v>
      </c>
      <c r="I45" s="2">
        <f t="shared" si="4"/>
        <v>181791.02999999997</v>
      </c>
    </row>
    <row r="46" spans="4:9" x14ac:dyDescent="0.25">
      <c r="D46" s="32">
        <f t="shared" si="5"/>
        <v>36</v>
      </c>
      <c r="E46" s="2">
        <f t="shared" si="0"/>
        <v>1603.83</v>
      </c>
      <c r="F46" s="2">
        <f t="shared" si="1"/>
        <v>1016.8</v>
      </c>
      <c r="G46" s="25">
        <f t="shared" si="2"/>
        <v>3.875E-2</v>
      </c>
      <c r="H46" s="2">
        <f t="shared" si="3"/>
        <v>587.03</v>
      </c>
      <c r="I46" s="2">
        <f t="shared" si="4"/>
        <v>180774.22999999998</v>
      </c>
    </row>
    <row r="47" spans="4:9" x14ac:dyDescent="0.25">
      <c r="D47" s="32">
        <f t="shared" si="5"/>
        <v>37</v>
      </c>
      <c r="E47" s="2">
        <f t="shared" si="0"/>
        <v>1603.83</v>
      </c>
      <c r="F47" s="2">
        <f t="shared" si="1"/>
        <v>1020.0799999999999</v>
      </c>
      <c r="G47" s="25">
        <f t="shared" si="2"/>
        <v>3.875E-2</v>
      </c>
      <c r="H47" s="2">
        <f t="shared" si="3"/>
        <v>583.75</v>
      </c>
      <c r="I47" s="2">
        <f t="shared" si="4"/>
        <v>179754.15</v>
      </c>
    </row>
    <row r="48" spans="4:9" x14ac:dyDescent="0.25">
      <c r="D48" s="32">
        <f t="shared" si="5"/>
        <v>38</v>
      </c>
      <c r="E48" s="2">
        <f t="shared" si="0"/>
        <v>1603.83</v>
      </c>
      <c r="F48" s="2">
        <f t="shared" si="1"/>
        <v>1023.3699999999999</v>
      </c>
      <c r="G48" s="25">
        <f t="shared" si="2"/>
        <v>3.875E-2</v>
      </c>
      <c r="H48" s="2">
        <f t="shared" si="3"/>
        <v>580.46</v>
      </c>
      <c r="I48" s="2">
        <f t="shared" si="4"/>
        <v>178730.78</v>
      </c>
    </row>
    <row r="49" spans="4:9" x14ac:dyDescent="0.25">
      <c r="D49" s="32">
        <f t="shared" si="5"/>
        <v>39</v>
      </c>
      <c r="E49" s="2">
        <f t="shared" si="0"/>
        <v>1603.83</v>
      </c>
      <c r="F49" s="2">
        <f t="shared" si="1"/>
        <v>1026.6799999999998</v>
      </c>
      <c r="G49" s="25">
        <f t="shared" si="2"/>
        <v>3.875E-2</v>
      </c>
      <c r="H49" s="2">
        <f t="shared" si="3"/>
        <v>577.15</v>
      </c>
      <c r="I49" s="2">
        <f t="shared" si="4"/>
        <v>177704.1</v>
      </c>
    </row>
    <row r="50" spans="4:9" x14ac:dyDescent="0.25">
      <c r="D50" s="32">
        <f t="shared" si="5"/>
        <v>40</v>
      </c>
      <c r="E50" s="2">
        <f t="shared" si="0"/>
        <v>1603.83</v>
      </c>
      <c r="F50" s="2">
        <f t="shared" si="1"/>
        <v>1029.9899999999998</v>
      </c>
      <c r="G50" s="25">
        <f t="shared" si="2"/>
        <v>3.875E-2</v>
      </c>
      <c r="H50" s="2">
        <f t="shared" si="3"/>
        <v>573.84</v>
      </c>
      <c r="I50" s="2">
        <f t="shared" si="4"/>
        <v>176674.11000000002</v>
      </c>
    </row>
    <row r="51" spans="4:9" x14ac:dyDescent="0.25">
      <c r="D51" s="32">
        <f t="shared" si="5"/>
        <v>41</v>
      </c>
      <c r="E51" s="2">
        <f t="shared" si="0"/>
        <v>1603.83</v>
      </c>
      <c r="F51" s="2">
        <f t="shared" si="1"/>
        <v>1033.32</v>
      </c>
      <c r="G51" s="25">
        <f t="shared" si="2"/>
        <v>3.875E-2</v>
      </c>
      <c r="H51" s="2">
        <f t="shared" si="3"/>
        <v>570.51</v>
      </c>
      <c r="I51" s="2">
        <f t="shared" si="4"/>
        <v>175640.79</v>
      </c>
    </row>
    <row r="52" spans="4:9" x14ac:dyDescent="0.25">
      <c r="D52" s="32">
        <f t="shared" si="5"/>
        <v>42</v>
      </c>
      <c r="E52" s="2">
        <f t="shared" si="0"/>
        <v>1603.83</v>
      </c>
      <c r="F52" s="2">
        <f t="shared" si="1"/>
        <v>1036.6599999999999</v>
      </c>
      <c r="G52" s="25">
        <f t="shared" si="2"/>
        <v>3.875E-2</v>
      </c>
      <c r="H52" s="2">
        <f t="shared" si="3"/>
        <v>567.16999999999996</v>
      </c>
      <c r="I52" s="2">
        <f t="shared" si="4"/>
        <v>174604.13</v>
      </c>
    </row>
    <row r="53" spans="4:9" x14ac:dyDescent="0.25">
      <c r="D53" s="32">
        <f t="shared" si="5"/>
        <v>43</v>
      </c>
      <c r="E53" s="2">
        <f t="shared" si="0"/>
        <v>1603.83</v>
      </c>
      <c r="F53" s="2">
        <f t="shared" si="1"/>
        <v>1040</v>
      </c>
      <c r="G53" s="25">
        <f t="shared" si="2"/>
        <v>3.875E-2</v>
      </c>
      <c r="H53" s="2">
        <f t="shared" si="3"/>
        <v>563.83000000000004</v>
      </c>
      <c r="I53" s="2">
        <f t="shared" si="4"/>
        <v>173564.13</v>
      </c>
    </row>
    <row r="54" spans="4:9" x14ac:dyDescent="0.25">
      <c r="D54" s="32">
        <f t="shared" si="5"/>
        <v>44</v>
      </c>
      <c r="E54" s="2">
        <f t="shared" si="0"/>
        <v>1603.83</v>
      </c>
      <c r="F54" s="2">
        <f t="shared" si="1"/>
        <v>1043.3599999999999</v>
      </c>
      <c r="G54" s="25">
        <f t="shared" si="2"/>
        <v>3.875E-2</v>
      </c>
      <c r="H54" s="2">
        <f t="shared" si="3"/>
        <v>560.47</v>
      </c>
      <c r="I54" s="2">
        <f t="shared" si="4"/>
        <v>172520.77000000002</v>
      </c>
    </row>
    <row r="55" spans="4:9" x14ac:dyDescent="0.25">
      <c r="D55" s="32">
        <f t="shared" si="5"/>
        <v>45</v>
      </c>
      <c r="E55" s="2">
        <f t="shared" si="0"/>
        <v>1603.83</v>
      </c>
      <c r="F55" s="2">
        <f t="shared" si="1"/>
        <v>1046.73</v>
      </c>
      <c r="G55" s="25">
        <f t="shared" si="2"/>
        <v>3.875E-2</v>
      </c>
      <c r="H55" s="2">
        <f t="shared" si="3"/>
        <v>557.1</v>
      </c>
      <c r="I55" s="2">
        <f t="shared" si="4"/>
        <v>171474.04</v>
      </c>
    </row>
    <row r="56" spans="4:9" x14ac:dyDescent="0.25">
      <c r="D56" s="32">
        <f t="shared" si="5"/>
        <v>46</v>
      </c>
      <c r="E56" s="2">
        <f t="shared" si="0"/>
        <v>1603.83</v>
      </c>
      <c r="F56" s="2">
        <f t="shared" si="1"/>
        <v>1050.1099999999999</v>
      </c>
      <c r="G56" s="25">
        <f t="shared" si="2"/>
        <v>3.875E-2</v>
      </c>
      <c r="H56" s="2">
        <f t="shared" si="3"/>
        <v>553.72</v>
      </c>
      <c r="I56" s="2">
        <f t="shared" si="4"/>
        <v>170423.93000000002</v>
      </c>
    </row>
    <row r="57" spans="4:9" x14ac:dyDescent="0.25">
      <c r="D57" s="32">
        <f t="shared" si="5"/>
        <v>47</v>
      </c>
      <c r="E57" s="2">
        <f t="shared" si="0"/>
        <v>1603.83</v>
      </c>
      <c r="F57" s="2">
        <f t="shared" si="1"/>
        <v>1053.5</v>
      </c>
      <c r="G57" s="25">
        <f t="shared" si="2"/>
        <v>3.875E-2</v>
      </c>
      <c r="H57" s="2">
        <f t="shared" si="3"/>
        <v>550.33000000000004</v>
      </c>
      <c r="I57" s="2">
        <f t="shared" si="4"/>
        <v>169370.43000000002</v>
      </c>
    </row>
    <row r="58" spans="4:9" x14ac:dyDescent="0.25">
      <c r="D58" s="32">
        <f t="shared" si="5"/>
        <v>48</v>
      </c>
      <c r="E58" s="2">
        <f t="shared" si="0"/>
        <v>1603.83</v>
      </c>
      <c r="F58" s="2">
        <f t="shared" si="1"/>
        <v>1056.9000000000001</v>
      </c>
      <c r="G58" s="25">
        <f t="shared" si="2"/>
        <v>3.875E-2</v>
      </c>
      <c r="H58" s="2">
        <f t="shared" si="3"/>
        <v>546.92999999999995</v>
      </c>
      <c r="I58" s="2">
        <f t="shared" si="4"/>
        <v>168313.53000000003</v>
      </c>
    </row>
    <row r="59" spans="4:9" x14ac:dyDescent="0.25">
      <c r="D59" s="32">
        <f t="shared" si="5"/>
        <v>49</v>
      </c>
      <c r="E59" s="2">
        <f t="shared" si="0"/>
        <v>1603.83</v>
      </c>
      <c r="F59" s="2">
        <f t="shared" si="1"/>
        <v>1060.32</v>
      </c>
      <c r="G59" s="25">
        <f t="shared" si="2"/>
        <v>3.875E-2</v>
      </c>
      <c r="H59" s="2">
        <f t="shared" si="3"/>
        <v>543.51</v>
      </c>
      <c r="I59" s="2">
        <f t="shared" si="4"/>
        <v>167253.21000000002</v>
      </c>
    </row>
    <row r="60" spans="4:9" x14ac:dyDescent="0.25">
      <c r="D60" s="32">
        <f t="shared" si="5"/>
        <v>50</v>
      </c>
      <c r="E60" s="2">
        <f t="shared" si="0"/>
        <v>1603.83</v>
      </c>
      <c r="F60" s="2">
        <f t="shared" si="1"/>
        <v>1063.7399999999998</v>
      </c>
      <c r="G60" s="25">
        <f t="shared" si="2"/>
        <v>3.875E-2</v>
      </c>
      <c r="H60" s="2">
        <f t="shared" si="3"/>
        <v>540.09</v>
      </c>
      <c r="I60" s="2">
        <f t="shared" si="4"/>
        <v>166189.47000000003</v>
      </c>
    </row>
    <row r="61" spans="4:9" x14ac:dyDescent="0.25">
      <c r="D61" s="32">
        <f t="shared" si="5"/>
        <v>51</v>
      </c>
      <c r="E61" s="2">
        <f t="shared" si="0"/>
        <v>1603.83</v>
      </c>
      <c r="F61" s="2">
        <f t="shared" si="1"/>
        <v>1067.1799999999998</v>
      </c>
      <c r="G61" s="25">
        <f t="shared" si="2"/>
        <v>3.875E-2</v>
      </c>
      <c r="H61" s="2">
        <f t="shared" si="3"/>
        <v>536.65</v>
      </c>
      <c r="I61" s="2">
        <f t="shared" si="4"/>
        <v>165122.29000000004</v>
      </c>
    </row>
    <row r="62" spans="4:9" x14ac:dyDescent="0.25">
      <c r="D62" s="32">
        <f t="shared" si="5"/>
        <v>52</v>
      </c>
      <c r="E62" s="2">
        <f t="shared" si="0"/>
        <v>1603.83</v>
      </c>
      <c r="F62" s="2">
        <f t="shared" si="1"/>
        <v>1070.6199999999999</v>
      </c>
      <c r="G62" s="25">
        <f t="shared" si="2"/>
        <v>3.875E-2</v>
      </c>
      <c r="H62" s="2">
        <f t="shared" si="3"/>
        <v>533.21</v>
      </c>
      <c r="I62" s="2">
        <f t="shared" si="4"/>
        <v>164051.67000000004</v>
      </c>
    </row>
    <row r="63" spans="4:9" x14ac:dyDescent="0.25">
      <c r="D63" s="32">
        <f t="shared" si="5"/>
        <v>53</v>
      </c>
      <c r="E63" s="2">
        <f t="shared" si="0"/>
        <v>1603.83</v>
      </c>
      <c r="F63" s="2">
        <f t="shared" si="1"/>
        <v>1074.08</v>
      </c>
      <c r="G63" s="25">
        <f t="shared" si="2"/>
        <v>3.875E-2</v>
      </c>
      <c r="H63" s="2">
        <f t="shared" si="3"/>
        <v>529.75</v>
      </c>
      <c r="I63" s="2">
        <f t="shared" si="4"/>
        <v>162977.59000000005</v>
      </c>
    </row>
    <row r="64" spans="4:9" x14ac:dyDescent="0.25">
      <c r="D64" s="32">
        <f t="shared" si="5"/>
        <v>54</v>
      </c>
      <c r="E64" s="2">
        <f t="shared" si="0"/>
        <v>1603.83</v>
      </c>
      <c r="F64" s="2">
        <f t="shared" si="1"/>
        <v>1077.55</v>
      </c>
      <c r="G64" s="25">
        <f t="shared" si="2"/>
        <v>3.875E-2</v>
      </c>
      <c r="H64" s="2">
        <f t="shared" si="3"/>
        <v>526.28</v>
      </c>
      <c r="I64" s="2">
        <f t="shared" si="4"/>
        <v>161900.04000000007</v>
      </c>
    </row>
    <row r="65" spans="4:9" x14ac:dyDescent="0.25">
      <c r="D65" s="32">
        <f t="shared" si="5"/>
        <v>55</v>
      </c>
      <c r="E65" s="2">
        <f t="shared" si="0"/>
        <v>1603.83</v>
      </c>
      <c r="F65" s="2">
        <f t="shared" si="1"/>
        <v>1081.03</v>
      </c>
      <c r="G65" s="25">
        <f t="shared" si="2"/>
        <v>3.875E-2</v>
      </c>
      <c r="H65" s="2">
        <f t="shared" si="3"/>
        <v>522.79999999999995</v>
      </c>
      <c r="I65" s="2">
        <f t="shared" si="4"/>
        <v>160819.01000000007</v>
      </c>
    </row>
    <row r="66" spans="4:9" x14ac:dyDescent="0.25">
      <c r="D66" s="32">
        <f t="shared" si="5"/>
        <v>56</v>
      </c>
      <c r="E66" s="2">
        <f t="shared" si="0"/>
        <v>1603.83</v>
      </c>
      <c r="F66" s="2">
        <f t="shared" si="1"/>
        <v>1084.52</v>
      </c>
      <c r="G66" s="25">
        <f t="shared" si="2"/>
        <v>3.875E-2</v>
      </c>
      <c r="H66" s="2">
        <f t="shared" si="3"/>
        <v>519.30999999999995</v>
      </c>
      <c r="I66" s="2">
        <f t="shared" si="4"/>
        <v>159734.49000000008</v>
      </c>
    </row>
    <row r="67" spans="4:9" x14ac:dyDescent="0.25">
      <c r="D67" s="32">
        <f t="shared" si="5"/>
        <v>57</v>
      </c>
      <c r="E67" s="2">
        <f t="shared" si="0"/>
        <v>1603.83</v>
      </c>
      <c r="F67" s="2">
        <f t="shared" si="1"/>
        <v>1088.02</v>
      </c>
      <c r="G67" s="25">
        <f t="shared" si="2"/>
        <v>3.875E-2</v>
      </c>
      <c r="H67" s="2">
        <f t="shared" si="3"/>
        <v>515.80999999999995</v>
      </c>
      <c r="I67" s="2">
        <f t="shared" si="4"/>
        <v>158646.47000000009</v>
      </c>
    </row>
    <row r="68" spans="4:9" x14ac:dyDescent="0.25">
      <c r="D68" s="32">
        <f t="shared" si="5"/>
        <v>58</v>
      </c>
      <c r="E68" s="2">
        <f t="shared" si="0"/>
        <v>1603.83</v>
      </c>
      <c r="F68" s="2">
        <f t="shared" si="1"/>
        <v>1091.53</v>
      </c>
      <c r="G68" s="25">
        <f t="shared" si="2"/>
        <v>3.875E-2</v>
      </c>
      <c r="H68" s="2">
        <f t="shared" si="3"/>
        <v>512.29999999999995</v>
      </c>
      <c r="I68" s="2">
        <f t="shared" si="4"/>
        <v>157554.94000000009</v>
      </c>
    </row>
    <row r="69" spans="4:9" x14ac:dyDescent="0.25">
      <c r="D69" s="32">
        <f t="shared" si="5"/>
        <v>59</v>
      </c>
      <c r="E69" s="2">
        <f t="shared" si="0"/>
        <v>1603.83</v>
      </c>
      <c r="F69" s="2">
        <f t="shared" si="1"/>
        <v>1095.06</v>
      </c>
      <c r="G69" s="25">
        <f t="shared" si="2"/>
        <v>3.875E-2</v>
      </c>
      <c r="H69" s="2">
        <f t="shared" si="3"/>
        <v>508.77</v>
      </c>
      <c r="I69" s="2">
        <f t="shared" si="4"/>
        <v>156459.88000000009</v>
      </c>
    </row>
    <row r="70" spans="4:9" x14ac:dyDescent="0.25">
      <c r="D70" s="32">
        <f t="shared" si="5"/>
        <v>60</v>
      </c>
      <c r="E70" s="2">
        <f t="shared" si="0"/>
        <v>1603.83</v>
      </c>
      <c r="F70" s="2">
        <f t="shared" si="1"/>
        <v>1098.5899999999999</v>
      </c>
      <c r="G70" s="25">
        <f t="shared" si="2"/>
        <v>3.875E-2</v>
      </c>
      <c r="H70" s="2">
        <f t="shared" si="3"/>
        <v>505.24</v>
      </c>
      <c r="I70" s="2">
        <f t="shared" si="4"/>
        <v>155361.2900000001</v>
      </c>
    </row>
    <row r="71" spans="4:9" x14ac:dyDescent="0.25">
      <c r="D71" s="32">
        <f t="shared" si="5"/>
        <v>61</v>
      </c>
      <c r="E71" s="2">
        <f t="shared" si="0"/>
        <v>1603.83</v>
      </c>
      <c r="F71" s="2">
        <f t="shared" si="1"/>
        <v>1102.1399999999999</v>
      </c>
      <c r="G71" s="25">
        <f t="shared" si="2"/>
        <v>3.875E-2</v>
      </c>
      <c r="H71" s="2">
        <f t="shared" si="3"/>
        <v>501.69</v>
      </c>
      <c r="I71" s="2">
        <f t="shared" si="4"/>
        <v>154259.15000000008</v>
      </c>
    </row>
    <row r="72" spans="4:9" x14ac:dyDescent="0.25">
      <c r="D72" s="32">
        <f t="shared" si="5"/>
        <v>62</v>
      </c>
      <c r="E72" s="2">
        <f t="shared" si="0"/>
        <v>1603.83</v>
      </c>
      <c r="F72" s="2">
        <f t="shared" si="1"/>
        <v>1105.6999999999998</v>
      </c>
      <c r="G72" s="25">
        <f t="shared" si="2"/>
        <v>3.875E-2</v>
      </c>
      <c r="H72" s="2">
        <f t="shared" si="3"/>
        <v>498.13</v>
      </c>
      <c r="I72" s="2">
        <f t="shared" si="4"/>
        <v>153153.45000000007</v>
      </c>
    </row>
    <row r="73" spans="4:9" x14ac:dyDescent="0.25">
      <c r="D73" s="32">
        <f t="shared" si="5"/>
        <v>63</v>
      </c>
      <c r="E73" s="2">
        <f t="shared" si="0"/>
        <v>1603.83</v>
      </c>
      <c r="F73" s="2">
        <f t="shared" si="1"/>
        <v>1109.27</v>
      </c>
      <c r="G73" s="25">
        <f t="shared" si="2"/>
        <v>3.875E-2</v>
      </c>
      <c r="H73" s="2">
        <f t="shared" si="3"/>
        <v>494.56</v>
      </c>
      <c r="I73" s="2">
        <f t="shared" si="4"/>
        <v>152044.18000000008</v>
      </c>
    </row>
    <row r="74" spans="4:9" x14ac:dyDescent="0.25">
      <c r="D74" s="32">
        <f t="shared" si="5"/>
        <v>64</v>
      </c>
      <c r="E74" s="2">
        <f t="shared" si="0"/>
        <v>1603.83</v>
      </c>
      <c r="F74" s="2">
        <f t="shared" si="1"/>
        <v>1112.8499999999999</v>
      </c>
      <c r="G74" s="25">
        <f t="shared" si="2"/>
        <v>3.875E-2</v>
      </c>
      <c r="H74" s="2">
        <f t="shared" si="3"/>
        <v>490.98</v>
      </c>
      <c r="I74" s="2">
        <f t="shared" si="4"/>
        <v>150931.33000000007</v>
      </c>
    </row>
    <row r="75" spans="4:9" x14ac:dyDescent="0.25">
      <c r="D75" s="32">
        <f t="shared" si="5"/>
        <v>65</v>
      </c>
      <c r="E75" s="2">
        <f t="shared" si="0"/>
        <v>1603.83</v>
      </c>
      <c r="F75" s="2">
        <f t="shared" si="1"/>
        <v>1116.4499999999998</v>
      </c>
      <c r="G75" s="25">
        <f t="shared" si="2"/>
        <v>3.875E-2</v>
      </c>
      <c r="H75" s="2">
        <f t="shared" si="3"/>
        <v>487.38</v>
      </c>
      <c r="I75" s="2">
        <f t="shared" si="4"/>
        <v>149814.88000000006</v>
      </c>
    </row>
    <row r="76" spans="4:9" x14ac:dyDescent="0.25">
      <c r="D76" s="32">
        <f t="shared" si="5"/>
        <v>66</v>
      </c>
      <c r="E76" s="2">
        <f t="shared" ref="E76:E139" si="6">-ROUND($C$6,2)</f>
        <v>1603.83</v>
      </c>
      <c r="F76" s="2">
        <f t="shared" ref="F76:F139" si="7">E76-H76</f>
        <v>1120.05</v>
      </c>
      <c r="G76" s="25">
        <f t="shared" ref="G76:G139" si="8">VLOOKUP(D76,$K$11:$L$23,2,TRUE)</f>
        <v>3.875E-2</v>
      </c>
      <c r="H76" s="2">
        <f t="shared" ref="H76:H139" si="9">ROUND(I75*G76/12,2)</f>
        <v>483.78</v>
      </c>
      <c r="I76" s="2">
        <f t="shared" ref="I76:I139" si="10">I75-F76</f>
        <v>148694.83000000007</v>
      </c>
    </row>
    <row r="77" spans="4:9" x14ac:dyDescent="0.25">
      <c r="D77" s="32">
        <f t="shared" ref="D77:D140" si="11">D76+1</f>
        <v>67</v>
      </c>
      <c r="E77" s="2">
        <f t="shared" si="6"/>
        <v>1603.83</v>
      </c>
      <c r="F77" s="2">
        <f t="shared" si="7"/>
        <v>1123.6699999999998</v>
      </c>
      <c r="G77" s="25">
        <f t="shared" si="8"/>
        <v>3.875E-2</v>
      </c>
      <c r="H77" s="2">
        <f t="shared" si="9"/>
        <v>480.16</v>
      </c>
      <c r="I77" s="2">
        <f t="shared" si="10"/>
        <v>147571.16000000006</v>
      </c>
    </row>
    <row r="78" spans="4:9" x14ac:dyDescent="0.25">
      <c r="D78" s="32">
        <f t="shared" si="11"/>
        <v>68</v>
      </c>
      <c r="E78" s="2">
        <f t="shared" si="6"/>
        <v>1603.83</v>
      </c>
      <c r="F78" s="2">
        <f t="shared" si="7"/>
        <v>1127.3</v>
      </c>
      <c r="G78" s="25">
        <f t="shared" si="8"/>
        <v>3.875E-2</v>
      </c>
      <c r="H78" s="2">
        <f t="shared" si="9"/>
        <v>476.53</v>
      </c>
      <c r="I78" s="2">
        <f t="shared" si="10"/>
        <v>146443.86000000007</v>
      </c>
    </row>
    <row r="79" spans="4:9" x14ac:dyDescent="0.25">
      <c r="D79" s="32">
        <f t="shared" si="11"/>
        <v>69</v>
      </c>
      <c r="E79" s="2">
        <f t="shared" si="6"/>
        <v>1603.83</v>
      </c>
      <c r="F79" s="2">
        <f t="shared" si="7"/>
        <v>1130.94</v>
      </c>
      <c r="G79" s="25">
        <f t="shared" si="8"/>
        <v>3.875E-2</v>
      </c>
      <c r="H79" s="2">
        <f t="shared" si="9"/>
        <v>472.89</v>
      </c>
      <c r="I79" s="2">
        <f t="shared" si="10"/>
        <v>145312.92000000007</v>
      </c>
    </row>
    <row r="80" spans="4:9" x14ac:dyDescent="0.25">
      <c r="D80" s="32">
        <f t="shared" si="11"/>
        <v>70</v>
      </c>
      <c r="E80" s="2">
        <f t="shared" si="6"/>
        <v>1603.83</v>
      </c>
      <c r="F80" s="2">
        <f t="shared" si="7"/>
        <v>1134.5899999999999</v>
      </c>
      <c r="G80" s="25">
        <f t="shared" si="8"/>
        <v>3.875E-2</v>
      </c>
      <c r="H80" s="2">
        <f t="shared" si="9"/>
        <v>469.24</v>
      </c>
      <c r="I80" s="2">
        <f t="shared" si="10"/>
        <v>144178.33000000007</v>
      </c>
    </row>
    <row r="81" spans="4:9" x14ac:dyDescent="0.25">
      <c r="D81" s="32">
        <f t="shared" si="11"/>
        <v>71</v>
      </c>
      <c r="E81" s="2">
        <f t="shared" si="6"/>
        <v>1603.83</v>
      </c>
      <c r="F81" s="2">
        <f t="shared" si="7"/>
        <v>1138.25</v>
      </c>
      <c r="G81" s="25">
        <f t="shared" si="8"/>
        <v>3.875E-2</v>
      </c>
      <c r="H81" s="2">
        <f t="shared" si="9"/>
        <v>465.58</v>
      </c>
      <c r="I81" s="2">
        <f t="shared" si="10"/>
        <v>143040.08000000007</v>
      </c>
    </row>
    <row r="82" spans="4:9" x14ac:dyDescent="0.25">
      <c r="D82" s="32">
        <f t="shared" si="11"/>
        <v>72</v>
      </c>
      <c r="E82" s="2">
        <f t="shared" si="6"/>
        <v>1603.83</v>
      </c>
      <c r="F82" s="2">
        <f t="shared" si="7"/>
        <v>1141.9299999999998</v>
      </c>
      <c r="G82" s="25">
        <f t="shared" si="8"/>
        <v>3.875E-2</v>
      </c>
      <c r="H82" s="2">
        <f t="shared" si="9"/>
        <v>461.9</v>
      </c>
      <c r="I82" s="2">
        <f t="shared" si="10"/>
        <v>141898.15000000008</v>
      </c>
    </row>
    <row r="83" spans="4:9" x14ac:dyDescent="0.25">
      <c r="D83" s="32">
        <f t="shared" si="11"/>
        <v>73</v>
      </c>
      <c r="E83" s="2">
        <f t="shared" si="6"/>
        <v>1603.83</v>
      </c>
      <c r="F83" s="2">
        <f t="shared" si="7"/>
        <v>1145.6199999999999</v>
      </c>
      <c r="G83" s="25">
        <f t="shared" si="8"/>
        <v>3.875E-2</v>
      </c>
      <c r="H83" s="2">
        <f t="shared" si="9"/>
        <v>458.21</v>
      </c>
      <c r="I83" s="2">
        <f t="shared" si="10"/>
        <v>140752.53000000009</v>
      </c>
    </row>
    <row r="84" spans="4:9" x14ac:dyDescent="0.25">
      <c r="D84" s="32">
        <f t="shared" si="11"/>
        <v>74</v>
      </c>
      <c r="E84" s="2">
        <f t="shared" si="6"/>
        <v>1603.83</v>
      </c>
      <c r="F84" s="2">
        <f t="shared" si="7"/>
        <v>1149.32</v>
      </c>
      <c r="G84" s="25">
        <f t="shared" si="8"/>
        <v>3.875E-2</v>
      </c>
      <c r="H84" s="2">
        <f t="shared" si="9"/>
        <v>454.51</v>
      </c>
      <c r="I84" s="2">
        <f t="shared" si="10"/>
        <v>139603.21000000008</v>
      </c>
    </row>
    <row r="85" spans="4:9" x14ac:dyDescent="0.25">
      <c r="D85" s="32">
        <f t="shared" si="11"/>
        <v>75</v>
      </c>
      <c r="E85" s="2">
        <f t="shared" si="6"/>
        <v>1603.83</v>
      </c>
      <c r="F85" s="2">
        <f t="shared" si="7"/>
        <v>1153.03</v>
      </c>
      <c r="G85" s="25">
        <f t="shared" si="8"/>
        <v>3.875E-2</v>
      </c>
      <c r="H85" s="2">
        <f t="shared" si="9"/>
        <v>450.8</v>
      </c>
      <c r="I85" s="2">
        <f t="shared" si="10"/>
        <v>138450.18000000008</v>
      </c>
    </row>
    <row r="86" spans="4:9" x14ac:dyDescent="0.25">
      <c r="D86" s="32">
        <f t="shared" si="11"/>
        <v>76</v>
      </c>
      <c r="E86" s="2">
        <f t="shared" si="6"/>
        <v>1603.83</v>
      </c>
      <c r="F86" s="2">
        <f t="shared" si="7"/>
        <v>1156.75</v>
      </c>
      <c r="G86" s="25">
        <f t="shared" si="8"/>
        <v>3.875E-2</v>
      </c>
      <c r="H86" s="2">
        <f t="shared" si="9"/>
        <v>447.08</v>
      </c>
      <c r="I86" s="2">
        <f t="shared" si="10"/>
        <v>137293.43000000008</v>
      </c>
    </row>
    <row r="87" spans="4:9" x14ac:dyDescent="0.25">
      <c r="D87" s="32">
        <f t="shared" si="11"/>
        <v>77</v>
      </c>
      <c r="E87" s="2">
        <f t="shared" si="6"/>
        <v>1603.83</v>
      </c>
      <c r="F87" s="2">
        <f t="shared" si="7"/>
        <v>1160.49</v>
      </c>
      <c r="G87" s="25">
        <f t="shared" si="8"/>
        <v>3.875E-2</v>
      </c>
      <c r="H87" s="2">
        <f t="shared" si="9"/>
        <v>443.34</v>
      </c>
      <c r="I87" s="2">
        <f t="shared" si="10"/>
        <v>136132.94000000009</v>
      </c>
    </row>
    <row r="88" spans="4:9" x14ac:dyDescent="0.25">
      <c r="D88" s="32">
        <f t="shared" si="11"/>
        <v>78</v>
      </c>
      <c r="E88" s="2">
        <f t="shared" si="6"/>
        <v>1603.83</v>
      </c>
      <c r="F88" s="2">
        <f t="shared" si="7"/>
        <v>1164.23</v>
      </c>
      <c r="G88" s="25">
        <f t="shared" si="8"/>
        <v>3.875E-2</v>
      </c>
      <c r="H88" s="2">
        <f t="shared" si="9"/>
        <v>439.6</v>
      </c>
      <c r="I88" s="2">
        <f t="shared" si="10"/>
        <v>134968.71000000008</v>
      </c>
    </row>
    <row r="89" spans="4:9" x14ac:dyDescent="0.25">
      <c r="D89" s="32">
        <f t="shared" si="11"/>
        <v>79</v>
      </c>
      <c r="E89" s="2">
        <f t="shared" si="6"/>
        <v>1603.83</v>
      </c>
      <c r="F89" s="2">
        <f t="shared" si="7"/>
        <v>1167.99</v>
      </c>
      <c r="G89" s="25">
        <f t="shared" si="8"/>
        <v>3.875E-2</v>
      </c>
      <c r="H89" s="2">
        <f t="shared" si="9"/>
        <v>435.84</v>
      </c>
      <c r="I89" s="2">
        <f t="shared" si="10"/>
        <v>133800.72000000009</v>
      </c>
    </row>
    <row r="90" spans="4:9" x14ac:dyDescent="0.25">
      <c r="D90" s="32">
        <f t="shared" si="11"/>
        <v>80</v>
      </c>
      <c r="E90" s="2">
        <f t="shared" si="6"/>
        <v>1603.83</v>
      </c>
      <c r="F90" s="2">
        <f t="shared" si="7"/>
        <v>1171.77</v>
      </c>
      <c r="G90" s="25">
        <f t="shared" si="8"/>
        <v>3.875E-2</v>
      </c>
      <c r="H90" s="2">
        <f t="shared" si="9"/>
        <v>432.06</v>
      </c>
      <c r="I90" s="2">
        <f t="shared" si="10"/>
        <v>132628.9500000001</v>
      </c>
    </row>
    <row r="91" spans="4:9" x14ac:dyDescent="0.25">
      <c r="D91" s="32">
        <f t="shared" si="11"/>
        <v>81</v>
      </c>
      <c r="E91" s="2">
        <f t="shared" si="6"/>
        <v>1603.83</v>
      </c>
      <c r="F91" s="2">
        <f t="shared" si="7"/>
        <v>1175.55</v>
      </c>
      <c r="G91" s="25">
        <f t="shared" si="8"/>
        <v>3.875E-2</v>
      </c>
      <c r="H91" s="2">
        <f t="shared" si="9"/>
        <v>428.28</v>
      </c>
      <c r="I91" s="2">
        <f t="shared" si="10"/>
        <v>131453.40000000011</v>
      </c>
    </row>
    <row r="92" spans="4:9" x14ac:dyDescent="0.25">
      <c r="D92" s="32">
        <f t="shared" si="11"/>
        <v>82</v>
      </c>
      <c r="E92" s="2">
        <f t="shared" si="6"/>
        <v>1603.83</v>
      </c>
      <c r="F92" s="2">
        <f t="shared" si="7"/>
        <v>1179.3499999999999</v>
      </c>
      <c r="G92" s="25">
        <f t="shared" si="8"/>
        <v>3.875E-2</v>
      </c>
      <c r="H92" s="2">
        <f t="shared" si="9"/>
        <v>424.48</v>
      </c>
      <c r="I92" s="2">
        <f t="shared" si="10"/>
        <v>130274.0500000001</v>
      </c>
    </row>
    <row r="93" spans="4:9" x14ac:dyDescent="0.25">
      <c r="D93" s="32">
        <f t="shared" si="11"/>
        <v>83</v>
      </c>
      <c r="E93" s="2">
        <f t="shared" si="6"/>
        <v>1603.83</v>
      </c>
      <c r="F93" s="2">
        <f t="shared" si="7"/>
        <v>1183.1499999999999</v>
      </c>
      <c r="G93" s="25">
        <f t="shared" si="8"/>
        <v>3.875E-2</v>
      </c>
      <c r="H93" s="2">
        <f t="shared" si="9"/>
        <v>420.68</v>
      </c>
      <c r="I93" s="2">
        <f t="shared" si="10"/>
        <v>129090.90000000011</v>
      </c>
    </row>
    <row r="94" spans="4:9" x14ac:dyDescent="0.25">
      <c r="D94" s="32">
        <f t="shared" si="11"/>
        <v>84</v>
      </c>
      <c r="E94" s="2">
        <f t="shared" si="6"/>
        <v>1603.83</v>
      </c>
      <c r="F94" s="2">
        <f t="shared" si="7"/>
        <v>1186.9699999999998</v>
      </c>
      <c r="G94" s="25">
        <f t="shared" si="8"/>
        <v>3.875E-2</v>
      </c>
      <c r="H94" s="2">
        <f t="shared" si="9"/>
        <v>416.86</v>
      </c>
      <c r="I94" s="2">
        <f t="shared" si="10"/>
        <v>127903.93000000011</v>
      </c>
    </row>
    <row r="95" spans="4:9" x14ac:dyDescent="0.25">
      <c r="D95" s="32">
        <f t="shared" si="11"/>
        <v>85</v>
      </c>
      <c r="E95" s="2">
        <f t="shared" si="6"/>
        <v>1603.83</v>
      </c>
      <c r="F95" s="2">
        <f t="shared" si="7"/>
        <v>1190.81</v>
      </c>
      <c r="G95" s="25">
        <f t="shared" si="8"/>
        <v>3.875E-2</v>
      </c>
      <c r="H95" s="2">
        <f t="shared" si="9"/>
        <v>413.02</v>
      </c>
      <c r="I95" s="2">
        <f t="shared" si="10"/>
        <v>126713.12000000011</v>
      </c>
    </row>
    <row r="96" spans="4:9" x14ac:dyDescent="0.25">
      <c r="D96" s="32">
        <f t="shared" si="11"/>
        <v>86</v>
      </c>
      <c r="E96" s="2">
        <f t="shared" si="6"/>
        <v>1603.83</v>
      </c>
      <c r="F96" s="2">
        <f t="shared" si="7"/>
        <v>1194.6499999999999</v>
      </c>
      <c r="G96" s="25">
        <f t="shared" si="8"/>
        <v>3.875E-2</v>
      </c>
      <c r="H96" s="2">
        <f t="shared" si="9"/>
        <v>409.18</v>
      </c>
      <c r="I96" s="2">
        <f t="shared" si="10"/>
        <v>125518.47000000012</v>
      </c>
    </row>
    <row r="97" spans="4:9" x14ac:dyDescent="0.25">
      <c r="D97" s="32">
        <f t="shared" si="11"/>
        <v>87</v>
      </c>
      <c r="E97" s="2">
        <f t="shared" si="6"/>
        <v>1603.83</v>
      </c>
      <c r="F97" s="2">
        <f t="shared" si="7"/>
        <v>1198.51</v>
      </c>
      <c r="G97" s="25">
        <f t="shared" si="8"/>
        <v>3.875E-2</v>
      </c>
      <c r="H97" s="2">
        <f t="shared" si="9"/>
        <v>405.32</v>
      </c>
      <c r="I97" s="2">
        <f t="shared" si="10"/>
        <v>124319.96000000012</v>
      </c>
    </row>
    <row r="98" spans="4:9" x14ac:dyDescent="0.25">
      <c r="D98" s="32">
        <f t="shared" si="11"/>
        <v>88</v>
      </c>
      <c r="E98" s="2">
        <f t="shared" si="6"/>
        <v>1603.83</v>
      </c>
      <c r="F98" s="2">
        <f t="shared" si="7"/>
        <v>1202.3799999999999</v>
      </c>
      <c r="G98" s="25">
        <f t="shared" si="8"/>
        <v>3.875E-2</v>
      </c>
      <c r="H98" s="2">
        <f t="shared" si="9"/>
        <v>401.45</v>
      </c>
      <c r="I98" s="2">
        <f t="shared" si="10"/>
        <v>123117.58000000012</v>
      </c>
    </row>
    <row r="99" spans="4:9" x14ac:dyDescent="0.25">
      <c r="D99" s="32">
        <f t="shared" si="11"/>
        <v>89</v>
      </c>
      <c r="E99" s="2">
        <f t="shared" si="6"/>
        <v>1603.83</v>
      </c>
      <c r="F99" s="2">
        <f t="shared" si="7"/>
        <v>1206.26</v>
      </c>
      <c r="G99" s="25">
        <f t="shared" si="8"/>
        <v>3.875E-2</v>
      </c>
      <c r="H99" s="2">
        <f t="shared" si="9"/>
        <v>397.57</v>
      </c>
      <c r="I99" s="2">
        <f t="shared" si="10"/>
        <v>121911.32000000012</v>
      </c>
    </row>
    <row r="100" spans="4:9" x14ac:dyDescent="0.25">
      <c r="D100" s="32">
        <f t="shared" si="11"/>
        <v>90</v>
      </c>
      <c r="E100" s="2">
        <f t="shared" si="6"/>
        <v>1603.83</v>
      </c>
      <c r="F100" s="2">
        <f t="shared" si="7"/>
        <v>1210.1599999999999</v>
      </c>
      <c r="G100" s="25">
        <f t="shared" si="8"/>
        <v>3.875E-2</v>
      </c>
      <c r="H100" s="2">
        <f t="shared" si="9"/>
        <v>393.67</v>
      </c>
      <c r="I100" s="2">
        <f t="shared" si="10"/>
        <v>120701.16000000012</v>
      </c>
    </row>
    <row r="101" spans="4:9" x14ac:dyDescent="0.25">
      <c r="D101" s="32">
        <f t="shared" si="11"/>
        <v>91</v>
      </c>
      <c r="E101" s="2">
        <f t="shared" si="6"/>
        <v>1603.83</v>
      </c>
      <c r="F101" s="2">
        <f t="shared" si="7"/>
        <v>1214.07</v>
      </c>
      <c r="G101" s="25">
        <f t="shared" si="8"/>
        <v>3.875E-2</v>
      </c>
      <c r="H101" s="2">
        <f t="shared" si="9"/>
        <v>389.76</v>
      </c>
      <c r="I101" s="2">
        <f t="shared" si="10"/>
        <v>119487.09000000011</v>
      </c>
    </row>
    <row r="102" spans="4:9" x14ac:dyDescent="0.25">
      <c r="D102" s="32">
        <f t="shared" si="11"/>
        <v>92</v>
      </c>
      <c r="E102" s="2">
        <f t="shared" si="6"/>
        <v>1603.83</v>
      </c>
      <c r="F102" s="2">
        <f t="shared" si="7"/>
        <v>1217.99</v>
      </c>
      <c r="G102" s="25">
        <f t="shared" si="8"/>
        <v>3.875E-2</v>
      </c>
      <c r="H102" s="2">
        <f t="shared" si="9"/>
        <v>385.84</v>
      </c>
      <c r="I102" s="2">
        <f t="shared" si="10"/>
        <v>118269.10000000011</v>
      </c>
    </row>
    <row r="103" spans="4:9" x14ac:dyDescent="0.25">
      <c r="D103" s="32">
        <f t="shared" si="11"/>
        <v>93</v>
      </c>
      <c r="E103" s="2">
        <f t="shared" si="6"/>
        <v>1603.83</v>
      </c>
      <c r="F103" s="2">
        <f t="shared" si="7"/>
        <v>1221.9199999999998</v>
      </c>
      <c r="G103" s="25">
        <f t="shared" si="8"/>
        <v>3.875E-2</v>
      </c>
      <c r="H103" s="2">
        <f t="shared" si="9"/>
        <v>381.91</v>
      </c>
      <c r="I103" s="2">
        <f t="shared" si="10"/>
        <v>117047.18000000011</v>
      </c>
    </row>
    <row r="104" spans="4:9" x14ac:dyDescent="0.25">
      <c r="D104" s="32">
        <f t="shared" si="11"/>
        <v>94</v>
      </c>
      <c r="E104" s="2">
        <f t="shared" si="6"/>
        <v>1603.83</v>
      </c>
      <c r="F104" s="2">
        <f t="shared" si="7"/>
        <v>1225.8699999999999</v>
      </c>
      <c r="G104" s="25">
        <f t="shared" si="8"/>
        <v>3.875E-2</v>
      </c>
      <c r="H104" s="2">
        <f t="shared" si="9"/>
        <v>377.96</v>
      </c>
      <c r="I104" s="2">
        <f t="shared" si="10"/>
        <v>115821.31000000011</v>
      </c>
    </row>
    <row r="105" spans="4:9" x14ac:dyDescent="0.25">
      <c r="D105" s="32">
        <f t="shared" si="11"/>
        <v>95</v>
      </c>
      <c r="E105" s="2">
        <f t="shared" si="6"/>
        <v>1603.83</v>
      </c>
      <c r="F105" s="2">
        <f t="shared" si="7"/>
        <v>1229.82</v>
      </c>
      <c r="G105" s="25">
        <f t="shared" si="8"/>
        <v>3.875E-2</v>
      </c>
      <c r="H105" s="2">
        <f t="shared" si="9"/>
        <v>374.01</v>
      </c>
      <c r="I105" s="2">
        <f t="shared" si="10"/>
        <v>114591.49000000011</v>
      </c>
    </row>
    <row r="106" spans="4:9" x14ac:dyDescent="0.25">
      <c r="D106" s="32">
        <f t="shared" si="11"/>
        <v>96</v>
      </c>
      <c r="E106" s="2">
        <f t="shared" si="6"/>
        <v>1603.83</v>
      </c>
      <c r="F106" s="2">
        <f t="shared" si="7"/>
        <v>1233.79</v>
      </c>
      <c r="G106" s="25">
        <f t="shared" si="8"/>
        <v>3.875E-2</v>
      </c>
      <c r="H106" s="2">
        <f t="shared" si="9"/>
        <v>370.04</v>
      </c>
      <c r="I106" s="2">
        <f t="shared" si="10"/>
        <v>113357.70000000011</v>
      </c>
    </row>
    <row r="107" spans="4:9" x14ac:dyDescent="0.25">
      <c r="D107" s="32">
        <f t="shared" si="11"/>
        <v>97</v>
      </c>
      <c r="E107" s="2">
        <f t="shared" si="6"/>
        <v>1603.83</v>
      </c>
      <c r="F107" s="2">
        <f t="shared" si="7"/>
        <v>1237.78</v>
      </c>
      <c r="G107" s="25">
        <f t="shared" si="8"/>
        <v>3.875E-2</v>
      </c>
      <c r="H107" s="2">
        <f t="shared" si="9"/>
        <v>366.05</v>
      </c>
      <c r="I107" s="2">
        <f t="shared" si="10"/>
        <v>112119.92000000011</v>
      </c>
    </row>
    <row r="108" spans="4:9" x14ac:dyDescent="0.25">
      <c r="D108" s="32">
        <f t="shared" si="11"/>
        <v>98</v>
      </c>
      <c r="E108" s="2">
        <f t="shared" si="6"/>
        <v>1603.83</v>
      </c>
      <c r="F108" s="2">
        <f t="shared" si="7"/>
        <v>1230.0999999999999</v>
      </c>
      <c r="G108" s="25">
        <f t="shared" si="8"/>
        <v>0.04</v>
      </c>
      <c r="H108" s="2">
        <f t="shared" si="9"/>
        <v>373.73</v>
      </c>
      <c r="I108" s="2">
        <f t="shared" si="10"/>
        <v>110889.82000000011</v>
      </c>
    </row>
    <row r="109" spans="4:9" x14ac:dyDescent="0.25">
      <c r="D109" s="32">
        <f t="shared" si="11"/>
        <v>99</v>
      </c>
      <c r="E109" s="2">
        <f t="shared" si="6"/>
        <v>1603.83</v>
      </c>
      <c r="F109" s="2">
        <f t="shared" si="7"/>
        <v>1234.1999999999998</v>
      </c>
      <c r="G109" s="25">
        <f t="shared" si="8"/>
        <v>0.04</v>
      </c>
      <c r="H109" s="2">
        <f t="shared" si="9"/>
        <v>369.63</v>
      </c>
      <c r="I109" s="2">
        <f t="shared" si="10"/>
        <v>109655.62000000011</v>
      </c>
    </row>
    <row r="110" spans="4:9" x14ac:dyDescent="0.25">
      <c r="D110" s="32">
        <f t="shared" si="11"/>
        <v>100</v>
      </c>
      <c r="E110" s="2">
        <f t="shared" si="6"/>
        <v>1603.83</v>
      </c>
      <c r="F110" s="2">
        <f t="shared" si="7"/>
        <v>1238.31</v>
      </c>
      <c r="G110" s="25">
        <f t="shared" si="8"/>
        <v>0.04</v>
      </c>
      <c r="H110" s="2">
        <f t="shared" si="9"/>
        <v>365.52</v>
      </c>
      <c r="I110" s="2">
        <f t="shared" si="10"/>
        <v>108417.31000000011</v>
      </c>
    </row>
    <row r="111" spans="4:9" x14ac:dyDescent="0.25">
      <c r="D111" s="32">
        <f t="shared" si="11"/>
        <v>101</v>
      </c>
      <c r="E111" s="2">
        <f t="shared" si="6"/>
        <v>1603.83</v>
      </c>
      <c r="F111" s="2">
        <f t="shared" si="7"/>
        <v>1242.44</v>
      </c>
      <c r="G111" s="25">
        <f t="shared" si="8"/>
        <v>0.04</v>
      </c>
      <c r="H111" s="2">
        <f t="shared" si="9"/>
        <v>361.39</v>
      </c>
      <c r="I111" s="2">
        <f t="shared" si="10"/>
        <v>107174.87000000011</v>
      </c>
    </row>
    <row r="112" spans="4:9" x14ac:dyDescent="0.25">
      <c r="D112" s="32">
        <f t="shared" si="11"/>
        <v>102</v>
      </c>
      <c r="E112" s="2">
        <f t="shared" si="6"/>
        <v>1603.83</v>
      </c>
      <c r="F112" s="2">
        <f t="shared" si="7"/>
        <v>1246.58</v>
      </c>
      <c r="G112" s="25">
        <f t="shared" si="8"/>
        <v>0.04</v>
      </c>
      <c r="H112" s="2">
        <f t="shared" si="9"/>
        <v>357.25</v>
      </c>
      <c r="I112" s="2">
        <f t="shared" si="10"/>
        <v>105928.29000000011</v>
      </c>
    </row>
    <row r="113" spans="4:9" x14ac:dyDescent="0.25">
      <c r="D113" s="32">
        <f t="shared" si="11"/>
        <v>103</v>
      </c>
      <c r="E113" s="2">
        <f t="shared" si="6"/>
        <v>1603.83</v>
      </c>
      <c r="F113" s="2">
        <f t="shared" si="7"/>
        <v>1250.74</v>
      </c>
      <c r="G113" s="25">
        <f t="shared" si="8"/>
        <v>0.04</v>
      </c>
      <c r="H113" s="2">
        <f t="shared" si="9"/>
        <v>353.09</v>
      </c>
      <c r="I113" s="2">
        <f t="shared" si="10"/>
        <v>104677.5500000001</v>
      </c>
    </row>
    <row r="114" spans="4:9" x14ac:dyDescent="0.25">
      <c r="D114" s="32">
        <f t="shared" si="11"/>
        <v>104</v>
      </c>
      <c r="E114" s="2">
        <f t="shared" si="6"/>
        <v>1603.83</v>
      </c>
      <c r="F114" s="2">
        <f t="shared" si="7"/>
        <v>1254.8999999999999</v>
      </c>
      <c r="G114" s="25">
        <f t="shared" si="8"/>
        <v>0.04</v>
      </c>
      <c r="H114" s="2">
        <f t="shared" si="9"/>
        <v>348.93</v>
      </c>
      <c r="I114" s="2">
        <f t="shared" si="10"/>
        <v>103422.65000000011</v>
      </c>
    </row>
    <row r="115" spans="4:9" x14ac:dyDescent="0.25">
      <c r="D115" s="32">
        <f t="shared" si="11"/>
        <v>105</v>
      </c>
      <c r="E115" s="2">
        <f t="shared" si="6"/>
        <v>1603.83</v>
      </c>
      <c r="F115" s="2">
        <f t="shared" si="7"/>
        <v>1259.0899999999999</v>
      </c>
      <c r="G115" s="25">
        <f t="shared" si="8"/>
        <v>0.04</v>
      </c>
      <c r="H115" s="2">
        <f t="shared" si="9"/>
        <v>344.74</v>
      </c>
      <c r="I115" s="2">
        <f t="shared" si="10"/>
        <v>102163.56000000011</v>
      </c>
    </row>
    <row r="116" spans="4:9" x14ac:dyDescent="0.25">
      <c r="D116" s="32">
        <f t="shared" si="11"/>
        <v>106</v>
      </c>
      <c r="E116" s="2">
        <f t="shared" si="6"/>
        <v>1603.83</v>
      </c>
      <c r="F116" s="2">
        <f t="shared" si="7"/>
        <v>1263.28</v>
      </c>
      <c r="G116" s="25">
        <f t="shared" si="8"/>
        <v>0.04</v>
      </c>
      <c r="H116" s="2">
        <f t="shared" si="9"/>
        <v>340.55</v>
      </c>
      <c r="I116" s="2">
        <f t="shared" si="10"/>
        <v>100900.28000000012</v>
      </c>
    </row>
    <row r="117" spans="4:9" x14ac:dyDescent="0.25">
      <c r="D117" s="32">
        <f t="shared" si="11"/>
        <v>107</v>
      </c>
      <c r="E117" s="2">
        <f t="shared" si="6"/>
        <v>1603.83</v>
      </c>
      <c r="F117" s="2">
        <f t="shared" si="7"/>
        <v>1267.5</v>
      </c>
      <c r="G117" s="25">
        <f t="shared" si="8"/>
        <v>0.04</v>
      </c>
      <c r="H117" s="2">
        <f t="shared" si="9"/>
        <v>336.33</v>
      </c>
      <c r="I117" s="2">
        <f t="shared" si="10"/>
        <v>99632.780000000115</v>
      </c>
    </row>
    <row r="118" spans="4:9" x14ac:dyDescent="0.25">
      <c r="D118" s="32">
        <f t="shared" si="11"/>
        <v>108</v>
      </c>
      <c r="E118" s="2">
        <f t="shared" si="6"/>
        <v>1603.83</v>
      </c>
      <c r="F118" s="2">
        <f t="shared" si="7"/>
        <v>1271.7199999999998</v>
      </c>
      <c r="G118" s="25">
        <f t="shared" si="8"/>
        <v>0.04</v>
      </c>
      <c r="H118" s="2">
        <f t="shared" si="9"/>
        <v>332.11</v>
      </c>
      <c r="I118" s="2">
        <f t="shared" si="10"/>
        <v>98361.060000000114</v>
      </c>
    </row>
    <row r="119" spans="4:9" x14ac:dyDescent="0.25">
      <c r="D119" s="32">
        <f t="shared" si="11"/>
        <v>109</v>
      </c>
      <c r="E119" s="2">
        <f t="shared" si="6"/>
        <v>1603.83</v>
      </c>
      <c r="F119" s="2">
        <f t="shared" si="7"/>
        <v>1275.96</v>
      </c>
      <c r="G119" s="25">
        <f t="shared" si="8"/>
        <v>0.04</v>
      </c>
      <c r="H119" s="2">
        <f t="shared" si="9"/>
        <v>327.87</v>
      </c>
      <c r="I119" s="2">
        <f t="shared" si="10"/>
        <v>97085.100000000108</v>
      </c>
    </row>
    <row r="120" spans="4:9" x14ac:dyDescent="0.25">
      <c r="D120" s="32">
        <f t="shared" si="11"/>
        <v>110</v>
      </c>
      <c r="E120" s="2">
        <f t="shared" si="6"/>
        <v>1603.83</v>
      </c>
      <c r="F120" s="2">
        <f t="shared" si="7"/>
        <v>1280.21</v>
      </c>
      <c r="G120" s="25">
        <f t="shared" si="8"/>
        <v>0.04</v>
      </c>
      <c r="H120" s="2">
        <f t="shared" si="9"/>
        <v>323.62</v>
      </c>
      <c r="I120" s="2">
        <f t="shared" si="10"/>
        <v>95804.890000000101</v>
      </c>
    </row>
    <row r="121" spans="4:9" x14ac:dyDescent="0.25">
      <c r="D121" s="32">
        <f t="shared" si="11"/>
        <v>111</v>
      </c>
      <c r="E121" s="2">
        <f t="shared" si="6"/>
        <v>1603.83</v>
      </c>
      <c r="F121" s="2">
        <f t="shared" si="7"/>
        <v>1284.48</v>
      </c>
      <c r="G121" s="25">
        <f t="shared" si="8"/>
        <v>0.04</v>
      </c>
      <c r="H121" s="2">
        <f t="shared" si="9"/>
        <v>319.35000000000002</v>
      </c>
      <c r="I121" s="2">
        <f t="shared" si="10"/>
        <v>94520.410000000105</v>
      </c>
    </row>
    <row r="122" spans="4:9" x14ac:dyDescent="0.25">
      <c r="D122" s="32">
        <f t="shared" si="11"/>
        <v>112</v>
      </c>
      <c r="E122" s="2">
        <f t="shared" si="6"/>
        <v>1603.83</v>
      </c>
      <c r="F122" s="2">
        <f t="shared" si="7"/>
        <v>1288.76</v>
      </c>
      <c r="G122" s="25">
        <f t="shared" si="8"/>
        <v>0.04</v>
      </c>
      <c r="H122" s="2">
        <f t="shared" si="9"/>
        <v>315.07</v>
      </c>
      <c r="I122" s="2">
        <f t="shared" si="10"/>
        <v>93231.650000000111</v>
      </c>
    </row>
    <row r="123" spans="4:9" x14ac:dyDescent="0.25">
      <c r="D123" s="32">
        <f t="shared" si="11"/>
        <v>113</v>
      </c>
      <c r="E123" s="2">
        <f t="shared" si="6"/>
        <v>1603.83</v>
      </c>
      <c r="F123" s="2">
        <f t="shared" si="7"/>
        <v>1293.06</v>
      </c>
      <c r="G123" s="25">
        <f t="shared" si="8"/>
        <v>0.04</v>
      </c>
      <c r="H123" s="2">
        <f t="shared" si="9"/>
        <v>310.77</v>
      </c>
      <c r="I123" s="2">
        <f t="shared" si="10"/>
        <v>91938.590000000113</v>
      </c>
    </row>
    <row r="124" spans="4:9" x14ac:dyDescent="0.25">
      <c r="D124" s="32">
        <f t="shared" si="11"/>
        <v>114</v>
      </c>
      <c r="E124" s="2">
        <f t="shared" si="6"/>
        <v>1603.83</v>
      </c>
      <c r="F124" s="2">
        <f t="shared" si="7"/>
        <v>1297.3699999999999</v>
      </c>
      <c r="G124" s="25">
        <f t="shared" si="8"/>
        <v>0.04</v>
      </c>
      <c r="H124" s="2">
        <f t="shared" si="9"/>
        <v>306.45999999999998</v>
      </c>
      <c r="I124" s="2">
        <f t="shared" si="10"/>
        <v>90641.220000000118</v>
      </c>
    </row>
    <row r="125" spans="4:9" x14ac:dyDescent="0.25">
      <c r="D125" s="32">
        <f t="shared" si="11"/>
        <v>115</v>
      </c>
      <c r="E125" s="2">
        <f t="shared" si="6"/>
        <v>1603.83</v>
      </c>
      <c r="F125" s="2">
        <f t="shared" si="7"/>
        <v>1301.69</v>
      </c>
      <c r="G125" s="25">
        <f t="shared" si="8"/>
        <v>0.04</v>
      </c>
      <c r="H125" s="2">
        <f t="shared" si="9"/>
        <v>302.14</v>
      </c>
      <c r="I125" s="2">
        <f t="shared" si="10"/>
        <v>89339.530000000115</v>
      </c>
    </row>
    <row r="126" spans="4:9" x14ac:dyDescent="0.25">
      <c r="D126" s="32">
        <f t="shared" si="11"/>
        <v>116</v>
      </c>
      <c r="E126" s="2">
        <f t="shared" si="6"/>
        <v>1603.83</v>
      </c>
      <c r="F126" s="2">
        <f t="shared" si="7"/>
        <v>1306.03</v>
      </c>
      <c r="G126" s="25">
        <f t="shared" si="8"/>
        <v>0.04</v>
      </c>
      <c r="H126" s="2">
        <f t="shared" si="9"/>
        <v>297.8</v>
      </c>
      <c r="I126" s="2">
        <f t="shared" si="10"/>
        <v>88033.500000000116</v>
      </c>
    </row>
    <row r="127" spans="4:9" x14ac:dyDescent="0.25">
      <c r="D127" s="32">
        <f t="shared" si="11"/>
        <v>117</v>
      </c>
      <c r="E127" s="2">
        <f t="shared" si="6"/>
        <v>1603.83</v>
      </c>
      <c r="F127" s="2">
        <f t="shared" si="7"/>
        <v>1310.3799999999999</v>
      </c>
      <c r="G127" s="25">
        <f t="shared" si="8"/>
        <v>0.04</v>
      </c>
      <c r="H127" s="2">
        <f t="shared" si="9"/>
        <v>293.45</v>
      </c>
      <c r="I127" s="2">
        <f t="shared" si="10"/>
        <v>86723.120000000112</v>
      </c>
    </row>
    <row r="128" spans="4:9" x14ac:dyDescent="0.25">
      <c r="D128" s="32">
        <f t="shared" si="11"/>
        <v>118</v>
      </c>
      <c r="E128" s="2">
        <f t="shared" si="6"/>
        <v>1603.83</v>
      </c>
      <c r="F128" s="2">
        <f t="shared" si="7"/>
        <v>1314.75</v>
      </c>
      <c r="G128" s="25">
        <f t="shared" si="8"/>
        <v>0.04</v>
      </c>
      <c r="H128" s="2">
        <f t="shared" si="9"/>
        <v>289.08</v>
      </c>
      <c r="I128" s="2">
        <f t="shared" si="10"/>
        <v>85408.370000000112</v>
      </c>
    </row>
    <row r="129" spans="4:9" x14ac:dyDescent="0.25">
      <c r="D129" s="32">
        <f t="shared" si="11"/>
        <v>119</v>
      </c>
      <c r="E129" s="2">
        <f t="shared" si="6"/>
        <v>1603.83</v>
      </c>
      <c r="F129" s="2">
        <f t="shared" si="7"/>
        <v>1319.1399999999999</v>
      </c>
      <c r="G129" s="25">
        <f t="shared" si="8"/>
        <v>0.04</v>
      </c>
      <c r="H129" s="2">
        <f t="shared" si="9"/>
        <v>284.69</v>
      </c>
      <c r="I129" s="2">
        <f t="shared" si="10"/>
        <v>84089.230000000112</v>
      </c>
    </row>
    <row r="130" spans="4:9" x14ac:dyDescent="0.25">
      <c r="D130" s="32">
        <f t="shared" si="11"/>
        <v>120</v>
      </c>
      <c r="E130" s="2">
        <f t="shared" si="6"/>
        <v>1603.83</v>
      </c>
      <c r="F130" s="2">
        <f t="shared" si="7"/>
        <v>1323.53</v>
      </c>
      <c r="G130" s="25">
        <f t="shared" si="8"/>
        <v>0.04</v>
      </c>
      <c r="H130" s="2">
        <f t="shared" si="9"/>
        <v>280.3</v>
      </c>
      <c r="I130" s="2">
        <f t="shared" si="10"/>
        <v>82765.700000000114</v>
      </c>
    </row>
    <row r="131" spans="4:9" x14ac:dyDescent="0.25">
      <c r="D131" s="32">
        <f t="shared" si="11"/>
        <v>121</v>
      </c>
      <c r="E131" s="2">
        <f t="shared" si="6"/>
        <v>1603.83</v>
      </c>
      <c r="F131" s="2">
        <f t="shared" si="7"/>
        <v>1327.94</v>
      </c>
      <c r="G131" s="25">
        <f t="shared" si="8"/>
        <v>0.04</v>
      </c>
      <c r="H131" s="2">
        <f t="shared" si="9"/>
        <v>275.89</v>
      </c>
      <c r="I131" s="2">
        <f t="shared" si="10"/>
        <v>81437.760000000111</v>
      </c>
    </row>
    <row r="132" spans="4:9" x14ac:dyDescent="0.25">
      <c r="D132" s="32">
        <f t="shared" si="11"/>
        <v>122</v>
      </c>
      <c r="E132" s="2">
        <f t="shared" si="6"/>
        <v>1603.83</v>
      </c>
      <c r="F132" s="2">
        <f t="shared" si="7"/>
        <v>1332.37</v>
      </c>
      <c r="G132" s="25">
        <f t="shared" si="8"/>
        <v>0.04</v>
      </c>
      <c r="H132" s="2">
        <f t="shared" si="9"/>
        <v>271.45999999999998</v>
      </c>
      <c r="I132" s="2">
        <f t="shared" si="10"/>
        <v>80105.390000000116</v>
      </c>
    </row>
    <row r="133" spans="4:9" x14ac:dyDescent="0.25">
      <c r="D133" s="32">
        <f t="shared" si="11"/>
        <v>123</v>
      </c>
      <c r="E133" s="2">
        <f t="shared" si="6"/>
        <v>1603.83</v>
      </c>
      <c r="F133" s="2">
        <f t="shared" si="7"/>
        <v>1336.81</v>
      </c>
      <c r="G133" s="25">
        <f t="shared" si="8"/>
        <v>0.04</v>
      </c>
      <c r="H133" s="2">
        <f t="shared" si="9"/>
        <v>267.02</v>
      </c>
      <c r="I133" s="2">
        <f t="shared" si="10"/>
        <v>78768.580000000118</v>
      </c>
    </row>
    <row r="134" spans="4:9" x14ac:dyDescent="0.25">
      <c r="D134" s="32">
        <f t="shared" si="11"/>
        <v>124</v>
      </c>
      <c r="E134" s="2">
        <f t="shared" si="6"/>
        <v>1603.83</v>
      </c>
      <c r="F134" s="2">
        <f t="shared" si="7"/>
        <v>1341.27</v>
      </c>
      <c r="G134" s="25">
        <f t="shared" si="8"/>
        <v>0.04</v>
      </c>
      <c r="H134" s="2">
        <f t="shared" si="9"/>
        <v>262.56</v>
      </c>
      <c r="I134" s="2">
        <f t="shared" si="10"/>
        <v>77427.310000000114</v>
      </c>
    </row>
    <row r="135" spans="4:9" x14ac:dyDescent="0.25">
      <c r="D135" s="32">
        <f t="shared" si="11"/>
        <v>125</v>
      </c>
      <c r="E135" s="2">
        <f t="shared" si="6"/>
        <v>1603.83</v>
      </c>
      <c r="F135" s="2">
        <f t="shared" si="7"/>
        <v>1345.74</v>
      </c>
      <c r="G135" s="25">
        <f t="shared" si="8"/>
        <v>0.04</v>
      </c>
      <c r="H135" s="2">
        <f t="shared" si="9"/>
        <v>258.08999999999997</v>
      </c>
      <c r="I135" s="2">
        <f t="shared" si="10"/>
        <v>76081.570000000109</v>
      </c>
    </row>
    <row r="136" spans="4:9" x14ac:dyDescent="0.25">
      <c r="D136" s="32">
        <f t="shared" si="11"/>
        <v>126</v>
      </c>
      <c r="E136" s="2">
        <f t="shared" si="6"/>
        <v>1603.83</v>
      </c>
      <c r="F136" s="2">
        <f t="shared" si="7"/>
        <v>1350.2199999999998</v>
      </c>
      <c r="G136" s="25">
        <f t="shared" si="8"/>
        <v>0.04</v>
      </c>
      <c r="H136" s="2">
        <f t="shared" si="9"/>
        <v>253.61</v>
      </c>
      <c r="I136" s="2">
        <f t="shared" si="10"/>
        <v>74731.350000000108</v>
      </c>
    </row>
    <row r="137" spans="4:9" x14ac:dyDescent="0.25">
      <c r="D137" s="32">
        <f t="shared" si="11"/>
        <v>127</v>
      </c>
      <c r="E137" s="2">
        <f t="shared" si="6"/>
        <v>1603.83</v>
      </c>
      <c r="F137" s="2">
        <f t="shared" si="7"/>
        <v>1354.73</v>
      </c>
      <c r="G137" s="25">
        <f t="shared" si="8"/>
        <v>0.04</v>
      </c>
      <c r="H137" s="2">
        <f t="shared" si="9"/>
        <v>249.1</v>
      </c>
      <c r="I137" s="2">
        <f t="shared" si="10"/>
        <v>73376.620000000112</v>
      </c>
    </row>
    <row r="138" spans="4:9" x14ac:dyDescent="0.25">
      <c r="D138" s="32">
        <f t="shared" si="11"/>
        <v>128</v>
      </c>
      <c r="E138" s="2">
        <f t="shared" si="6"/>
        <v>1603.83</v>
      </c>
      <c r="F138" s="2">
        <f t="shared" si="7"/>
        <v>1359.24</v>
      </c>
      <c r="G138" s="25">
        <f t="shared" si="8"/>
        <v>0.04</v>
      </c>
      <c r="H138" s="2">
        <f t="shared" si="9"/>
        <v>244.59</v>
      </c>
      <c r="I138" s="2">
        <f t="shared" si="10"/>
        <v>72017.380000000107</v>
      </c>
    </row>
    <row r="139" spans="4:9" x14ac:dyDescent="0.25">
      <c r="D139" s="32">
        <f t="shared" si="11"/>
        <v>129</v>
      </c>
      <c r="E139" s="2">
        <f t="shared" si="6"/>
        <v>1603.83</v>
      </c>
      <c r="F139" s="2">
        <f t="shared" si="7"/>
        <v>1363.77</v>
      </c>
      <c r="G139" s="25">
        <f t="shared" si="8"/>
        <v>0.04</v>
      </c>
      <c r="H139" s="2">
        <f t="shared" si="9"/>
        <v>240.06</v>
      </c>
      <c r="I139" s="2">
        <f t="shared" si="10"/>
        <v>70653.610000000102</v>
      </c>
    </row>
    <row r="140" spans="4:9" x14ac:dyDescent="0.25">
      <c r="D140" s="32">
        <f t="shared" si="11"/>
        <v>130</v>
      </c>
      <c r="E140" s="2">
        <f t="shared" ref="E140:E203" si="12">-ROUND($C$6,2)</f>
        <v>1603.83</v>
      </c>
      <c r="F140" s="2">
        <f t="shared" ref="F140:F155" si="13">E140-H140</f>
        <v>1368.32</v>
      </c>
      <c r="G140" s="25">
        <f t="shared" ref="G140:G203" si="14">VLOOKUP(D140,$K$11:$L$23,2,TRUE)</f>
        <v>0.04</v>
      </c>
      <c r="H140" s="2">
        <f t="shared" ref="H140:H203" si="15">ROUND(I139*G140/12,2)</f>
        <v>235.51</v>
      </c>
      <c r="I140" s="2">
        <f t="shared" ref="I140:I203" si="16">I139-F140</f>
        <v>69285.290000000095</v>
      </c>
    </row>
    <row r="141" spans="4:9" x14ac:dyDescent="0.25">
      <c r="D141" s="32">
        <f t="shared" ref="D141:D204" si="17">D140+1</f>
        <v>131</v>
      </c>
      <c r="E141" s="2">
        <f t="shared" si="12"/>
        <v>1603.83</v>
      </c>
      <c r="F141" s="2">
        <f t="shared" si="13"/>
        <v>1372.8799999999999</v>
      </c>
      <c r="G141" s="25">
        <f t="shared" si="14"/>
        <v>0.04</v>
      </c>
      <c r="H141" s="2">
        <f t="shared" si="15"/>
        <v>230.95</v>
      </c>
      <c r="I141" s="2">
        <f t="shared" si="16"/>
        <v>67912.410000000091</v>
      </c>
    </row>
    <row r="142" spans="4:9" x14ac:dyDescent="0.25">
      <c r="D142" s="32">
        <f t="shared" si="17"/>
        <v>132</v>
      </c>
      <c r="E142" s="2">
        <f t="shared" si="12"/>
        <v>1603.83</v>
      </c>
      <c r="F142" s="2">
        <f t="shared" si="13"/>
        <v>1377.46</v>
      </c>
      <c r="G142" s="25">
        <f t="shared" si="14"/>
        <v>0.04</v>
      </c>
      <c r="H142" s="2">
        <f t="shared" si="15"/>
        <v>226.37</v>
      </c>
      <c r="I142" s="2">
        <f t="shared" si="16"/>
        <v>66534.950000000084</v>
      </c>
    </row>
    <row r="143" spans="4:9" x14ac:dyDescent="0.25">
      <c r="D143" s="32">
        <f t="shared" si="17"/>
        <v>133</v>
      </c>
      <c r="E143" s="2">
        <f t="shared" si="12"/>
        <v>1603.83</v>
      </c>
      <c r="F143" s="2">
        <f t="shared" si="13"/>
        <v>1382.05</v>
      </c>
      <c r="G143" s="25">
        <f t="shared" si="14"/>
        <v>0.04</v>
      </c>
      <c r="H143" s="2">
        <f t="shared" si="15"/>
        <v>221.78</v>
      </c>
      <c r="I143" s="2">
        <f t="shared" si="16"/>
        <v>65152.900000000081</v>
      </c>
    </row>
    <row r="144" spans="4:9" x14ac:dyDescent="0.25">
      <c r="D144" s="32">
        <f t="shared" si="17"/>
        <v>134</v>
      </c>
      <c r="E144" s="2">
        <f t="shared" si="12"/>
        <v>1603.83</v>
      </c>
      <c r="F144" s="2">
        <f t="shared" si="13"/>
        <v>1386.6499999999999</v>
      </c>
      <c r="G144" s="25">
        <f t="shared" si="14"/>
        <v>0.04</v>
      </c>
      <c r="H144" s="2">
        <f t="shared" si="15"/>
        <v>217.18</v>
      </c>
      <c r="I144" s="2">
        <f t="shared" si="16"/>
        <v>63766.25000000008</v>
      </c>
    </row>
    <row r="145" spans="4:9" x14ac:dyDescent="0.25">
      <c r="D145" s="32">
        <f t="shared" si="17"/>
        <v>135</v>
      </c>
      <c r="E145" s="2">
        <f t="shared" si="12"/>
        <v>1603.83</v>
      </c>
      <c r="F145" s="2">
        <f t="shared" si="13"/>
        <v>1391.28</v>
      </c>
      <c r="G145" s="25">
        <f t="shared" si="14"/>
        <v>0.04</v>
      </c>
      <c r="H145" s="2">
        <f t="shared" si="15"/>
        <v>212.55</v>
      </c>
      <c r="I145" s="2">
        <f t="shared" si="16"/>
        <v>62374.970000000081</v>
      </c>
    </row>
    <row r="146" spans="4:9" x14ac:dyDescent="0.25">
      <c r="D146" s="32">
        <f t="shared" si="17"/>
        <v>136</v>
      </c>
      <c r="E146" s="2">
        <f t="shared" si="12"/>
        <v>1603.83</v>
      </c>
      <c r="F146" s="2">
        <f t="shared" si="13"/>
        <v>1395.9099999999999</v>
      </c>
      <c r="G146" s="25">
        <f t="shared" si="14"/>
        <v>0.04</v>
      </c>
      <c r="H146" s="2">
        <f t="shared" si="15"/>
        <v>207.92</v>
      </c>
      <c r="I146" s="2">
        <f t="shared" si="16"/>
        <v>60979.060000000085</v>
      </c>
    </row>
    <row r="147" spans="4:9" x14ac:dyDescent="0.25">
      <c r="D147" s="32">
        <f t="shared" si="17"/>
        <v>137</v>
      </c>
      <c r="E147" s="2">
        <f t="shared" si="12"/>
        <v>1603.83</v>
      </c>
      <c r="F147" s="2">
        <f t="shared" si="13"/>
        <v>1400.57</v>
      </c>
      <c r="G147" s="25">
        <f t="shared" si="14"/>
        <v>0.04</v>
      </c>
      <c r="H147" s="2">
        <f t="shared" si="15"/>
        <v>203.26</v>
      </c>
      <c r="I147" s="2">
        <f t="shared" si="16"/>
        <v>59578.490000000085</v>
      </c>
    </row>
    <row r="148" spans="4:9" x14ac:dyDescent="0.25">
      <c r="D148" s="32">
        <f t="shared" si="17"/>
        <v>138</v>
      </c>
      <c r="E148" s="2">
        <f t="shared" si="12"/>
        <v>1603.83</v>
      </c>
      <c r="F148" s="2">
        <f t="shared" si="13"/>
        <v>1405.24</v>
      </c>
      <c r="G148" s="25">
        <f t="shared" si="14"/>
        <v>0.04</v>
      </c>
      <c r="H148" s="2">
        <f t="shared" si="15"/>
        <v>198.59</v>
      </c>
      <c r="I148" s="2">
        <f t="shared" si="16"/>
        <v>58173.250000000087</v>
      </c>
    </row>
    <row r="149" spans="4:9" x14ac:dyDescent="0.25">
      <c r="D149" s="32">
        <f t="shared" si="17"/>
        <v>139</v>
      </c>
      <c r="E149" s="2">
        <f t="shared" si="12"/>
        <v>1603.83</v>
      </c>
      <c r="F149" s="2">
        <f t="shared" si="13"/>
        <v>1409.9199999999998</v>
      </c>
      <c r="G149" s="25">
        <f t="shared" si="14"/>
        <v>0.04</v>
      </c>
      <c r="H149" s="2">
        <f t="shared" si="15"/>
        <v>193.91</v>
      </c>
      <c r="I149" s="2">
        <f t="shared" si="16"/>
        <v>56763.330000000089</v>
      </c>
    </row>
    <row r="150" spans="4:9" x14ac:dyDescent="0.25">
      <c r="D150" s="32">
        <f t="shared" si="17"/>
        <v>140</v>
      </c>
      <c r="E150" s="2">
        <f t="shared" si="12"/>
        <v>1603.83</v>
      </c>
      <c r="F150" s="2">
        <f t="shared" si="13"/>
        <v>1414.62</v>
      </c>
      <c r="G150" s="25">
        <f t="shared" si="14"/>
        <v>0.04</v>
      </c>
      <c r="H150" s="2">
        <f t="shared" si="15"/>
        <v>189.21</v>
      </c>
      <c r="I150" s="2">
        <f t="shared" si="16"/>
        <v>55348.710000000086</v>
      </c>
    </row>
    <row r="151" spans="4:9" x14ac:dyDescent="0.25">
      <c r="D151" s="32">
        <f t="shared" si="17"/>
        <v>141</v>
      </c>
      <c r="E151" s="2">
        <f t="shared" si="12"/>
        <v>1603.83</v>
      </c>
      <c r="F151" s="2">
        <f t="shared" si="13"/>
        <v>1419.33</v>
      </c>
      <c r="G151" s="25">
        <f t="shared" si="14"/>
        <v>0.04</v>
      </c>
      <c r="H151" s="2">
        <f t="shared" si="15"/>
        <v>184.5</v>
      </c>
      <c r="I151" s="2">
        <f t="shared" si="16"/>
        <v>53929.380000000085</v>
      </c>
    </row>
    <row r="152" spans="4:9" x14ac:dyDescent="0.25">
      <c r="D152" s="32">
        <f t="shared" si="17"/>
        <v>142</v>
      </c>
      <c r="E152" s="2">
        <f t="shared" si="12"/>
        <v>1603.83</v>
      </c>
      <c r="F152" s="2">
        <f t="shared" si="13"/>
        <v>1424.07</v>
      </c>
      <c r="G152" s="25">
        <f t="shared" si="14"/>
        <v>0.04</v>
      </c>
      <c r="H152" s="2">
        <f t="shared" si="15"/>
        <v>179.76</v>
      </c>
      <c r="I152" s="2">
        <f t="shared" si="16"/>
        <v>52505.310000000085</v>
      </c>
    </row>
    <row r="153" spans="4:9" x14ac:dyDescent="0.25">
      <c r="D153" s="32">
        <f t="shared" si="17"/>
        <v>143</v>
      </c>
      <c r="E153" s="2">
        <f t="shared" si="12"/>
        <v>1603.83</v>
      </c>
      <c r="F153" s="2">
        <f t="shared" si="13"/>
        <v>1428.81</v>
      </c>
      <c r="G153" s="25">
        <f t="shared" si="14"/>
        <v>0.04</v>
      </c>
      <c r="H153" s="2">
        <f t="shared" si="15"/>
        <v>175.02</v>
      </c>
      <c r="I153" s="2">
        <f t="shared" si="16"/>
        <v>51076.500000000087</v>
      </c>
    </row>
    <row r="154" spans="4:9" x14ac:dyDescent="0.25">
      <c r="D154" s="32">
        <f t="shared" si="17"/>
        <v>144</v>
      </c>
      <c r="E154" s="2">
        <f t="shared" si="12"/>
        <v>1603.83</v>
      </c>
      <c r="F154" s="2">
        <f t="shared" si="13"/>
        <v>1433.57</v>
      </c>
      <c r="G154" s="25">
        <f t="shared" si="14"/>
        <v>0.04</v>
      </c>
      <c r="H154" s="2">
        <f t="shared" si="15"/>
        <v>170.26</v>
      </c>
      <c r="I154" s="2">
        <f t="shared" si="16"/>
        <v>49642.930000000088</v>
      </c>
    </row>
    <row r="155" spans="4:9" x14ac:dyDescent="0.25">
      <c r="D155" s="32">
        <f t="shared" si="17"/>
        <v>145</v>
      </c>
      <c r="E155" s="2">
        <f t="shared" si="12"/>
        <v>1603.83</v>
      </c>
      <c r="F155" s="2">
        <f t="shared" si="13"/>
        <v>1438.35</v>
      </c>
      <c r="G155" s="25">
        <f t="shared" si="14"/>
        <v>0.04</v>
      </c>
      <c r="H155" s="2">
        <f t="shared" si="15"/>
        <v>165.48</v>
      </c>
      <c r="I155" s="2">
        <f t="shared" si="16"/>
        <v>48204.580000000089</v>
      </c>
    </row>
    <row r="156" spans="4:9" x14ac:dyDescent="0.25">
      <c r="D156" s="32">
        <f t="shared" si="17"/>
        <v>146</v>
      </c>
      <c r="E156" s="2">
        <f t="shared" si="12"/>
        <v>1603.83</v>
      </c>
      <c r="F156" s="2">
        <f t="shared" ref="F156:F171" si="18">E156-H156</f>
        <v>1443.1499999999999</v>
      </c>
      <c r="G156" s="25">
        <f t="shared" si="14"/>
        <v>0.04</v>
      </c>
      <c r="H156" s="2">
        <f t="shared" si="15"/>
        <v>160.68</v>
      </c>
      <c r="I156" s="2">
        <f t="shared" si="16"/>
        <v>46761.430000000088</v>
      </c>
    </row>
    <row r="157" spans="4:9" x14ac:dyDescent="0.25">
      <c r="D157" s="32">
        <f t="shared" si="17"/>
        <v>147</v>
      </c>
      <c r="E157" s="2">
        <f t="shared" si="12"/>
        <v>1603.83</v>
      </c>
      <c r="F157" s="2">
        <f t="shared" si="18"/>
        <v>1447.96</v>
      </c>
      <c r="G157" s="25">
        <f t="shared" si="14"/>
        <v>0.04</v>
      </c>
      <c r="H157" s="2">
        <f t="shared" si="15"/>
        <v>155.87</v>
      </c>
      <c r="I157" s="2">
        <f t="shared" si="16"/>
        <v>45313.470000000088</v>
      </c>
    </row>
    <row r="158" spans="4:9" x14ac:dyDescent="0.25">
      <c r="D158" s="32">
        <f t="shared" si="17"/>
        <v>148</v>
      </c>
      <c r="E158" s="2">
        <f t="shared" si="12"/>
        <v>1603.83</v>
      </c>
      <c r="F158" s="2">
        <f t="shared" si="18"/>
        <v>1452.79</v>
      </c>
      <c r="G158" s="25">
        <f t="shared" si="14"/>
        <v>0.04</v>
      </c>
      <c r="H158" s="2">
        <f t="shared" si="15"/>
        <v>151.04</v>
      </c>
      <c r="I158" s="2">
        <f t="shared" si="16"/>
        <v>43860.680000000088</v>
      </c>
    </row>
    <row r="159" spans="4:9" x14ac:dyDescent="0.25">
      <c r="D159" s="32">
        <f t="shared" si="17"/>
        <v>149</v>
      </c>
      <c r="E159" s="2">
        <f t="shared" si="12"/>
        <v>1603.83</v>
      </c>
      <c r="F159" s="2">
        <f t="shared" si="18"/>
        <v>1457.6299999999999</v>
      </c>
      <c r="G159" s="25">
        <f t="shared" si="14"/>
        <v>0.04</v>
      </c>
      <c r="H159" s="2">
        <f t="shared" si="15"/>
        <v>146.19999999999999</v>
      </c>
      <c r="I159" s="2">
        <f t="shared" si="16"/>
        <v>42403.05000000009</v>
      </c>
    </row>
    <row r="160" spans="4:9" x14ac:dyDescent="0.25">
      <c r="D160" s="32">
        <f t="shared" si="17"/>
        <v>150</v>
      </c>
      <c r="E160" s="2">
        <f t="shared" si="12"/>
        <v>1603.83</v>
      </c>
      <c r="F160" s="2">
        <f t="shared" si="18"/>
        <v>1462.49</v>
      </c>
      <c r="G160" s="25">
        <f t="shared" si="14"/>
        <v>0.04</v>
      </c>
      <c r="H160" s="2">
        <f t="shared" si="15"/>
        <v>141.34</v>
      </c>
      <c r="I160" s="2">
        <f t="shared" si="16"/>
        <v>40940.560000000092</v>
      </c>
    </row>
    <row r="161" spans="4:9" x14ac:dyDescent="0.25">
      <c r="D161" s="32">
        <f t="shared" si="17"/>
        <v>151</v>
      </c>
      <c r="E161" s="2">
        <f t="shared" si="12"/>
        <v>1603.83</v>
      </c>
      <c r="F161" s="2">
        <f t="shared" si="18"/>
        <v>1467.36</v>
      </c>
      <c r="G161" s="25">
        <f t="shared" si="14"/>
        <v>0.04</v>
      </c>
      <c r="H161" s="2">
        <f t="shared" si="15"/>
        <v>136.47</v>
      </c>
      <c r="I161" s="2">
        <f t="shared" si="16"/>
        <v>39473.200000000092</v>
      </c>
    </row>
    <row r="162" spans="4:9" x14ac:dyDescent="0.25">
      <c r="D162" s="32">
        <f t="shared" si="17"/>
        <v>152</v>
      </c>
      <c r="E162" s="2">
        <f t="shared" si="12"/>
        <v>1603.83</v>
      </c>
      <c r="F162" s="2">
        <f t="shared" si="18"/>
        <v>1472.25</v>
      </c>
      <c r="G162" s="25">
        <f t="shared" si="14"/>
        <v>0.04</v>
      </c>
      <c r="H162" s="2">
        <f t="shared" si="15"/>
        <v>131.58000000000001</v>
      </c>
      <c r="I162" s="2">
        <f t="shared" si="16"/>
        <v>38000.950000000092</v>
      </c>
    </row>
    <row r="163" spans="4:9" x14ac:dyDescent="0.25">
      <c r="D163" s="32">
        <f t="shared" si="17"/>
        <v>153</v>
      </c>
      <c r="E163" s="2">
        <f t="shared" si="12"/>
        <v>1603.83</v>
      </c>
      <c r="F163" s="2">
        <f t="shared" si="18"/>
        <v>1477.1599999999999</v>
      </c>
      <c r="G163" s="25">
        <f t="shared" si="14"/>
        <v>0.04</v>
      </c>
      <c r="H163" s="2">
        <f t="shared" si="15"/>
        <v>126.67</v>
      </c>
      <c r="I163" s="2">
        <f t="shared" si="16"/>
        <v>36523.790000000095</v>
      </c>
    </row>
    <row r="164" spans="4:9" x14ac:dyDescent="0.25">
      <c r="D164" s="32">
        <f t="shared" si="17"/>
        <v>154</v>
      </c>
      <c r="E164" s="2">
        <f t="shared" si="12"/>
        <v>1603.83</v>
      </c>
      <c r="F164" s="2">
        <f t="shared" si="18"/>
        <v>1482.08</v>
      </c>
      <c r="G164" s="25">
        <f t="shared" si="14"/>
        <v>0.04</v>
      </c>
      <c r="H164" s="2">
        <f t="shared" si="15"/>
        <v>121.75</v>
      </c>
      <c r="I164" s="2">
        <f t="shared" si="16"/>
        <v>35041.710000000094</v>
      </c>
    </row>
    <row r="165" spans="4:9" x14ac:dyDescent="0.25">
      <c r="D165" s="32">
        <f t="shared" si="17"/>
        <v>155</v>
      </c>
      <c r="E165" s="2">
        <f t="shared" si="12"/>
        <v>1603.83</v>
      </c>
      <c r="F165" s="2">
        <f t="shared" si="18"/>
        <v>1487.02</v>
      </c>
      <c r="G165" s="25">
        <f t="shared" si="14"/>
        <v>0.04</v>
      </c>
      <c r="H165" s="2">
        <f t="shared" si="15"/>
        <v>116.81</v>
      </c>
      <c r="I165" s="2">
        <f t="shared" si="16"/>
        <v>33554.690000000097</v>
      </c>
    </row>
    <row r="166" spans="4:9" x14ac:dyDescent="0.25">
      <c r="D166" s="32">
        <f t="shared" si="17"/>
        <v>156</v>
      </c>
      <c r="E166" s="2">
        <f t="shared" si="12"/>
        <v>1603.83</v>
      </c>
      <c r="F166" s="2">
        <f t="shared" si="18"/>
        <v>1491.98</v>
      </c>
      <c r="G166" s="25">
        <f t="shared" si="14"/>
        <v>0.04</v>
      </c>
      <c r="H166" s="2">
        <f t="shared" si="15"/>
        <v>111.85</v>
      </c>
      <c r="I166" s="2">
        <f t="shared" si="16"/>
        <v>32062.710000000097</v>
      </c>
    </row>
    <row r="167" spans="4:9" x14ac:dyDescent="0.25">
      <c r="D167" s="32">
        <f t="shared" si="17"/>
        <v>157</v>
      </c>
      <c r="E167" s="2">
        <f t="shared" si="12"/>
        <v>1603.83</v>
      </c>
      <c r="F167" s="2">
        <f t="shared" si="18"/>
        <v>1496.9499999999998</v>
      </c>
      <c r="G167" s="25">
        <f t="shared" si="14"/>
        <v>0.04</v>
      </c>
      <c r="H167" s="2">
        <f t="shared" si="15"/>
        <v>106.88</v>
      </c>
      <c r="I167" s="2">
        <f t="shared" si="16"/>
        <v>30565.760000000097</v>
      </c>
    </row>
    <row r="168" spans="4:9" x14ac:dyDescent="0.25">
      <c r="D168" s="32">
        <f t="shared" si="17"/>
        <v>158</v>
      </c>
      <c r="E168" s="2">
        <f t="shared" si="12"/>
        <v>1603.83</v>
      </c>
      <c r="F168" s="2">
        <f t="shared" si="18"/>
        <v>1501.9399999999998</v>
      </c>
      <c r="G168" s="25">
        <f t="shared" si="14"/>
        <v>0.04</v>
      </c>
      <c r="H168" s="2">
        <f t="shared" si="15"/>
        <v>101.89</v>
      </c>
      <c r="I168" s="2">
        <f t="shared" si="16"/>
        <v>29063.820000000098</v>
      </c>
    </row>
    <row r="169" spans="4:9" x14ac:dyDescent="0.25">
      <c r="D169" s="32">
        <f t="shared" si="17"/>
        <v>159</v>
      </c>
      <c r="E169" s="2">
        <f t="shared" si="12"/>
        <v>1603.83</v>
      </c>
      <c r="F169" s="2">
        <f t="shared" si="18"/>
        <v>1506.9499999999998</v>
      </c>
      <c r="G169" s="25">
        <f t="shared" si="14"/>
        <v>0.04</v>
      </c>
      <c r="H169" s="2">
        <f t="shared" si="15"/>
        <v>96.88</v>
      </c>
      <c r="I169" s="2">
        <f t="shared" si="16"/>
        <v>27556.870000000097</v>
      </c>
    </row>
    <row r="170" spans="4:9" x14ac:dyDescent="0.25">
      <c r="D170" s="32">
        <f t="shared" si="17"/>
        <v>160</v>
      </c>
      <c r="E170" s="2">
        <f t="shared" si="12"/>
        <v>1603.83</v>
      </c>
      <c r="F170" s="2">
        <f t="shared" si="18"/>
        <v>1511.97</v>
      </c>
      <c r="G170" s="25">
        <f t="shared" si="14"/>
        <v>0.04</v>
      </c>
      <c r="H170" s="2">
        <f t="shared" si="15"/>
        <v>91.86</v>
      </c>
      <c r="I170" s="2">
        <f t="shared" si="16"/>
        <v>26044.900000000096</v>
      </c>
    </row>
    <row r="171" spans="4:9" x14ac:dyDescent="0.25">
      <c r="D171" s="32">
        <f t="shared" si="17"/>
        <v>161</v>
      </c>
      <c r="E171" s="2">
        <f t="shared" si="12"/>
        <v>1603.83</v>
      </c>
      <c r="F171" s="2">
        <f t="shared" si="18"/>
        <v>1517.01</v>
      </c>
      <c r="G171" s="25">
        <f t="shared" si="14"/>
        <v>0.04</v>
      </c>
      <c r="H171" s="2">
        <f t="shared" si="15"/>
        <v>86.82</v>
      </c>
      <c r="I171" s="2">
        <f t="shared" si="16"/>
        <v>24527.890000000098</v>
      </c>
    </row>
    <row r="172" spans="4:9" x14ac:dyDescent="0.25">
      <c r="D172" s="32">
        <f t="shared" si="17"/>
        <v>162</v>
      </c>
      <c r="E172" s="2">
        <f t="shared" si="12"/>
        <v>1603.83</v>
      </c>
      <c r="F172" s="2">
        <f t="shared" ref="F172:F187" si="19">E172-H172</f>
        <v>1522.07</v>
      </c>
      <c r="G172" s="25">
        <f t="shared" si="14"/>
        <v>0.04</v>
      </c>
      <c r="H172" s="2">
        <f t="shared" si="15"/>
        <v>81.760000000000005</v>
      </c>
      <c r="I172" s="2">
        <f t="shared" si="16"/>
        <v>23005.820000000098</v>
      </c>
    </row>
    <row r="173" spans="4:9" x14ac:dyDescent="0.25">
      <c r="D173" s="32">
        <f t="shared" si="17"/>
        <v>163</v>
      </c>
      <c r="E173" s="2">
        <f t="shared" si="12"/>
        <v>1603.83</v>
      </c>
      <c r="F173" s="2">
        <f t="shared" si="19"/>
        <v>1527.1399999999999</v>
      </c>
      <c r="G173" s="25">
        <f t="shared" si="14"/>
        <v>0.04</v>
      </c>
      <c r="H173" s="2">
        <f t="shared" si="15"/>
        <v>76.69</v>
      </c>
      <c r="I173" s="2">
        <f t="shared" si="16"/>
        <v>21478.680000000099</v>
      </c>
    </row>
    <row r="174" spans="4:9" x14ac:dyDescent="0.25">
      <c r="D174" s="32">
        <f t="shared" si="17"/>
        <v>164</v>
      </c>
      <c r="E174" s="2">
        <f t="shared" si="12"/>
        <v>1603.83</v>
      </c>
      <c r="F174" s="2">
        <f t="shared" si="19"/>
        <v>1532.23</v>
      </c>
      <c r="G174" s="25">
        <f t="shared" si="14"/>
        <v>0.04</v>
      </c>
      <c r="H174" s="2">
        <f t="shared" si="15"/>
        <v>71.599999999999994</v>
      </c>
      <c r="I174" s="2">
        <f t="shared" si="16"/>
        <v>19946.450000000099</v>
      </c>
    </row>
    <row r="175" spans="4:9" x14ac:dyDescent="0.25">
      <c r="D175" s="32">
        <f t="shared" si="17"/>
        <v>165</v>
      </c>
      <c r="E175" s="2">
        <f t="shared" si="12"/>
        <v>1603.83</v>
      </c>
      <c r="F175" s="2">
        <f t="shared" si="19"/>
        <v>1537.34</v>
      </c>
      <c r="G175" s="25">
        <f t="shared" si="14"/>
        <v>0.04</v>
      </c>
      <c r="H175" s="2">
        <f t="shared" si="15"/>
        <v>66.489999999999995</v>
      </c>
      <c r="I175" s="2">
        <f t="shared" si="16"/>
        <v>18409.110000000099</v>
      </c>
    </row>
    <row r="176" spans="4:9" x14ac:dyDescent="0.25">
      <c r="D176" s="32">
        <f t="shared" si="17"/>
        <v>166</v>
      </c>
      <c r="E176" s="2">
        <f t="shared" si="12"/>
        <v>1603.83</v>
      </c>
      <c r="F176" s="2">
        <f t="shared" si="19"/>
        <v>1542.47</v>
      </c>
      <c r="G176" s="25">
        <f t="shared" si="14"/>
        <v>0.04</v>
      </c>
      <c r="H176" s="2">
        <f t="shared" si="15"/>
        <v>61.36</v>
      </c>
      <c r="I176" s="2">
        <f t="shared" si="16"/>
        <v>16866.640000000098</v>
      </c>
    </row>
    <row r="177" spans="4:9" x14ac:dyDescent="0.25">
      <c r="D177" s="32">
        <f t="shared" si="17"/>
        <v>167</v>
      </c>
      <c r="E177" s="2">
        <f t="shared" si="12"/>
        <v>1603.83</v>
      </c>
      <c r="F177" s="2">
        <f t="shared" si="19"/>
        <v>1547.61</v>
      </c>
      <c r="G177" s="25">
        <f t="shared" si="14"/>
        <v>0.04</v>
      </c>
      <c r="H177" s="2">
        <f t="shared" si="15"/>
        <v>56.22</v>
      </c>
      <c r="I177" s="2">
        <f t="shared" si="16"/>
        <v>15319.030000000097</v>
      </c>
    </row>
    <row r="178" spans="4:9" x14ac:dyDescent="0.25">
      <c r="D178" s="32">
        <f t="shared" si="17"/>
        <v>168</v>
      </c>
      <c r="E178" s="2">
        <f t="shared" si="12"/>
        <v>1603.83</v>
      </c>
      <c r="F178" s="2">
        <f t="shared" si="19"/>
        <v>1552.77</v>
      </c>
      <c r="G178" s="25">
        <f t="shared" si="14"/>
        <v>0.04</v>
      </c>
      <c r="H178" s="2">
        <f t="shared" si="15"/>
        <v>51.06</v>
      </c>
      <c r="I178" s="2">
        <f t="shared" si="16"/>
        <v>13766.260000000097</v>
      </c>
    </row>
    <row r="179" spans="4:9" x14ac:dyDescent="0.25">
      <c r="D179" s="32">
        <f t="shared" si="17"/>
        <v>169</v>
      </c>
      <c r="E179" s="2">
        <f t="shared" si="12"/>
        <v>1603.83</v>
      </c>
      <c r="F179" s="2">
        <f t="shared" si="19"/>
        <v>1557.9399999999998</v>
      </c>
      <c r="G179" s="25">
        <f t="shared" si="14"/>
        <v>0.04</v>
      </c>
      <c r="H179" s="2">
        <f t="shared" si="15"/>
        <v>45.89</v>
      </c>
      <c r="I179" s="2">
        <f t="shared" si="16"/>
        <v>12208.320000000096</v>
      </c>
    </row>
    <row r="180" spans="4:9" x14ac:dyDescent="0.25">
      <c r="D180" s="32">
        <f t="shared" si="17"/>
        <v>170</v>
      </c>
      <c r="E180" s="2">
        <f t="shared" si="12"/>
        <v>1603.83</v>
      </c>
      <c r="F180" s="2">
        <f t="shared" si="19"/>
        <v>1563.1399999999999</v>
      </c>
      <c r="G180" s="25">
        <f t="shared" si="14"/>
        <v>0.04</v>
      </c>
      <c r="H180" s="2">
        <f t="shared" si="15"/>
        <v>40.69</v>
      </c>
      <c r="I180" s="2">
        <f t="shared" si="16"/>
        <v>10645.180000000097</v>
      </c>
    </row>
    <row r="181" spans="4:9" x14ac:dyDescent="0.25">
      <c r="D181" s="32">
        <f t="shared" si="17"/>
        <v>171</v>
      </c>
      <c r="E181" s="2">
        <f t="shared" si="12"/>
        <v>1603.83</v>
      </c>
      <c r="F181" s="2">
        <f t="shared" si="19"/>
        <v>1568.35</v>
      </c>
      <c r="G181" s="25">
        <f t="shared" si="14"/>
        <v>0.04</v>
      </c>
      <c r="H181" s="2">
        <f t="shared" si="15"/>
        <v>35.479999999999997</v>
      </c>
      <c r="I181" s="2">
        <f t="shared" si="16"/>
        <v>9076.8300000000963</v>
      </c>
    </row>
    <row r="182" spans="4:9" x14ac:dyDescent="0.25">
      <c r="D182" s="32">
        <f t="shared" si="17"/>
        <v>172</v>
      </c>
      <c r="E182" s="2">
        <f t="shared" si="12"/>
        <v>1603.83</v>
      </c>
      <c r="F182" s="2">
        <f t="shared" si="19"/>
        <v>1573.57</v>
      </c>
      <c r="G182" s="25">
        <f t="shared" si="14"/>
        <v>0.04</v>
      </c>
      <c r="H182" s="2">
        <f t="shared" si="15"/>
        <v>30.26</v>
      </c>
      <c r="I182" s="2">
        <f t="shared" si="16"/>
        <v>7503.2600000000966</v>
      </c>
    </row>
    <row r="183" spans="4:9" x14ac:dyDescent="0.25">
      <c r="D183" s="32">
        <f t="shared" si="17"/>
        <v>173</v>
      </c>
      <c r="E183" s="2">
        <f t="shared" si="12"/>
        <v>1603.83</v>
      </c>
      <c r="F183" s="2">
        <f t="shared" si="19"/>
        <v>1578.82</v>
      </c>
      <c r="G183" s="25">
        <f t="shared" si="14"/>
        <v>0.04</v>
      </c>
      <c r="H183" s="2">
        <f t="shared" si="15"/>
        <v>25.01</v>
      </c>
      <c r="I183" s="2">
        <f t="shared" si="16"/>
        <v>5924.4400000000969</v>
      </c>
    </row>
    <row r="184" spans="4:9" x14ac:dyDescent="0.25">
      <c r="D184" s="32">
        <f t="shared" si="17"/>
        <v>174</v>
      </c>
      <c r="E184" s="2">
        <f t="shared" si="12"/>
        <v>1603.83</v>
      </c>
      <c r="F184" s="2">
        <f t="shared" si="19"/>
        <v>1584.08</v>
      </c>
      <c r="G184" s="25">
        <f t="shared" si="14"/>
        <v>0.04</v>
      </c>
      <c r="H184" s="2">
        <f t="shared" si="15"/>
        <v>19.75</v>
      </c>
      <c r="I184" s="2">
        <f t="shared" si="16"/>
        <v>4340.360000000097</v>
      </c>
    </row>
    <row r="185" spans="4:9" x14ac:dyDescent="0.25">
      <c r="D185" s="32">
        <f t="shared" si="17"/>
        <v>175</v>
      </c>
      <c r="E185" s="2">
        <f t="shared" si="12"/>
        <v>1603.83</v>
      </c>
      <c r="F185" s="2">
        <f t="shared" si="19"/>
        <v>1589.36</v>
      </c>
      <c r="G185" s="25">
        <f t="shared" si="14"/>
        <v>0.04</v>
      </c>
      <c r="H185" s="2">
        <f t="shared" si="15"/>
        <v>14.47</v>
      </c>
      <c r="I185" s="2">
        <f t="shared" si="16"/>
        <v>2751.0000000000973</v>
      </c>
    </row>
    <row r="186" spans="4:9" x14ac:dyDescent="0.25">
      <c r="D186" s="32">
        <f t="shared" si="17"/>
        <v>176</v>
      </c>
      <c r="E186" s="2">
        <f t="shared" si="12"/>
        <v>1603.83</v>
      </c>
      <c r="F186" s="2">
        <f t="shared" si="19"/>
        <v>1594.6599999999999</v>
      </c>
      <c r="G186" s="25">
        <f t="shared" si="14"/>
        <v>0.04</v>
      </c>
      <c r="H186" s="2">
        <f t="shared" si="15"/>
        <v>9.17</v>
      </c>
      <c r="I186" s="2">
        <f t="shared" si="16"/>
        <v>1156.3400000000975</v>
      </c>
    </row>
    <row r="187" spans="4:9" x14ac:dyDescent="0.25">
      <c r="D187" s="32">
        <f t="shared" si="17"/>
        <v>177</v>
      </c>
      <c r="E187" s="2">
        <f t="shared" si="12"/>
        <v>1603.83</v>
      </c>
      <c r="F187" s="2">
        <f t="shared" si="19"/>
        <v>1599.98</v>
      </c>
      <c r="G187" s="25">
        <f t="shared" si="14"/>
        <v>0.04</v>
      </c>
      <c r="H187" s="2">
        <f t="shared" si="15"/>
        <v>3.85</v>
      </c>
      <c r="I187" s="2">
        <f t="shared" si="16"/>
        <v>-443.63999999990256</v>
      </c>
    </row>
    <row r="188" spans="4:9" x14ac:dyDescent="0.25">
      <c r="D188" s="32">
        <f t="shared" si="17"/>
        <v>178</v>
      </c>
      <c r="E188" s="2">
        <f t="shared" si="12"/>
        <v>1603.83</v>
      </c>
      <c r="F188" s="2">
        <f t="shared" ref="F188:F203" si="20">E188-H188</f>
        <v>1605.31</v>
      </c>
      <c r="G188" s="25">
        <f t="shared" si="14"/>
        <v>0.04</v>
      </c>
      <c r="H188" s="2">
        <f t="shared" si="15"/>
        <v>-1.48</v>
      </c>
      <c r="I188" s="2">
        <f t="shared" si="16"/>
        <v>-2048.9499999999025</v>
      </c>
    </row>
    <row r="189" spans="4:9" x14ac:dyDescent="0.25">
      <c r="D189" s="32">
        <f t="shared" si="17"/>
        <v>179</v>
      </c>
      <c r="E189" s="2">
        <f t="shared" si="12"/>
        <v>1603.83</v>
      </c>
      <c r="F189" s="2">
        <f t="shared" si="20"/>
        <v>1610.6599999999999</v>
      </c>
      <c r="G189" s="25">
        <f t="shared" si="14"/>
        <v>0.04</v>
      </c>
      <c r="H189" s="2">
        <f t="shared" si="15"/>
        <v>-6.83</v>
      </c>
      <c r="I189" s="2">
        <f t="shared" si="16"/>
        <v>-3659.6099999999024</v>
      </c>
    </row>
    <row r="190" spans="4:9" x14ac:dyDescent="0.25">
      <c r="D190" s="32">
        <f t="shared" si="17"/>
        <v>180</v>
      </c>
      <c r="E190" s="2">
        <f t="shared" si="12"/>
        <v>1603.83</v>
      </c>
      <c r="F190" s="2">
        <f t="shared" si="20"/>
        <v>1616.03</v>
      </c>
      <c r="G190" s="25">
        <f t="shared" si="14"/>
        <v>0.04</v>
      </c>
      <c r="H190" s="2">
        <f t="shared" si="15"/>
        <v>-12.2</v>
      </c>
      <c r="I190" s="2">
        <f t="shared" si="16"/>
        <v>-5275.6399999999021</v>
      </c>
    </row>
    <row r="191" spans="4:9" x14ac:dyDescent="0.25">
      <c r="D191" s="32">
        <f t="shared" si="17"/>
        <v>181</v>
      </c>
      <c r="E191" s="2">
        <f t="shared" si="12"/>
        <v>1603.83</v>
      </c>
      <c r="F191" s="2">
        <f t="shared" si="20"/>
        <v>1621.4199999999998</v>
      </c>
      <c r="G191" s="25">
        <f t="shared" si="14"/>
        <v>0.04</v>
      </c>
      <c r="H191" s="2">
        <f t="shared" si="15"/>
        <v>-17.59</v>
      </c>
      <c r="I191" s="2">
        <f t="shared" si="16"/>
        <v>-6897.0599999999022</v>
      </c>
    </row>
    <row r="192" spans="4:9" x14ac:dyDescent="0.25">
      <c r="D192" s="32">
        <f t="shared" si="17"/>
        <v>182</v>
      </c>
      <c r="E192" s="2">
        <f t="shared" si="12"/>
        <v>1603.83</v>
      </c>
      <c r="F192" s="2">
        <f t="shared" si="20"/>
        <v>1626.82</v>
      </c>
      <c r="G192" s="25">
        <f t="shared" si="14"/>
        <v>0.04</v>
      </c>
      <c r="H192" s="2">
        <f t="shared" si="15"/>
        <v>-22.99</v>
      </c>
      <c r="I192" s="2">
        <f t="shared" si="16"/>
        <v>-8523.8799999999028</v>
      </c>
    </row>
    <row r="193" spans="4:9" x14ac:dyDescent="0.25">
      <c r="D193" s="32">
        <f t="shared" si="17"/>
        <v>183</v>
      </c>
      <c r="E193" s="2">
        <f t="shared" si="12"/>
        <v>1603.83</v>
      </c>
      <c r="F193" s="2">
        <f t="shared" si="20"/>
        <v>1632.24</v>
      </c>
      <c r="G193" s="25">
        <f t="shared" si="14"/>
        <v>0.04</v>
      </c>
      <c r="H193" s="2">
        <f t="shared" si="15"/>
        <v>-28.41</v>
      </c>
      <c r="I193" s="2">
        <f t="shared" si="16"/>
        <v>-10156.119999999903</v>
      </c>
    </row>
    <row r="194" spans="4:9" x14ac:dyDescent="0.25">
      <c r="D194" s="32">
        <f t="shared" si="17"/>
        <v>184</v>
      </c>
      <c r="E194" s="2">
        <f t="shared" si="12"/>
        <v>1603.83</v>
      </c>
      <c r="F194" s="2">
        <f t="shared" si="20"/>
        <v>1637.6799999999998</v>
      </c>
      <c r="G194" s="25">
        <f t="shared" si="14"/>
        <v>0.04</v>
      </c>
      <c r="H194" s="2">
        <f t="shared" si="15"/>
        <v>-33.85</v>
      </c>
      <c r="I194" s="2">
        <f t="shared" si="16"/>
        <v>-11793.799999999903</v>
      </c>
    </row>
    <row r="195" spans="4:9" x14ac:dyDescent="0.25">
      <c r="D195" s="32">
        <f t="shared" si="17"/>
        <v>185</v>
      </c>
      <c r="E195" s="2">
        <f t="shared" si="12"/>
        <v>1603.83</v>
      </c>
      <c r="F195" s="2">
        <f t="shared" si="20"/>
        <v>1643.1399999999999</v>
      </c>
      <c r="G195" s="25">
        <f t="shared" si="14"/>
        <v>0.04</v>
      </c>
      <c r="H195" s="2">
        <f t="shared" si="15"/>
        <v>-39.31</v>
      </c>
      <c r="I195" s="2">
        <f t="shared" si="16"/>
        <v>-13436.939999999902</v>
      </c>
    </row>
    <row r="196" spans="4:9" x14ac:dyDescent="0.25">
      <c r="D196" s="32">
        <f t="shared" si="17"/>
        <v>186</v>
      </c>
      <c r="E196" s="2">
        <f t="shared" si="12"/>
        <v>1603.83</v>
      </c>
      <c r="F196" s="2">
        <f t="shared" si="20"/>
        <v>1648.62</v>
      </c>
      <c r="G196" s="25">
        <f t="shared" si="14"/>
        <v>0.04</v>
      </c>
      <c r="H196" s="2">
        <f t="shared" si="15"/>
        <v>-44.79</v>
      </c>
      <c r="I196" s="2">
        <f t="shared" si="16"/>
        <v>-15085.559999999903</v>
      </c>
    </row>
    <row r="197" spans="4:9" x14ac:dyDescent="0.25">
      <c r="D197" s="32">
        <f t="shared" si="17"/>
        <v>187</v>
      </c>
      <c r="E197" s="2">
        <f t="shared" si="12"/>
        <v>1603.83</v>
      </c>
      <c r="F197" s="2">
        <f t="shared" si="20"/>
        <v>1654.12</v>
      </c>
      <c r="G197" s="25">
        <f t="shared" si="14"/>
        <v>0.04</v>
      </c>
      <c r="H197" s="2">
        <f t="shared" si="15"/>
        <v>-50.29</v>
      </c>
      <c r="I197" s="2">
        <f t="shared" si="16"/>
        <v>-16739.679999999902</v>
      </c>
    </row>
    <row r="198" spans="4:9" x14ac:dyDescent="0.25">
      <c r="D198" s="32">
        <f t="shared" si="17"/>
        <v>188</v>
      </c>
      <c r="E198" s="2">
        <f t="shared" si="12"/>
        <v>1603.83</v>
      </c>
      <c r="F198" s="2">
        <f t="shared" si="20"/>
        <v>1659.6299999999999</v>
      </c>
      <c r="G198" s="25">
        <f t="shared" si="14"/>
        <v>0.04</v>
      </c>
      <c r="H198" s="2">
        <f t="shared" si="15"/>
        <v>-55.8</v>
      </c>
      <c r="I198" s="2">
        <f t="shared" si="16"/>
        <v>-18399.309999999903</v>
      </c>
    </row>
    <row r="199" spans="4:9" x14ac:dyDescent="0.25">
      <c r="D199" s="32">
        <f t="shared" si="17"/>
        <v>189</v>
      </c>
      <c r="E199" s="2">
        <f t="shared" si="12"/>
        <v>1603.83</v>
      </c>
      <c r="F199" s="2">
        <f t="shared" si="20"/>
        <v>1665.1599999999999</v>
      </c>
      <c r="G199" s="25">
        <f t="shared" si="14"/>
        <v>0.04</v>
      </c>
      <c r="H199" s="2">
        <f t="shared" si="15"/>
        <v>-61.33</v>
      </c>
      <c r="I199" s="2">
        <f t="shared" si="16"/>
        <v>-20064.469999999903</v>
      </c>
    </row>
    <row r="200" spans="4:9" x14ac:dyDescent="0.25">
      <c r="D200" s="32">
        <f t="shared" si="17"/>
        <v>190</v>
      </c>
      <c r="E200" s="2">
        <f t="shared" si="12"/>
        <v>1603.83</v>
      </c>
      <c r="F200" s="2">
        <f t="shared" si="20"/>
        <v>1670.71</v>
      </c>
      <c r="G200" s="25">
        <f t="shared" si="14"/>
        <v>0.04</v>
      </c>
      <c r="H200" s="2">
        <f t="shared" si="15"/>
        <v>-66.88</v>
      </c>
      <c r="I200" s="2">
        <f t="shared" si="16"/>
        <v>-21735.179999999902</v>
      </c>
    </row>
    <row r="201" spans="4:9" x14ac:dyDescent="0.25">
      <c r="D201" s="32">
        <f t="shared" si="17"/>
        <v>191</v>
      </c>
      <c r="E201" s="2">
        <f t="shared" si="12"/>
        <v>1603.83</v>
      </c>
      <c r="F201" s="2">
        <f t="shared" si="20"/>
        <v>1676.28</v>
      </c>
      <c r="G201" s="25">
        <f t="shared" si="14"/>
        <v>0.04</v>
      </c>
      <c r="H201" s="2">
        <f t="shared" si="15"/>
        <v>-72.45</v>
      </c>
      <c r="I201" s="2">
        <f t="shared" si="16"/>
        <v>-23411.459999999901</v>
      </c>
    </row>
    <row r="202" spans="4:9" x14ac:dyDescent="0.25">
      <c r="D202" s="32">
        <f t="shared" si="17"/>
        <v>192</v>
      </c>
      <c r="E202" s="2">
        <f t="shared" si="12"/>
        <v>1603.83</v>
      </c>
      <c r="F202" s="2">
        <f t="shared" si="20"/>
        <v>1681.87</v>
      </c>
      <c r="G202" s="25">
        <f t="shared" si="14"/>
        <v>0.04</v>
      </c>
      <c r="H202" s="2">
        <f t="shared" si="15"/>
        <v>-78.040000000000006</v>
      </c>
      <c r="I202" s="2">
        <f t="shared" si="16"/>
        <v>-25093.3299999999</v>
      </c>
    </row>
    <row r="203" spans="4:9" x14ac:dyDescent="0.25">
      <c r="D203" s="32">
        <f t="shared" si="17"/>
        <v>193</v>
      </c>
      <c r="E203" s="2">
        <f t="shared" si="12"/>
        <v>1603.83</v>
      </c>
      <c r="F203" s="2">
        <f t="shared" si="20"/>
        <v>1687.47</v>
      </c>
      <c r="G203" s="25">
        <f t="shared" si="14"/>
        <v>0.04</v>
      </c>
      <c r="H203" s="2">
        <f t="shared" si="15"/>
        <v>-83.64</v>
      </c>
      <c r="I203" s="2">
        <f t="shared" si="16"/>
        <v>-26780.799999999901</v>
      </c>
    </row>
    <row r="204" spans="4:9" x14ac:dyDescent="0.25">
      <c r="D204" s="32">
        <f t="shared" si="17"/>
        <v>194</v>
      </c>
      <c r="E204" s="2">
        <f t="shared" ref="E204:E267" si="21">-ROUND($C$6,2)</f>
        <v>1603.83</v>
      </c>
      <c r="F204" s="2">
        <f t="shared" ref="F204:F219" si="22">E204-H204</f>
        <v>1693.1</v>
      </c>
      <c r="G204" s="25">
        <f t="shared" ref="G204:G267" si="23">VLOOKUP(D204,$K$11:$L$23,2,TRUE)</f>
        <v>0.04</v>
      </c>
      <c r="H204" s="2">
        <f t="shared" ref="H204:H267" si="24">ROUND(I203*G204/12,2)</f>
        <v>-89.27</v>
      </c>
      <c r="I204" s="2">
        <f t="shared" ref="I204:I267" si="25">I203-F204</f>
        <v>-28473.8999999999</v>
      </c>
    </row>
    <row r="205" spans="4:9" x14ac:dyDescent="0.25">
      <c r="D205" s="32">
        <f t="shared" ref="D205:D268" si="26">D204+1</f>
        <v>195</v>
      </c>
      <c r="E205" s="2">
        <f t="shared" si="21"/>
        <v>1603.83</v>
      </c>
      <c r="F205" s="2">
        <f t="shared" si="22"/>
        <v>1698.74</v>
      </c>
      <c r="G205" s="25">
        <f t="shared" si="23"/>
        <v>0.04</v>
      </c>
      <c r="H205" s="2">
        <f t="shared" si="24"/>
        <v>-94.91</v>
      </c>
      <c r="I205" s="2">
        <f t="shared" si="25"/>
        <v>-30172.639999999901</v>
      </c>
    </row>
    <row r="206" spans="4:9" x14ac:dyDescent="0.25">
      <c r="D206" s="32">
        <f t="shared" si="26"/>
        <v>196</v>
      </c>
      <c r="E206" s="2">
        <f t="shared" si="21"/>
        <v>1603.83</v>
      </c>
      <c r="F206" s="2">
        <f t="shared" si="22"/>
        <v>1704.4099999999999</v>
      </c>
      <c r="G206" s="25">
        <f t="shared" si="23"/>
        <v>0.04</v>
      </c>
      <c r="H206" s="2">
        <f t="shared" si="24"/>
        <v>-100.58</v>
      </c>
      <c r="I206" s="2">
        <f t="shared" si="25"/>
        <v>-31877.049999999901</v>
      </c>
    </row>
    <row r="207" spans="4:9" x14ac:dyDescent="0.25">
      <c r="D207" s="32">
        <f t="shared" si="26"/>
        <v>197</v>
      </c>
      <c r="E207" s="2">
        <f t="shared" si="21"/>
        <v>1603.83</v>
      </c>
      <c r="F207" s="2">
        <f t="shared" si="22"/>
        <v>1710.09</v>
      </c>
      <c r="G207" s="25">
        <f t="shared" si="23"/>
        <v>0.04</v>
      </c>
      <c r="H207" s="2">
        <f t="shared" si="24"/>
        <v>-106.26</v>
      </c>
      <c r="I207" s="2">
        <f t="shared" si="25"/>
        <v>-33587.139999999898</v>
      </c>
    </row>
    <row r="208" spans="4:9" x14ac:dyDescent="0.25">
      <c r="D208" s="32">
        <f t="shared" si="26"/>
        <v>198</v>
      </c>
      <c r="E208" s="2">
        <f t="shared" si="21"/>
        <v>1603.83</v>
      </c>
      <c r="F208" s="2">
        <f t="shared" si="22"/>
        <v>1715.79</v>
      </c>
      <c r="G208" s="25">
        <f t="shared" si="23"/>
        <v>0.04</v>
      </c>
      <c r="H208" s="2">
        <f t="shared" si="24"/>
        <v>-111.96</v>
      </c>
      <c r="I208" s="2">
        <f t="shared" si="25"/>
        <v>-35302.929999999898</v>
      </c>
    </row>
    <row r="209" spans="4:9" x14ac:dyDescent="0.25">
      <c r="D209" s="32">
        <f t="shared" si="26"/>
        <v>199</v>
      </c>
      <c r="E209" s="2">
        <f t="shared" si="21"/>
        <v>1603.83</v>
      </c>
      <c r="F209" s="2">
        <f t="shared" si="22"/>
        <v>1721.51</v>
      </c>
      <c r="G209" s="25">
        <f t="shared" si="23"/>
        <v>0.04</v>
      </c>
      <c r="H209" s="2">
        <f t="shared" si="24"/>
        <v>-117.68</v>
      </c>
      <c r="I209" s="2">
        <f t="shared" si="25"/>
        <v>-37024.4399999999</v>
      </c>
    </row>
    <row r="210" spans="4:9" x14ac:dyDescent="0.25">
      <c r="D210" s="32">
        <f t="shared" si="26"/>
        <v>200</v>
      </c>
      <c r="E210" s="2">
        <f t="shared" si="21"/>
        <v>1603.83</v>
      </c>
      <c r="F210" s="2">
        <f t="shared" si="22"/>
        <v>1727.24</v>
      </c>
      <c r="G210" s="25">
        <f t="shared" si="23"/>
        <v>0.04</v>
      </c>
      <c r="H210" s="2">
        <f t="shared" si="24"/>
        <v>-123.41</v>
      </c>
      <c r="I210" s="2">
        <f t="shared" si="25"/>
        <v>-38751.679999999898</v>
      </c>
    </row>
    <row r="211" spans="4:9" x14ac:dyDescent="0.25">
      <c r="D211" s="32">
        <f t="shared" si="26"/>
        <v>201</v>
      </c>
      <c r="E211" s="2">
        <f t="shared" si="21"/>
        <v>1603.83</v>
      </c>
      <c r="F211" s="2">
        <f t="shared" si="22"/>
        <v>1733</v>
      </c>
      <c r="G211" s="25">
        <f t="shared" si="23"/>
        <v>0.04</v>
      </c>
      <c r="H211" s="2">
        <f t="shared" si="24"/>
        <v>-129.16999999999999</v>
      </c>
      <c r="I211" s="2">
        <f t="shared" si="25"/>
        <v>-40484.679999999898</v>
      </c>
    </row>
    <row r="212" spans="4:9" x14ac:dyDescent="0.25">
      <c r="D212" s="32">
        <f t="shared" si="26"/>
        <v>202</v>
      </c>
      <c r="E212" s="2">
        <f t="shared" si="21"/>
        <v>1603.83</v>
      </c>
      <c r="F212" s="2">
        <f t="shared" si="22"/>
        <v>1738.78</v>
      </c>
      <c r="G212" s="25">
        <f t="shared" si="23"/>
        <v>0.04</v>
      </c>
      <c r="H212" s="2">
        <f t="shared" si="24"/>
        <v>-134.94999999999999</v>
      </c>
      <c r="I212" s="2">
        <f t="shared" si="25"/>
        <v>-42223.459999999897</v>
      </c>
    </row>
    <row r="213" spans="4:9" x14ac:dyDescent="0.25">
      <c r="D213" s="32">
        <f t="shared" si="26"/>
        <v>203</v>
      </c>
      <c r="E213" s="2">
        <f t="shared" si="21"/>
        <v>1603.83</v>
      </c>
      <c r="F213" s="2">
        <f t="shared" si="22"/>
        <v>1744.57</v>
      </c>
      <c r="G213" s="25">
        <f t="shared" si="23"/>
        <v>0.04</v>
      </c>
      <c r="H213" s="2">
        <f t="shared" si="24"/>
        <v>-140.74</v>
      </c>
      <c r="I213" s="2">
        <f t="shared" si="25"/>
        <v>-43968.029999999897</v>
      </c>
    </row>
    <row r="214" spans="4:9" x14ac:dyDescent="0.25">
      <c r="D214" s="32">
        <f t="shared" si="26"/>
        <v>204</v>
      </c>
      <c r="E214" s="2">
        <f t="shared" si="21"/>
        <v>1603.83</v>
      </c>
      <c r="F214" s="2">
        <f t="shared" si="22"/>
        <v>1750.3899999999999</v>
      </c>
      <c r="G214" s="25">
        <f t="shared" si="23"/>
        <v>0.04</v>
      </c>
      <c r="H214" s="2">
        <f t="shared" si="24"/>
        <v>-146.56</v>
      </c>
      <c r="I214" s="2">
        <f t="shared" si="25"/>
        <v>-45718.419999999896</v>
      </c>
    </row>
    <row r="215" spans="4:9" x14ac:dyDescent="0.25">
      <c r="D215" s="32">
        <f t="shared" si="26"/>
        <v>205</v>
      </c>
      <c r="E215" s="2">
        <f t="shared" si="21"/>
        <v>1603.83</v>
      </c>
      <c r="F215" s="2">
        <f t="shared" si="22"/>
        <v>1756.2199999999998</v>
      </c>
      <c r="G215" s="25">
        <f t="shared" si="23"/>
        <v>0.04</v>
      </c>
      <c r="H215" s="2">
        <f t="shared" si="24"/>
        <v>-152.38999999999999</v>
      </c>
      <c r="I215" s="2">
        <f t="shared" si="25"/>
        <v>-47474.639999999898</v>
      </c>
    </row>
    <row r="216" spans="4:9" x14ac:dyDescent="0.25">
      <c r="D216" s="32">
        <f t="shared" si="26"/>
        <v>206</v>
      </c>
      <c r="E216" s="2">
        <f t="shared" si="21"/>
        <v>1603.83</v>
      </c>
      <c r="F216" s="2">
        <f t="shared" si="22"/>
        <v>1762.08</v>
      </c>
      <c r="G216" s="25">
        <f t="shared" si="23"/>
        <v>0.04</v>
      </c>
      <c r="H216" s="2">
        <f t="shared" si="24"/>
        <v>-158.25</v>
      </c>
      <c r="I216" s="2">
        <f t="shared" si="25"/>
        <v>-49236.719999999899</v>
      </c>
    </row>
    <row r="217" spans="4:9" x14ac:dyDescent="0.25">
      <c r="D217" s="32">
        <f t="shared" si="26"/>
        <v>207</v>
      </c>
      <c r="E217" s="2">
        <f t="shared" si="21"/>
        <v>1603.83</v>
      </c>
      <c r="F217" s="2">
        <f t="shared" si="22"/>
        <v>1767.9499999999998</v>
      </c>
      <c r="G217" s="25">
        <f t="shared" si="23"/>
        <v>0.04</v>
      </c>
      <c r="H217" s="2">
        <f t="shared" si="24"/>
        <v>-164.12</v>
      </c>
      <c r="I217" s="2">
        <f t="shared" si="25"/>
        <v>-51004.669999999896</v>
      </c>
    </row>
    <row r="218" spans="4:9" x14ac:dyDescent="0.25">
      <c r="D218" s="32">
        <f t="shared" si="26"/>
        <v>208</v>
      </c>
      <c r="E218" s="2">
        <f t="shared" si="21"/>
        <v>1603.83</v>
      </c>
      <c r="F218" s="2">
        <f t="shared" si="22"/>
        <v>1773.85</v>
      </c>
      <c r="G218" s="25">
        <f t="shared" si="23"/>
        <v>0.04</v>
      </c>
      <c r="H218" s="2">
        <f t="shared" si="24"/>
        <v>-170.02</v>
      </c>
      <c r="I218" s="2">
        <f t="shared" si="25"/>
        <v>-52778.519999999895</v>
      </c>
    </row>
    <row r="219" spans="4:9" x14ac:dyDescent="0.25">
      <c r="D219" s="32">
        <f t="shared" si="26"/>
        <v>209</v>
      </c>
      <c r="E219" s="2">
        <f t="shared" si="21"/>
        <v>1603.83</v>
      </c>
      <c r="F219" s="2">
        <f t="shared" si="22"/>
        <v>1779.76</v>
      </c>
      <c r="G219" s="25">
        <f t="shared" si="23"/>
        <v>0.04</v>
      </c>
      <c r="H219" s="2">
        <f t="shared" si="24"/>
        <v>-175.93</v>
      </c>
      <c r="I219" s="2">
        <f t="shared" si="25"/>
        <v>-54558.279999999897</v>
      </c>
    </row>
    <row r="220" spans="4:9" x14ac:dyDescent="0.25">
      <c r="D220" s="32">
        <f t="shared" si="26"/>
        <v>210</v>
      </c>
      <c r="E220" s="2">
        <f t="shared" si="21"/>
        <v>1603.83</v>
      </c>
      <c r="F220" s="2">
        <f t="shared" ref="F220:F235" si="27">E220-H220</f>
        <v>1785.69</v>
      </c>
      <c r="G220" s="25">
        <f t="shared" si="23"/>
        <v>0.04</v>
      </c>
      <c r="H220" s="2">
        <f t="shared" si="24"/>
        <v>-181.86</v>
      </c>
      <c r="I220" s="2">
        <f t="shared" si="25"/>
        <v>-56343.969999999899</v>
      </c>
    </row>
    <row r="221" spans="4:9" x14ac:dyDescent="0.25">
      <c r="D221" s="32">
        <f t="shared" si="26"/>
        <v>211</v>
      </c>
      <c r="E221" s="2">
        <f t="shared" si="21"/>
        <v>1603.83</v>
      </c>
      <c r="F221" s="2">
        <f t="shared" si="27"/>
        <v>1791.6399999999999</v>
      </c>
      <c r="G221" s="25">
        <f t="shared" si="23"/>
        <v>0.04</v>
      </c>
      <c r="H221" s="2">
        <f t="shared" si="24"/>
        <v>-187.81</v>
      </c>
      <c r="I221" s="2">
        <f t="shared" si="25"/>
        <v>-58135.609999999899</v>
      </c>
    </row>
    <row r="222" spans="4:9" x14ac:dyDescent="0.25">
      <c r="D222" s="32">
        <f t="shared" si="26"/>
        <v>212</v>
      </c>
      <c r="E222" s="2">
        <f t="shared" si="21"/>
        <v>1603.83</v>
      </c>
      <c r="F222" s="2">
        <f t="shared" si="27"/>
        <v>1797.62</v>
      </c>
      <c r="G222" s="25">
        <f t="shared" si="23"/>
        <v>0.04</v>
      </c>
      <c r="H222" s="2">
        <f t="shared" si="24"/>
        <v>-193.79</v>
      </c>
      <c r="I222" s="2">
        <f t="shared" si="25"/>
        <v>-59933.229999999901</v>
      </c>
    </row>
    <row r="223" spans="4:9" x14ac:dyDescent="0.25">
      <c r="D223" s="32">
        <f t="shared" si="26"/>
        <v>213</v>
      </c>
      <c r="E223" s="2">
        <f t="shared" si="21"/>
        <v>1603.83</v>
      </c>
      <c r="F223" s="2">
        <f t="shared" si="27"/>
        <v>1803.61</v>
      </c>
      <c r="G223" s="25">
        <f t="shared" si="23"/>
        <v>0.04</v>
      </c>
      <c r="H223" s="2">
        <f t="shared" si="24"/>
        <v>-199.78</v>
      </c>
      <c r="I223" s="2">
        <f t="shared" si="25"/>
        <v>-61736.839999999902</v>
      </c>
    </row>
    <row r="224" spans="4:9" x14ac:dyDescent="0.25">
      <c r="D224" s="32">
        <f t="shared" si="26"/>
        <v>214</v>
      </c>
      <c r="E224" s="2">
        <f t="shared" si="21"/>
        <v>1603.83</v>
      </c>
      <c r="F224" s="2">
        <f t="shared" si="27"/>
        <v>1809.62</v>
      </c>
      <c r="G224" s="25">
        <f t="shared" si="23"/>
        <v>0.04</v>
      </c>
      <c r="H224" s="2">
        <f t="shared" si="24"/>
        <v>-205.79</v>
      </c>
      <c r="I224" s="2">
        <f t="shared" si="25"/>
        <v>-63546.459999999905</v>
      </c>
    </row>
    <row r="225" spans="4:9" x14ac:dyDescent="0.25">
      <c r="D225" s="32">
        <f t="shared" si="26"/>
        <v>215</v>
      </c>
      <c r="E225" s="2">
        <f t="shared" si="21"/>
        <v>1603.83</v>
      </c>
      <c r="F225" s="2">
        <f t="shared" si="27"/>
        <v>1815.6499999999999</v>
      </c>
      <c r="G225" s="25">
        <f t="shared" si="23"/>
        <v>0.04</v>
      </c>
      <c r="H225" s="2">
        <f t="shared" si="24"/>
        <v>-211.82</v>
      </c>
      <c r="I225" s="2">
        <f t="shared" si="25"/>
        <v>-65362.109999999906</v>
      </c>
    </row>
    <row r="226" spans="4:9" x14ac:dyDescent="0.25">
      <c r="D226" s="32">
        <f t="shared" si="26"/>
        <v>216</v>
      </c>
      <c r="E226" s="2">
        <f t="shared" si="21"/>
        <v>1603.83</v>
      </c>
      <c r="F226" s="2">
        <f t="shared" si="27"/>
        <v>1821.6999999999998</v>
      </c>
      <c r="G226" s="25">
        <f t="shared" si="23"/>
        <v>0.04</v>
      </c>
      <c r="H226" s="2">
        <f t="shared" si="24"/>
        <v>-217.87</v>
      </c>
      <c r="I226" s="2">
        <f t="shared" si="25"/>
        <v>-67183.80999999991</v>
      </c>
    </row>
    <row r="227" spans="4:9" x14ac:dyDescent="0.25">
      <c r="D227" s="32">
        <f t="shared" si="26"/>
        <v>217</v>
      </c>
      <c r="E227" s="2">
        <f t="shared" si="21"/>
        <v>1603.83</v>
      </c>
      <c r="F227" s="2">
        <f t="shared" si="27"/>
        <v>1827.78</v>
      </c>
      <c r="G227" s="25">
        <f t="shared" si="23"/>
        <v>0.04</v>
      </c>
      <c r="H227" s="2">
        <f t="shared" si="24"/>
        <v>-223.95</v>
      </c>
      <c r="I227" s="2">
        <f t="shared" si="25"/>
        <v>-69011.589999999909</v>
      </c>
    </row>
    <row r="228" spans="4:9" x14ac:dyDescent="0.25">
      <c r="D228" s="32">
        <f t="shared" si="26"/>
        <v>218</v>
      </c>
      <c r="E228" s="2">
        <f t="shared" si="21"/>
        <v>1603.83</v>
      </c>
      <c r="F228" s="2">
        <f t="shared" si="27"/>
        <v>1833.87</v>
      </c>
      <c r="G228" s="25">
        <f t="shared" si="23"/>
        <v>0.04</v>
      </c>
      <c r="H228" s="2">
        <f t="shared" si="24"/>
        <v>-230.04</v>
      </c>
      <c r="I228" s="2">
        <f t="shared" si="25"/>
        <v>-70845.459999999905</v>
      </c>
    </row>
    <row r="229" spans="4:9" x14ac:dyDescent="0.25">
      <c r="D229" s="32">
        <f t="shared" si="26"/>
        <v>219</v>
      </c>
      <c r="E229" s="2">
        <f t="shared" si="21"/>
        <v>1603.83</v>
      </c>
      <c r="F229" s="2">
        <f t="shared" si="27"/>
        <v>1839.98</v>
      </c>
      <c r="G229" s="25">
        <f t="shared" si="23"/>
        <v>0.04</v>
      </c>
      <c r="H229" s="2">
        <f t="shared" si="24"/>
        <v>-236.15</v>
      </c>
      <c r="I229" s="2">
        <f t="shared" si="25"/>
        <v>-72685.4399999999</v>
      </c>
    </row>
    <row r="230" spans="4:9" x14ac:dyDescent="0.25">
      <c r="D230" s="32">
        <f t="shared" si="26"/>
        <v>220</v>
      </c>
      <c r="E230" s="2">
        <f t="shared" si="21"/>
        <v>1603.83</v>
      </c>
      <c r="F230" s="2">
        <f t="shared" si="27"/>
        <v>1846.11</v>
      </c>
      <c r="G230" s="25">
        <f t="shared" si="23"/>
        <v>0.04</v>
      </c>
      <c r="H230" s="2">
        <f t="shared" si="24"/>
        <v>-242.28</v>
      </c>
      <c r="I230" s="2">
        <f t="shared" si="25"/>
        <v>-74531.549999999901</v>
      </c>
    </row>
    <row r="231" spans="4:9" x14ac:dyDescent="0.25">
      <c r="D231" s="32">
        <f t="shared" si="26"/>
        <v>221</v>
      </c>
      <c r="E231" s="2">
        <f t="shared" si="21"/>
        <v>1603.83</v>
      </c>
      <c r="F231" s="2">
        <f t="shared" si="27"/>
        <v>1852.27</v>
      </c>
      <c r="G231" s="25">
        <f t="shared" si="23"/>
        <v>0.04</v>
      </c>
      <c r="H231" s="2">
        <f t="shared" si="24"/>
        <v>-248.44</v>
      </c>
      <c r="I231" s="2">
        <f t="shared" si="25"/>
        <v>-76383.819999999905</v>
      </c>
    </row>
    <row r="232" spans="4:9" x14ac:dyDescent="0.25">
      <c r="D232" s="32">
        <f t="shared" si="26"/>
        <v>222</v>
      </c>
      <c r="E232" s="2">
        <f t="shared" si="21"/>
        <v>1603.83</v>
      </c>
      <c r="F232" s="2">
        <f t="shared" si="27"/>
        <v>1858.44</v>
      </c>
      <c r="G232" s="25">
        <f t="shared" si="23"/>
        <v>0.04</v>
      </c>
      <c r="H232" s="2">
        <f t="shared" si="24"/>
        <v>-254.61</v>
      </c>
      <c r="I232" s="2">
        <f t="shared" si="25"/>
        <v>-78242.259999999907</v>
      </c>
    </row>
    <row r="233" spans="4:9" x14ac:dyDescent="0.25">
      <c r="D233" s="32">
        <f t="shared" si="26"/>
        <v>223</v>
      </c>
      <c r="E233" s="2">
        <f t="shared" si="21"/>
        <v>1603.83</v>
      </c>
      <c r="F233" s="2">
        <f t="shared" si="27"/>
        <v>1864.6399999999999</v>
      </c>
      <c r="G233" s="25">
        <f t="shared" si="23"/>
        <v>0.04</v>
      </c>
      <c r="H233" s="2">
        <f t="shared" si="24"/>
        <v>-260.81</v>
      </c>
      <c r="I233" s="2">
        <f t="shared" si="25"/>
        <v>-80106.899999999907</v>
      </c>
    </row>
    <row r="234" spans="4:9" x14ac:dyDescent="0.25">
      <c r="D234" s="32">
        <f t="shared" si="26"/>
        <v>224</v>
      </c>
      <c r="E234" s="2">
        <f t="shared" si="21"/>
        <v>1603.83</v>
      </c>
      <c r="F234" s="2">
        <f t="shared" si="27"/>
        <v>1870.85</v>
      </c>
      <c r="G234" s="25">
        <f t="shared" si="23"/>
        <v>0.04</v>
      </c>
      <c r="H234" s="2">
        <f t="shared" si="24"/>
        <v>-267.02</v>
      </c>
      <c r="I234" s="2">
        <f t="shared" si="25"/>
        <v>-81977.749999999913</v>
      </c>
    </row>
    <row r="235" spans="4:9" x14ac:dyDescent="0.25">
      <c r="D235" s="32">
        <f t="shared" si="26"/>
        <v>225</v>
      </c>
      <c r="E235" s="2">
        <f t="shared" si="21"/>
        <v>1603.83</v>
      </c>
      <c r="F235" s="2">
        <f t="shared" si="27"/>
        <v>1877.09</v>
      </c>
      <c r="G235" s="25">
        <f t="shared" si="23"/>
        <v>0.04</v>
      </c>
      <c r="H235" s="2">
        <f t="shared" si="24"/>
        <v>-273.26</v>
      </c>
      <c r="I235" s="2">
        <f t="shared" si="25"/>
        <v>-83854.839999999909</v>
      </c>
    </row>
    <row r="236" spans="4:9" x14ac:dyDescent="0.25">
      <c r="D236" s="32">
        <f t="shared" si="26"/>
        <v>226</v>
      </c>
      <c r="E236" s="2">
        <f t="shared" si="21"/>
        <v>1603.83</v>
      </c>
      <c r="F236" s="2">
        <f t="shared" ref="F236:F251" si="28">E236-H236</f>
        <v>1883.35</v>
      </c>
      <c r="G236" s="25">
        <f t="shared" si="23"/>
        <v>0.04</v>
      </c>
      <c r="H236" s="2">
        <f t="shared" si="24"/>
        <v>-279.52</v>
      </c>
      <c r="I236" s="2">
        <f t="shared" si="25"/>
        <v>-85738.189999999915</v>
      </c>
    </row>
    <row r="237" spans="4:9" x14ac:dyDescent="0.25">
      <c r="D237" s="32">
        <f t="shared" si="26"/>
        <v>227</v>
      </c>
      <c r="E237" s="2">
        <f t="shared" si="21"/>
        <v>1603.83</v>
      </c>
      <c r="F237" s="2">
        <f t="shared" si="28"/>
        <v>1889.62</v>
      </c>
      <c r="G237" s="25">
        <f t="shared" si="23"/>
        <v>0.04</v>
      </c>
      <c r="H237" s="2">
        <f t="shared" si="24"/>
        <v>-285.79000000000002</v>
      </c>
      <c r="I237" s="2">
        <f t="shared" si="25"/>
        <v>-87627.80999999991</v>
      </c>
    </row>
    <row r="238" spans="4:9" x14ac:dyDescent="0.25">
      <c r="D238" s="32">
        <f t="shared" si="26"/>
        <v>228</v>
      </c>
      <c r="E238" s="2">
        <f t="shared" si="21"/>
        <v>1603.83</v>
      </c>
      <c r="F238" s="2">
        <f t="shared" si="28"/>
        <v>1895.9199999999998</v>
      </c>
      <c r="G238" s="25">
        <f t="shared" si="23"/>
        <v>0.04</v>
      </c>
      <c r="H238" s="2">
        <f t="shared" si="24"/>
        <v>-292.08999999999997</v>
      </c>
      <c r="I238" s="2">
        <f t="shared" si="25"/>
        <v>-89523.729999999909</v>
      </c>
    </row>
    <row r="239" spans="4:9" x14ac:dyDescent="0.25">
      <c r="D239" s="32">
        <f t="shared" si="26"/>
        <v>229</v>
      </c>
      <c r="E239" s="2">
        <f t="shared" si="21"/>
        <v>1603.83</v>
      </c>
      <c r="F239" s="2">
        <f t="shared" si="28"/>
        <v>1902.24</v>
      </c>
      <c r="G239" s="25">
        <f t="shared" si="23"/>
        <v>0.04</v>
      </c>
      <c r="H239" s="2">
        <f t="shared" si="24"/>
        <v>-298.41000000000003</v>
      </c>
      <c r="I239" s="2">
        <f t="shared" si="25"/>
        <v>-91425.969999999914</v>
      </c>
    </row>
    <row r="240" spans="4:9" x14ac:dyDescent="0.25">
      <c r="D240" s="32">
        <f t="shared" si="26"/>
        <v>230</v>
      </c>
      <c r="E240" s="2">
        <f t="shared" si="21"/>
        <v>1603.83</v>
      </c>
      <c r="F240" s="2">
        <f t="shared" si="28"/>
        <v>1908.58</v>
      </c>
      <c r="G240" s="25">
        <f t="shared" si="23"/>
        <v>0.04</v>
      </c>
      <c r="H240" s="2">
        <f t="shared" si="24"/>
        <v>-304.75</v>
      </c>
      <c r="I240" s="2">
        <f t="shared" si="25"/>
        <v>-93334.549999999916</v>
      </c>
    </row>
    <row r="241" spans="4:9" x14ac:dyDescent="0.25">
      <c r="D241" s="32">
        <f t="shared" si="26"/>
        <v>231</v>
      </c>
      <c r="E241" s="2">
        <f t="shared" si="21"/>
        <v>1603.83</v>
      </c>
      <c r="F241" s="2">
        <f t="shared" si="28"/>
        <v>1914.9499999999998</v>
      </c>
      <c r="G241" s="25">
        <f t="shared" si="23"/>
        <v>0.04</v>
      </c>
      <c r="H241" s="2">
        <f t="shared" si="24"/>
        <v>-311.12</v>
      </c>
      <c r="I241" s="2">
        <f t="shared" si="25"/>
        <v>-95249.499999999913</v>
      </c>
    </row>
    <row r="242" spans="4:9" x14ac:dyDescent="0.25">
      <c r="D242" s="32">
        <f t="shared" si="26"/>
        <v>232</v>
      </c>
      <c r="E242" s="2">
        <f t="shared" si="21"/>
        <v>1603.83</v>
      </c>
      <c r="F242" s="2">
        <f t="shared" si="28"/>
        <v>1921.33</v>
      </c>
      <c r="G242" s="25">
        <f t="shared" si="23"/>
        <v>0.04</v>
      </c>
      <c r="H242" s="2">
        <f t="shared" si="24"/>
        <v>-317.5</v>
      </c>
      <c r="I242" s="2">
        <f t="shared" si="25"/>
        <v>-97170.829999999914</v>
      </c>
    </row>
    <row r="243" spans="4:9" x14ac:dyDescent="0.25">
      <c r="D243" s="32">
        <f t="shared" si="26"/>
        <v>233</v>
      </c>
      <c r="E243" s="2">
        <f t="shared" si="21"/>
        <v>1603.83</v>
      </c>
      <c r="F243" s="2">
        <f t="shared" si="28"/>
        <v>1927.73</v>
      </c>
      <c r="G243" s="25">
        <f t="shared" si="23"/>
        <v>0.04</v>
      </c>
      <c r="H243" s="2">
        <f t="shared" si="24"/>
        <v>-323.89999999999998</v>
      </c>
      <c r="I243" s="2">
        <f t="shared" si="25"/>
        <v>-99098.55999999991</v>
      </c>
    </row>
    <row r="244" spans="4:9" x14ac:dyDescent="0.25">
      <c r="D244" s="32">
        <f t="shared" si="26"/>
        <v>234</v>
      </c>
      <c r="E244" s="2">
        <f t="shared" si="21"/>
        <v>1603.83</v>
      </c>
      <c r="F244" s="2">
        <f t="shared" si="28"/>
        <v>1934.1599999999999</v>
      </c>
      <c r="G244" s="25">
        <f t="shared" si="23"/>
        <v>0.04</v>
      </c>
      <c r="H244" s="2">
        <f t="shared" si="24"/>
        <v>-330.33</v>
      </c>
      <c r="I244" s="2">
        <f t="shared" si="25"/>
        <v>-101032.71999999991</v>
      </c>
    </row>
    <row r="245" spans="4:9" x14ac:dyDescent="0.25">
      <c r="D245" s="32">
        <f t="shared" si="26"/>
        <v>235</v>
      </c>
      <c r="E245" s="2">
        <f t="shared" si="21"/>
        <v>1603.83</v>
      </c>
      <c r="F245" s="2">
        <f t="shared" si="28"/>
        <v>1940.61</v>
      </c>
      <c r="G245" s="25">
        <f t="shared" si="23"/>
        <v>0.04</v>
      </c>
      <c r="H245" s="2">
        <f t="shared" si="24"/>
        <v>-336.78</v>
      </c>
      <c r="I245" s="2">
        <f t="shared" si="25"/>
        <v>-102973.32999999991</v>
      </c>
    </row>
    <row r="246" spans="4:9" x14ac:dyDescent="0.25">
      <c r="D246" s="32">
        <f t="shared" si="26"/>
        <v>236</v>
      </c>
      <c r="E246" s="2">
        <f t="shared" si="21"/>
        <v>1603.83</v>
      </c>
      <c r="F246" s="2">
        <f t="shared" si="28"/>
        <v>1947.07</v>
      </c>
      <c r="G246" s="25">
        <f t="shared" si="23"/>
        <v>0.04</v>
      </c>
      <c r="H246" s="2">
        <f t="shared" si="24"/>
        <v>-343.24</v>
      </c>
      <c r="I246" s="2">
        <f t="shared" si="25"/>
        <v>-104920.39999999992</v>
      </c>
    </row>
    <row r="247" spans="4:9" x14ac:dyDescent="0.25">
      <c r="D247" s="32">
        <f t="shared" si="26"/>
        <v>237</v>
      </c>
      <c r="E247" s="2">
        <f t="shared" si="21"/>
        <v>1603.83</v>
      </c>
      <c r="F247" s="2">
        <f t="shared" si="28"/>
        <v>1953.56</v>
      </c>
      <c r="G247" s="25">
        <f t="shared" si="23"/>
        <v>0.04</v>
      </c>
      <c r="H247" s="2">
        <f t="shared" si="24"/>
        <v>-349.73</v>
      </c>
      <c r="I247" s="2">
        <f t="shared" si="25"/>
        <v>-106873.95999999992</v>
      </c>
    </row>
    <row r="248" spans="4:9" x14ac:dyDescent="0.25">
      <c r="D248" s="32">
        <f t="shared" si="26"/>
        <v>238</v>
      </c>
      <c r="E248" s="2">
        <f t="shared" si="21"/>
        <v>1603.83</v>
      </c>
      <c r="F248" s="2">
        <f t="shared" si="28"/>
        <v>1960.08</v>
      </c>
      <c r="G248" s="25">
        <f t="shared" si="23"/>
        <v>0.04</v>
      </c>
      <c r="H248" s="2">
        <f t="shared" si="24"/>
        <v>-356.25</v>
      </c>
      <c r="I248" s="2">
        <f t="shared" si="25"/>
        <v>-108834.03999999992</v>
      </c>
    </row>
    <row r="249" spans="4:9" x14ac:dyDescent="0.25">
      <c r="D249" s="32">
        <f t="shared" si="26"/>
        <v>239</v>
      </c>
      <c r="E249" s="2">
        <f t="shared" si="21"/>
        <v>1603.83</v>
      </c>
      <c r="F249" s="2">
        <f t="shared" si="28"/>
        <v>1966.61</v>
      </c>
      <c r="G249" s="25">
        <f t="shared" si="23"/>
        <v>0.04</v>
      </c>
      <c r="H249" s="2">
        <f t="shared" si="24"/>
        <v>-362.78</v>
      </c>
      <c r="I249" s="2">
        <f t="shared" si="25"/>
        <v>-110800.64999999992</v>
      </c>
    </row>
    <row r="250" spans="4:9" x14ac:dyDescent="0.25">
      <c r="D250" s="32">
        <f t="shared" si="26"/>
        <v>240</v>
      </c>
      <c r="E250" s="2">
        <f t="shared" si="21"/>
        <v>1603.83</v>
      </c>
      <c r="F250" s="2">
        <f t="shared" si="28"/>
        <v>1973.1699999999998</v>
      </c>
      <c r="G250" s="25">
        <f t="shared" si="23"/>
        <v>0.04</v>
      </c>
      <c r="H250" s="2">
        <f t="shared" si="24"/>
        <v>-369.34</v>
      </c>
      <c r="I250" s="2">
        <f t="shared" si="25"/>
        <v>-112773.81999999992</v>
      </c>
    </row>
    <row r="251" spans="4:9" x14ac:dyDescent="0.25">
      <c r="D251" s="32">
        <f t="shared" si="26"/>
        <v>241</v>
      </c>
      <c r="E251" s="2">
        <f t="shared" si="21"/>
        <v>1603.83</v>
      </c>
      <c r="F251" s="2">
        <f t="shared" si="28"/>
        <v>1979.74</v>
      </c>
      <c r="G251" s="25">
        <f t="shared" si="23"/>
        <v>0.04</v>
      </c>
      <c r="H251" s="2">
        <f t="shared" si="24"/>
        <v>-375.91</v>
      </c>
      <c r="I251" s="2">
        <f t="shared" si="25"/>
        <v>-114753.55999999992</v>
      </c>
    </row>
    <row r="252" spans="4:9" x14ac:dyDescent="0.25">
      <c r="D252" s="32">
        <f t="shared" si="26"/>
        <v>242</v>
      </c>
      <c r="E252" s="2">
        <f t="shared" si="21"/>
        <v>1603.83</v>
      </c>
      <c r="F252" s="2">
        <f t="shared" ref="F252:F267" si="29">E252-H252</f>
        <v>1986.34</v>
      </c>
      <c r="G252" s="25">
        <f t="shared" si="23"/>
        <v>0.04</v>
      </c>
      <c r="H252" s="2">
        <f t="shared" si="24"/>
        <v>-382.51</v>
      </c>
      <c r="I252" s="2">
        <f t="shared" si="25"/>
        <v>-116739.89999999992</v>
      </c>
    </row>
    <row r="253" spans="4:9" x14ac:dyDescent="0.25">
      <c r="D253" s="32">
        <f t="shared" si="26"/>
        <v>243</v>
      </c>
      <c r="E253" s="2">
        <f t="shared" si="21"/>
        <v>1603.83</v>
      </c>
      <c r="F253" s="2">
        <f t="shared" si="29"/>
        <v>1992.96</v>
      </c>
      <c r="G253" s="25">
        <f t="shared" si="23"/>
        <v>0.04</v>
      </c>
      <c r="H253" s="2">
        <f t="shared" si="24"/>
        <v>-389.13</v>
      </c>
      <c r="I253" s="2">
        <f t="shared" si="25"/>
        <v>-118732.85999999993</v>
      </c>
    </row>
    <row r="254" spans="4:9" x14ac:dyDescent="0.25">
      <c r="D254" s="32">
        <f t="shared" si="26"/>
        <v>244</v>
      </c>
      <c r="E254" s="2">
        <f t="shared" si="21"/>
        <v>1603.83</v>
      </c>
      <c r="F254" s="2">
        <f t="shared" si="29"/>
        <v>1999.61</v>
      </c>
      <c r="G254" s="25">
        <f t="shared" si="23"/>
        <v>0.04</v>
      </c>
      <c r="H254" s="2">
        <f t="shared" si="24"/>
        <v>-395.78</v>
      </c>
      <c r="I254" s="2">
        <f t="shared" si="25"/>
        <v>-120732.46999999993</v>
      </c>
    </row>
    <row r="255" spans="4:9" x14ac:dyDescent="0.25">
      <c r="D255" s="32">
        <f t="shared" si="26"/>
        <v>245</v>
      </c>
      <c r="E255" s="2">
        <f t="shared" si="21"/>
        <v>1603.83</v>
      </c>
      <c r="F255" s="2">
        <f t="shared" si="29"/>
        <v>2006.27</v>
      </c>
      <c r="G255" s="25">
        <f t="shared" si="23"/>
        <v>0.04</v>
      </c>
      <c r="H255" s="2">
        <f t="shared" si="24"/>
        <v>-402.44</v>
      </c>
      <c r="I255" s="2">
        <f t="shared" si="25"/>
        <v>-122738.73999999993</v>
      </c>
    </row>
    <row r="256" spans="4:9" x14ac:dyDescent="0.25">
      <c r="D256" s="32">
        <f t="shared" si="26"/>
        <v>246</v>
      </c>
      <c r="E256" s="2">
        <f t="shared" si="21"/>
        <v>1603.83</v>
      </c>
      <c r="F256" s="2">
        <f t="shared" si="29"/>
        <v>2012.96</v>
      </c>
      <c r="G256" s="25">
        <f t="shared" si="23"/>
        <v>0.04</v>
      </c>
      <c r="H256" s="2">
        <f t="shared" si="24"/>
        <v>-409.13</v>
      </c>
      <c r="I256" s="2">
        <f t="shared" si="25"/>
        <v>-124751.69999999994</v>
      </c>
    </row>
    <row r="257" spans="4:9" x14ac:dyDescent="0.25">
      <c r="D257" s="32">
        <f t="shared" si="26"/>
        <v>247</v>
      </c>
      <c r="E257" s="2">
        <f t="shared" si="21"/>
        <v>1603.83</v>
      </c>
      <c r="F257" s="2">
        <f t="shared" si="29"/>
        <v>2019.6699999999998</v>
      </c>
      <c r="G257" s="25">
        <f t="shared" si="23"/>
        <v>0.04</v>
      </c>
      <c r="H257" s="2">
        <f t="shared" si="24"/>
        <v>-415.84</v>
      </c>
      <c r="I257" s="2">
        <f t="shared" si="25"/>
        <v>-126771.36999999994</v>
      </c>
    </row>
    <row r="258" spans="4:9" x14ac:dyDescent="0.25">
      <c r="D258" s="32">
        <f t="shared" si="26"/>
        <v>248</v>
      </c>
      <c r="E258" s="2">
        <f t="shared" si="21"/>
        <v>1603.83</v>
      </c>
      <c r="F258" s="2">
        <f t="shared" si="29"/>
        <v>2026.3999999999999</v>
      </c>
      <c r="G258" s="25">
        <f t="shared" si="23"/>
        <v>0.04</v>
      </c>
      <c r="H258" s="2">
        <f t="shared" si="24"/>
        <v>-422.57</v>
      </c>
      <c r="I258" s="2">
        <f t="shared" si="25"/>
        <v>-128797.76999999993</v>
      </c>
    </row>
    <row r="259" spans="4:9" x14ac:dyDescent="0.25">
      <c r="D259" s="32">
        <f t="shared" si="26"/>
        <v>249</v>
      </c>
      <c r="E259" s="2">
        <f t="shared" si="21"/>
        <v>1603.83</v>
      </c>
      <c r="F259" s="2">
        <f t="shared" si="29"/>
        <v>2033.1599999999999</v>
      </c>
      <c r="G259" s="25">
        <f t="shared" si="23"/>
        <v>0.04</v>
      </c>
      <c r="H259" s="2">
        <f t="shared" si="24"/>
        <v>-429.33</v>
      </c>
      <c r="I259" s="2">
        <f t="shared" si="25"/>
        <v>-130830.92999999993</v>
      </c>
    </row>
    <row r="260" spans="4:9" x14ac:dyDescent="0.25">
      <c r="D260" s="32">
        <f t="shared" si="26"/>
        <v>250</v>
      </c>
      <c r="E260" s="2">
        <f t="shared" si="21"/>
        <v>1603.83</v>
      </c>
      <c r="F260" s="2">
        <f t="shared" si="29"/>
        <v>2039.9299999999998</v>
      </c>
      <c r="G260" s="25">
        <f t="shared" si="23"/>
        <v>0.04</v>
      </c>
      <c r="H260" s="2">
        <f t="shared" si="24"/>
        <v>-436.1</v>
      </c>
      <c r="I260" s="2">
        <f t="shared" si="25"/>
        <v>-132870.85999999993</v>
      </c>
    </row>
    <row r="261" spans="4:9" x14ac:dyDescent="0.25">
      <c r="D261" s="32">
        <f t="shared" si="26"/>
        <v>251</v>
      </c>
      <c r="E261" s="2">
        <f t="shared" si="21"/>
        <v>1603.83</v>
      </c>
      <c r="F261" s="2">
        <f t="shared" si="29"/>
        <v>2046.73</v>
      </c>
      <c r="G261" s="25">
        <f t="shared" si="23"/>
        <v>0.04</v>
      </c>
      <c r="H261" s="2">
        <f t="shared" si="24"/>
        <v>-442.9</v>
      </c>
      <c r="I261" s="2">
        <f t="shared" si="25"/>
        <v>-134917.58999999994</v>
      </c>
    </row>
    <row r="262" spans="4:9" x14ac:dyDescent="0.25">
      <c r="D262" s="32">
        <f t="shared" si="26"/>
        <v>252</v>
      </c>
      <c r="E262" s="2">
        <f t="shared" si="21"/>
        <v>1603.83</v>
      </c>
      <c r="F262" s="2">
        <f t="shared" si="29"/>
        <v>2053.56</v>
      </c>
      <c r="G262" s="25">
        <f t="shared" si="23"/>
        <v>0.04</v>
      </c>
      <c r="H262" s="2">
        <f t="shared" si="24"/>
        <v>-449.73</v>
      </c>
      <c r="I262" s="2">
        <f t="shared" si="25"/>
        <v>-136971.14999999994</v>
      </c>
    </row>
    <row r="263" spans="4:9" x14ac:dyDescent="0.25">
      <c r="D263" s="32">
        <f t="shared" si="26"/>
        <v>253</v>
      </c>
      <c r="E263" s="2">
        <f t="shared" si="21"/>
        <v>1603.83</v>
      </c>
      <c r="F263" s="2">
        <f t="shared" si="29"/>
        <v>2060.4</v>
      </c>
      <c r="G263" s="25">
        <f t="shared" si="23"/>
        <v>0.04</v>
      </c>
      <c r="H263" s="2">
        <f t="shared" si="24"/>
        <v>-456.57</v>
      </c>
      <c r="I263" s="2">
        <f t="shared" si="25"/>
        <v>-139031.54999999993</v>
      </c>
    </row>
    <row r="264" spans="4:9" x14ac:dyDescent="0.25">
      <c r="D264" s="32">
        <f t="shared" si="26"/>
        <v>254</v>
      </c>
      <c r="E264" s="2">
        <f t="shared" si="21"/>
        <v>1603.83</v>
      </c>
      <c r="F264" s="2">
        <f t="shared" si="29"/>
        <v>2067.27</v>
      </c>
      <c r="G264" s="25">
        <f t="shared" si="23"/>
        <v>0.04</v>
      </c>
      <c r="H264" s="2">
        <f t="shared" si="24"/>
        <v>-463.44</v>
      </c>
      <c r="I264" s="2">
        <f t="shared" si="25"/>
        <v>-141098.81999999992</v>
      </c>
    </row>
    <row r="265" spans="4:9" x14ac:dyDescent="0.25">
      <c r="D265" s="32">
        <f t="shared" si="26"/>
        <v>255</v>
      </c>
      <c r="E265" s="2">
        <f t="shared" si="21"/>
        <v>1603.83</v>
      </c>
      <c r="F265" s="2">
        <f t="shared" si="29"/>
        <v>2074.16</v>
      </c>
      <c r="G265" s="25">
        <f t="shared" si="23"/>
        <v>0.04</v>
      </c>
      <c r="H265" s="2">
        <f t="shared" si="24"/>
        <v>-470.33</v>
      </c>
      <c r="I265" s="2">
        <f t="shared" si="25"/>
        <v>-143172.97999999992</v>
      </c>
    </row>
    <row r="266" spans="4:9" x14ac:dyDescent="0.25">
      <c r="D266" s="32">
        <f t="shared" si="26"/>
        <v>256</v>
      </c>
      <c r="E266" s="2">
        <f t="shared" si="21"/>
        <v>1603.83</v>
      </c>
      <c r="F266" s="2">
        <f t="shared" si="29"/>
        <v>2081.0699999999997</v>
      </c>
      <c r="G266" s="25">
        <f t="shared" si="23"/>
        <v>0.04</v>
      </c>
      <c r="H266" s="2">
        <f t="shared" si="24"/>
        <v>-477.24</v>
      </c>
      <c r="I266" s="2">
        <f t="shared" si="25"/>
        <v>-145254.04999999993</v>
      </c>
    </row>
    <row r="267" spans="4:9" x14ac:dyDescent="0.25">
      <c r="D267" s="32">
        <f t="shared" si="26"/>
        <v>257</v>
      </c>
      <c r="E267" s="2">
        <f t="shared" si="21"/>
        <v>1603.83</v>
      </c>
      <c r="F267" s="2">
        <f t="shared" si="29"/>
        <v>2088.0099999999998</v>
      </c>
      <c r="G267" s="25">
        <f t="shared" si="23"/>
        <v>0.04</v>
      </c>
      <c r="H267" s="2">
        <f t="shared" si="24"/>
        <v>-484.18</v>
      </c>
      <c r="I267" s="2">
        <f t="shared" si="25"/>
        <v>-147342.05999999994</v>
      </c>
    </row>
    <row r="268" spans="4:9" x14ac:dyDescent="0.25">
      <c r="D268" s="32">
        <f t="shared" si="26"/>
        <v>258</v>
      </c>
      <c r="E268" s="2">
        <f t="shared" ref="E268:E331" si="30">-ROUND($C$6,2)</f>
        <v>1603.83</v>
      </c>
      <c r="F268" s="2">
        <f t="shared" ref="F268:F283" si="31">E268-H268</f>
        <v>2094.9699999999998</v>
      </c>
      <c r="G268" s="25">
        <f t="shared" ref="G268:G331" si="32">VLOOKUP(D268,$K$11:$L$23,2,TRUE)</f>
        <v>0.04</v>
      </c>
      <c r="H268" s="2">
        <f t="shared" ref="H268:H331" si="33">ROUND(I267*G268/12,2)</f>
        <v>-491.14</v>
      </c>
      <c r="I268" s="2">
        <f t="shared" ref="I268:I331" si="34">I267-F268</f>
        <v>-149437.02999999994</v>
      </c>
    </row>
    <row r="269" spans="4:9" x14ac:dyDescent="0.25">
      <c r="D269" s="32">
        <f t="shared" ref="D269:D332" si="35">D268+1</f>
        <v>259</v>
      </c>
      <c r="E269" s="2">
        <f t="shared" si="30"/>
        <v>1603.83</v>
      </c>
      <c r="F269" s="2">
        <f t="shared" si="31"/>
        <v>2101.9499999999998</v>
      </c>
      <c r="G269" s="25">
        <f t="shared" si="32"/>
        <v>0.04</v>
      </c>
      <c r="H269" s="2">
        <f t="shared" si="33"/>
        <v>-498.12</v>
      </c>
      <c r="I269" s="2">
        <f t="shared" si="34"/>
        <v>-151538.97999999995</v>
      </c>
    </row>
    <row r="270" spans="4:9" x14ac:dyDescent="0.25">
      <c r="D270" s="32">
        <f t="shared" si="35"/>
        <v>260</v>
      </c>
      <c r="E270" s="2">
        <f t="shared" si="30"/>
        <v>1603.83</v>
      </c>
      <c r="F270" s="2">
        <f t="shared" si="31"/>
        <v>2108.96</v>
      </c>
      <c r="G270" s="25">
        <f t="shared" si="32"/>
        <v>0.04</v>
      </c>
      <c r="H270" s="2">
        <f t="shared" si="33"/>
        <v>-505.13</v>
      </c>
      <c r="I270" s="2">
        <f t="shared" si="34"/>
        <v>-153647.93999999994</v>
      </c>
    </row>
    <row r="271" spans="4:9" x14ac:dyDescent="0.25">
      <c r="D271" s="32">
        <f t="shared" si="35"/>
        <v>261</v>
      </c>
      <c r="E271" s="2">
        <f t="shared" si="30"/>
        <v>1603.83</v>
      </c>
      <c r="F271" s="2">
        <f t="shared" si="31"/>
        <v>2115.9899999999998</v>
      </c>
      <c r="G271" s="25">
        <f t="shared" si="32"/>
        <v>0.04</v>
      </c>
      <c r="H271" s="2">
        <f t="shared" si="33"/>
        <v>-512.16</v>
      </c>
      <c r="I271" s="2">
        <f t="shared" si="34"/>
        <v>-155763.92999999993</v>
      </c>
    </row>
    <row r="272" spans="4:9" x14ac:dyDescent="0.25">
      <c r="D272" s="32">
        <f t="shared" si="35"/>
        <v>262</v>
      </c>
      <c r="E272" s="2">
        <f t="shared" si="30"/>
        <v>1603.83</v>
      </c>
      <c r="F272" s="2">
        <f t="shared" si="31"/>
        <v>2123.04</v>
      </c>
      <c r="G272" s="25">
        <f t="shared" si="32"/>
        <v>0.04</v>
      </c>
      <c r="H272" s="2">
        <f t="shared" si="33"/>
        <v>-519.21</v>
      </c>
      <c r="I272" s="2">
        <f t="shared" si="34"/>
        <v>-157886.96999999994</v>
      </c>
    </row>
    <row r="273" spans="4:9" x14ac:dyDescent="0.25">
      <c r="D273" s="32">
        <f t="shared" si="35"/>
        <v>263</v>
      </c>
      <c r="E273" s="2">
        <f t="shared" si="30"/>
        <v>1603.83</v>
      </c>
      <c r="F273" s="2">
        <f t="shared" si="31"/>
        <v>2130.12</v>
      </c>
      <c r="G273" s="25">
        <f t="shared" si="32"/>
        <v>0.04</v>
      </c>
      <c r="H273" s="2">
        <f t="shared" si="33"/>
        <v>-526.29</v>
      </c>
      <c r="I273" s="2">
        <f t="shared" si="34"/>
        <v>-160017.08999999994</v>
      </c>
    </row>
    <row r="274" spans="4:9" x14ac:dyDescent="0.25">
      <c r="D274" s="32">
        <f t="shared" si="35"/>
        <v>264</v>
      </c>
      <c r="E274" s="2">
        <f t="shared" si="30"/>
        <v>1603.83</v>
      </c>
      <c r="F274" s="2">
        <f t="shared" si="31"/>
        <v>2137.2199999999998</v>
      </c>
      <c r="G274" s="25">
        <f t="shared" si="32"/>
        <v>0.04</v>
      </c>
      <c r="H274" s="2">
        <f t="shared" si="33"/>
        <v>-533.39</v>
      </c>
      <c r="I274" s="2">
        <f t="shared" si="34"/>
        <v>-162154.30999999994</v>
      </c>
    </row>
    <row r="275" spans="4:9" x14ac:dyDescent="0.25">
      <c r="D275" s="32">
        <f t="shared" si="35"/>
        <v>265</v>
      </c>
      <c r="E275" s="2">
        <f t="shared" si="30"/>
        <v>1603.83</v>
      </c>
      <c r="F275" s="2">
        <f t="shared" si="31"/>
        <v>2144.34</v>
      </c>
      <c r="G275" s="25">
        <f t="shared" si="32"/>
        <v>0.04</v>
      </c>
      <c r="H275" s="2">
        <f t="shared" si="33"/>
        <v>-540.51</v>
      </c>
      <c r="I275" s="2">
        <f t="shared" si="34"/>
        <v>-164298.64999999994</v>
      </c>
    </row>
    <row r="276" spans="4:9" x14ac:dyDescent="0.25">
      <c r="D276" s="32">
        <f t="shared" si="35"/>
        <v>266</v>
      </c>
      <c r="E276" s="2">
        <f t="shared" si="30"/>
        <v>1603.83</v>
      </c>
      <c r="F276" s="2">
        <f t="shared" si="31"/>
        <v>2151.4899999999998</v>
      </c>
      <c r="G276" s="25">
        <f t="shared" si="32"/>
        <v>0.04</v>
      </c>
      <c r="H276" s="2">
        <f t="shared" si="33"/>
        <v>-547.66</v>
      </c>
      <c r="I276" s="2">
        <f t="shared" si="34"/>
        <v>-166450.13999999993</v>
      </c>
    </row>
    <row r="277" spans="4:9" x14ac:dyDescent="0.25">
      <c r="D277" s="32">
        <f t="shared" si="35"/>
        <v>267</v>
      </c>
      <c r="E277" s="2">
        <f t="shared" si="30"/>
        <v>1603.83</v>
      </c>
      <c r="F277" s="2">
        <f t="shared" si="31"/>
        <v>2158.66</v>
      </c>
      <c r="G277" s="25">
        <f t="shared" si="32"/>
        <v>0.04</v>
      </c>
      <c r="H277" s="2">
        <f t="shared" si="33"/>
        <v>-554.83000000000004</v>
      </c>
      <c r="I277" s="2">
        <f t="shared" si="34"/>
        <v>-168608.79999999993</v>
      </c>
    </row>
    <row r="278" spans="4:9" x14ac:dyDescent="0.25">
      <c r="D278" s="32">
        <f t="shared" si="35"/>
        <v>268</v>
      </c>
      <c r="E278" s="2">
        <f t="shared" si="30"/>
        <v>1603.83</v>
      </c>
      <c r="F278" s="2">
        <f t="shared" si="31"/>
        <v>2165.8599999999997</v>
      </c>
      <c r="G278" s="25">
        <f t="shared" si="32"/>
        <v>0.04</v>
      </c>
      <c r="H278" s="2">
        <f t="shared" si="33"/>
        <v>-562.03</v>
      </c>
      <c r="I278" s="2">
        <f t="shared" si="34"/>
        <v>-170774.65999999992</v>
      </c>
    </row>
    <row r="279" spans="4:9" x14ac:dyDescent="0.25">
      <c r="D279" s="32">
        <f t="shared" si="35"/>
        <v>269</v>
      </c>
      <c r="E279" s="2">
        <f t="shared" si="30"/>
        <v>1603.83</v>
      </c>
      <c r="F279" s="2">
        <f t="shared" si="31"/>
        <v>2173.08</v>
      </c>
      <c r="G279" s="25">
        <f t="shared" si="32"/>
        <v>0.04</v>
      </c>
      <c r="H279" s="2">
        <f t="shared" si="33"/>
        <v>-569.25</v>
      </c>
      <c r="I279" s="2">
        <f t="shared" si="34"/>
        <v>-172947.7399999999</v>
      </c>
    </row>
    <row r="280" spans="4:9" x14ac:dyDescent="0.25">
      <c r="D280" s="32">
        <f t="shared" si="35"/>
        <v>270</v>
      </c>
      <c r="E280" s="2">
        <f t="shared" si="30"/>
        <v>1603.83</v>
      </c>
      <c r="F280" s="2">
        <f t="shared" si="31"/>
        <v>2180.3199999999997</v>
      </c>
      <c r="G280" s="25">
        <f t="shared" si="32"/>
        <v>0.04</v>
      </c>
      <c r="H280" s="2">
        <f t="shared" si="33"/>
        <v>-576.49</v>
      </c>
      <c r="I280" s="2">
        <f t="shared" si="34"/>
        <v>-175128.05999999991</v>
      </c>
    </row>
    <row r="281" spans="4:9" x14ac:dyDescent="0.25">
      <c r="D281" s="32">
        <f t="shared" si="35"/>
        <v>271</v>
      </c>
      <c r="E281" s="2">
        <f t="shared" si="30"/>
        <v>1603.83</v>
      </c>
      <c r="F281" s="2">
        <f t="shared" si="31"/>
        <v>2187.59</v>
      </c>
      <c r="G281" s="25">
        <f t="shared" si="32"/>
        <v>0.04</v>
      </c>
      <c r="H281" s="2">
        <f t="shared" si="33"/>
        <v>-583.76</v>
      </c>
      <c r="I281" s="2">
        <f t="shared" si="34"/>
        <v>-177315.64999999991</v>
      </c>
    </row>
    <row r="282" spans="4:9" x14ac:dyDescent="0.25">
      <c r="D282" s="32">
        <f t="shared" si="35"/>
        <v>272</v>
      </c>
      <c r="E282" s="2">
        <f t="shared" si="30"/>
        <v>1603.83</v>
      </c>
      <c r="F282" s="2">
        <f t="shared" si="31"/>
        <v>2194.88</v>
      </c>
      <c r="G282" s="25">
        <f t="shared" si="32"/>
        <v>0.04</v>
      </c>
      <c r="H282" s="2">
        <f t="shared" si="33"/>
        <v>-591.04999999999995</v>
      </c>
      <c r="I282" s="2">
        <f t="shared" si="34"/>
        <v>-179510.52999999991</v>
      </c>
    </row>
    <row r="283" spans="4:9" x14ac:dyDescent="0.25">
      <c r="D283" s="32">
        <f t="shared" si="35"/>
        <v>273</v>
      </c>
      <c r="E283" s="2">
        <f t="shared" si="30"/>
        <v>1603.83</v>
      </c>
      <c r="F283" s="2">
        <f t="shared" si="31"/>
        <v>2202.1999999999998</v>
      </c>
      <c r="G283" s="25">
        <f t="shared" si="32"/>
        <v>0.04</v>
      </c>
      <c r="H283" s="2">
        <f t="shared" si="33"/>
        <v>-598.37</v>
      </c>
      <c r="I283" s="2">
        <f t="shared" si="34"/>
        <v>-181712.72999999992</v>
      </c>
    </row>
    <row r="284" spans="4:9" x14ac:dyDescent="0.25">
      <c r="D284" s="32">
        <f t="shared" si="35"/>
        <v>274</v>
      </c>
      <c r="E284" s="2">
        <f t="shared" si="30"/>
        <v>1603.83</v>
      </c>
      <c r="F284" s="2">
        <f t="shared" ref="F284:F299" si="36">E284-H284</f>
        <v>2209.54</v>
      </c>
      <c r="G284" s="25">
        <f t="shared" si="32"/>
        <v>0.04</v>
      </c>
      <c r="H284" s="2">
        <f t="shared" si="33"/>
        <v>-605.71</v>
      </c>
      <c r="I284" s="2">
        <f t="shared" si="34"/>
        <v>-183922.26999999993</v>
      </c>
    </row>
    <row r="285" spans="4:9" x14ac:dyDescent="0.25">
      <c r="D285" s="32">
        <f t="shared" si="35"/>
        <v>275</v>
      </c>
      <c r="E285" s="2">
        <f t="shared" si="30"/>
        <v>1603.83</v>
      </c>
      <c r="F285" s="2">
        <f t="shared" si="36"/>
        <v>2216.9</v>
      </c>
      <c r="G285" s="25">
        <f t="shared" si="32"/>
        <v>0.04</v>
      </c>
      <c r="H285" s="2">
        <f t="shared" si="33"/>
        <v>-613.07000000000005</v>
      </c>
      <c r="I285" s="2">
        <f t="shared" si="34"/>
        <v>-186139.16999999993</v>
      </c>
    </row>
    <row r="286" spans="4:9" x14ac:dyDescent="0.25">
      <c r="D286" s="32">
        <f t="shared" si="35"/>
        <v>276</v>
      </c>
      <c r="E286" s="2">
        <f t="shared" si="30"/>
        <v>1603.83</v>
      </c>
      <c r="F286" s="2">
        <f t="shared" si="36"/>
        <v>2224.29</v>
      </c>
      <c r="G286" s="25">
        <f t="shared" si="32"/>
        <v>0.04</v>
      </c>
      <c r="H286" s="2">
        <f t="shared" si="33"/>
        <v>-620.46</v>
      </c>
      <c r="I286" s="2">
        <f t="shared" si="34"/>
        <v>-188363.45999999993</v>
      </c>
    </row>
    <row r="287" spans="4:9" x14ac:dyDescent="0.25">
      <c r="D287" s="32">
        <f t="shared" si="35"/>
        <v>277</v>
      </c>
      <c r="E287" s="2">
        <f t="shared" si="30"/>
        <v>1603.83</v>
      </c>
      <c r="F287" s="2">
        <f t="shared" si="36"/>
        <v>2231.71</v>
      </c>
      <c r="G287" s="25">
        <f t="shared" si="32"/>
        <v>0.04</v>
      </c>
      <c r="H287" s="2">
        <f t="shared" si="33"/>
        <v>-627.88</v>
      </c>
      <c r="I287" s="2">
        <f t="shared" si="34"/>
        <v>-190595.16999999993</v>
      </c>
    </row>
    <row r="288" spans="4:9" x14ac:dyDescent="0.25">
      <c r="D288" s="32">
        <f t="shared" si="35"/>
        <v>278</v>
      </c>
      <c r="E288" s="2">
        <f t="shared" si="30"/>
        <v>1603.83</v>
      </c>
      <c r="F288" s="2">
        <f t="shared" si="36"/>
        <v>2239.15</v>
      </c>
      <c r="G288" s="25">
        <f t="shared" si="32"/>
        <v>0.04</v>
      </c>
      <c r="H288" s="2">
        <f t="shared" si="33"/>
        <v>-635.32000000000005</v>
      </c>
      <c r="I288" s="2">
        <f t="shared" si="34"/>
        <v>-192834.31999999992</v>
      </c>
    </row>
    <row r="289" spans="4:9" x14ac:dyDescent="0.25">
      <c r="D289" s="32">
        <f t="shared" si="35"/>
        <v>279</v>
      </c>
      <c r="E289" s="2">
        <f t="shared" si="30"/>
        <v>1603.83</v>
      </c>
      <c r="F289" s="2">
        <f t="shared" si="36"/>
        <v>2246.6099999999997</v>
      </c>
      <c r="G289" s="25">
        <f t="shared" si="32"/>
        <v>0.04</v>
      </c>
      <c r="H289" s="2">
        <f t="shared" si="33"/>
        <v>-642.78</v>
      </c>
      <c r="I289" s="2">
        <f t="shared" si="34"/>
        <v>-195080.92999999991</v>
      </c>
    </row>
    <row r="290" spans="4:9" x14ac:dyDescent="0.25">
      <c r="D290" s="32">
        <f t="shared" si="35"/>
        <v>280</v>
      </c>
      <c r="E290" s="2">
        <f t="shared" si="30"/>
        <v>1603.83</v>
      </c>
      <c r="F290" s="2">
        <f t="shared" si="36"/>
        <v>2254.1</v>
      </c>
      <c r="G290" s="25">
        <f t="shared" si="32"/>
        <v>0.04</v>
      </c>
      <c r="H290" s="2">
        <f t="shared" si="33"/>
        <v>-650.27</v>
      </c>
      <c r="I290" s="2">
        <f t="shared" si="34"/>
        <v>-197335.02999999991</v>
      </c>
    </row>
    <row r="291" spans="4:9" x14ac:dyDescent="0.25">
      <c r="D291" s="32">
        <f t="shared" si="35"/>
        <v>281</v>
      </c>
      <c r="E291" s="2">
        <f t="shared" si="30"/>
        <v>1603.83</v>
      </c>
      <c r="F291" s="2">
        <f t="shared" si="36"/>
        <v>2261.6099999999997</v>
      </c>
      <c r="G291" s="25">
        <f t="shared" si="32"/>
        <v>0.04</v>
      </c>
      <c r="H291" s="2">
        <f t="shared" si="33"/>
        <v>-657.78</v>
      </c>
      <c r="I291" s="2">
        <f t="shared" si="34"/>
        <v>-199596.6399999999</v>
      </c>
    </row>
    <row r="292" spans="4:9" x14ac:dyDescent="0.25">
      <c r="D292" s="32">
        <f t="shared" si="35"/>
        <v>282</v>
      </c>
      <c r="E292" s="2">
        <f t="shared" si="30"/>
        <v>1603.83</v>
      </c>
      <c r="F292" s="2">
        <f t="shared" si="36"/>
        <v>2269.15</v>
      </c>
      <c r="G292" s="25">
        <f t="shared" si="32"/>
        <v>0.04</v>
      </c>
      <c r="H292" s="2">
        <f t="shared" si="33"/>
        <v>-665.32</v>
      </c>
      <c r="I292" s="2">
        <f t="shared" si="34"/>
        <v>-201865.78999999989</v>
      </c>
    </row>
    <row r="293" spans="4:9" x14ac:dyDescent="0.25">
      <c r="D293" s="32">
        <f t="shared" si="35"/>
        <v>283</v>
      </c>
      <c r="E293" s="2">
        <f t="shared" si="30"/>
        <v>1603.83</v>
      </c>
      <c r="F293" s="2">
        <f t="shared" si="36"/>
        <v>2276.7199999999998</v>
      </c>
      <c r="G293" s="25">
        <f t="shared" si="32"/>
        <v>0.04</v>
      </c>
      <c r="H293" s="2">
        <f t="shared" si="33"/>
        <v>-672.89</v>
      </c>
      <c r="I293" s="2">
        <f t="shared" si="34"/>
        <v>-204142.50999999989</v>
      </c>
    </row>
    <row r="294" spans="4:9" x14ac:dyDescent="0.25">
      <c r="D294" s="32">
        <f t="shared" si="35"/>
        <v>284</v>
      </c>
      <c r="E294" s="2">
        <f t="shared" si="30"/>
        <v>1603.83</v>
      </c>
      <c r="F294" s="2">
        <f t="shared" si="36"/>
        <v>2284.31</v>
      </c>
      <c r="G294" s="25">
        <f t="shared" si="32"/>
        <v>0.04</v>
      </c>
      <c r="H294" s="2">
        <f t="shared" si="33"/>
        <v>-680.48</v>
      </c>
      <c r="I294" s="2">
        <f t="shared" si="34"/>
        <v>-206426.81999999989</v>
      </c>
    </row>
    <row r="295" spans="4:9" x14ac:dyDescent="0.25">
      <c r="D295" s="32">
        <f t="shared" si="35"/>
        <v>285</v>
      </c>
      <c r="E295" s="2">
        <f t="shared" si="30"/>
        <v>1603.83</v>
      </c>
      <c r="F295" s="2">
        <f t="shared" si="36"/>
        <v>2291.92</v>
      </c>
      <c r="G295" s="25">
        <f t="shared" si="32"/>
        <v>0.04</v>
      </c>
      <c r="H295" s="2">
        <f t="shared" si="33"/>
        <v>-688.09</v>
      </c>
      <c r="I295" s="2">
        <f t="shared" si="34"/>
        <v>-208718.7399999999</v>
      </c>
    </row>
    <row r="296" spans="4:9" x14ac:dyDescent="0.25">
      <c r="D296" s="32">
        <f t="shared" si="35"/>
        <v>286</v>
      </c>
      <c r="E296" s="2">
        <f t="shared" si="30"/>
        <v>1603.83</v>
      </c>
      <c r="F296" s="2">
        <f t="shared" si="36"/>
        <v>2299.56</v>
      </c>
      <c r="G296" s="25">
        <f t="shared" si="32"/>
        <v>0.04</v>
      </c>
      <c r="H296" s="2">
        <f t="shared" si="33"/>
        <v>-695.73</v>
      </c>
      <c r="I296" s="2">
        <f t="shared" si="34"/>
        <v>-211018.2999999999</v>
      </c>
    </row>
    <row r="297" spans="4:9" x14ac:dyDescent="0.25">
      <c r="D297" s="32">
        <f t="shared" si="35"/>
        <v>287</v>
      </c>
      <c r="E297" s="2">
        <f t="shared" si="30"/>
        <v>1603.83</v>
      </c>
      <c r="F297" s="2">
        <f t="shared" si="36"/>
        <v>2307.2199999999998</v>
      </c>
      <c r="G297" s="25">
        <f t="shared" si="32"/>
        <v>0.04</v>
      </c>
      <c r="H297" s="2">
        <f t="shared" si="33"/>
        <v>-703.39</v>
      </c>
      <c r="I297" s="2">
        <f t="shared" si="34"/>
        <v>-213325.5199999999</v>
      </c>
    </row>
    <row r="298" spans="4:9" x14ac:dyDescent="0.25">
      <c r="D298" s="32">
        <f t="shared" si="35"/>
        <v>288</v>
      </c>
      <c r="E298" s="2">
        <f t="shared" si="30"/>
        <v>1603.83</v>
      </c>
      <c r="F298" s="2">
        <f t="shared" si="36"/>
        <v>2314.92</v>
      </c>
      <c r="G298" s="25">
        <f t="shared" si="32"/>
        <v>0.04</v>
      </c>
      <c r="H298" s="2">
        <f t="shared" si="33"/>
        <v>-711.09</v>
      </c>
      <c r="I298" s="2">
        <f t="shared" si="34"/>
        <v>-215640.43999999992</v>
      </c>
    </row>
    <row r="299" spans="4:9" x14ac:dyDescent="0.25">
      <c r="D299" s="32">
        <f t="shared" si="35"/>
        <v>289</v>
      </c>
      <c r="E299" s="2">
        <f t="shared" si="30"/>
        <v>1603.83</v>
      </c>
      <c r="F299" s="2">
        <f t="shared" si="36"/>
        <v>2322.63</v>
      </c>
      <c r="G299" s="25">
        <f t="shared" si="32"/>
        <v>0.04</v>
      </c>
      <c r="H299" s="2">
        <f t="shared" si="33"/>
        <v>-718.8</v>
      </c>
      <c r="I299" s="2">
        <f t="shared" si="34"/>
        <v>-217963.06999999992</v>
      </c>
    </row>
    <row r="300" spans="4:9" x14ac:dyDescent="0.25">
      <c r="D300" s="32">
        <f t="shared" si="35"/>
        <v>290</v>
      </c>
      <c r="E300" s="2">
        <f t="shared" si="30"/>
        <v>1603.83</v>
      </c>
      <c r="F300" s="2">
        <f t="shared" ref="F300:F315" si="37">E300-H300</f>
        <v>2330.37</v>
      </c>
      <c r="G300" s="25">
        <f t="shared" si="32"/>
        <v>0.04</v>
      </c>
      <c r="H300" s="2">
        <f t="shared" si="33"/>
        <v>-726.54</v>
      </c>
      <c r="I300" s="2">
        <f t="shared" si="34"/>
        <v>-220293.43999999992</v>
      </c>
    </row>
    <row r="301" spans="4:9" x14ac:dyDescent="0.25">
      <c r="D301" s="32">
        <f t="shared" si="35"/>
        <v>291</v>
      </c>
      <c r="E301" s="2">
        <f t="shared" si="30"/>
        <v>1603.83</v>
      </c>
      <c r="F301" s="2">
        <f t="shared" si="37"/>
        <v>2338.14</v>
      </c>
      <c r="G301" s="25">
        <f t="shared" si="32"/>
        <v>0.04</v>
      </c>
      <c r="H301" s="2">
        <f t="shared" si="33"/>
        <v>-734.31</v>
      </c>
      <c r="I301" s="2">
        <f t="shared" si="34"/>
        <v>-222631.57999999993</v>
      </c>
    </row>
    <row r="302" spans="4:9" x14ac:dyDescent="0.25">
      <c r="D302" s="32">
        <f t="shared" si="35"/>
        <v>292</v>
      </c>
      <c r="E302" s="2">
        <f t="shared" si="30"/>
        <v>1603.83</v>
      </c>
      <c r="F302" s="2">
        <f t="shared" si="37"/>
        <v>2345.94</v>
      </c>
      <c r="G302" s="25">
        <f t="shared" si="32"/>
        <v>0.04</v>
      </c>
      <c r="H302" s="2">
        <f t="shared" si="33"/>
        <v>-742.11</v>
      </c>
      <c r="I302" s="2">
        <f t="shared" si="34"/>
        <v>-224977.51999999993</v>
      </c>
    </row>
    <row r="303" spans="4:9" x14ac:dyDescent="0.25">
      <c r="D303" s="32">
        <f t="shared" si="35"/>
        <v>293</v>
      </c>
      <c r="E303" s="2">
        <f t="shared" si="30"/>
        <v>1603.83</v>
      </c>
      <c r="F303" s="2">
        <f t="shared" si="37"/>
        <v>2353.7599999999998</v>
      </c>
      <c r="G303" s="25">
        <f t="shared" si="32"/>
        <v>0.04</v>
      </c>
      <c r="H303" s="2">
        <f t="shared" si="33"/>
        <v>-749.93</v>
      </c>
      <c r="I303" s="2">
        <f t="shared" si="34"/>
        <v>-227331.27999999994</v>
      </c>
    </row>
    <row r="304" spans="4:9" x14ac:dyDescent="0.25">
      <c r="D304" s="32">
        <f t="shared" si="35"/>
        <v>294</v>
      </c>
      <c r="E304" s="2">
        <f t="shared" si="30"/>
        <v>1603.83</v>
      </c>
      <c r="F304" s="2">
        <f t="shared" si="37"/>
        <v>2361.6</v>
      </c>
      <c r="G304" s="25">
        <f t="shared" si="32"/>
        <v>0.04</v>
      </c>
      <c r="H304" s="2">
        <f t="shared" si="33"/>
        <v>-757.77</v>
      </c>
      <c r="I304" s="2">
        <f t="shared" si="34"/>
        <v>-229692.87999999995</v>
      </c>
    </row>
    <row r="305" spans="4:9" x14ac:dyDescent="0.25">
      <c r="D305" s="32">
        <f t="shared" si="35"/>
        <v>295</v>
      </c>
      <c r="E305" s="2">
        <f t="shared" si="30"/>
        <v>1603.83</v>
      </c>
      <c r="F305" s="2">
        <f t="shared" si="37"/>
        <v>2369.4699999999998</v>
      </c>
      <c r="G305" s="25">
        <f t="shared" si="32"/>
        <v>0.04</v>
      </c>
      <c r="H305" s="2">
        <f t="shared" si="33"/>
        <v>-765.64</v>
      </c>
      <c r="I305" s="2">
        <f t="shared" si="34"/>
        <v>-232062.34999999995</v>
      </c>
    </row>
    <row r="306" spans="4:9" x14ac:dyDescent="0.25">
      <c r="D306" s="32">
        <f t="shared" si="35"/>
        <v>296</v>
      </c>
      <c r="E306" s="2">
        <f t="shared" si="30"/>
        <v>1603.83</v>
      </c>
      <c r="F306" s="2">
        <f t="shared" si="37"/>
        <v>2377.37</v>
      </c>
      <c r="G306" s="25">
        <f t="shared" si="32"/>
        <v>0.04</v>
      </c>
      <c r="H306" s="2">
        <f t="shared" si="33"/>
        <v>-773.54</v>
      </c>
      <c r="I306" s="2">
        <f t="shared" si="34"/>
        <v>-234439.71999999994</v>
      </c>
    </row>
    <row r="307" spans="4:9" x14ac:dyDescent="0.25">
      <c r="D307" s="32">
        <f t="shared" si="35"/>
        <v>297</v>
      </c>
      <c r="E307" s="2">
        <f t="shared" si="30"/>
        <v>1603.83</v>
      </c>
      <c r="F307" s="2">
        <f t="shared" si="37"/>
        <v>2385.3000000000002</v>
      </c>
      <c r="G307" s="25">
        <f t="shared" si="32"/>
        <v>0.04</v>
      </c>
      <c r="H307" s="2">
        <f t="shared" si="33"/>
        <v>-781.47</v>
      </c>
      <c r="I307" s="2">
        <f t="shared" si="34"/>
        <v>-236825.01999999993</v>
      </c>
    </row>
    <row r="308" spans="4:9" x14ac:dyDescent="0.25">
      <c r="D308" s="32">
        <f t="shared" si="35"/>
        <v>298</v>
      </c>
      <c r="E308" s="2">
        <f t="shared" si="30"/>
        <v>1603.83</v>
      </c>
      <c r="F308" s="2">
        <f t="shared" si="37"/>
        <v>2393.25</v>
      </c>
      <c r="G308" s="25">
        <f t="shared" si="32"/>
        <v>0.04</v>
      </c>
      <c r="H308" s="2">
        <f t="shared" si="33"/>
        <v>-789.42</v>
      </c>
      <c r="I308" s="2">
        <f t="shared" si="34"/>
        <v>-239218.26999999993</v>
      </c>
    </row>
    <row r="309" spans="4:9" x14ac:dyDescent="0.25">
      <c r="D309" s="32">
        <f t="shared" si="35"/>
        <v>299</v>
      </c>
      <c r="E309" s="2">
        <f t="shared" si="30"/>
        <v>1603.83</v>
      </c>
      <c r="F309" s="2">
        <f t="shared" si="37"/>
        <v>2401.2199999999998</v>
      </c>
      <c r="G309" s="25">
        <f t="shared" si="32"/>
        <v>0.04</v>
      </c>
      <c r="H309" s="2">
        <f t="shared" si="33"/>
        <v>-797.39</v>
      </c>
      <c r="I309" s="2">
        <f t="shared" si="34"/>
        <v>-241619.48999999993</v>
      </c>
    </row>
    <row r="310" spans="4:9" x14ac:dyDescent="0.25">
      <c r="D310" s="32">
        <f t="shared" si="35"/>
        <v>300</v>
      </c>
      <c r="E310" s="2">
        <f t="shared" si="30"/>
        <v>1603.83</v>
      </c>
      <c r="F310" s="2">
        <f t="shared" si="37"/>
        <v>2409.23</v>
      </c>
      <c r="G310" s="25">
        <f t="shared" si="32"/>
        <v>0.04</v>
      </c>
      <c r="H310" s="2">
        <f t="shared" si="33"/>
        <v>-805.4</v>
      </c>
      <c r="I310" s="2">
        <f t="shared" si="34"/>
        <v>-244028.71999999994</v>
      </c>
    </row>
    <row r="311" spans="4:9" x14ac:dyDescent="0.25">
      <c r="D311" s="32">
        <f t="shared" si="35"/>
        <v>301</v>
      </c>
      <c r="E311" s="2">
        <f t="shared" si="30"/>
        <v>1603.83</v>
      </c>
      <c r="F311" s="2">
        <f t="shared" si="37"/>
        <v>2417.2599999999998</v>
      </c>
      <c r="G311" s="25">
        <f t="shared" si="32"/>
        <v>0.04</v>
      </c>
      <c r="H311" s="2">
        <f t="shared" si="33"/>
        <v>-813.43</v>
      </c>
      <c r="I311" s="2">
        <f t="shared" si="34"/>
        <v>-246445.97999999995</v>
      </c>
    </row>
    <row r="312" spans="4:9" x14ac:dyDescent="0.25">
      <c r="D312" s="32">
        <f t="shared" si="35"/>
        <v>302</v>
      </c>
      <c r="E312" s="2">
        <f t="shared" si="30"/>
        <v>1603.83</v>
      </c>
      <c r="F312" s="2">
        <f t="shared" si="37"/>
        <v>2425.3199999999997</v>
      </c>
      <c r="G312" s="25">
        <f t="shared" si="32"/>
        <v>0.04</v>
      </c>
      <c r="H312" s="2">
        <f t="shared" si="33"/>
        <v>-821.49</v>
      </c>
      <c r="I312" s="2">
        <f t="shared" si="34"/>
        <v>-248871.29999999996</v>
      </c>
    </row>
    <row r="313" spans="4:9" x14ac:dyDescent="0.25">
      <c r="D313" s="32">
        <f t="shared" si="35"/>
        <v>303</v>
      </c>
      <c r="E313" s="2">
        <f t="shared" si="30"/>
        <v>1603.83</v>
      </c>
      <c r="F313" s="2">
        <f t="shared" si="37"/>
        <v>2433.4</v>
      </c>
      <c r="G313" s="25">
        <f t="shared" si="32"/>
        <v>0.04</v>
      </c>
      <c r="H313" s="2">
        <f t="shared" si="33"/>
        <v>-829.57</v>
      </c>
      <c r="I313" s="2">
        <f t="shared" si="34"/>
        <v>-251304.69999999995</v>
      </c>
    </row>
    <row r="314" spans="4:9" x14ac:dyDescent="0.25">
      <c r="D314" s="32">
        <f t="shared" si="35"/>
        <v>304</v>
      </c>
      <c r="E314" s="2">
        <f t="shared" si="30"/>
        <v>1603.83</v>
      </c>
      <c r="F314" s="2">
        <f t="shared" si="37"/>
        <v>2441.5099999999998</v>
      </c>
      <c r="G314" s="25">
        <f t="shared" si="32"/>
        <v>0.04</v>
      </c>
      <c r="H314" s="2">
        <f t="shared" si="33"/>
        <v>-837.68</v>
      </c>
      <c r="I314" s="2">
        <f t="shared" si="34"/>
        <v>-253746.20999999996</v>
      </c>
    </row>
    <row r="315" spans="4:9" x14ac:dyDescent="0.25">
      <c r="D315" s="32">
        <f t="shared" si="35"/>
        <v>305</v>
      </c>
      <c r="E315" s="2">
        <f t="shared" si="30"/>
        <v>1603.83</v>
      </c>
      <c r="F315" s="2">
        <f t="shared" si="37"/>
        <v>2449.65</v>
      </c>
      <c r="G315" s="25">
        <f t="shared" si="32"/>
        <v>0.04</v>
      </c>
      <c r="H315" s="2">
        <f t="shared" si="33"/>
        <v>-845.82</v>
      </c>
      <c r="I315" s="2">
        <f t="shared" si="34"/>
        <v>-256195.85999999996</v>
      </c>
    </row>
    <row r="316" spans="4:9" x14ac:dyDescent="0.25">
      <c r="D316" s="32">
        <f t="shared" si="35"/>
        <v>306</v>
      </c>
      <c r="E316" s="2">
        <f t="shared" si="30"/>
        <v>1603.83</v>
      </c>
      <c r="F316" s="2">
        <f t="shared" ref="F316:F331" si="38">E316-H316</f>
        <v>2457.8199999999997</v>
      </c>
      <c r="G316" s="25">
        <f t="shared" si="32"/>
        <v>0.04</v>
      </c>
      <c r="H316" s="2">
        <f t="shared" si="33"/>
        <v>-853.99</v>
      </c>
      <c r="I316" s="2">
        <f t="shared" si="34"/>
        <v>-258653.67999999996</v>
      </c>
    </row>
    <row r="317" spans="4:9" x14ac:dyDescent="0.25">
      <c r="D317" s="32">
        <f t="shared" si="35"/>
        <v>307</v>
      </c>
      <c r="E317" s="2">
        <f t="shared" si="30"/>
        <v>1603.83</v>
      </c>
      <c r="F317" s="2">
        <f t="shared" si="38"/>
        <v>2466.0099999999998</v>
      </c>
      <c r="G317" s="25">
        <f t="shared" si="32"/>
        <v>0.04</v>
      </c>
      <c r="H317" s="2">
        <f t="shared" si="33"/>
        <v>-862.18</v>
      </c>
      <c r="I317" s="2">
        <f t="shared" si="34"/>
        <v>-261119.68999999997</v>
      </c>
    </row>
    <row r="318" spans="4:9" x14ac:dyDescent="0.25">
      <c r="D318" s="32">
        <f t="shared" si="35"/>
        <v>308</v>
      </c>
      <c r="E318" s="2">
        <f t="shared" si="30"/>
        <v>1603.83</v>
      </c>
      <c r="F318" s="2">
        <f t="shared" si="38"/>
        <v>2474.23</v>
      </c>
      <c r="G318" s="25">
        <f t="shared" si="32"/>
        <v>0.04</v>
      </c>
      <c r="H318" s="2">
        <f t="shared" si="33"/>
        <v>-870.4</v>
      </c>
      <c r="I318" s="2">
        <f t="shared" si="34"/>
        <v>-263593.92</v>
      </c>
    </row>
    <row r="319" spans="4:9" x14ac:dyDescent="0.25">
      <c r="D319" s="32">
        <f t="shared" si="35"/>
        <v>309</v>
      </c>
      <c r="E319" s="2">
        <f t="shared" si="30"/>
        <v>1603.83</v>
      </c>
      <c r="F319" s="2">
        <f t="shared" si="38"/>
        <v>2482.48</v>
      </c>
      <c r="G319" s="25">
        <f t="shared" si="32"/>
        <v>0.04</v>
      </c>
      <c r="H319" s="2">
        <f t="shared" si="33"/>
        <v>-878.65</v>
      </c>
      <c r="I319" s="2">
        <f t="shared" si="34"/>
        <v>-266076.39999999997</v>
      </c>
    </row>
    <row r="320" spans="4:9" x14ac:dyDescent="0.25">
      <c r="D320" s="32">
        <f t="shared" si="35"/>
        <v>310</v>
      </c>
      <c r="E320" s="2">
        <f t="shared" si="30"/>
        <v>1603.83</v>
      </c>
      <c r="F320" s="2">
        <f t="shared" si="38"/>
        <v>2490.75</v>
      </c>
      <c r="G320" s="25">
        <f t="shared" si="32"/>
        <v>0.04</v>
      </c>
      <c r="H320" s="2">
        <f t="shared" si="33"/>
        <v>-886.92</v>
      </c>
      <c r="I320" s="2">
        <f t="shared" si="34"/>
        <v>-268567.14999999997</v>
      </c>
    </row>
    <row r="321" spans="4:9" x14ac:dyDescent="0.25">
      <c r="D321" s="32">
        <f t="shared" si="35"/>
        <v>311</v>
      </c>
      <c r="E321" s="2">
        <f t="shared" si="30"/>
        <v>1603.83</v>
      </c>
      <c r="F321" s="2">
        <f t="shared" si="38"/>
        <v>2499.0500000000002</v>
      </c>
      <c r="G321" s="25">
        <f t="shared" si="32"/>
        <v>0.04</v>
      </c>
      <c r="H321" s="2">
        <f t="shared" si="33"/>
        <v>-895.22</v>
      </c>
      <c r="I321" s="2">
        <f t="shared" si="34"/>
        <v>-271066.19999999995</v>
      </c>
    </row>
    <row r="322" spans="4:9" x14ac:dyDescent="0.25">
      <c r="D322" s="32">
        <f t="shared" si="35"/>
        <v>312</v>
      </c>
      <c r="E322" s="2">
        <f t="shared" si="30"/>
        <v>1603.83</v>
      </c>
      <c r="F322" s="2">
        <f t="shared" si="38"/>
        <v>2507.38</v>
      </c>
      <c r="G322" s="25">
        <f t="shared" si="32"/>
        <v>0.04</v>
      </c>
      <c r="H322" s="2">
        <f t="shared" si="33"/>
        <v>-903.55</v>
      </c>
      <c r="I322" s="2">
        <f t="shared" si="34"/>
        <v>-273573.57999999996</v>
      </c>
    </row>
    <row r="323" spans="4:9" x14ac:dyDescent="0.25">
      <c r="D323" s="32">
        <f t="shared" si="35"/>
        <v>313</v>
      </c>
      <c r="E323" s="2">
        <f t="shared" si="30"/>
        <v>1603.83</v>
      </c>
      <c r="F323" s="2">
        <f t="shared" si="38"/>
        <v>2515.7399999999998</v>
      </c>
      <c r="G323" s="25">
        <f t="shared" si="32"/>
        <v>0.04</v>
      </c>
      <c r="H323" s="2">
        <f t="shared" si="33"/>
        <v>-911.91</v>
      </c>
      <c r="I323" s="2">
        <f t="shared" si="34"/>
        <v>-276089.31999999995</v>
      </c>
    </row>
    <row r="324" spans="4:9" x14ac:dyDescent="0.25">
      <c r="D324" s="32">
        <f t="shared" si="35"/>
        <v>314</v>
      </c>
      <c r="E324" s="2">
        <f t="shared" si="30"/>
        <v>1603.83</v>
      </c>
      <c r="F324" s="2">
        <f t="shared" si="38"/>
        <v>2524.13</v>
      </c>
      <c r="G324" s="25">
        <f t="shared" si="32"/>
        <v>0.04</v>
      </c>
      <c r="H324" s="2">
        <f t="shared" si="33"/>
        <v>-920.3</v>
      </c>
      <c r="I324" s="2">
        <f t="shared" si="34"/>
        <v>-278613.44999999995</v>
      </c>
    </row>
    <row r="325" spans="4:9" x14ac:dyDescent="0.25">
      <c r="D325" s="32">
        <f t="shared" si="35"/>
        <v>315</v>
      </c>
      <c r="E325" s="2">
        <f t="shared" si="30"/>
        <v>1603.83</v>
      </c>
      <c r="F325" s="2">
        <f t="shared" si="38"/>
        <v>2532.54</v>
      </c>
      <c r="G325" s="25">
        <f t="shared" si="32"/>
        <v>0.04</v>
      </c>
      <c r="H325" s="2">
        <f t="shared" si="33"/>
        <v>-928.71</v>
      </c>
      <c r="I325" s="2">
        <f t="shared" si="34"/>
        <v>-281145.98999999993</v>
      </c>
    </row>
    <row r="326" spans="4:9" x14ac:dyDescent="0.25">
      <c r="D326" s="32">
        <f t="shared" si="35"/>
        <v>316</v>
      </c>
      <c r="E326" s="2">
        <f t="shared" si="30"/>
        <v>1603.83</v>
      </c>
      <c r="F326" s="2">
        <f t="shared" si="38"/>
        <v>2540.98</v>
      </c>
      <c r="G326" s="25">
        <f t="shared" si="32"/>
        <v>0.04</v>
      </c>
      <c r="H326" s="2">
        <f t="shared" si="33"/>
        <v>-937.15</v>
      </c>
      <c r="I326" s="2">
        <f t="shared" si="34"/>
        <v>-283686.96999999991</v>
      </c>
    </row>
    <row r="327" spans="4:9" x14ac:dyDescent="0.25">
      <c r="D327" s="32">
        <f t="shared" si="35"/>
        <v>317</v>
      </c>
      <c r="E327" s="2">
        <f t="shared" si="30"/>
        <v>1603.83</v>
      </c>
      <c r="F327" s="2">
        <f t="shared" si="38"/>
        <v>2549.4499999999998</v>
      </c>
      <c r="G327" s="25">
        <f t="shared" si="32"/>
        <v>0.04</v>
      </c>
      <c r="H327" s="2">
        <f t="shared" si="33"/>
        <v>-945.62</v>
      </c>
      <c r="I327" s="2">
        <f t="shared" si="34"/>
        <v>-286236.41999999993</v>
      </c>
    </row>
    <row r="328" spans="4:9" x14ac:dyDescent="0.25">
      <c r="D328" s="32">
        <f t="shared" si="35"/>
        <v>318</v>
      </c>
      <c r="E328" s="2">
        <f t="shared" si="30"/>
        <v>1603.83</v>
      </c>
      <c r="F328" s="2">
        <f t="shared" si="38"/>
        <v>2557.9499999999998</v>
      </c>
      <c r="G328" s="25">
        <f t="shared" si="32"/>
        <v>0.04</v>
      </c>
      <c r="H328" s="2">
        <f t="shared" si="33"/>
        <v>-954.12</v>
      </c>
      <c r="I328" s="2">
        <f t="shared" si="34"/>
        <v>-288794.36999999994</v>
      </c>
    </row>
    <row r="329" spans="4:9" x14ac:dyDescent="0.25">
      <c r="D329" s="32">
        <f t="shared" si="35"/>
        <v>319</v>
      </c>
      <c r="E329" s="2">
        <f t="shared" si="30"/>
        <v>1603.83</v>
      </c>
      <c r="F329" s="2">
        <f t="shared" si="38"/>
        <v>2566.48</v>
      </c>
      <c r="G329" s="25">
        <f t="shared" si="32"/>
        <v>0.04</v>
      </c>
      <c r="H329" s="2">
        <f t="shared" si="33"/>
        <v>-962.65</v>
      </c>
      <c r="I329" s="2">
        <f t="shared" si="34"/>
        <v>-291360.84999999992</v>
      </c>
    </row>
    <row r="330" spans="4:9" x14ac:dyDescent="0.25">
      <c r="D330" s="32">
        <f t="shared" si="35"/>
        <v>320</v>
      </c>
      <c r="E330" s="2">
        <f t="shared" si="30"/>
        <v>1603.83</v>
      </c>
      <c r="F330" s="2">
        <f t="shared" si="38"/>
        <v>2575.0299999999997</v>
      </c>
      <c r="G330" s="25">
        <f t="shared" si="32"/>
        <v>0.04</v>
      </c>
      <c r="H330" s="2">
        <f t="shared" si="33"/>
        <v>-971.2</v>
      </c>
      <c r="I330" s="2">
        <f t="shared" si="34"/>
        <v>-293935.87999999995</v>
      </c>
    </row>
    <row r="331" spans="4:9" x14ac:dyDescent="0.25">
      <c r="D331" s="32">
        <f t="shared" si="35"/>
        <v>321</v>
      </c>
      <c r="E331" s="2">
        <f t="shared" si="30"/>
        <v>1603.83</v>
      </c>
      <c r="F331" s="2">
        <f t="shared" si="38"/>
        <v>2583.62</v>
      </c>
      <c r="G331" s="25">
        <f t="shared" si="32"/>
        <v>0.04</v>
      </c>
      <c r="H331" s="2">
        <f t="shared" si="33"/>
        <v>-979.79</v>
      </c>
      <c r="I331" s="2">
        <f t="shared" si="34"/>
        <v>-296519.49999999994</v>
      </c>
    </row>
    <row r="332" spans="4:9" x14ac:dyDescent="0.25">
      <c r="D332" s="32">
        <f t="shared" si="35"/>
        <v>322</v>
      </c>
      <c r="E332" s="2">
        <f t="shared" ref="E332:E370" si="39">-ROUND($C$6,2)</f>
        <v>1603.83</v>
      </c>
      <c r="F332" s="2">
        <f t="shared" ref="F332:F347" si="40">E332-H332</f>
        <v>2592.23</v>
      </c>
      <c r="G332" s="25">
        <f t="shared" ref="G332:G370" si="41">VLOOKUP(D332,$K$11:$L$23,2,TRUE)</f>
        <v>0.04</v>
      </c>
      <c r="H332" s="2">
        <f t="shared" ref="H332:H370" si="42">ROUND(I331*G332/12,2)</f>
        <v>-988.4</v>
      </c>
      <c r="I332" s="2">
        <f t="shared" ref="I332:I370" si="43">I331-F332</f>
        <v>-299111.72999999992</v>
      </c>
    </row>
    <row r="333" spans="4:9" x14ac:dyDescent="0.25">
      <c r="D333" s="32">
        <f t="shared" ref="D333:D370" si="44">D332+1</f>
        <v>323</v>
      </c>
      <c r="E333" s="2">
        <f t="shared" si="39"/>
        <v>1603.83</v>
      </c>
      <c r="F333" s="2">
        <f t="shared" si="40"/>
        <v>2600.87</v>
      </c>
      <c r="G333" s="25">
        <f t="shared" si="41"/>
        <v>0.04</v>
      </c>
      <c r="H333" s="2">
        <f t="shared" si="42"/>
        <v>-997.04</v>
      </c>
      <c r="I333" s="2">
        <f t="shared" si="43"/>
        <v>-301712.59999999992</v>
      </c>
    </row>
    <row r="334" spans="4:9" x14ac:dyDescent="0.25">
      <c r="D334" s="32">
        <f t="shared" si="44"/>
        <v>324</v>
      </c>
      <c r="E334" s="2">
        <f t="shared" si="39"/>
        <v>1603.83</v>
      </c>
      <c r="F334" s="2">
        <f t="shared" si="40"/>
        <v>2609.54</v>
      </c>
      <c r="G334" s="25">
        <f t="shared" si="41"/>
        <v>0.04</v>
      </c>
      <c r="H334" s="2">
        <f t="shared" si="42"/>
        <v>-1005.71</v>
      </c>
      <c r="I334" s="2">
        <f t="shared" si="43"/>
        <v>-304322.1399999999</v>
      </c>
    </row>
    <row r="335" spans="4:9" x14ac:dyDescent="0.25">
      <c r="D335" s="32">
        <f t="shared" si="44"/>
        <v>325</v>
      </c>
      <c r="E335" s="2">
        <f t="shared" si="39"/>
        <v>1603.83</v>
      </c>
      <c r="F335" s="2">
        <f t="shared" si="40"/>
        <v>2618.2399999999998</v>
      </c>
      <c r="G335" s="25">
        <f t="shared" si="41"/>
        <v>0.04</v>
      </c>
      <c r="H335" s="2">
        <f t="shared" si="42"/>
        <v>-1014.41</v>
      </c>
      <c r="I335" s="2">
        <f t="shared" si="43"/>
        <v>-306940.37999999989</v>
      </c>
    </row>
    <row r="336" spans="4:9" x14ac:dyDescent="0.25">
      <c r="D336" s="32">
        <f t="shared" si="44"/>
        <v>326</v>
      </c>
      <c r="E336" s="2">
        <f t="shared" si="39"/>
        <v>1603.83</v>
      </c>
      <c r="F336" s="2">
        <f t="shared" si="40"/>
        <v>2626.96</v>
      </c>
      <c r="G336" s="25">
        <f t="shared" si="41"/>
        <v>0.04</v>
      </c>
      <c r="H336" s="2">
        <f t="shared" si="42"/>
        <v>-1023.13</v>
      </c>
      <c r="I336" s="2">
        <f t="shared" si="43"/>
        <v>-309567.33999999991</v>
      </c>
    </row>
    <row r="337" spans="4:9" x14ac:dyDescent="0.25">
      <c r="D337" s="32">
        <f t="shared" si="44"/>
        <v>327</v>
      </c>
      <c r="E337" s="2">
        <f t="shared" si="39"/>
        <v>1603.83</v>
      </c>
      <c r="F337" s="2">
        <f t="shared" si="40"/>
        <v>2635.7200000000003</v>
      </c>
      <c r="G337" s="25">
        <f t="shared" si="41"/>
        <v>0.04</v>
      </c>
      <c r="H337" s="2">
        <f t="shared" si="42"/>
        <v>-1031.8900000000001</v>
      </c>
      <c r="I337" s="2">
        <f t="shared" si="43"/>
        <v>-312203.05999999988</v>
      </c>
    </row>
    <row r="338" spans="4:9" x14ac:dyDescent="0.25">
      <c r="D338" s="32">
        <f t="shared" si="44"/>
        <v>328</v>
      </c>
      <c r="E338" s="2">
        <f t="shared" si="39"/>
        <v>1603.83</v>
      </c>
      <c r="F338" s="2">
        <f t="shared" si="40"/>
        <v>2644.51</v>
      </c>
      <c r="G338" s="25">
        <f t="shared" si="41"/>
        <v>0.04</v>
      </c>
      <c r="H338" s="2">
        <f t="shared" si="42"/>
        <v>-1040.68</v>
      </c>
      <c r="I338" s="2">
        <f t="shared" si="43"/>
        <v>-314847.56999999989</v>
      </c>
    </row>
    <row r="339" spans="4:9" x14ac:dyDescent="0.25">
      <c r="D339" s="32">
        <f t="shared" si="44"/>
        <v>329</v>
      </c>
      <c r="E339" s="2">
        <f t="shared" si="39"/>
        <v>1603.83</v>
      </c>
      <c r="F339" s="2">
        <f t="shared" si="40"/>
        <v>2653.3199999999997</v>
      </c>
      <c r="G339" s="25">
        <f t="shared" si="41"/>
        <v>0.04</v>
      </c>
      <c r="H339" s="2">
        <f t="shared" si="42"/>
        <v>-1049.49</v>
      </c>
      <c r="I339" s="2">
        <f t="shared" si="43"/>
        <v>-317500.8899999999</v>
      </c>
    </row>
    <row r="340" spans="4:9" x14ac:dyDescent="0.25">
      <c r="D340" s="32">
        <f t="shared" si="44"/>
        <v>330</v>
      </c>
      <c r="E340" s="2">
        <f t="shared" si="39"/>
        <v>1603.83</v>
      </c>
      <c r="F340" s="2">
        <f t="shared" si="40"/>
        <v>2662.17</v>
      </c>
      <c r="G340" s="25">
        <f t="shared" si="41"/>
        <v>0.04</v>
      </c>
      <c r="H340" s="2">
        <f t="shared" si="42"/>
        <v>-1058.3399999999999</v>
      </c>
      <c r="I340" s="2">
        <f t="shared" si="43"/>
        <v>-320163.05999999988</v>
      </c>
    </row>
    <row r="341" spans="4:9" x14ac:dyDescent="0.25">
      <c r="D341" s="32">
        <f t="shared" si="44"/>
        <v>331</v>
      </c>
      <c r="E341" s="2">
        <f t="shared" si="39"/>
        <v>1603.83</v>
      </c>
      <c r="F341" s="2">
        <f t="shared" si="40"/>
        <v>2671.04</v>
      </c>
      <c r="G341" s="25">
        <f t="shared" si="41"/>
        <v>0.04</v>
      </c>
      <c r="H341" s="2">
        <f t="shared" si="42"/>
        <v>-1067.21</v>
      </c>
      <c r="I341" s="2">
        <f t="shared" si="43"/>
        <v>-322834.09999999986</v>
      </c>
    </row>
    <row r="342" spans="4:9" x14ac:dyDescent="0.25">
      <c r="D342" s="32">
        <f t="shared" si="44"/>
        <v>332</v>
      </c>
      <c r="E342" s="2">
        <f t="shared" si="39"/>
        <v>1603.83</v>
      </c>
      <c r="F342" s="2">
        <f t="shared" si="40"/>
        <v>2679.9399999999996</v>
      </c>
      <c r="G342" s="25">
        <f t="shared" si="41"/>
        <v>0.04</v>
      </c>
      <c r="H342" s="2">
        <f t="shared" si="42"/>
        <v>-1076.1099999999999</v>
      </c>
      <c r="I342" s="2">
        <f t="shared" si="43"/>
        <v>-325514.03999999986</v>
      </c>
    </row>
    <row r="343" spans="4:9" x14ac:dyDescent="0.25">
      <c r="D343" s="32">
        <f t="shared" si="44"/>
        <v>333</v>
      </c>
      <c r="E343" s="2">
        <f t="shared" si="39"/>
        <v>1603.83</v>
      </c>
      <c r="F343" s="2">
        <f t="shared" si="40"/>
        <v>2688.88</v>
      </c>
      <c r="G343" s="25">
        <f t="shared" si="41"/>
        <v>0.04</v>
      </c>
      <c r="H343" s="2">
        <f t="shared" si="42"/>
        <v>-1085.05</v>
      </c>
      <c r="I343" s="2">
        <f t="shared" si="43"/>
        <v>-328202.91999999987</v>
      </c>
    </row>
    <row r="344" spans="4:9" x14ac:dyDescent="0.25">
      <c r="D344" s="32">
        <f t="shared" si="44"/>
        <v>334</v>
      </c>
      <c r="E344" s="2">
        <f t="shared" si="39"/>
        <v>1603.83</v>
      </c>
      <c r="F344" s="2">
        <f t="shared" si="40"/>
        <v>2697.84</v>
      </c>
      <c r="G344" s="25">
        <f t="shared" si="41"/>
        <v>0.04</v>
      </c>
      <c r="H344" s="2">
        <f t="shared" si="42"/>
        <v>-1094.01</v>
      </c>
      <c r="I344" s="2">
        <f t="shared" si="43"/>
        <v>-330900.75999999989</v>
      </c>
    </row>
    <row r="345" spans="4:9" x14ac:dyDescent="0.25">
      <c r="D345" s="32">
        <f t="shared" si="44"/>
        <v>335</v>
      </c>
      <c r="E345" s="2">
        <f t="shared" si="39"/>
        <v>1603.83</v>
      </c>
      <c r="F345" s="2">
        <f t="shared" si="40"/>
        <v>2706.83</v>
      </c>
      <c r="G345" s="25">
        <f t="shared" si="41"/>
        <v>0.04</v>
      </c>
      <c r="H345" s="2">
        <f t="shared" si="42"/>
        <v>-1103</v>
      </c>
      <c r="I345" s="2">
        <f t="shared" si="43"/>
        <v>-333607.58999999991</v>
      </c>
    </row>
    <row r="346" spans="4:9" x14ac:dyDescent="0.25">
      <c r="D346" s="32">
        <f t="shared" si="44"/>
        <v>336</v>
      </c>
      <c r="E346" s="2">
        <f t="shared" si="39"/>
        <v>1603.83</v>
      </c>
      <c r="F346" s="2">
        <f t="shared" si="40"/>
        <v>2715.8599999999997</v>
      </c>
      <c r="G346" s="25">
        <f t="shared" si="41"/>
        <v>0.04</v>
      </c>
      <c r="H346" s="2">
        <f t="shared" si="42"/>
        <v>-1112.03</v>
      </c>
      <c r="I346" s="2">
        <f t="shared" si="43"/>
        <v>-336323.4499999999</v>
      </c>
    </row>
    <row r="347" spans="4:9" x14ac:dyDescent="0.25">
      <c r="D347" s="32">
        <f t="shared" si="44"/>
        <v>337</v>
      </c>
      <c r="E347" s="2">
        <f t="shared" si="39"/>
        <v>1603.83</v>
      </c>
      <c r="F347" s="2">
        <f t="shared" si="40"/>
        <v>2724.91</v>
      </c>
      <c r="G347" s="25">
        <f t="shared" si="41"/>
        <v>0.04</v>
      </c>
      <c r="H347" s="2">
        <f t="shared" si="42"/>
        <v>-1121.08</v>
      </c>
      <c r="I347" s="2">
        <f t="shared" si="43"/>
        <v>-339048.35999999987</v>
      </c>
    </row>
    <row r="348" spans="4:9" x14ac:dyDescent="0.25">
      <c r="D348" s="32">
        <f t="shared" si="44"/>
        <v>338</v>
      </c>
      <c r="E348" s="2">
        <f t="shared" si="39"/>
        <v>1603.83</v>
      </c>
      <c r="F348" s="2">
        <f t="shared" ref="F348:F363" si="45">E348-H348</f>
        <v>2733.99</v>
      </c>
      <c r="G348" s="25">
        <f t="shared" si="41"/>
        <v>0.04</v>
      </c>
      <c r="H348" s="2">
        <f t="shared" si="42"/>
        <v>-1130.1600000000001</v>
      </c>
      <c r="I348" s="2">
        <f t="shared" si="43"/>
        <v>-341782.34999999986</v>
      </c>
    </row>
    <row r="349" spans="4:9" x14ac:dyDescent="0.25">
      <c r="D349" s="32">
        <f t="shared" si="44"/>
        <v>339</v>
      </c>
      <c r="E349" s="2">
        <f t="shared" si="39"/>
        <v>1603.83</v>
      </c>
      <c r="F349" s="2">
        <f t="shared" si="45"/>
        <v>2743.1</v>
      </c>
      <c r="G349" s="25">
        <f t="shared" si="41"/>
        <v>0.04</v>
      </c>
      <c r="H349" s="2">
        <f t="shared" si="42"/>
        <v>-1139.27</v>
      </c>
      <c r="I349" s="2">
        <f t="shared" si="43"/>
        <v>-344525.44999999984</v>
      </c>
    </row>
    <row r="350" spans="4:9" x14ac:dyDescent="0.25">
      <c r="D350" s="32">
        <f t="shared" si="44"/>
        <v>340</v>
      </c>
      <c r="E350" s="2">
        <f t="shared" si="39"/>
        <v>1603.83</v>
      </c>
      <c r="F350" s="2">
        <f t="shared" si="45"/>
        <v>2752.25</v>
      </c>
      <c r="G350" s="25">
        <f t="shared" si="41"/>
        <v>0.04</v>
      </c>
      <c r="H350" s="2">
        <f t="shared" si="42"/>
        <v>-1148.42</v>
      </c>
      <c r="I350" s="2">
        <f t="shared" si="43"/>
        <v>-347277.69999999984</v>
      </c>
    </row>
    <row r="351" spans="4:9" x14ac:dyDescent="0.25">
      <c r="D351" s="32">
        <f t="shared" si="44"/>
        <v>341</v>
      </c>
      <c r="E351" s="2">
        <f t="shared" si="39"/>
        <v>1603.83</v>
      </c>
      <c r="F351" s="2">
        <f t="shared" si="45"/>
        <v>2761.42</v>
      </c>
      <c r="G351" s="25">
        <f t="shared" si="41"/>
        <v>0.04</v>
      </c>
      <c r="H351" s="2">
        <f t="shared" si="42"/>
        <v>-1157.5899999999999</v>
      </c>
      <c r="I351" s="2">
        <f t="shared" si="43"/>
        <v>-350039.11999999982</v>
      </c>
    </row>
    <row r="352" spans="4:9" x14ac:dyDescent="0.25">
      <c r="D352" s="32">
        <f t="shared" si="44"/>
        <v>342</v>
      </c>
      <c r="E352" s="2">
        <f t="shared" si="39"/>
        <v>1603.83</v>
      </c>
      <c r="F352" s="2">
        <f t="shared" si="45"/>
        <v>2770.63</v>
      </c>
      <c r="G352" s="25">
        <f t="shared" si="41"/>
        <v>0.04</v>
      </c>
      <c r="H352" s="2">
        <f t="shared" si="42"/>
        <v>-1166.8</v>
      </c>
      <c r="I352" s="2">
        <f t="shared" si="43"/>
        <v>-352809.74999999983</v>
      </c>
    </row>
    <row r="353" spans="4:9" x14ac:dyDescent="0.25">
      <c r="D353" s="32">
        <f t="shared" si="44"/>
        <v>343</v>
      </c>
      <c r="E353" s="2">
        <f t="shared" si="39"/>
        <v>1603.83</v>
      </c>
      <c r="F353" s="2">
        <f t="shared" si="45"/>
        <v>2779.8599999999997</v>
      </c>
      <c r="G353" s="25">
        <f t="shared" si="41"/>
        <v>0.04</v>
      </c>
      <c r="H353" s="2">
        <f t="shared" si="42"/>
        <v>-1176.03</v>
      </c>
      <c r="I353" s="2">
        <f t="shared" si="43"/>
        <v>-355589.60999999981</v>
      </c>
    </row>
    <row r="354" spans="4:9" x14ac:dyDescent="0.25">
      <c r="D354" s="32">
        <f t="shared" si="44"/>
        <v>344</v>
      </c>
      <c r="E354" s="2">
        <f t="shared" si="39"/>
        <v>1603.83</v>
      </c>
      <c r="F354" s="2">
        <f t="shared" si="45"/>
        <v>2789.13</v>
      </c>
      <c r="G354" s="25">
        <f t="shared" si="41"/>
        <v>0.04</v>
      </c>
      <c r="H354" s="2">
        <f t="shared" si="42"/>
        <v>-1185.3</v>
      </c>
      <c r="I354" s="2">
        <f t="shared" si="43"/>
        <v>-358378.73999999982</v>
      </c>
    </row>
    <row r="355" spans="4:9" x14ac:dyDescent="0.25">
      <c r="D355" s="32">
        <f t="shared" si="44"/>
        <v>345</v>
      </c>
      <c r="E355" s="2">
        <f t="shared" si="39"/>
        <v>1603.83</v>
      </c>
      <c r="F355" s="2">
        <f t="shared" si="45"/>
        <v>2798.43</v>
      </c>
      <c r="G355" s="25">
        <f t="shared" si="41"/>
        <v>0.04</v>
      </c>
      <c r="H355" s="2">
        <f t="shared" si="42"/>
        <v>-1194.5999999999999</v>
      </c>
      <c r="I355" s="2">
        <f t="shared" si="43"/>
        <v>-361177.16999999981</v>
      </c>
    </row>
    <row r="356" spans="4:9" x14ac:dyDescent="0.25">
      <c r="D356" s="32">
        <f t="shared" si="44"/>
        <v>346</v>
      </c>
      <c r="E356" s="2">
        <f t="shared" si="39"/>
        <v>1603.83</v>
      </c>
      <c r="F356" s="2">
        <f t="shared" si="45"/>
        <v>2807.75</v>
      </c>
      <c r="G356" s="25">
        <f t="shared" si="41"/>
        <v>0.04</v>
      </c>
      <c r="H356" s="2">
        <f t="shared" si="42"/>
        <v>-1203.92</v>
      </c>
      <c r="I356" s="2">
        <f t="shared" si="43"/>
        <v>-363984.91999999981</v>
      </c>
    </row>
    <row r="357" spans="4:9" x14ac:dyDescent="0.25">
      <c r="D357" s="32">
        <f t="shared" si="44"/>
        <v>347</v>
      </c>
      <c r="E357" s="2">
        <f t="shared" si="39"/>
        <v>1603.83</v>
      </c>
      <c r="F357" s="2">
        <f t="shared" si="45"/>
        <v>2817.1099999999997</v>
      </c>
      <c r="G357" s="25">
        <f t="shared" si="41"/>
        <v>0.04</v>
      </c>
      <c r="H357" s="2">
        <f t="shared" si="42"/>
        <v>-1213.28</v>
      </c>
      <c r="I357" s="2">
        <f t="shared" si="43"/>
        <v>-366802.0299999998</v>
      </c>
    </row>
    <row r="358" spans="4:9" x14ac:dyDescent="0.25">
      <c r="D358" s="32">
        <f t="shared" si="44"/>
        <v>348</v>
      </c>
      <c r="E358" s="2">
        <f t="shared" si="39"/>
        <v>1603.83</v>
      </c>
      <c r="F358" s="2">
        <f t="shared" si="45"/>
        <v>2826.5</v>
      </c>
      <c r="G358" s="25">
        <f t="shared" si="41"/>
        <v>0.04</v>
      </c>
      <c r="H358" s="2">
        <f t="shared" si="42"/>
        <v>-1222.67</v>
      </c>
      <c r="I358" s="2">
        <f t="shared" si="43"/>
        <v>-369628.5299999998</v>
      </c>
    </row>
    <row r="359" spans="4:9" x14ac:dyDescent="0.25">
      <c r="D359" s="32">
        <f t="shared" si="44"/>
        <v>349</v>
      </c>
      <c r="E359" s="2">
        <f t="shared" si="39"/>
        <v>1603.83</v>
      </c>
      <c r="F359" s="2">
        <f t="shared" si="45"/>
        <v>2835.93</v>
      </c>
      <c r="G359" s="25">
        <f t="shared" si="41"/>
        <v>0.04</v>
      </c>
      <c r="H359" s="2">
        <f t="shared" si="42"/>
        <v>-1232.0999999999999</v>
      </c>
      <c r="I359" s="2">
        <f t="shared" si="43"/>
        <v>-372464.45999999979</v>
      </c>
    </row>
    <row r="360" spans="4:9" x14ac:dyDescent="0.25">
      <c r="D360" s="32">
        <f t="shared" si="44"/>
        <v>350</v>
      </c>
      <c r="E360" s="2">
        <f t="shared" si="39"/>
        <v>1603.83</v>
      </c>
      <c r="F360" s="2">
        <f t="shared" si="45"/>
        <v>2845.38</v>
      </c>
      <c r="G360" s="25">
        <f t="shared" si="41"/>
        <v>0.04</v>
      </c>
      <c r="H360" s="2">
        <f t="shared" si="42"/>
        <v>-1241.55</v>
      </c>
      <c r="I360" s="2">
        <f t="shared" si="43"/>
        <v>-375309.83999999979</v>
      </c>
    </row>
    <row r="361" spans="4:9" x14ac:dyDescent="0.25">
      <c r="D361" s="32">
        <f t="shared" si="44"/>
        <v>351</v>
      </c>
      <c r="E361" s="2">
        <f t="shared" si="39"/>
        <v>1603.83</v>
      </c>
      <c r="F361" s="2">
        <f t="shared" si="45"/>
        <v>2854.8599999999997</v>
      </c>
      <c r="G361" s="25">
        <f t="shared" si="41"/>
        <v>0.04</v>
      </c>
      <c r="H361" s="2">
        <f t="shared" si="42"/>
        <v>-1251.03</v>
      </c>
      <c r="I361" s="2">
        <f t="shared" si="43"/>
        <v>-378164.69999999978</v>
      </c>
    </row>
    <row r="362" spans="4:9" x14ac:dyDescent="0.25">
      <c r="D362" s="32">
        <f t="shared" si="44"/>
        <v>352</v>
      </c>
      <c r="E362" s="2">
        <f t="shared" si="39"/>
        <v>1603.83</v>
      </c>
      <c r="F362" s="2">
        <f t="shared" si="45"/>
        <v>2864.38</v>
      </c>
      <c r="G362" s="25">
        <f t="shared" si="41"/>
        <v>0.04</v>
      </c>
      <c r="H362" s="2">
        <f t="shared" si="42"/>
        <v>-1260.55</v>
      </c>
      <c r="I362" s="2">
        <f t="shared" si="43"/>
        <v>-381029.07999999978</v>
      </c>
    </row>
    <row r="363" spans="4:9" x14ac:dyDescent="0.25">
      <c r="D363" s="32">
        <f t="shared" si="44"/>
        <v>353</v>
      </c>
      <c r="E363" s="2">
        <f t="shared" si="39"/>
        <v>1603.83</v>
      </c>
      <c r="F363" s="2">
        <f t="shared" si="45"/>
        <v>2873.93</v>
      </c>
      <c r="G363" s="25">
        <f t="shared" si="41"/>
        <v>0.04</v>
      </c>
      <c r="H363" s="2">
        <f t="shared" si="42"/>
        <v>-1270.0999999999999</v>
      </c>
      <c r="I363" s="2">
        <f t="shared" si="43"/>
        <v>-383903.00999999978</v>
      </c>
    </row>
    <row r="364" spans="4:9" x14ac:dyDescent="0.25">
      <c r="D364" s="32">
        <f t="shared" si="44"/>
        <v>354</v>
      </c>
      <c r="E364" s="2">
        <f t="shared" si="39"/>
        <v>1603.83</v>
      </c>
      <c r="F364" s="2">
        <f t="shared" ref="F364:F370" si="46">E364-H364</f>
        <v>2883.51</v>
      </c>
      <c r="G364" s="25">
        <f t="shared" si="41"/>
        <v>0.04</v>
      </c>
      <c r="H364" s="2">
        <f t="shared" si="42"/>
        <v>-1279.68</v>
      </c>
      <c r="I364" s="2">
        <f t="shared" si="43"/>
        <v>-386786.51999999979</v>
      </c>
    </row>
    <row r="365" spans="4:9" x14ac:dyDescent="0.25">
      <c r="D365" s="32">
        <f t="shared" si="44"/>
        <v>355</v>
      </c>
      <c r="E365" s="2">
        <f t="shared" si="39"/>
        <v>1603.83</v>
      </c>
      <c r="F365" s="2">
        <f t="shared" si="46"/>
        <v>2893.12</v>
      </c>
      <c r="G365" s="25">
        <f t="shared" si="41"/>
        <v>0.04</v>
      </c>
      <c r="H365" s="2">
        <f t="shared" si="42"/>
        <v>-1289.29</v>
      </c>
      <c r="I365" s="2">
        <f t="shared" si="43"/>
        <v>-389679.63999999978</v>
      </c>
    </row>
    <row r="366" spans="4:9" x14ac:dyDescent="0.25">
      <c r="D366" s="32">
        <f t="shared" si="44"/>
        <v>356</v>
      </c>
      <c r="E366" s="2">
        <f t="shared" si="39"/>
        <v>1603.83</v>
      </c>
      <c r="F366" s="2">
        <f t="shared" si="46"/>
        <v>2902.76</v>
      </c>
      <c r="G366" s="25">
        <f t="shared" si="41"/>
        <v>0.04</v>
      </c>
      <c r="H366" s="2">
        <f t="shared" si="42"/>
        <v>-1298.93</v>
      </c>
      <c r="I366" s="2">
        <f t="shared" si="43"/>
        <v>-392582.39999999979</v>
      </c>
    </row>
    <row r="367" spans="4:9" x14ac:dyDescent="0.25">
      <c r="D367" s="32">
        <f t="shared" si="44"/>
        <v>357</v>
      </c>
      <c r="E367" s="2">
        <f t="shared" si="39"/>
        <v>1603.83</v>
      </c>
      <c r="F367" s="2">
        <f t="shared" si="46"/>
        <v>2912.4399999999996</v>
      </c>
      <c r="G367" s="25">
        <f t="shared" si="41"/>
        <v>0.04</v>
      </c>
      <c r="H367" s="2">
        <f t="shared" si="42"/>
        <v>-1308.6099999999999</v>
      </c>
      <c r="I367" s="2">
        <f t="shared" si="43"/>
        <v>-395494.83999999979</v>
      </c>
    </row>
    <row r="368" spans="4:9" x14ac:dyDescent="0.25">
      <c r="D368" s="32">
        <f t="shared" si="44"/>
        <v>358</v>
      </c>
      <c r="E368" s="2">
        <f t="shared" si="39"/>
        <v>1603.83</v>
      </c>
      <c r="F368" s="2">
        <f t="shared" si="46"/>
        <v>2922.1499999999996</v>
      </c>
      <c r="G368" s="25">
        <f t="shared" si="41"/>
        <v>0.04</v>
      </c>
      <c r="H368" s="2">
        <f t="shared" si="42"/>
        <v>-1318.32</v>
      </c>
      <c r="I368" s="2">
        <f t="shared" si="43"/>
        <v>-398416.98999999982</v>
      </c>
    </row>
    <row r="369" spans="4:9" x14ac:dyDescent="0.25">
      <c r="D369" s="32">
        <f t="shared" si="44"/>
        <v>359</v>
      </c>
      <c r="E369" s="2">
        <f t="shared" si="39"/>
        <v>1603.83</v>
      </c>
      <c r="F369" s="2">
        <f t="shared" si="46"/>
        <v>2931.89</v>
      </c>
      <c r="G369" s="25">
        <f t="shared" si="41"/>
        <v>0.04</v>
      </c>
      <c r="H369" s="2">
        <f t="shared" si="42"/>
        <v>-1328.06</v>
      </c>
      <c r="I369" s="2">
        <f t="shared" si="43"/>
        <v>-401348.87999999983</v>
      </c>
    </row>
    <row r="370" spans="4:9" x14ac:dyDescent="0.25">
      <c r="D370" s="32">
        <f t="shared" si="44"/>
        <v>360</v>
      </c>
      <c r="E370" s="2">
        <f t="shared" si="39"/>
        <v>1603.83</v>
      </c>
      <c r="F370" s="2">
        <f t="shared" si="46"/>
        <v>2941.66</v>
      </c>
      <c r="G370" s="25">
        <f t="shared" si="41"/>
        <v>0.04</v>
      </c>
      <c r="H370" s="2">
        <f t="shared" si="42"/>
        <v>-1337.83</v>
      </c>
      <c r="I370" s="2">
        <f t="shared" si="43"/>
        <v>-404290.5399999998</v>
      </c>
    </row>
  </sheetData>
  <conditionalFormatting sqref="D12:I370">
    <cfRule type="expression" dxfId="1" priority="1">
      <formula>$D12&gt;$C$4*12</formula>
    </cfRule>
  </conditionalFormatting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370"/>
  <sheetViews>
    <sheetView workbookViewId="0">
      <selection activeCell="D12" sqref="D12"/>
    </sheetView>
  </sheetViews>
  <sheetFormatPr defaultRowHeight="15" x14ac:dyDescent="0.25"/>
  <cols>
    <col min="1" max="1" width="6.7109375" customWidth="1"/>
    <col min="2" max="2" width="23.42578125" bestFit="1" customWidth="1"/>
    <col min="3" max="3" width="11.5703125" bestFit="1" customWidth="1"/>
    <col min="4" max="4" width="10.7109375" customWidth="1"/>
    <col min="5" max="7" width="9.5703125" customWidth="1"/>
    <col min="8" max="8" width="8" customWidth="1"/>
    <col min="9" max="9" width="11.5703125" customWidth="1"/>
    <col min="10" max="10" width="3.85546875" customWidth="1"/>
    <col min="11" max="11" width="10.7109375" bestFit="1" customWidth="1"/>
  </cols>
  <sheetData>
    <row r="2" spans="2:12" x14ac:dyDescent="0.25">
      <c r="B2" s="19" t="s">
        <v>98</v>
      </c>
      <c r="C2" s="26">
        <v>215000</v>
      </c>
    </row>
    <row r="3" spans="2:12" x14ac:dyDescent="0.25">
      <c r="B3" s="19" t="s">
        <v>99</v>
      </c>
      <c r="C3" s="27">
        <v>4.1250000000000002E-2</v>
      </c>
    </row>
    <row r="4" spans="2:12" x14ac:dyDescent="0.25">
      <c r="B4" s="19" t="s">
        <v>100</v>
      </c>
      <c r="C4" s="26">
        <v>15</v>
      </c>
    </row>
    <row r="5" spans="2:12" ht="15.75" thickBot="1" x14ac:dyDescent="0.3">
      <c r="B5" s="19"/>
    </row>
    <row r="6" spans="2:12" ht="15.75" thickBot="1" x14ac:dyDescent="0.3">
      <c r="B6" s="19" t="s">
        <v>101</v>
      </c>
      <c r="C6" s="28">
        <f>PMT(C3/12,C4*12,C2,0,0)</f>
        <v>-1603.8302979919101</v>
      </c>
    </row>
    <row r="9" spans="2:12" x14ac:dyDescent="0.25">
      <c r="D9" s="23" t="s">
        <v>104</v>
      </c>
      <c r="E9" s="23" t="s">
        <v>103</v>
      </c>
      <c r="F9" s="23" t="s">
        <v>88</v>
      </c>
      <c r="G9" s="23" t="s">
        <v>107</v>
      </c>
      <c r="H9" s="23" t="s">
        <v>89</v>
      </c>
      <c r="I9" s="23" t="s">
        <v>90</v>
      </c>
      <c r="K9" s="30" t="s">
        <v>106</v>
      </c>
      <c r="L9" s="31"/>
    </row>
    <row r="10" spans="2:12" x14ac:dyDescent="0.25">
      <c r="I10" s="2">
        <f>C2</f>
        <v>215000</v>
      </c>
      <c r="K10" s="23" t="s">
        <v>102</v>
      </c>
      <c r="L10" s="23" t="s">
        <v>105</v>
      </c>
    </row>
    <row r="11" spans="2:12" x14ac:dyDescent="0.25">
      <c r="D11" s="24">
        <v>42014</v>
      </c>
      <c r="E11" s="2">
        <f>-ROUND($C$6,2)</f>
        <v>1603.83</v>
      </c>
      <c r="F11" s="2">
        <f>E11-H11</f>
        <v>864.77</v>
      </c>
      <c r="G11" s="25">
        <f>VLOOKUP(D11,$K$11:$L$23,2,TRUE)</f>
        <v>4.1250000000000002E-2</v>
      </c>
      <c r="H11" s="2">
        <f>ROUND(I10*G11/12,2)</f>
        <v>739.06</v>
      </c>
      <c r="I11" s="2">
        <f>I10-F11</f>
        <v>214135.23</v>
      </c>
      <c r="K11" s="24">
        <f>D11</f>
        <v>42014</v>
      </c>
      <c r="L11" s="25">
        <f>C3</f>
        <v>4.1250000000000002E-2</v>
      </c>
    </row>
    <row r="12" spans="2:12" x14ac:dyDescent="0.25">
      <c r="D12" s="24">
        <f>DATE(YEAR(D11),MONTH(D11)+1,DAY(D11))</f>
        <v>42045</v>
      </c>
      <c r="E12" s="2">
        <f t="shared" ref="E12:E75" si="0">-ROUND($C$6,2)</f>
        <v>1603.83</v>
      </c>
      <c r="F12" s="2">
        <f t="shared" ref="F12:F75" si="1">E12-H12</f>
        <v>867.7399999999999</v>
      </c>
      <c r="G12" s="25">
        <f t="shared" ref="G12:G75" si="2">VLOOKUP(D12,$K$11:$L$23,2,TRUE)</f>
        <v>4.1250000000000002E-2</v>
      </c>
      <c r="H12" s="2">
        <f t="shared" ref="H12:H75" si="3">ROUND(I11*G12/12,2)</f>
        <v>736.09</v>
      </c>
      <c r="I12" s="2">
        <f t="shared" ref="I12:I75" si="4">I11-F12</f>
        <v>213267.49000000002</v>
      </c>
      <c r="K12" s="33">
        <v>42278</v>
      </c>
      <c r="L12" s="27">
        <v>3.875E-2</v>
      </c>
    </row>
    <row r="13" spans="2:12" x14ac:dyDescent="0.25">
      <c r="D13" s="24">
        <f t="shared" ref="D13:D76" si="5">DATE(YEAR(D12),MONTH(D12)+1,DAY(D12))</f>
        <v>42073</v>
      </c>
      <c r="E13" s="2">
        <f t="shared" si="0"/>
        <v>1603.83</v>
      </c>
      <c r="F13" s="2">
        <f t="shared" si="1"/>
        <v>870.71999999999991</v>
      </c>
      <c r="G13" s="25">
        <f t="shared" si="2"/>
        <v>4.1250000000000002E-2</v>
      </c>
      <c r="H13" s="2">
        <f t="shared" si="3"/>
        <v>733.11</v>
      </c>
      <c r="I13" s="2">
        <f t="shared" si="4"/>
        <v>212396.77000000002</v>
      </c>
      <c r="K13" s="33">
        <v>44958</v>
      </c>
      <c r="L13" s="27">
        <v>0.04</v>
      </c>
    </row>
    <row r="14" spans="2:12" x14ac:dyDescent="0.25">
      <c r="D14" s="24">
        <f t="shared" si="5"/>
        <v>42104</v>
      </c>
      <c r="E14" s="2">
        <f t="shared" si="0"/>
        <v>1603.83</v>
      </c>
      <c r="F14" s="2">
        <f t="shared" si="1"/>
        <v>873.71999999999991</v>
      </c>
      <c r="G14" s="25">
        <f t="shared" si="2"/>
        <v>4.1250000000000002E-2</v>
      </c>
      <c r="H14" s="2">
        <f t="shared" si="3"/>
        <v>730.11</v>
      </c>
      <c r="I14" s="2">
        <f t="shared" si="4"/>
        <v>211523.05000000002</v>
      </c>
      <c r="K14" s="33"/>
      <c r="L14" s="27"/>
    </row>
    <row r="15" spans="2:12" x14ac:dyDescent="0.25">
      <c r="D15" s="24">
        <f t="shared" si="5"/>
        <v>42134</v>
      </c>
      <c r="E15" s="2">
        <f t="shared" si="0"/>
        <v>1603.83</v>
      </c>
      <c r="F15" s="2">
        <f t="shared" si="1"/>
        <v>876.71999999999991</v>
      </c>
      <c r="G15" s="25">
        <f t="shared" si="2"/>
        <v>4.1250000000000002E-2</v>
      </c>
      <c r="H15" s="2">
        <f t="shared" si="3"/>
        <v>727.11</v>
      </c>
      <c r="I15" s="2">
        <f t="shared" si="4"/>
        <v>210646.33000000002</v>
      </c>
      <c r="K15" s="33"/>
      <c r="L15" s="27"/>
    </row>
    <row r="16" spans="2:12" x14ac:dyDescent="0.25">
      <c r="D16" s="24">
        <f t="shared" si="5"/>
        <v>42165</v>
      </c>
      <c r="E16" s="2">
        <f t="shared" si="0"/>
        <v>1603.83</v>
      </c>
      <c r="F16" s="2">
        <f t="shared" si="1"/>
        <v>879.7299999999999</v>
      </c>
      <c r="G16" s="25">
        <f t="shared" si="2"/>
        <v>4.1250000000000002E-2</v>
      </c>
      <c r="H16" s="2">
        <f t="shared" si="3"/>
        <v>724.1</v>
      </c>
      <c r="I16" s="2">
        <f t="shared" si="4"/>
        <v>209766.6</v>
      </c>
      <c r="K16" s="33"/>
      <c r="L16" s="27"/>
    </row>
    <row r="17" spans="4:12" x14ac:dyDescent="0.25">
      <c r="D17" s="24">
        <f t="shared" si="5"/>
        <v>42195</v>
      </c>
      <c r="E17" s="2">
        <f t="shared" si="0"/>
        <v>1603.83</v>
      </c>
      <c r="F17" s="2">
        <f t="shared" si="1"/>
        <v>882.75999999999988</v>
      </c>
      <c r="G17" s="25">
        <f t="shared" si="2"/>
        <v>4.1250000000000002E-2</v>
      </c>
      <c r="H17" s="2">
        <f t="shared" si="3"/>
        <v>721.07</v>
      </c>
      <c r="I17" s="2">
        <f t="shared" si="4"/>
        <v>208883.84</v>
      </c>
      <c r="K17" s="33"/>
      <c r="L17" s="27"/>
    </row>
    <row r="18" spans="4:12" x14ac:dyDescent="0.25">
      <c r="D18" s="24">
        <f t="shared" si="5"/>
        <v>42226</v>
      </c>
      <c r="E18" s="2">
        <f t="shared" si="0"/>
        <v>1603.83</v>
      </c>
      <c r="F18" s="2">
        <f t="shared" si="1"/>
        <v>885.79</v>
      </c>
      <c r="G18" s="25">
        <f t="shared" si="2"/>
        <v>4.1250000000000002E-2</v>
      </c>
      <c r="H18" s="2">
        <f t="shared" si="3"/>
        <v>718.04</v>
      </c>
      <c r="I18" s="2">
        <f t="shared" si="4"/>
        <v>207998.05</v>
      </c>
      <c r="K18" s="33"/>
      <c r="L18" s="27"/>
    </row>
    <row r="19" spans="4:12" x14ac:dyDescent="0.25">
      <c r="D19" s="24">
        <f t="shared" si="5"/>
        <v>42257</v>
      </c>
      <c r="E19" s="2">
        <f t="shared" si="0"/>
        <v>1603.83</v>
      </c>
      <c r="F19" s="2">
        <f t="shared" si="1"/>
        <v>888.83999999999992</v>
      </c>
      <c r="G19" s="25">
        <f t="shared" si="2"/>
        <v>4.1250000000000002E-2</v>
      </c>
      <c r="H19" s="2">
        <f t="shared" si="3"/>
        <v>714.99</v>
      </c>
      <c r="I19" s="2">
        <f t="shared" si="4"/>
        <v>207109.21</v>
      </c>
      <c r="K19" s="33"/>
      <c r="L19" s="27"/>
    </row>
    <row r="20" spans="4:12" x14ac:dyDescent="0.25">
      <c r="D20" s="24">
        <f t="shared" si="5"/>
        <v>42287</v>
      </c>
      <c r="E20" s="2">
        <f t="shared" si="0"/>
        <v>1603.83</v>
      </c>
      <c r="F20" s="2">
        <f t="shared" si="1"/>
        <v>935.04</v>
      </c>
      <c r="G20" s="25">
        <f t="shared" si="2"/>
        <v>3.875E-2</v>
      </c>
      <c r="H20" s="2">
        <f t="shared" si="3"/>
        <v>668.79</v>
      </c>
      <c r="I20" s="2">
        <f t="shared" si="4"/>
        <v>206174.16999999998</v>
      </c>
      <c r="K20" s="33"/>
      <c r="L20" s="27"/>
    </row>
    <row r="21" spans="4:12" x14ac:dyDescent="0.25">
      <c r="D21" s="24">
        <f t="shared" si="5"/>
        <v>42318</v>
      </c>
      <c r="E21" s="2">
        <f t="shared" si="0"/>
        <v>1603.83</v>
      </c>
      <c r="F21" s="2">
        <f t="shared" si="1"/>
        <v>938.06</v>
      </c>
      <c r="G21" s="25">
        <f t="shared" si="2"/>
        <v>3.875E-2</v>
      </c>
      <c r="H21" s="2">
        <f t="shared" si="3"/>
        <v>665.77</v>
      </c>
      <c r="I21" s="2">
        <f t="shared" si="4"/>
        <v>205236.11</v>
      </c>
      <c r="K21" s="33"/>
      <c r="L21" s="27"/>
    </row>
    <row r="22" spans="4:12" x14ac:dyDescent="0.25">
      <c r="D22" s="24">
        <f t="shared" si="5"/>
        <v>42348</v>
      </c>
      <c r="E22" s="2">
        <f t="shared" si="0"/>
        <v>1603.83</v>
      </c>
      <c r="F22" s="2">
        <f t="shared" si="1"/>
        <v>941.08999999999992</v>
      </c>
      <c r="G22" s="25">
        <f t="shared" si="2"/>
        <v>3.875E-2</v>
      </c>
      <c r="H22" s="2">
        <f t="shared" si="3"/>
        <v>662.74</v>
      </c>
      <c r="I22" s="2">
        <f t="shared" si="4"/>
        <v>204295.02</v>
      </c>
      <c r="K22" s="33"/>
      <c r="L22" s="27"/>
    </row>
    <row r="23" spans="4:12" x14ac:dyDescent="0.25">
      <c r="D23" s="24">
        <f t="shared" si="5"/>
        <v>42379</v>
      </c>
      <c r="E23" s="2">
        <f t="shared" si="0"/>
        <v>1603.83</v>
      </c>
      <c r="F23" s="2">
        <f t="shared" si="1"/>
        <v>944.12999999999988</v>
      </c>
      <c r="G23" s="25">
        <f t="shared" si="2"/>
        <v>3.875E-2</v>
      </c>
      <c r="H23" s="2">
        <f t="shared" si="3"/>
        <v>659.7</v>
      </c>
      <c r="I23" s="2">
        <f t="shared" si="4"/>
        <v>203350.88999999998</v>
      </c>
      <c r="K23" s="33"/>
      <c r="L23" s="29"/>
    </row>
    <row r="24" spans="4:12" x14ac:dyDescent="0.25">
      <c r="D24" s="24">
        <f t="shared" si="5"/>
        <v>42410</v>
      </c>
      <c r="E24" s="2">
        <f t="shared" si="0"/>
        <v>1603.83</v>
      </c>
      <c r="F24" s="2">
        <f t="shared" si="1"/>
        <v>947.18</v>
      </c>
      <c r="G24" s="25">
        <f t="shared" si="2"/>
        <v>3.875E-2</v>
      </c>
      <c r="H24" s="2">
        <f t="shared" si="3"/>
        <v>656.65</v>
      </c>
      <c r="I24" s="2">
        <f t="shared" si="4"/>
        <v>202403.71</v>
      </c>
    </row>
    <row r="25" spans="4:12" x14ac:dyDescent="0.25">
      <c r="D25" s="24">
        <f t="shared" si="5"/>
        <v>42439</v>
      </c>
      <c r="E25" s="2">
        <f t="shared" si="0"/>
        <v>1603.83</v>
      </c>
      <c r="F25" s="2">
        <f t="shared" si="1"/>
        <v>950.2299999999999</v>
      </c>
      <c r="G25" s="25">
        <f t="shared" si="2"/>
        <v>3.875E-2</v>
      </c>
      <c r="H25" s="2">
        <f t="shared" si="3"/>
        <v>653.6</v>
      </c>
      <c r="I25" s="2">
        <f t="shared" si="4"/>
        <v>201453.47999999998</v>
      </c>
    </row>
    <row r="26" spans="4:12" x14ac:dyDescent="0.25">
      <c r="D26" s="24">
        <f t="shared" si="5"/>
        <v>42470</v>
      </c>
      <c r="E26" s="2">
        <f t="shared" si="0"/>
        <v>1603.83</v>
      </c>
      <c r="F26" s="2">
        <f t="shared" si="1"/>
        <v>953.3</v>
      </c>
      <c r="G26" s="25">
        <f t="shared" si="2"/>
        <v>3.875E-2</v>
      </c>
      <c r="H26" s="2">
        <f t="shared" si="3"/>
        <v>650.53</v>
      </c>
      <c r="I26" s="2">
        <f t="shared" si="4"/>
        <v>200500.18</v>
      </c>
    </row>
    <row r="27" spans="4:12" x14ac:dyDescent="0.25">
      <c r="D27" s="24">
        <f t="shared" si="5"/>
        <v>42500</v>
      </c>
      <c r="E27" s="2">
        <f t="shared" si="0"/>
        <v>1603.83</v>
      </c>
      <c r="F27" s="2">
        <f t="shared" si="1"/>
        <v>956.37999999999988</v>
      </c>
      <c r="G27" s="25">
        <f t="shared" si="2"/>
        <v>3.875E-2</v>
      </c>
      <c r="H27" s="2">
        <f t="shared" si="3"/>
        <v>647.45000000000005</v>
      </c>
      <c r="I27" s="2">
        <f t="shared" si="4"/>
        <v>199543.8</v>
      </c>
    </row>
    <row r="28" spans="4:12" x14ac:dyDescent="0.25">
      <c r="D28" s="24">
        <f t="shared" si="5"/>
        <v>42531</v>
      </c>
      <c r="E28" s="2">
        <f t="shared" si="0"/>
        <v>1603.83</v>
      </c>
      <c r="F28" s="2">
        <f t="shared" si="1"/>
        <v>959.46999999999991</v>
      </c>
      <c r="G28" s="25">
        <f t="shared" si="2"/>
        <v>3.875E-2</v>
      </c>
      <c r="H28" s="2">
        <f t="shared" si="3"/>
        <v>644.36</v>
      </c>
      <c r="I28" s="2">
        <f t="shared" si="4"/>
        <v>198584.33</v>
      </c>
    </row>
    <row r="29" spans="4:12" x14ac:dyDescent="0.25">
      <c r="D29" s="24">
        <f t="shared" si="5"/>
        <v>42561</v>
      </c>
      <c r="E29" s="2">
        <f t="shared" si="0"/>
        <v>1603.83</v>
      </c>
      <c r="F29" s="2">
        <f t="shared" si="1"/>
        <v>962.56999999999994</v>
      </c>
      <c r="G29" s="25">
        <f t="shared" si="2"/>
        <v>3.875E-2</v>
      </c>
      <c r="H29" s="2">
        <f t="shared" si="3"/>
        <v>641.26</v>
      </c>
      <c r="I29" s="2">
        <f t="shared" si="4"/>
        <v>197621.75999999998</v>
      </c>
    </row>
    <row r="30" spans="4:12" x14ac:dyDescent="0.25">
      <c r="D30" s="24">
        <f t="shared" si="5"/>
        <v>42592</v>
      </c>
      <c r="E30" s="2">
        <f t="shared" si="0"/>
        <v>1603.83</v>
      </c>
      <c r="F30" s="2">
        <f t="shared" si="1"/>
        <v>965.68</v>
      </c>
      <c r="G30" s="25">
        <f t="shared" si="2"/>
        <v>3.875E-2</v>
      </c>
      <c r="H30" s="2">
        <f t="shared" si="3"/>
        <v>638.15</v>
      </c>
      <c r="I30" s="2">
        <f t="shared" si="4"/>
        <v>196656.08</v>
      </c>
    </row>
    <row r="31" spans="4:12" x14ac:dyDescent="0.25">
      <c r="D31" s="24">
        <f t="shared" si="5"/>
        <v>42623</v>
      </c>
      <c r="E31" s="2">
        <f t="shared" si="0"/>
        <v>1603.83</v>
      </c>
      <c r="F31" s="2">
        <f t="shared" si="1"/>
        <v>968.79</v>
      </c>
      <c r="G31" s="25">
        <f t="shared" si="2"/>
        <v>3.875E-2</v>
      </c>
      <c r="H31" s="2">
        <f t="shared" si="3"/>
        <v>635.04</v>
      </c>
      <c r="I31" s="2">
        <f t="shared" si="4"/>
        <v>195687.28999999998</v>
      </c>
    </row>
    <row r="32" spans="4:12" x14ac:dyDescent="0.25">
      <c r="D32" s="24">
        <f t="shared" si="5"/>
        <v>42653</v>
      </c>
      <c r="E32" s="2">
        <f t="shared" si="0"/>
        <v>1603.83</v>
      </c>
      <c r="F32" s="2">
        <f t="shared" si="1"/>
        <v>971.92</v>
      </c>
      <c r="G32" s="25">
        <f t="shared" si="2"/>
        <v>3.875E-2</v>
      </c>
      <c r="H32" s="2">
        <f t="shared" si="3"/>
        <v>631.91</v>
      </c>
      <c r="I32" s="2">
        <f t="shared" si="4"/>
        <v>194715.36999999997</v>
      </c>
    </row>
    <row r="33" spans="4:9" x14ac:dyDescent="0.25">
      <c r="D33" s="24">
        <f t="shared" si="5"/>
        <v>42684</v>
      </c>
      <c r="E33" s="2">
        <f t="shared" si="0"/>
        <v>1603.83</v>
      </c>
      <c r="F33" s="2">
        <f t="shared" si="1"/>
        <v>975.06</v>
      </c>
      <c r="G33" s="25">
        <f t="shared" si="2"/>
        <v>3.875E-2</v>
      </c>
      <c r="H33" s="2">
        <f t="shared" si="3"/>
        <v>628.77</v>
      </c>
      <c r="I33" s="2">
        <f t="shared" si="4"/>
        <v>193740.30999999997</v>
      </c>
    </row>
    <row r="34" spans="4:9" x14ac:dyDescent="0.25">
      <c r="D34" s="24">
        <f t="shared" si="5"/>
        <v>42714</v>
      </c>
      <c r="E34" s="2">
        <f t="shared" si="0"/>
        <v>1603.83</v>
      </c>
      <c r="F34" s="2">
        <f t="shared" si="1"/>
        <v>978.20999999999992</v>
      </c>
      <c r="G34" s="25">
        <f t="shared" si="2"/>
        <v>3.875E-2</v>
      </c>
      <c r="H34" s="2">
        <f t="shared" si="3"/>
        <v>625.62</v>
      </c>
      <c r="I34" s="2">
        <f t="shared" si="4"/>
        <v>192762.09999999998</v>
      </c>
    </row>
    <row r="35" spans="4:9" x14ac:dyDescent="0.25">
      <c r="D35" s="24">
        <f t="shared" si="5"/>
        <v>42745</v>
      </c>
      <c r="E35" s="2">
        <f t="shared" si="0"/>
        <v>1603.83</v>
      </c>
      <c r="F35" s="2">
        <f t="shared" si="1"/>
        <v>981.36999999999989</v>
      </c>
      <c r="G35" s="25">
        <f t="shared" si="2"/>
        <v>3.875E-2</v>
      </c>
      <c r="H35" s="2">
        <f t="shared" si="3"/>
        <v>622.46</v>
      </c>
      <c r="I35" s="2">
        <f t="shared" si="4"/>
        <v>191780.72999999998</v>
      </c>
    </row>
    <row r="36" spans="4:9" x14ac:dyDescent="0.25">
      <c r="D36" s="24">
        <f t="shared" si="5"/>
        <v>42776</v>
      </c>
      <c r="E36" s="2">
        <f t="shared" si="0"/>
        <v>1603.83</v>
      </c>
      <c r="F36" s="2">
        <f t="shared" si="1"/>
        <v>984.54</v>
      </c>
      <c r="G36" s="25">
        <f t="shared" si="2"/>
        <v>3.875E-2</v>
      </c>
      <c r="H36" s="2">
        <f t="shared" si="3"/>
        <v>619.29</v>
      </c>
      <c r="I36" s="2">
        <f t="shared" si="4"/>
        <v>190796.18999999997</v>
      </c>
    </row>
    <row r="37" spans="4:9" x14ac:dyDescent="0.25">
      <c r="D37" s="24">
        <f t="shared" si="5"/>
        <v>42804</v>
      </c>
      <c r="E37" s="2">
        <f t="shared" si="0"/>
        <v>1603.83</v>
      </c>
      <c r="F37" s="2">
        <f t="shared" si="1"/>
        <v>987.71999999999991</v>
      </c>
      <c r="G37" s="25">
        <f t="shared" si="2"/>
        <v>3.875E-2</v>
      </c>
      <c r="H37" s="2">
        <f t="shared" si="3"/>
        <v>616.11</v>
      </c>
      <c r="I37" s="2">
        <f t="shared" si="4"/>
        <v>189808.46999999997</v>
      </c>
    </row>
    <row r="38" spans="4:9" x14ac:dyDescent="0.25">
      <c r="D38" s="24">
        <f t="shared" si="5"/>
        <v>42835</v>
      </c>
      <c r="E38" s="2">
        <f t="shared" si="0"/>
        <v>1603.83</v>
      </c>
      <c r="F38" s="2">
        <f t="shared" si="1"/>
        <v>990.91</v>
      </c>
      <c r="G38" s="25">
        <f t="shared" si="2"/>
        <v>3.875E-2</v>
      </c>
      <c r="H38" s="2">
        <f t="shared" si="3"/>
        <v>612.91999999999996</v>
      </c>
      <c r="I38" s="2">
        <f t="shared" si="4"/>
        <v>188817.55999999997</v>
      </c>
    </row>
    <row r="39" spans="4:9" x14ac:dyDescent="0.25">
      <c r="D39" s="24">
        <f t="shared" si="5"/>
        <v>42865</v>
      </c>
      <c r="E39" s="2">
        <f t="shared" si="0"/>
        <v>1603.83</v>
      </c>
      <c r="F39" s="2">
        <f t="shared" si="1"/>
        <v>994.1099999999999</v>
      </c>
      <c r="G39" s="25">
        <f t="shared" si="2"/>
        <v>3.875E-2</v>
      </c>
      <c r="H39" s="2">
        <f t="shared" si="3"/>
        <v>609.72</v>
      </c>
      <c r="I39" s="2">
        <f t="shared" si="4"/>
        <v>187823.44999999998</v>
      </c>
    </row>
    <row r="40" spans="4:9" x14ac:dyDescent="0.25">
      <c r="D40" s="24">
        <f t="shared" si="5"/>
        <v>42896</v>
      </c>
      <c r="E40" s="2">
        <f t="shared" si="0"/>
        <v>1603.83</v>
      </c>
      <c r="F40" s="2">
        <f t="shared" si="1"/>
        <v>997.31999999999994</v>
      </c>
      <c r="G40" s="25">
        <f t="shared" si="2"/>
        <v>3.875E-2</v>
      </c>
      <c r="H40" s="2">
        <f t="shared" si="3"/>
        <v>606.51</v>
      </c>
      <c r="I40" s="2">
        <f t="shared" si="4"/>
        <v>186826.12999999998</v>
      </c>
    </row>
    <row r="41" spans="4:9" x14ac:dyDescent="0.25">
      <c r="D41" s="24">
        <f t="shared" si="5"/>
        <v>42926</v>
      </c>
      <c r="E41" s="2">
        <f t="shared" si="0"/>
        <v>1603.83</v>
      </c>
      <c r="F41" s="2">
        <f t="shared" si="1"/>
        <v>1000.54</v>
      </c>
      <c r="G41" s="25">
        <f t="shared" si="2"/>
        <v>3.875E-2</v>
      </c>
      <c r="H41" s="2">
        <f t="shared" si="3"/>
        <v>603.29</v>
      </c>
      <c r="I41" s="2">
        <f t="shared" si="4"/>
        <v>185825.58999999997</v>
      </c>
    </row>
    <row r="42" spans="4:9" x14ac:dyDescent="0.25">
      <c r="D42" s="24">
        <f t="shared" si="5"/>
        <v>42957</v>
      </c>
      <c r="E42" s="2">
        <f t="shared" si="0"/>
        <v>1603.83</v>
      </c>
      <c r="F42" s="2">
        <f t="shared" si="1"/>
        <v>1003.77</v>
      </c>
      <c r="G42" s="25">
        <f t="shared" si="2"/>
        <v>3.875E-2</v>
      </c>
      <c r="H42" s="2">
        <f t="shared" si="3"/>
        <v>600.05999999999995</v>
      </c>
      <c r="I42" s="2">
        <f t="shared" si="4"/>
        <v>184821.81999999998</v>
      </c>
    </row>
    <row r="43" spans="4:9" x14ac:dyDescent="0.25">
      <c r="D43" s="24">
        <f t="shared" si="5"/>
        <v>42988</v>
      </c>
      <c r="E43" s="2">
        <f t="shared" si="0"/>
        <v>1603.83</v>
      </c>
      <c r="F43" s="2">
        <f t="shared" si="1"/>
        <v>1007.0099999999999</v>
      </c>
      <c r="G43" s="25">
        <f t="shared" si="2"/>
        <v>3.875E-2</v>
      </c>
      <c r="H43" s="2">
        <f t="shared" si="3"/>
        <v>596.82000000000005</v>
      </c>
      <c r="I43" s="2">
        <f t="shared" si="4"/>
        <v>183814.80999999997</v>
      </c>
    </row>
    <row r="44" spans="4:9" x14ac:dyDescent="0.25">
      <c r="D44" s="24">
        <f t="shared" si="5"/>
        <v>43018</v>
      </c>
      <c r="E44" s="2">
        <f t="shared" si="0"/>
        <v>1603.83</v>
      </c>
      <c r="F44" s="2">
        <f t="shared" si="1"/>
        <v>1010.2599999999999</v>
      </c>
      <c r="G44" s="25">
        <f t="shared" si="2"/>
        <v>3.875E-2</v>
      </c>
      <c r="H44" s="2">
        <f t="shared" si="3"/>
        <v>593.57000000000005</v>
      </c>
      <c r="I44" s="2">
        <f t="shared" si="4"/>
        <v>182804.54999999996</v>
      </c>
    </row>
    <row r="45" spans="4:9" x14ac:dyDescent="0.25">
      <c r="D45" s="24">
        <f t="shared" si="5"/>
        <v>43049</v>
      </c>
      <c r="E45" s="2">
        <f t="shared" si="0"/>
        <v>1603.83</v>
      </c>
      <c r="F45" s="2">
        <f t="shared" si="1"/>
        <v>1013.52</v>
      </c>
      <c r="G45" s="25">
        <f t="shared" si="2"/>
        <v>3.875E-2</v>
      </c>
      <c r="H45" s="2">
        <f t="shared" si="3"/>
        <v>590.30999999999995</v>
      </c>
      <c r="I45" s="2">
        <f t="shared" si="4"/>
        <v>181791.02999999997</v>
      </c>
    </row>
    <row r="46" spans="4:9" x14ac:dyDescent="0.25">
      <c r="D46" s="24">
        <f t="shared" si="5"/>
        <v>43079</v>
      </c>
      <c r="E46" s="2">
        <f t="shared" si="0"/>
        <v>1603.83</v>
      </c>
      <c r="F46" s="2">
        <f t="shared" si="1"/>
        <v>1016.8</v>
      </c>
      <c r="G46" s="25">
        <f t="shared" si="2"/>
        <v>3.875E-2</v>
      </c>
      <c r="H46" s="2">
        <f t="shared" si="3"/>
        <v>587.03</v>
      </c>
      <c r="I46" s="2">
        <f t="shared" si="4"/>
        <v>180774.22999999998</v>
      </c>
    </row>
    <row r="47" spans="4:9" x14ac:dyDescent="0.25">
      <c r="D47" s="24">
        <f t="shared" si="5"/>
        <v>43110</v>
      </c>
      <c r="E47" s="2">
        <f t="shared" si="0"/>
        <v>1603.83</v>
      </c>
      <c r="F47" s="2">
        <f t="shared" si="1"/>
        <v>1020.0799999999999</v>
      </c>
      <c r="G47" s="25">
        <f t="shared" si="2"/>
        <v>3.875E-2</v>
      </c>
      <c r="H47" s="2">
        <f t="shared" si="3"/>
        <v>583.75</v>
      </c>
      <c r="I47" s="2">
        <f t="shared" si="4"/>
        <v>179754.15</v>
      </c>
    </row>
    <row r="48" spans="4:9" x14ac:dyDescent="0.25">
      <c r="D48" s="24">
        <f t="shared" si="5"/>
        <v>43141</v>
      </c>
      <c r="E48" s="2">
        <f t="shared" si="0"/>
        <v>1603.83</v>
      </c>
      <c r="F48" s="2">
        <f t="shared" si="1"/>
        <v>1023.3699999999999</v>
      </c>
      <c r="G48" s="25">
        <f t="shared" si="2"/>
        <v>3.875E-2</v>
      </c>
      <c r="H48" s="2">
        <f t="shared" si="3"/>
        <v>580.46</v>
      </c>
      <c r="I48" s="2">
        <f t="shared" si="4"/>
        <v>178730.78</v>
      </c>
    </row>
    <row r="49" spans="4:9" x14ac:dyDescent="0.25">
      <c r="D49" s="24">
        <f t="shared" si="5"/>
        <v>43169</v>
      </c>
      <c r="E49" s="2">
        <f t="shared" si="0"/>
        <v>1603.83</v>
      </c>
      <c r="F49" s="2">
        <f t="shared" si="1"/>
        <v>1026.6799999999998</v>
      </c>
      <c r="G49" s="25">
        <f t="shared" si="2"/>
        <v>3.875E-2</v>
      </c>
      <c r="H49" s="2">
        <f t="shared" si="3"/>
        <v>577.15</v>
      </c>
      <c r="I49" s="2">
        <f t="shared" si="4"/>
        <v>177704.1</v>
      </c>
    </row>
    <row r="50" spans="4:9" x14ac:dyDescent="0.25">
      <c r="D50" s="24">
        <f t="shared" si="5"/>
        <v>43200</v>
      </c>
      <c r="E50" s="2">
        <f t="shared" si="0"/>
        <v>1603.83</v>
      </c>
      <c r="F50" s="2">
        <f t="shared" si="1"/>
        <v>1029.9899999999998</v>
      </c>
      <c r="G50" s="25">
        <f t="shared" si="2"/>
        <v>3.875E-2</v>
      </c>
      <c r="H50" s="2">
        <f t="shared" si="3"/>
        <v>573.84</v>
      </c>
      <c r="I50" s="2">
        <f t="shared" si="4"/>
        <v>176674.11000000002</v>
      </c>
    </row>
    <row r="51" spans="4:9" x14ac:dyDescent="0.25">
      <c r="D51" s="24">
        <f t="shared" si="5"/>
        <v>43230</v>
      </c>
      <c r="E51" s="2">
        <f t="shared" si="0"/>
        <v>1603.83</v>
      </c>
      <c r="F51" s="2">
        <f t="shared" si="1"/>
        <v>1033.32</v>
      </c>
      <c r="G51" s="25">
        <f t="shared" si="2"/>
        <v>3.875E-2</v>
      </c>
      <c r="H51" s="2">
        <f t="shared" si="3"/>
        <v>570.51</v>
      </c>
      <c r="I51" s="2">
        <f t="shared" si="4"/>
        <v>175640.79</v>
      </c>
    </row>
    <row r="52" spans="4:9" x14ac:dyDescent="0.25">
      <c r="D52" s="24">
        <f t="shared" si="5"/>
        <v>43261</v>
      </c>
      <c r="E52" s="2">
        <f t="shared" si="0"/>
        <v>1603.83</v>
      </c>
      <c r="F52" s="2">
        <f t="shared" si="1"/>
        <v>1036.6599999999999</v>
      </c>
      <c r="G52" s="25">
        <f t="shared" si="2"/>
        <v>3.875E-2</v>
      </c>
      <c r="H52" s="2">
        <f t="shared" si="3"/>
        <v>567.16999999999996</v>
      </c>
      <c r="I52" s="2">
        <f t="shared" si="4"/>
        <v>174604.13</v>
      </c>
    </row>
    <row r="53" spans="4:9" x14ac:dyDescent="0.25">
      <c r="D53" s="24">
        <f t="shared" si="5"/>
        <v>43291</v>
      </c>
      <c r="E53" s="2">
        <f t="shared" si="0"/>
        <v>1603.83</v>
      </c>
      <c r="F53" s="2">
        <f t="shared" si="1"/>
        <v>1040</v>
      </c>
      <c r="G53" s="25">
        <f t="shared" si="2"/>
        <v>3.875E-2</v>
      </c>
      <c r="H53" s="2">
        <f t="shared" si="3"/>
        <v>563.83000000000004</v>
      </c>
      <c r="I53" s="2">
        <f t="shared" si="4"/>
        <v>173564.13</v>
      </c>
    </row>
    <row r="54" spans="4:9" x14ac:dyDescent="0.25">
      <c r="D54" s="24">
        <f t="shared" si="5"/>
        <v>43322</v>
      </c>
      <c r="E54" s="2">
        <f t="shared" si="0"/>
        <v>1603.83</v>
      </c>
      <c r="F54" s="2">
        <f t="shared" si="1"/>
        <v>1043.3599999999999</v>
      </c>
      <c r="G54" s="25">
        <f t="shared" si="2"/>
        <v>3.875E-2</v>
      </c>
      <c r="H54" s="2">
        <f t="shared" si="3"/>
        <v>560.47</v>
      </c>
      <c r="I54" s="2">
        <f t="shared" si="4"/>
        <v>172520.77000000002</v>
      </c>
    </row>
    <row r="55" spans="4:9" x14ac:dyDescent="0.25">
      <c r="D55" s="24">
        <f t="shared" si="5"/>
        <v>43353</v>
      </c>
      <c r="E55" s="2">
        <f t="shared" si="0"/>
        <v>1603.83</v>
      </c>
      <c r="F55" s="2">
        <f t="shared" si="1"/>
        <v>1046.73</v>
      </c>
      <c r="G55" s="25">
        <f t="shared" si="2"/>
        <v>3.875E-2</v>
      </c>
      <c r="H55" s="2">
        <f t="shared" si="3"/>
        <v>557.1</v>
      </c>
      <c r="I55" s="2">
        <f t="shared" si="4"/>
        <v>171474.04</v>
      </c>
    </row>
    <row r="56" spans="4:9" x14ac:dyDescent="0.25">
      <c r="D56" s="24">
        <f t="shared" si="5"/>
        <v>43383</v>
      </c>
      <c r="E56" s="2">
        <f t="shared" si="0"/>
        <v>1603.83</v>
      </c>
      <c r="F56" s="2">
        <f t="shared" si="1"/>
        <v>1050.1099999999999</v>
      </c>
      <c r="G56" s="25">
        <f t="shared" si="2"/>
        <v>3.875E-2</v>
      </c>
      <c r="H56" s="2">
        <f t="shared" si="3"/>
        <v>553.72</v>
      </c>
      <c r="I56" s="2">
        <f t="shared" si="4"/>
        <v>170423.93000000002</v>
      </c>
    </row>
    <row r="57" spans="4:9" x14ac:dyDescent="0.25">
      <c r="D57" s="24">
        <f t="shared" si="5"/>
        <v>43414</v>
      </c>
      <c r="E57" s="2">
        <f t="shared" si="0"/>
        <v>1603.83</v>
      </c>
      <c r="F57" s="2">
        <f t="shared" si="1"/>
        <v>1053.5</v>
      </c>
      <c r="G57" s="25">
        <f t="shared" si="2"/>
        <v>3.875E-2</v>
      </c>
      <c r="H57" s="2">
        <f t="shared" si="3"/>
        <v>550.33000000000004</v>
      </c>
      <c r="I57" s="2">
        <f t="shared" si="4"/>
        <v>169370.43000000002</v>
      </c>
    </row>
    <row r="58" spans="4:9" x14ac:dyDescent="0.25">
      <c r="D58" s="24">
        <f t="shared" si="5"/>
        <v>43444</v>
      </c>
      <c r="E58" s="2">
        <f t="shared" si="0"/>
        <v>1603.83</v>
      </c>
      <c r="F58" s="2">
        <f t="shared" si="1"/>
        <v>1056.9000000000001</v>
      </c>
      <c r="G58" s="25">
        <f t="shared" si="2"/>
        <v>3.875E-2</v>
      </c>
      <c r="H58" s="2">
        <f t="shared" si="3"/>
        <v>546.92999999999995</v>
      </c>
      <c r="I58" s="2">
        <f t="shared" si="4"/>
        <v>168313.53000000003</v>
      </c>
    </row>
    <row r="59" spans="4:9" x14ac:dyDescent="0.25">
      <c r="D59" s="24">
        <f t="shared" si="5"/>
        <v>43475</v>
      </c>
      <c r="E59" s="2">
        <f t="shared" si="0"/>
        <v>1603.83</v>
      </c>
      <c r="F59" s="2">
        <f t="shared" si="1"/>
        <v>1060.32</v>
      </c>
      <c r="G59" s="25">
        <f t="shared" si="2"/>
        <v>3.875E-2</v>
      </c>
      <c r="H59" s="2">
        <f t="shared" si="3"/>
        <v>543.51</v>
      </c>
      <c r="I59" s="2">
        <f t="shared" si="4"/>
        <v>167253.21000000002</v>
      </c>
    </row>
    <row r="60" spans="4:9" x14ac:dyDescent="0.25">
      <c r="D60" s="24">
        <f t="shared" si="5"/>
        <v>43506</v>
      </c>
      <c r="E60" s="2">
        <f t="shared" si="0"/>
        <v>1603.83</v>
      </c>
      <c r="F60" s="2">
        <f t="shared" si="1"/>
        <v>1063.7399999999998</v>
      </c>
      <c r="G60" s="25">
        <f t="shared" si="2"/>
        <v>3.875E-2</v>
      </c>
      <c r="H60" s="2">
        <f t="shared" si="3"/>
        <v>540.09</v>
      </c>
      <c r="I60" s="2">
        <f t="shared" si="4"/>
        <v>166189.47000000003</v>
      </c>
    </row>
    <row r="61" spans="4:9" x14ac:dyDescent="0.25">
      <c r="D61" s="24">
        <f t="shared" si="5"/>
        <v>43534</v>
      </c>
      <c r="E61" s="2">
        <f t="shared" si="0"/>
        <v>1603.83</v>
      </c>
      <c r="F61" s="2">
        <f t="shared" si="1"/>
        <v>1067.1799999999998</v>
      </c>
      <c r="G61" s="25">
        <f t="shared" si="2"/>
        <v>3.875E-2</v>
      </c>
      <c r="H61" s="2">
        <f t="shared" si="3"/>
        <v>536.65</v>
      </c>
      <c r="I61" s="2">
        <f t="shared" si="4"/>
        <v>165122.29000000004</v>
      </c>
    </row>
    <row r="62" spans="4:9" x14ac:dyDescent="0.25">
      <c r="D62" s="24">
        <f t="shared" si="5"/>
        <v>43565</v>
      </c>
      <c r="E62" s="2">
        <f t="shared" si="0"/>
        <v>1603.83</v>
      </c>
      <c r="F62" s="2">
        <f t="shared" si="1"/>
        <v>1070.6199999999999</v>
      </c>
      <c r="G62" s="25">
        <f t="shared" si="2"/>
        <v>3.875E-2</v>
      </c>
      <c r="H62" s="2">
        <f t="shared" si="3"/>
        <v>533.21</v>
      </c>
      <c r="I62" s="2">
        <f t="shared" si="4"/>
        <v>164051.67000000004</v>
      </c>
    </row>
    <row r="63" spans="4:9" x14ac:dyDescent="0.25">
      <c r="D63" s="24">
        <f t="shared" si="5"/>
        <v>43595</v>
      </c>
      <c r="E63" s="2">
        <f t="shared" si="0"/>
        <v>1603.83</v>
      </c>
      <c r="F63" s="2">
        <f t="shared" si="1"/>
        <v>1074.08</v>
      </c>
      <c r="G63" s="25">
        <f t="shared" si="2"/>
        <v>3.875E-2</v>
      </c>
      <c r="H63" s="2">
        <f t="shared" si="3"/>
        <v>529.75</v>
      </c>
      <c r="I63" s="2">
        <f t="shared" si="4"/>
        <v>162977.59000000005</v>
      </c>
    </row>
    <row r="64" spans="4:9" x14ac:dyDescent="0.25">
      <c r="D64" s="24">
        <f t="shared" si="5"/>
        <v>43626</v>
      </c>
      <c r="E64" s="2">
        <f t="shared" si="0"/>
        <v>1603.83</v>
      </c>
      <c r="F64" s="2">
        <f t="shared" si="1"/>
        <v>1077.55</v>
      </c>
      <c r="G64" s="25">
        <f t="shared" si="2"/>
        <v>3.875E-2</v>
      </c>
      <c r="H64" s="2">
        <f t="shared" si="3"/>
        <v>526.28</v>
      </c>
      <c r="I64" s="2">
        <f t="shared" si="4"/>
        <v>161900.04000000007</v>
      </c>
    </row>
    <row r="65" spans="4:9" x14ac:dyDescent="0.25">
      <c r="D65" s="24">
        <f t="shared" si="5"/>
        <v>43656</v>
      </c>
      <c r="E65" s="2">
        <f t="shared" si="0"/>
        <v>1603.83</v>
      </c>
      <c r="F65" s="2">
        <f t="shared" si="1"/>
        <v>1081.03</v>
      </c>
      <c r="G65" s="25">
        <f t="shared" si="2"/>
        <v>3.875E-2</v>
      </c>
      <c r="H65" s="2">
        <f t="shared" si="3"/>
        <v>522.79999999999995</v>
      </c>
      <c r="I65" s="2">
        <f t="shared" si="4"/>
        <v>160819.01000000007</v>
      </c>
    </row>
    <row r="66" spans="4:9" x14ac:dyDescent="0.25">
      <c r="D66" s="24">
        <f t="shared" si="5"/>
        <v>43687</v>
      </c>
      <c r="E66" s="2">
        <f t="shared" si="0"/>
        <v>1603.83</v>
      </c>
      <c r="F66" s="2">
        <f t="shared" si="1"/>
        <v>1084.52</v>
      </c>
      <c r="G66" s="25">
        <f t="shared" si="2"/>
        <v>3.875E-2</v>
      </c>
      <c r="H66" s="2">
        <f t="shared" si="3"/>
        <v>519.30999999999995</v>
      </c>
      <c r="I66" s="2">
        <f t="shared" si="4"/>
        <v>159734.49000000008</v>
      </c>
    </row>
    <row r="67" spans="4:9" x14ac:dyDescent="0.25">
      <c r="D67" s="24">
        <f t="shared" si="5"/>
        <v>43718</v>
      </c>
      <c r="E67" s="2">
        <f t="shared" si="0"/>
        <v>1603.83</v>
      </c>
      <c r="F67" s="2">
        <f t="shared" si="1"/>
        <v>1088.02</v>
      </c>
      <c r="G67" s="25">
        <f t="shared" si="2"/>
        <v>3.875E-2</v>
      </c>
      <c r="H67" s="2">
        <f t="shared" si="3"/>
        <v>515.80999999999995</v>
      </c>
      <c r="I67" s="2">
        <f t="shared" si="4"/>
        <v>158646.47000000009</v>
      </c>
    </row>
    <row r="68" spans="4:9" x14ac:dyDescent="0.25">
      <c r="D68" s="24">
        <f t="shared" si="5"/>
        <v>43748</v>
      </c>
      <c r="E68" s="2">
        <f t="shared" si="0"/>
        <v>1603.83</v>
      </c>
      <c r="F68" s="2">
        <f t="shared" si="1"/>
        <v>1091.53</v>
      </c>
      <c r="G68" s="25">
        <f t="shared" si="2"/>
        <v>3.875E-2</v>
      </c>
      <c r="H68" s="2">
        <f t="shared" si="3"/>
        <v>512.29999999999995</v>
      </c>
      <c r="I68" s="2">
        <f t="shared" si="4"/>
        <v>157554.94000000009</v>
      </c>
    </row>
    <row r="69" spans="4:9" x14ac:dyDescent="0.25">
      <c r="D69" s="24">
        <f t="shared" si="5"/>
        <v>43779</v>
      </c>
      <c r="E69" s="2">
        <f t="shared" si="0"/>
        <v>1603.83</v>
      </c>
      <c r="F69" s="2">
        <f t="shared" si="1"/>
        <v>1095.06</v>
      </c>
      <c r="G69" s="25">
        <f t="shared" si="2"/>
        <v>3.875E-2</v>
      </c>
      <c r="H69" s="2">
        <f t="shared" si="3"/>
        <v>508.77</v>
      </c>
      <c r="I69" s="2">
        <f t="shared" si="4"/>
        <v>156459.88000000009</v>
      </c>
    </row>
    <row r="70" spans="4:9" x14ac:dyDescent="0.25">
      <c r="D70" s="24">
        <f t="shared" si="5"/>
        <v>43809</v>
      </c>
      <c r="E70" s="2">
        <f t="shared" si="0"/>
        <v>1603.83</v>
      </c>
      <c r="F70" s="2">
        <f t="shared" si="1"/>
        <v>1098.5899999999999</v>
      </c>
      <c r="G70" s="25">
        <f t="shared" si="2"/>
        <v>3.875E-2</v>
      </c>
      <c r="H70" s="2">
        <f t="shared" si="3"/>
        <v>505.24</v>
      </c>
      <c r="I70" s="2">
        <f t="shared" si="4"/>
        <v>155361.2900000001</v>
      </c>
    </row>
    <row r="71" spans="4:9" x14ac:dyDescent="0.25">
      <c r="D71" s="24">
        <f t="shared" si="5"/>
        <v>43840</v>
      </c>
      <c r="E71" s="2">
        <f t="shared" si="0"/>
        <v>1603.83</v>
      </c>
      <c r="F71" s="2">
        <f t="shared" si="1"/>
        <v>1102.1399999999999</v>
      </c>
      <c r="G71" s="25">
        <f t="shared" si="2"/>
        <v>3.875E-2</v>
      </c>
      <c r="H71" s="2">
        <f t="shared" si="3"/>
        <v>501.69</v>
      </c>
      <c r="I71" s="2">
        <f t="shared" si="4"/>
        <v>154259.15000000008</v>
      </c>
    </row>
    <row r="72" spans="4:9" x14ac:dyDescent="0.25">
      <c r="D72" s="24">
        <f t="shared" si="5"/>
        <v>43871</v>
      </c>
      <c r="E72" s="2">
        <f t="shared" si="0"/>
        <v>1603.83</v>
      </c>
      <c r="F72" s="2">
        <f t="shared" si="1"/>
        <v>1105.6999999999998</v>
      </c>
      <c r="G72" s="25">
        <f t="shared" si="2"/>
        <v>3.875E-2</v>
      </c>
      <c r="H72" s="2">
        <f t="shared" si="3"/>
        <v>498.13</v>
      </c>
      <c r="I72" s="2">
        <f t="shared" si="4"/>
        <v>153153.45000000007</v>
      </c>
    </row>
    <row r="73" spans="4:9" x14ac:dyDescent="0.25">
      <c r="D73" s="24">
        <f t="shared" si="5"/>
        <v>43900</v>
      </c>
      <c r="E73" s="2">
        <f t="shared" si="0"/>
        <v>1603.83</v>
      </c>
      <c r="F73" s="2">
        <f t="shared" si="1"/>
        <v>1109.27</v>
      </c>
      <c r="G73" s="25">
        <f t="shared" si="2"/>
        <v>3.875E-2</v>
      </c>
      <c r="H73" s="2">
        <f t="shared" si="3"/>
        <v>494.56</v>
      </c>
      <c r="I73" s="2">
        <f t="shared" si="4"/>
        <v>152044.18000000008</v>
      </c>
    </row>
    <row r="74" spans="4:9" x14ac:dyDescent="0.25">
      <c r="D74" s="24">
        <f t="shared" si="5"/>
        <v>43931</v>
      </c>
      <c r="E74" s="2">
        <f t="shared" si="0"/>
        <v>1603.83</v>
      </c>
      <c r="F74" s="2">
        <f t="shared" si="1"/>
        <v>1112.8499999999999</v>
      </c>
      <c r="G74" s="25">
        <f t="shared" si="2"/>
        <v>3.875E-2</v>
      </c>
      <c r="H74" s="2">
        <f t="shared" si="3"/>
        <v>490.98</v>
      </c>
      <c r="I74" s="2">
        <f t="shared" si="4"/>
        <v>150931.33000000007</v>
      </c>
    </row>
    <row r="75" spans="4:9" x14ac:dyDescent="0.25">
      <c r="D75" s="24">
        <f t="shared" si="5"/>
        <v>43961</v>
      </c>
      <c r="E75" s="2">
        <f t="shared" si="0"/>
        <v>1603.83</v>
      </c>
      <c r="F75" s="2">
        <f t="shared" si="1"/>
        <v>1116.4499999999998</v>
      </c>
      <c r="G75" s="25">
        <f t="shared" si="2"/>
        <v>3.875E-2</v>
      </c>
      <c r="H75" s="2">
        <f t="shared" si="3"/>
        <v>487.38</v>
      </c>
      <c r="I75" s="2">
        <f t="shared" si="4"/>
        <v>149814.88000000006</v>
      </c>
    </row>
    <row r="76" spans="4:9" x14ac:dyDescent="0.25">
      <c r="D76" s="24">
        <f t="shared" si="5"/>
        <v>43992</v>
      </c>
      <c r="E76" s="2">
        <f t="shared" ref="E76:E139" si="6">-ROUND($C$6,2)</f>
        <v>1603.83</v>
      </c>
      <c r="F76" s="2">
        <f t="shared" ref="F76:F139" si="7">E76-H76</f>
        <v>1120.05</v>
      </c>
      <c r="G76" s="25">
        <f t="shared" ref="G76:G139" si="8">VLOOKUP(D76,$K$11:$L$23,2,TRUE)</f>
        <v>3.875E-2</v>
      </c>
      <c r="H76" s="2">
        <f t="shared" ref="H76:H139" si="9">ROUND(I75*G76/12,2)</f>
        <v>483.78</v>
      </c>
      <c r="I76" s="2">
        <f t="shared" ref="I76:I139" si="10">I75-F76</f>
        <v>148694.83000000007</v>
      </c>
    </row>
    <row r="77" spans="4:9" x14ac:dyDescent="0.25">
      <c r="D77" s="24">
        <f t="shared" ref="D77:D140" si="11">DATE(YEAR(D76),MONTH(D76)+1,DAY(D76))</f>
        <v>44022</v>
      </c>
      <c r="E77" s="2">
        <f t="shared" si="6"/>
        <v>1603.83</v>
      </c>
      <c r="F77" s="2">
        <f t="shared" si="7"/>
        <v>1123.6699999999998</v>
      </c>
      <c r="G77" s="25">
        <f t="shared" si="8"/>
        <v>3.875E-2</v>
      </c>
      <c r="H77" s="2">
        <f t="shared" si="9"/>
        <v>480.16</v>
      </c>
      <c r="I77" s="2">
        <f t="shared" si="10"/>
        <v>147571.16000000006</v>
      </c>
    </row>
    <row r="78" spans="4:9" x14ac:dyDescent="0.25">
      <c r="D78" s="24">
        <f t="shared" si="11"/>
        <v>44053</v>
      </c>
      <c r="E78" s="2">
        <f t="shared" si="6"/>
        <v>1603.83</v>
      </c>
      <c r="F78" s="2">
        <f t="shared" si="7"/>
        <v>1127.3</v>
      </c>
      <c r="G78" s="25">
        <f t="shared" si="8"/>
        <v>3.875E-2</v>
      </c>
      <c r="H78" s="2">
        <f t="shared" si="9"/>
        <v>476.53</v>
      </c>
      <c r="I78" s="2">
        <f t="shared" si="10"/>
        <v>146443.86000000007</v>
      </c>
    </row>
    <row r="79" spans="4:9" x14ac:dyDescent="0.25">
      <c r="D79" s="24">
        <f t="shared" si="11"/>
        <v>44084</v>
      </c>
      <c r="E79" s="2">
        <f t="shared" si="6"/>
        <v>1603.83</v>
      </c>
      <c r="F79" s="2">
        <f t="shared" si="7"/>
        <v>1130.94</v>
      </c>
      <c r="G79" s="25">
        <f t="shared" si="8"/>
        <v>3.875E-2</v>
      </c>
      <c r="H79" s="2">
        <f t="shared" si="9"/>
        <v>472.89</v>
      </c>
      <c r="I79" s="2">
        <f t="shared" si="10"/>
        <v>145312.92000000007</v>
      </c>
    </row>
    <row r="80" spans="4:9" x14ac:dyDescent="0.25">
      <c r="D80" s="24">
        <f t="shared" si="11"/>
        <v>44114</v>
      </c>
      <c r="E80" s="2">
        <f t="shared" si="6"/>
        <v>1603.83</v>
      </c>
      <c r="F80" s="2">
        <f t="shared" si="7"/>
        <v>1134.5899999999999</v>
      </c>
      <c r="G80" s="25">
        <f t="shared" si="8"/>
        <v>3.875E-2</v>
      </c>
      <c r="H80" s="2">
        <f t="shared" si="9"/>
        <v>469.24</v>
      </c>
      <c r="I80" s="2">
        <f t="shared" si="10"/>
        <v>144178.33000000007</v>
      </c>
    </row>
    <row r="81" spans="4:9" x14ac:dyDescent="0.25">
      <c r="D81" s="24">
        <f t="shared" si="11"/>
        <v>44145</v>
      </c>
      <c r="E81" s="2">
        <f t="shared" si="6"/>
        <v>1603.83</v>
      </c>
      <c r="F81" s="2">
        <f t="shared" si="7"/>
        <v>1138.25</v>
      </c>
      <c r="G81" s="25">
        <f t="shared" si="8"/>
        <v>3.875E-2</v>
      </c>
      <c r="H81" s="2">
        <f t="shared" si="9"/>
        <v>465.58</v>
      </c>
      <c r="I81" s="2">
        <f t="shared" si="10"/>
        <v>143040.08000000007</v>
      </c>
    </row>
    <row r="82" spans="4:9" x14ac:dyDescent="0.25">
      <c r="D82" s="24">
        <f t="shared" si="11"/>
        <v>44175</v>
      </c>
      <c r="E82" s="2">
        <f t="shared" si="6"/>
        <v>1603.83</v>
      </c>
      <c r="F82" s="2">
        <f t="shared" si="7"/>
        <v>1141.9299999999998</v>
      </c>
      <c r="G82" s="25">
        <f t="shared" si="8"/>
        <v>3.875E-2</v>
      </c>
      <c r="H82" s="2">
        <f t="shared" si="9"/>
        <v>461.9</v>
      </c>
      <c r="I82" s="2">
        <f t="shared" si="10"/>
        <v>141898.15000000008</v>
      </c>
    </row>
    <row r="83" spans="4:9" x14ac:dyDescent="0.25">
      <c r="D83" s="24">
        <f t="shared" si="11"/>
        <v>44206</v>
      </c>
      <c r="E83" s="2">
        <f t="shared" si="6"/>
        <v>1603.83</v>
      </c>
      <c r="F83" s="2">
        <f t="shared" si="7"/>
        <v>1145.6199999999999</v>
      </c>
      <c r="G83" s="25">
        <f t="shared" si="8"/>
        <v>3.875E-2</v>
      </c>
      <c r="H83" s="2">
        <f t="shared" si="9"/>
        <v>458.21</v>
      </c>
      <c r="I83" s="2">
        <f t="shared" si="10"/>
        <v>140752.53000000009</v>
      </c>
    </row>
    <row r="84" spans="4:9" x14ac:dyDescent="0.25">
      <c r="D84" s="24">
        <f t="shared" si="11"/>
        <v>44237</v>
      </c>
      <c r="E84" s="2">
        <f t="shared" si="6"/>
        <v>1603.83</v>
      </c>
      <c r="F84" s="2">
        <f t="shared" si="7"/>
        <v>1149.32</v>
      </c>
      <c r="G84" s="25">
        <f t="shared" si="8"/>
        <v>3.875E-2</v>
      </c>
      <c r="H84" s="2">
        <f t="shared" si="9"/>
        <v>454.51</v>
      </c>
      <c r="I84" s="2">
        <f t="shared" si="10"/>
        <v>139603.21000000008</v>
      </c>
    </row>
    <row r="85" spans="4:9" x14ac:dyDescent="0.25">
      <c r="D85" s="24">
        <f t="shared" si="11"/>
        <v>44265</v>
      </c>
      <c r="E85" s="2">
        <f t="shared" si="6"/>
        <v>1603.83</v>
      </c>
      <c r="F85" s="2">
        <f t="shared" si="7"/>
        <v>1153.03</v>
      </c>
      <c r="G85" s="25">
        <f t="shared" si="8"/>
        <v>3.875E-2</v>
      </c>
      <c r="H85" s="2">
        <f t="shared" si="9"/>
        <v>450.8</v>
      </c>
      <c r="I85" s="2">
        <f t="shared" si="10"/>
        <v>138450.18000000008</v>
      </c>
    </row>
    <row r="86" spans="4:9" x14ac:dyDescent="0.25">
      <c r="D86" s="24">
        <f t="shared" si="11"/>
        <v>44296</v>
      </c>
      <c r="E86" s="2">
        <f t="shared" si="6"/>
        <v>1603.83</v>
      </c>
      <c r="F86" s="2">
        <f t="shared" si="7"/>
        <v>1156.75</v>
      </c>
      <c r="G86" s="25">
        <f t="shared" si="8"/>
        <v>3.875E-2</v>
      </c>
      <c r="H86" s="2">
        <f t="shared" si="9"/>
        <v>447.08</v>
      </c>
      <c r="I86" s="2">
        <f t="shared" si="10"/>
        <v>137293.43000000008</v>
      </c>
    </row>
    <row r="87" spans="4:9" x14ac:dyDescent="0.25">
      <c r="D87" s="24">
        <f t="shared" si="11"/>
        <v>44326</v>
      </c>
      <c r="E87" s="2">
        <f t="shared" si="6"/>
        <v>1603.83</v>
      </c>
      <c r="F87" s="2">
        <f t="shared" si="7"/>
        <v>1160.49</v>
      </c>
      <c r="G87" s="25">
        <f t="shared" si="8"/>
        <v>3.875E-2</v>
      </c>
      <c r="H87" s="2">
        <f t="shared" si="9"/>
        <v>443.34</v>
      </c>
      <c r="I87" s="2">
        <f t="shared" si="10"/>
        <v>136132.94000000009</v>
      </c>
    </row>
    <row r="88" spans="4:9" x14ac:dyDescent="0.25">
      <c r="D88" s="24">
        <f t="shared" si="11"/>
        <v>44357</v>
      </c>
      <c r="E88" s="2">
        <f t="shared" si="6"/>
        <v>1603.83</v>
      </c>
      <c r="F88" s="2">
        <f t="shared" si="7"/>
        <v>1164.23</v>
      </c>
      <c r="G88" s="25">
        <f t="shared" si="8"/>
        <v>3.875E-2</v>
      </c>
      <c r="H88" s="2">
        <f t="shared" si="9"/>
        <v>439.6</v>
      </c>
      <c r="I88" s="2">
        <f t="shared" si="10"/>
        <v>134968.71000000008</v>
      </c>
    </row>
    <row r="89" spans="4:9" x14ac:dyDescent="0.25">
      <c r="D89" s="24">
        <f t="shared" si="11"/>
        <v>44387</v>
      </c>
      <c r="E89" s="2">
        <f t="shared" si="6"/>
        <v>1603.83</v>
      </c>
      <c r="F89" s="2">
        <f t="shared" si="7"/>
        <v>1167.99</v>
      </c>
      <c r="G89" s="25">
        <f t="shared" si="8"/>
        <v>3.875E-2</v>
      </c>
      <c r="H89" s="2">
        <f t="shared" si="9"/>
        <v>435.84</v>
      </c>
      <c r="I89" s="2">
        <f t="shared" si="10"/>
        <v>133800.72000000009</v>
      </c>
    </row>
    <row r="90" spans="4:9" x14ac:dyDescent="0.25">
      <c r="D90" s="24">
        <f t="shared" si="11"/>
        <v>44418</v>
      </c>
      <c r="E90" s="2">
        <f t="shared" si="6"/>
        <v>1603.83</v>
      </c>
      <c r="F90" s="2">
        <f t="shared" si="7"/>
        <v>1171.77</v>
      </c>
      <c r="G90" s="25">
        <f t="shared" si="8"/>
        <v>3.875E-2</v>
      </c>
      <c r="H90" s="2">
        <f t="shared" si="9"/>
        <v>432.06</v>
      </c>
      <c r="I90" s="2">
        <f t="shared" si="10"/>
        <v>132628.9500000001</v>
      </c>
    </row>
    <row r="91" spans="4:9" x14ac:dyDescent="0.25">
      <c r="D91" s="24">
        <f t="shared" si="11"/>
        <v>44449</v>
      </c>
      <c r="E91" s="2">
        <f t="shared" si="6"/>
        <v>1603.83</v>
      </c>
      <c r="F91" s="2">
        <f t="shared" si="7"/>
        <v>1175.55</v>
      </c>
      <c r="G91" s="25">
        <f t="shared" si="8"/>
        <v>3.875E-2</v>
      </c>
      <c r="H91" s="2">
        <f t="shared" si="9"/>
        <v>428.28</v>
      </c>
      <c r="I91" s="2">
        <f t="shared" si="10"/>
        <v>131453.40000000011</v>
      </c>
    </row>
    <row r="92" spans="4:9" x14ac:dyDescent="0.25">
      <c r="D92" s="24">
        <f t="shared" si="11"/>
        <v>44479</v>
      </c>
      <c r="E92" s="2">
        <f t="shared" si="6"/>
        <v>1603.83</v>
      </c>
      <c r="F92" s="2">
        <f t="shared" si="7"/>
        <v>1179.3499999999999</v>
      </c>
      <c r="G92" s="25">
        <f t="shared" si="8"/>
        <v>3.875E-2</v>
      </c>
      <c r="H92" s="2">
        <f t="shared" si="9"/>
        <v>424.48</v>
      </c>
      <c r="I92" s="2">
        <f t="shared" si="10"/>
        <v>130274.0500000001</v>
      </c>
    </row>
    <row r="93" spans="4:9" x14ac:dyDescent="0.25">
      <c r="D93" s="24">
        <f t="shared" si="11"/>
        <v>44510</v>
      </c>
      <c r="E93" s="2">
        <f t="shared" si="6"/>
        <v>1603.83</v>
      </c>
      <c r="F93" s="2">
        <f t="shared" si="7"/>
        <v>1183.1499999999999</v>
      </c>
      <c r="G93" s="25">
        <f t="shared" si="8"/>
        <v>3.875E-2</v>
      </c>
      <c r="H93" s="2">
        <f t="shared" si="9"/>
        <v>420.68</v>
      </c>
      <c r="I93" s="2">
        <f t="shared" si="10"/>
        <v>129090.90000000011</v>
      </c>
    </row>
    <row r="94" spans="4:9" x14ac:dyDescent="0.25">
      <c r="D94" s="24">
        <f t="shared" si="11"/>
        <v>44540</v>
      </c>
      <c r="E94" s="2">
        <f t="shared" si="6"/>
        <v>1603.83</v>
      </c>
      <c r="F94" s="2">
        <f t="shared" si="7"/>
        <v>1186.9699999999998</v>
      </c>
      <c r="G94" s="25">
        <f t="shared" si="8"/>
        <v>3.875E-2</v>
      </c>
      <c r="H94" s="2">
        <f t="shared" si="9"/>
        <v>416.86</v>
      </c>
      <c r="I94" s="2">
        <f t="shared" si="10"/>
        <v>127903.93000000011</v>
      </c>
    </row>
    <row r="95" spans="4:9" x14ac:dyDescent="0.25">
      <c r="D95" s="24">
        <f t="shared" si="11"/>
        <v>44571</v>
      </c>
      <c r="E95" s="2">
        <f t="shared" si="6"/>
        <v>1603.83</v>
      </c>
      <c r="F95" s="2">
        <f t="shared" si="7"/>
        <v>1190.81</v>
      </c>
      <c r="G95" s="25">
        <f t="shared" si="8"/>
        <v>3.875E-2</v>
      </c>
      <c r="H95" s="2">
        <f t="shared" si="9"/>
        <v>413.02</v>
      </c>
      <c r="I95" s="2">
        <f t="shared" si="10"/>
        <v>126713.12000000011</v>
      </c>
    </row>
    <row r="96" spans="4:9" x14ac:dyDescent="0.25">
      <c r="D96" s="24">
        <f t="shared" si="11"/>
        <v>44602</v>
      </c>
      <c r="E96" s="2">
        <f t="shared" si="6"/>
        <v>1603.83</v>
      </c>
      <c r="F96" s="2">
        <f t="shared" si="7"/>
        <v>1194.6499999999999</v>
      </c>
      <c r="G96" s="25">
        <f t="shared" si="8"/>
        <v>3.875E-2</v>
      </c>
      <c r="H96" s="2">
        <f t="shared" si="9"/>
        <v>409.18</v>
      </c>
      <c r="I96" s="2">
        <f t="shared" si="10"/>
        <v>125518.47000000012</v>
      </c>
    </row>
    <row r="97" spans="4:9" x14ac:dyDescent="0.25">
      <c r="D97" s="24">
        <f t="shared" si="11"/>
        <v>44630</v>
      </c>
      <c r="E97" s="2">
        <f t="shared" si="6"/>
        <v>1603.83</v>
      </c>
      <c r="F97" s="2">
        <f t="shared" si="7"/>
        <v>1198.51</v>
      </c>
      <c r="G97" s="25">
        <f t="shared" si="8"/>
        <v>3.875E-2</v>
      </c>
      <c r="H97" s="2">
        <f t="shared" si="9"/>
        <v>405.32</v>
      </c>
      <c r="I97" s="2">
        <f t="shared" si="10"/>
        <v>124319.96000000012</v>
      </c>
    </row>
    <row r="98" spans="4:9" x14ac:dyDescent="0.25">
      <c r="D98" s="24">
        <f t="shared" si="11"/>
        <v>44661</v>
      </c>
      <c r="E98" s="2">
        <f t="shared" si="6"/>
        <v>1603.83</v>
      </c>
      <c r="F98" s="2">
        <f t="shared" si="7"/>
        <v>1202.3799999999999</v>
      </c>
      <c r="G98" s="25">
        <f t="shared" si="8"/>
        <v>3.875E-2</v>
      </c>
      <c r="H98" s="2">
        <f t="shared" si="9"/>
        <v>401.45</v>
      </c>
      <c r="I98" s="2">
        <f t="shared" si="10"/>
        <v>123117.58000000012</v>
      </c>
    </row>
    <row r="99" spans="4:9" x14ac:dyDescent="0.25">
      <c r="D99" s="24">
        <f t="shared" si="11"/>
        <v>44691</v>
      </c>
      <c r="E99" s="2">
        <f t="shared" si="6"/>
        <v>1603.83</v>
      </c>
      <c r="F99" s="2">
        <f t="shared" si="7"/>
        <v>1206.26</v>
      </c>
      <c r="G99" s="25">
        <f t="shared" si="8"/>
        <v>3.875E-2</v>
      </c>
      <c r="H99" s="2">
        <f t="shared" si="9"/>
        <v>397.57</v>
      </c>
      <c r="I99" s="2">
        <f t="shared" si="10"/>
        <v>121911.32000000012</v>
      </c>
    </row>
    <row r="100" spans="4:9" x14ac:dyDescent="0.25">
      <c r="D100" s="24">
        <f t="shared" si="11"/>
        <v>44722</v>
      </c>
      <c r="E100" s="2">
        <f t="shared" si="6"/>
        <v>1603.83</v>
      </c>
      <c r="F100" s="2">
        <f t="shared" si="7"/>
        <v>1210.1599999999999</v>
      </c>
      <c r="G100" s="25">
        <f t="shared" si="8"/>
        <v>3.875E-2</v>
      </c>
      <c r="H100" s="2">
        <f t="shared" si="9"/>
        <v>393.67</v>
      </c>
      <c r="I100" s="2">
        <f t="shared" si="10"/>
        <v>120701.16000000012</v>
      </c>
    </row>
    <row r="101" spans="4:9" x14ac:dyDescent="0.25">
      <c r="D101" s="24">
        <f t="shared" si="11"/>
        <v>44752</v>
      </c>
      <c r="E101" s="2">
        <f t="shared" si="6"/>
        <v>1603.83</v>
      </c>
      <c r="F101" s="2">
        <f t="shared" si="7"/>
        <v>1214.07</v>
      </c>
      <c r="G101" s="25">
        <f t="shared" si="8"/>
        <v>3.875E-2</v>
      </c>
      <c r="H101" s="2">
        <f t="shared" si="9"/>
        <v>389.76</v>
      </c>
      <c r="I101" s="2">
        <f t="shared" si="10"/>
        <v>119487.09000000011</v>
      </c>
    </row>
    <row r="102" spans="4:9" x14ac:dyDescent="0.25">
      <c r="D102" s="24">
        <f t="shared" si="11"/>
        <v>44783</v>
      </c>
      <c r="E102" s="2">
        <f t="shared" si="6"/>
        <v>1603.83</v>
      </c>
      <c r="F102" s="2">
        <f t="shared" si="7"/>
        <v>1217.99</v>
      </c>
      <c r="G102" s="25">
        <f t="shared" si="8"/>
        <v>3.875E-2</v>
      </c>
      <c r="H102" s="2">
        <f t="shared" si="9"/>
        <v>385.84</v>
      </c>
      <c r="I102" s="2">
        <f t="shared" si="10"/>
        <v>118269.10000000011</v>
      </c>
    </row>
    <row r="103" spans="4:9" x14ac:dyDescent="0.25">
      <c r="D103" s="24">
        <f t="shared" si="11"/>
        <v>44814</v>
      </c>
      <c r="E103" s="2">
        <f t="shared" si="6"/>
        <v>1603.83</v>
      </c>
      <c r="F103" s="2">
        <f t="shared" si="7"/>
        <v>1221.9199999999998</v>
      </c>
      <c r="G103" s="25">
        <f t="shared" si="8"/>
        <v>3.875E-2</v>
      </c>
      <c r="H103" s="2">
        <f t="shared" si="9"/>
        <v>381.91</v>
      </c>
      <c r="I103" s="2">
        <f t="shared" si="10"/>
        <v>117047.18000000011</v>
      </c>
    </row>
    <row r="104" spans="4:9" x14ac:dyDescent="0.25">
      <c r="D104" s="24">
        <f t="shared" si="11"/>
        <v>44844</v>
      </c>
      <c r="E104" s="2">
        <f t="shared" si="6"/>
        <v>1603.83</v>
      </c>
      <c r="F104" s="2">
        <f t="shared" si="7"/>
        <v>1225.8699999999999</v>
      </c>
      <c r="G104" s="25">
        <f t="shared" si="8"/>
        <v>3.875E-2</v>
      </c>
      <c r="H104" s="2">
        <f t="shared" si="9"/>
        <v>377.96</v>
      </c>
      <c r="I104" s="2">
        <f t="shared" si="10"/>
        <v>115821.31000000011</v>
      </c>
    </row>
    <row r="105" spans="4:9" x14ac:dyDescent="0.25">
      <c r="D105" s="24">
        <f t="shared" si="11"/>
        <v>44875</v>
      </c>
      <c r="E105" s="2">
        <f t="shared" si="6"/>
        <v>1603.83</v>
      </c>
      <c r="F105" s="2">
        <f t="shared" si="7"/>
        <v>1229.82</v>
      </c>
      <c r="G105" s="25">
        <f t="shared" si="8"/>
        <v>3.875E-2</v>
      </c>
      <c r="H105" s="2">
        <f t="shared" si="9"/>
        <v>374.01</v>
      </c>
      <c r="I105" s="2">
        <f t="shared" si="10"/>
        <v>114591.49000000011</v>
      </c>
    </row>
    <row r="106" spans="4:9" x14ac:dyDescent="0.25">
      <c r="D106" s="24">
        <f t="shared" si="11"/>
        <v>44905</v>
      </c>
      <c r="E106" s="2">
        <f t="shared" si="6"/>
        <v>1603.83</v>
      </c>
      <c r="F106" s="2">
        <f t="shared" si="7"/>
        <v>1233.79</v>
      </c>
      <c r="G106" s="25">
        <f t="shared" si="8"/>
        <v>3.875E-2</v>
      </c>
      <c r="H106" s="2">
        <f t="shared" si="9"/>
        <v>370.04</v>
      </c>
      <c r="I106" s="2">
        <f t="shared" si="10"/>
        <v>113357.70000000011</v>
      </c>
    </row>
    <row r="107" spans="4:9" x14ac:dyDescent="0.25">
      <c r="D107" s="24">
        <f t="shared" si="11"/>
        <v>44936</v>
      </c>
      <c r="E107" s="2">
        <f t="shared" si="6"/>
        <v>1603.83</v>
      </c>
      <c r="F107" s="2">
        <f t="shared" si="7"/>
        <v>1237.78</v>
      </c>
      <c r="G107" s="25">
        <f t="shared" si="8"/>
        <v>3.875E-2</v>
      </c>
      <c r="H107" s="2">
        <f t="shared" si="9"/>
        <v>366.05</v>
      </c>
      <c r="I107" s="2">
        <f t="shared" si="10"/>
        <v>112119.92000000011</v>
      </c>
    </row>
    <row r="108" spans="4:9" x14ac:dyDescent="0.25">
      <c r="D108" s="24">
        <f t="shared" si="11"/>
        <v>44967</v>
      </c>
      <c r="E108" s="2">
        <f t="shared" si="6"/>
        <v>1603.83</v>
      </c>
      <c r="F108" s="2">
        <f t="shared" si="7"/>
        <v>1230.0999999999999</v>
      </c>
      <c r="G108" s="25">
        <f t="shared" si="8"/>
        <v>0.04</v>
      </c>
      <c r="H108" s="2">
        <f t="shared" si="9"/>
        <v>373.73</v>
      </c>
      <c r="I108" s="2">
        <f t="shared" si="10"/>
        <v>110889.82000000011</v>
      </c>
    </row>
    <row r="109" spans="4:9" x14ac:dyDescent="0.25">
      <c r="D109" s="24">
        <f t="shared" si="11"/>
        <v>44995</v>
      </c>
      <c r="E109" s="2">
        <f t="shared" si="6"/>
        <v>1603.83</v>
      </c>
      <c r="F109" s="2">
        <f t="shared" si="7"/>
        <v>1234.1999999999998</v>
      </c>
      <c r="G109" s="25">
        <f t="shared" si="8"/>
        <v>0.04</v>
      </c>
      <c r="H109" s="2">
        <f t="shared" si="9"/>
        <v>369.63</v>
      </c>
      <c r="I109" s="2">
        <f t="shared" si="10"/>
        <v>109655.62000000011</v>
      </c>
    </row>
    <row r="110" spans="4:9" x14ac:dyDescent="0.25">
      <c r="D110" s="24">
        <f t="shared" si="11"/>
        <v>45026</v>
      </c>
      <c r="E110" s="2">
        <f t="shared" si="6"/>
        <v>1603.83</v>
      </c>
      <c r="F110" s="2">
        <f t="shared" si="7"/>
        <v>1238.31</v>
      </c>
      <c r="G110" s="25">
        <f t="shared" si="8"/>
        <v>0.04</v>
      </c>
      <c r="H110" s="2">
        <f t="shared" si="9"/>
        <v>365.52</v>
      </c>
      <c r="I110" s="2">
        <f t="shared" si="10"/>
        <v>108417.31000000011</v>
      </c>
    </row>
    <row r="111" spans="4:9" x14ac:dyDescent="0.25">
      <c r="D111" s="24">
        <f t="shared" si="11"/>
        <v>45056</v>
      </c>
      <c r="E111" s="2">
        <f t="shared" si="6"/>
        <v>1603.83</v>
      </c>
      <c r="F111" s="2">
        <f t="shared" si="7"/>
        <v>1242.44</v>
      </c>
      <c r="G111" s="25">
        <f t="shared" si="8"/>
        <v>0.04</v>
      </c>
      <c r="H111" s="2">
        <f t="shared" si="9"/>
        <v>361.39</v>
      </c>
      <c r="I111" s="2">
        <f t="shared" si="10"/>
        <v>107174.87000000011</v>
      </c>
    </row>
    <row r="112" spans="4:9" x14ac:dyDescent="0.25">
      <c r="D112" s="24">
        <f t="shared" si="11"/>
        <v>45087</v>
      </c>
      <c r="E112" s="2">
        <f t="shared" si="6"/>
        <v>1603.83</v>
      </c>
      <c r="F112" s="2">
        <f t="shared" si="7"/>
        <v>1246.58</v>
      </c>
      <c r="G112" s="25">
        <f t="shared" si="8"/>
        <v>0.04</v>
      </c>
      <c r="H112" s="2">
        <f t="shared" si="9"/>
        <v>357.25</v>
      </c>
      <c r="I112" s="2">
        <f t="shared" si="10"/>
        <v>105928.29000000011</v>
      </c>
    </row>
    <row r="113" spans="4:9" x14ac:dyDescent="0.25">
      <c r="D113" s="24">
        <f t="shared" si="11"/>
        <v>45117</v>
      </c>
      <c r="E113" s="2">
        <f t="shared" si="6"/>
        <v>1603.83</v>
      </c>
      <c r="F113" s="2">
        <f t="shared" si="7"/>
        <v>1250.74</v>
      </c>
      <c r="G113" s="25">
        <f t="shared" si="8"/>
        <v>0.04</v>
      </c>
      <c r="H113" s="2">
        <f t="shared" si="9"/>
        <v>353.09</v>
      </c>
      <c r="I113" s="2">
        <f t="shared" si="10"/>
        <v>104677.5500000001</v>
      </c>
    </row>
    <row r="114" spans="4:9" x14ac:dyDescent="0.25">
      <c r="D114" s="24">
        <f t="shared" si="11"/>
        <v>45148</v>
      </c>
      <c r="E114" s="2">
        <f t="shared" si="6"/>
        <v>1603.83</v>
      </c>
      <c r="F114" s="2">
        <f t="shared" si="7"/>
        <v>1254.8999999999999</v>
      </c>
      <c r="G114" s="25">
        <f t="shared" si="8"/>
        <v>0.04</v>
      </c>
      <c r="H114" s="2">
        <f t="shared" si="9"/>
        <v>348.93</v>
      </c>
      <c r="I114" s="2">
        <f t="shared" si="10"/>
        <v>103422.65000000011</v>
      </c>
    </row>
    <row r="115" spans="4:9" x14ac:dyDescent="0.25">
      <c r="D115" s="24">
        <f t="shared" si="11"/>
        <v>45179</v>
      </c>
      <c r="E115" s="2">
        <f t="shared" si="6"/>
        <v>1603.83</v>
      </c>
      <c r="F115" s="2">
        <f t="shared" si="7"/>
        <v>1259.0899999999999</v>
      </c>
      <c r="G115" s="25">
        <f t="shared" si="8"/>
        <v>0.04</v>
      </c>
      <c r="H115" s="2">
        <f t="shared" si="9"/>
        <v>344.74</v>
      </c>
      <c r="I115" s="2">
        <f t="shared" si="10"/>
        <v>102163.56000000011</v>
      </c>
    </row>
    <row r="116" spans="4:9" x14ac:dyDescent="0.25">
      <c r="D116" s="24">
        <f t="shared" si="11"/>
        <v>45209</v>
      </c>
      <c r="E116" s="2">
        <f t="shared" si="6"/>
        <v>1603.83</v>
      </c>
      <c r="F116" s="2">
        <f t="shared" si="7"/>
        <v>1263.28</v>
      </c>
      <c r="G116" s="25">
        <f t="shared" si="8"/>
        <v>0.04</v>
      </c>
      <c r="H116" s="2">
        <f t="shared" si="9"/>
        <v>340.55</v>
      </c>
      <c r="I116" s="2">
        <f t="shared" si="10"/>
        <v>100900.28000000012</v>
      </c>
    </row>
    <row r="117" spans="4:9" x14ac:dyDescent="0.25">
      <c r="D117" s="24">
        <f t="shared" si="11"/>
        <v>45240</v>
      </c>
      <c r="E117" s="2">
        <f t="shared" si="6"/>
        <v>1603.83</v>
      </c>
      <c r="F117" s="2">
        <f t="shared" si="7"/>
        <v>1267.5</v>
      </c>
      <c r="G117" s="25">
        <f t="shared" si="8"/>
        <v>0.04</v>
      </c>
      <c r="H117" s="2">
        <f t="shared" si="9"/>
        <v>336.33</v>
      </c>
      <c r="I117" s="2">
        <f t="shared" si="10"/>
        <v>99632.780000000115</v>
      </c>
    </row>
    <row r="118" spans="4:9" x14ac:dyDescent="0.25">
      <c r="D118" s="24">
        <f t="shared" si="11"/>
        <v>45270</v>
      </c>
      <c r="E118" s="2">
        <f t="shared" si="6"/>
        <v>1603.83</v>
      </c>
      <c r="F118" s="2">
        <f t="shared" si="7"/>
        <v>1271.7199999999998</v>
      </c>
      <c r="G118" s="25">
        <f t="shared" si="8"/>
        <v>0.04</v>
      </c>
      <c r="H118" s="2">
        <f t="shared" si="9"/>
        <v>332.11</v>
      </c>
      <c r="I118" s="2">
        <f t="shared" si="10"/>
        <v>98361.060000000114</v>
      </c>
    </row>
    <row r="119" spans="4:9" x14ac:dyDescent="0.25">
      <c r="D119" s="24">
        <f t="shared" si="11"/>
        <v>45301</v>
      </c>
      <c r="E119" s="2">
        <f t="shared" si="6"/>
        <v>1603.83</v>
      </c>
      <c r="F119" s="2">
        <f t="shared" si="7"/>
        <v>1275.96</v>
      </c>
      <c r="G119" s="25">
        <f t="shared" si="8"/>
        <v>0.04</v>
      </c>
      <c r="H119" s="2">
        <f t="shared" si="9"/>
        <v>327.87</v>
      </c>
      <c r="I119" s="2">
        <f t="shared" si="10"/>
        <v>97085.100000000108</v>
      </c>
    </row>
    <row r="120" spans="4:9" x14ac:dyDescent="0.25">
      <c r="D120" s="24">
        <f t="shared" si="11"/>
        <v>45332</v>
      </c>
      <c r="E120" s="2">
        <f t="shared" si="6"/>
        <v>1603.83</v>
      </c>
      <c r="F120" s="2">
        <f t="shared" si="7"/>
        <v>1280.21</v>
      </c>
      <c r="G120" s="25">
        <f t="shared" si="8"/>
        <v>0.04</v>
      </c>
      <c r="H120" s="2">
        <f t="shared" si="9"/>
        <v>323.62</v>
      </c>
      <c r="I120" s="2">
        <f t="shared" si="10"/>
        <v>95804.890000000101</v>
      </c>
    </row>
    <row r="121" spans="4:9" x14ac:dyDescent="0.25">
      <c r="D121" s="24">
        <f t="shared" si="11"/>
        <v>45361</v>
      </c>
      <c r="E121" s="2">
        <f t="shared" si="6"/>
        <v>1603.83</v>
      </c>
      <c r="F121" s="2">
        <f t="shared" si="7"/>
        <v>1284.48</v>
      </c>
      <c r="G121" s="25">
        <f t="shared" si="8"/>
        <v>0.04</v>
      </c>
      <c r="H121" s="2">
        <f t="shared" si="9"/>
        <v>319.35000000000002</v>
      </c>
      <c r="I121" s="2">
        <f t="shared" si="10"/>
        <v>94520.410000000105</v>
      </c>
    </row>
    <row r="122" spans="4:9" x14ac:dyDescent="0.25">
      <c r="D122" s="24">
        <f t="shared" si="11"/>
        <v>45392</v>
      </c>
      <c r="E122" s="2">
        <f t="shared" si="6"/>
        <v>1603.83</v>
      </c>
      <c r="F122" s="2">
        <f t="shared" si="7"/>
        <v>1288.76</v>
      </c>
      <c r="G122" s="25">
        <f t="shared" si="8"/>
        <v>0.04</v>
      </c>
      <c r="H122" s="2">
        <f t="shared" si="9"/>
        <v>315.07</v>
      </c>
      <c r="I122" s="2">
        <f t="shared" si="10"/>
        <v>93231.650000000111</v>
      </c>
    </row>
    <row r="123" spans="4:9" x14ac:dyDescent="0.25">
      <c r="D123" s="24">
        <f t="shared" si="11"/>
        <v>45422</v>
      </c>
      <c r="E123" s="2">
        <f t="shared" si="6"/>
        <v>1603.83</v>
      </c>
      <c r="F123" s="2">
        <f t="shared" si="7"/>
        <v>1293.06</v>
      </c>
      <c r="G123" s="25">
        <f t="shared" si="8"/>
        <v>0.04</v>
      </c>
      <c r="H123" s="2">
        <f t="shared" si="9"/>
        <v>310.77</v>
      </c>
      <c r="I123" s="2">
        <f t="shared" si="10"/>
        <v>91938.590000000113</v>
      </c>
    </row>
    <row r="124" spans="4:9" x14ac:dyDescent="0.25">
      <c r="D124" s="24">
        <f t="shared" si="11"/>
        <v>45453</v>
      </c>
      <c r="E124" s="2">
        <f t="shared" si="6"/>
        <v>1603.83</v>
      </c>
      <c r="F124" s="2">
        <f t="shared" si="7"/>
        <v>1297.3699999999999</v>
      </c>
      <c r="G124" s="25">
        <f t="shared" si="8"/>
        <v>0.04</v>
      </c>
      <c r="H124" s="2">
        <f t="shared" si="9"/>
        <v>306.45999999999998</v>
      </c>
      <c r="I124" s="2">
        <f t="shared" si="10"/>
        <v>90641.220000000118</v>
      </c>
    </row>
    <row r="125" spans="4:9" x14ac:dyDescent="0.25">
      <c r="D125" s="24">
        <f t="shared" si="11"/>
        <v>45483</v>
      </c>
      <c r="E125" s="2">
        <f t="shared" si="6"/>
        <v>1603.83</v>
      </c>
      <c r="F125" s="2">
        <f t="shared" si="7"/>
        <v>1301.69</v>
      </c>
      <c r="G125" s="25">
        <f t="shared" si="8"/>
        <v>0.04</v>
      </c>
      <c r="H125" s="2">
        <f t="shared" si="9"/>
        <v>302.14</v>
      </c>
      <c r="I125" s="2">
        <f t="shared" si="10"/>
        <v>89339.530000000115</v>
      </c>
    </row>
    <row r="126" spans="4:9" x14ac:dyDescent="0.25">
      <c r="D126" s="24">
        <f t="shared" si="11"/>
        <v>45514</v>
      </c>
      <c r="E126" s="2">
        <f t="shared" si="6"/>
        <v>1603.83</v>
      </c>
      <c r="F126" s="2">
        <f t="shared" si="7"/>
        <v>1306.03</v>
      </c>
      <c r="G126" s="25">
        <f t="shared" si="8"/>
        <v>0.04</v>
      </c>
      <c r="H126" s="2">
        <f t="shared" si="9"/>
        <v>297.8</v>
      </c>
      <c r="I126" s="2">
        <f t="shared" si="10"/>
        <v>88033.500000000116</v>
      </c>
    </row>
    <row r="127" spans="4:9" x14ac:dyDescent="0.25">
      <c r="D127" s="24">
        <f t="shared" si="11"/>
        <v>45545</v>
      </c>
      <c r="E127" s="2">
        <f t="shared" si="6"/>
        <v>1603.83</v>
      </c>
      <c r="F127" s="2">
        <f t="shared" si="7"/>
        <v>1310.3799999999999</v>
      </c>
      <c r="G127" s="25">
        <f t="shared" si="8"/>
        <v>0.04</v>
      </c>
      <c r="H127" s="2">
        <f t="shared" si="9"/>
        <v>293.45</v>
      </c>
      <c r="I127" s="2">
        <f t="shared" si="10"/>
        <v>86723.120000000112</v>
      </c>
    </row>
    <row r="128" spans="4:9" x14ac:dyDescent="0.25">
      <c r="D128" s="24">
        <f t="shared" si="11"/>
        <v>45575</v>
      </c>
      <c r="E128" s="2">
        <f t="shared" si="6"/>
        <v>1603.83</v>
      </c>
      <c r="F128" s="2">
        <f t="shared" si="7"/>
        <v>1314.75</v>
      </c>
      <c r="G128" s="25">
        <f t="shared" si="8"/>
        <v>0.04</v>
      </c>
      <c r="H128" s="2">
        <f t="shared" si="9"/>
        <v>289.08</v>
      </c>
      <c r="I128" s="2">
        <f t="shared" si="10"/>
        <v>85408.370000000112</v>
      </c>
    </row>
    <row r="129" spans="4:9" x14ac:dyDescent="0.25">
      <c r="D129" s="24">
        <f t="shared" si="11"/>
        <v>45606</v>
      </c>
      <c r="E129" s="2">
        <f t="shared" si="6"/>
        <v>1603.83</v>
      </c>
      <c r="F129" s="2">
        <f t="shared" si="7"/>
        <v>1319.1399999999999</v>
      </c>
      <c r="G129" s="25">
        <f t="shared" si="8"/>
        <v>0.04</v>
      </c>
      <c r="H129" s="2">
        <f t="shared" si="9"/>
        <v>284.69</v>
      </c>
      <c r="I129" s="2">
        <f t="shared" si="10"/>
        <v>84089.230000000112</v>
      </c>
    </row>
    <row r="130" spans="4:9" x14ac:dyDescent="0.25">
      <c r="D130" s="24">
        <f t="shared" si="11"/>
        <v>45636</v>
      </c>
      <c r="E130" s="2">
        <f t="shared" si="6"/>
        <v>1603.83</v>
      </c>
      <c r="F130" s="2">
        <f t="shared" si="7"/>
        <v>1323.53</v>
      </c>
      <c r="G130" s="25">
        <f t="shared" si="8"/>
        <v>0.04</v>
      </c>
      <c r="H130" s="2">
        <f t="shared" si="9"/>
        <v>280.3</v>
      </c>
      <c r="I130" s="2">
        <f t="shared" si="10"/>
        <v>82765.700000000114</v>
      </c>
    </row>
    <row r="131" spans="4:9" x14ac:dyDescent="0.25">
      <c r="D131" s="24">
        <f t="shared" si="11"/>
        <v>45667</v>
      </c>
      <c r="E131" s="2">
        <f t="shared" si="6"/>
        <v>1603.83</v>
      </c>
      <c r="F131" s="2">
        <f t="shared" si="7"/>
        <v>1327.94</v>
      </c>
      <c r="G131" s="25">
        <f t="shared" si="8"/>
        <v>0.04</v>
      </c>
      <c r="H131" s="2">
        <f t="shared" si="9"/>
        <v>275.89</v>
      </c>
      <c r="I131" s="2">
        <f t="shared" si="10"/>
        <v>81437.760000000111</v>
      </c>
    </row>
    <row r="132" spans="4:9" x14ac:dyDescent="0.25">
      <c r="D132" s="24">
        <f t="shared" si="11"/>
        <v>45698</v>
      </c>
      <c r="E132" s="2">
        <f t="shared" si="6"/>
        <v>1603.83</v>
      </c>
      <c r="F132" s="2">
        <f t="shared" si="7"/>
        <v>1332.37</v>
      </c>
      <c r="G132" s="25">
        <f t="shared" si="8"/>
        <v>0.04</v>
      </c>
      <c r="H132" s="2">
        <f t="shared" si="9"/>
        <v>271.45999999999998</v>
      </c>
      <c r="I132" s="2">
        <f t="shared" si="10"/>
        <v>80105.390000000116</v>
      </c>
    </row>
    <row r="133" spans="4:9" x14ac:dyDescent="0.25">
      <c r="D133" s="24">
        <f t="shared" si="11"/>
        <v>45726</v>
      </c>
      <c r="E133" s="2">
        <f t="shared" si="6"/>
        <v>1603.83</v>
      </c>
      <c r="F133" s="2">
        <f t="shared" si="7"/>
        <v>1336.81</v>
      </c>
      <c r="G133" s="25">
        <f t="shared" si="8"/>
        <v>0.04</v>
      </c>
      <c r="H133" s="2">
        <f t="shared" si="9"/>
        <v>267.02</v>
      </c>
      <c r="I133" s="2">
        <f t="shared" si="10"/>
        <v>78768.580000000118</v>
      </c>
    </row>
    <row r="134" spans="4:9" x14ac:dyDescent="0.25">
      <c r="D134" s="24">
        <f t="shared" si="11"/>
        <v>45757</v>
      </c>
      <c r="E134" s="2">
        <f t="shared" si="6"/>
        <v>1603.83</v>
      </c>
      <c r="F134" s="2">
        <f t="shared" si="7"/>
        <v>1341.27</v>
      </c>
      <c r="G134" s="25">
        <f t="shared" si="8"/>
        <v>0.04</v>
      </c>
      <c r="H134" s="2">
        <f t="shared" si="9"/>
        <v>262.56</v>
      </c>
      <c r="I134" s="2">
        <f t="shared" si="10"/>
        <v>77427.310000000114</v>
      </c>
    </row>
    <row r="135" spans="4:9" x14ac:dyDescent="0.25">
      <c r="D135" s="24">
        <f t="shared" si="11"/>
        <v>45787</v>
      </c>
      <c r="E135" s="2">
        <f t="shared" si="6"/>
        <v>1603.83</v>
      </c>
      <c r="F135" s="2">
        <f t="shared" si="7"/>
        <v>1345.74</v>
      </c>
      <c r="G135" s="25">
        <f t="shared" si="8"/>
        <v>0.04</v>
      </c>
      <c r="H135" s="2">
        <f t="shared" si="9"/>
        <v>258.08999999999997</v>
      </c>
      <c r="I135" s="2">
        <f t="shared" si="10"/>
        <v>76081.570000000109</v>
      </c>
    </row>
    <row r="136" spans="4:9" x14ac:dyDescent="0.25">
      <c r="D136" s="24">
        <f t="shared" si="11"/>
        <v>45818</v>
      </c>
      <c r="E136" s="2">
        <f t="shared" si="6"/>
        <v>1603.83</v>
      </c>
      <c r="F136" s="2">
        <f t="shared" si="7"/>
        <v>1350.2199999999998</v>
      </c>
      <c r="G136" s="25">
        <f t="shared" si="8"/>
        <v>0.04</v>
      </c>
      <c r="H136" s="2">
        <f t="shared" si="9"/>
        <v>253.61</v>
      </c>
      <c r="I136" s="2">
        <f t="shared" si="10"/>
        <v>74731.350000000108</v>
      </c>
    </row>
    <row r="137" spans="4:9" x14ac:dyDescent="0.25">
      <c r="D137" s="24">
        <f t="shared" si="11"/>
        <v>45848</v>
      </c>
      <c r="E137" s="2">
        <f t="shared" si="6"/>
        <v>1603.83</v>
      </c>
      <c r="F137" s="2">
        <f t="shared" si="7"/>
        <v>1354.73</v>
      </c>
      <c r="G137" s="25">
        <f t="shared" si="8"/>
        <v>0.04</v>
      </c>
      <c r="H137" s="2">
        <f t="shared" si="9"/>
        <v>249.1</v>
      </c>
      <c r="I137" s="2">
        <f t="shared" si="10"/>
        <v>73376.620000000112</v>
      </c>
    </row>
    <row r="138" spans="4:9" x14ac:dyDescent="0.25">
      <c r="D138" s="24">
        <f t="shared" si="11"/>
        <v>45879</v>
      </c>
      <c r="E138" s="2">
        <f t="shared" si="6"/>
        <v>1603.83</v>
      </c>
      <c r="F138" s="2">
        <f t="shared" si="7"/>
        <v>1359.24</v>
      </c>
      <c r="G138" s="25">
        <f t="shared" si="8"/>
        <v>0.04</v>
      </c>
      <c r="H138" s="2">
        <f t="shared" si="9"/>
        <v>244.59</v>
      </c>
      <c r="I138" s="2">
        <f t="shared" si="10"/>
        <v>72017.380000000107</v>
      </c>
    </row>
    <row r="139" spans="4:9" x14ac:dyDescent="0.25">
      <c r="D139" s="24">
        <f t="shared" si="11"/>
        <v>45910</v>
      </c>
      <c r="E139" s="2">
        <f t="shared" si="6"/>
        <v>1603.83</v>
      </c>
      <c r="F139" s="2">
        <f t="shared" si="7"/>
        <v>1363.77</v>
      </c>
      <c r="G139" s="25">
        <f t="shared" si="8"/>
        <v>0.04</v>
      </c>
      <c r="H139" s="2">
        <f t="shared" si="9"/>
        <v>240.06</v>
      </c>
      <c r="I139" s="2">
        <f t="shared" si="10"/>
        <v>70653.610000000102</v>
      </c>
    </row>
    <row r="140" spans="4:9" x14ac:dyDescent="0.25">
      <c r="D140" s="24">
        <f t="shared" si="11"/>
        <v>45940</v>
      </c>
      <c r="E140" s="2">
        <f t="shared" ref="E140:E203" si="12">-ROUND($C$6,2)</f>
        <v>1603.83</v>
      </c>
      <c r="F140" s="2">
        <f t="shared" ref="F140:F203" si="13">E140-H140</f>
        <v>1368.32</v>
      </c>
      <c r="G140" s="25">
        <f t="shared" ref="G140:G203" si="14">VLOOKUP(D140,$K$11:$L$23,2,TRUE)</f>
        <v>0.04</v>
      </c>
      <c r="H140" s="2">
        <f t="shared" ref="H140:H203" si="15">ROUND(I139*G140/12,2)</f>
        <v>235.51</v>
      </c>
      <c r="I140" s="2">
        <f t="shared" ref="I140:I203" si="16">I139-F140</f>
        <v>69285.290000000095</v>
      </c>
    </row>
    <row r="141" spans="4:9" x14ac:dyDescent="0.25">
      <c r="D141" s="24">
        <f t="shared" ref="D141:D204" si="17">DATE(YEAR(D140),MONTH(D140)+1,DAY(D140))</f>
        <v>45971</v>
      </c>
      <c r="E141" s="2">
        <f t="shared" si="12"/>
        <v>1603.83</v>
      </c>
      <c r="F141" s="2">
        <f t="shared" si="13"/>
        <v>1372.8799999999999</v>
      </c>
      <c r="G141" s="25">
        <f t="shared" si="14"/>
        <v>0.04</v>
      </c>
      <c r="H141" s="2">
        <f t="shared" si="15"/>
        <v>230.95</v>
      </c>
      <c r="I141" s="2">
        <f t="shared" si="16"/>
        <v>67912.410000000091</v>
      </c>
    </row>
    <row r="142" spans="4:9" x14ac:dyDescent="0.25">
      <c r="D142" s="24">
        <f t="shared" si="17"/>
        <v>46001</v>
      </c>
      <c r="E142" s="2">
        <f t="shared" si="12"/>
        <v>1603.83</v>
      </c>
      <c r="F142" s="2">
        <f t="shared" si="13"/>
        <v>1377.46</v>
      </c>
      <c r="G142" s="25">
        <f t="shared" si="14"/>
        <v>0.04</v>
      </c>
      <c r="H142" s="2">
        <f t="shared" si="15"/>
        <v>226.37</v>
      </c>
      <c r="I142" s="2">
        <f t="shared" si="16"/>
        <v>66534.950000000084</v>
      </c>
    </row>
    <row r="143" spans="4:9" x14ac:dyDescent="0.25">
      <c r="D143" s="24">
        <f t="shared" si="17"/>
        <v>46032</v>
      </c>
      <c r="E143" s="2">
        <f t="shared" si="12"/>
        <v>1603.83</v>
      </c>
      <c r="F143" s="2">
        <f t="shared" si="13"/>
        <v>1382.05</v>
      </c>
      <c r="G143" s="25">
        <f t="shared" si="14"/>
        <v>0.04</v>
      </c>
      <c r="H143" s="2">
        <f t="shared" si="15"/>
        <v>221.78</v>
      </c>
      <c r="I143" s="2">
        <f t="shared" si="16"/>
        <v>65152.900000000081</v>
      </c>
    </row>
    <row r="144" spans="4:9" x14ac:dyDescent="0.25">
      <c r="D144" s="24">
        <f t="shared" si="17"/>
        <v>46063</v>
      </c>
      <c r="E144" s="2">
        <f t="shared" si="12"/>
        <v>1603.83</v>
      </c>
      <c r="F144" s="2">
        <f t="shared" si="13"/>
        <v>1386.6499999999999</v>
      </c>
      <c r="G144" s="25">
        <f t="shared" si="14"/>
        <v>0.04</v>
      </c>
      <c r="H144" s="2">
        <f t="shared" si="15"/>
        <v>217.18</v>
      </c>
      <c r="I144" s="2">
        <f t="shared" si="16"/>
        <v>63766.25000000008</v>
      </c>
    </row>
    <row r="145" spans="4:9" x14ac:dyDescent="0.25">
      <c r="D145" s="24">
        <f t="shared" si="17"/>
        <v>46091</v>
      </c>
      <c r="E145" s="2">
        <f t="shared" si="12"/>
        <v>1603.83</v>
      </c>
      <c r="F145" s="2">
        <f t="shared" si="13"/>
        <v>1391.28</v>
      </c>
      <c r="G145" s="25">
        <f t="shared" si="14"/>
        <v>0.04</v>
      </c>
      <c r="H145" s="2">
        <f t="shared" si="15"/>
        <v>212.55</v>
      </c>
      <c r="I145" s="2">
        <f t="shared" si="16"/>
        <v>62374.970000000081</v>
      </c>
    </row>
    <row r="146" spans="4:9" x14ac:dyDescent="0.25">
      <c r="D146" s="24">
        <f t="shared" si="17"/>
        <v>46122</v>
      </c>
      <c r="E146" s="2">
        <f t="shared" si="12"/>
        <v>1603.83</v>
      </c>
      <c r="F146" s="2">
        <f t="shared" si="13"/>
        <v>1395.9099999999999</v>
      </c>
      <c r="G146" s="25">
        <f t="shared" si="14"/>
        <v>0.04</v>
      </c>
      <c r="H146" s="2">
        <f t="shared" si="15"/>
        <v>207.92</v>
      </c>
      <c r="I146" s="2">
        <f t="shared" si="16"/>
        <v>60979.060000000085</v>
      </c>
    </row>
    <row r="147" spans="4:9" x14ac:dyDescent="0.25">
      <c r="D147" s="24">
        <f t="shared" si="17"/>
        <v>46152</v>
      </c>
      <c r="E147" s="2">
        <f t="shared" si="12"/>
        <v>1603.83</v>
      </c>
      <c r="F147" s="2">
        <f t="shared" si="13"/>
        <v>1400.57</v>
      </c>
      <c r="G147" s="25">
        <f t="shared" si="14"/>
        <v>0.04</v>
      </c>
      <c r="H147" s="2">
        <f t="shared" si="15"/>
        <v>203.26</v>
      </c>
      <c r="I147" s="2">
        <f t="shared" si="16"/>
        <v>59578.490000000085</v>
      </c>
    </row>
    <row r="148" spans="4:9" x14ac:dyDescent="0.25">
      <c r="D148" s="24">
        <f t="shared" si="17"/>
        <v>46183</v>
      </c>
      <c r="E148" s="2">
        <f t="shared" si="12"/>
        <v>1603.83</v>
      </c>
      <c r="F148" s="2">
        <f t="shared" si="13"/>
        <v>1405.24</v>
      </c>
      <c r="G148" s="25">
        <f t="shared" si="14"/>
        <v>0.04</v>
      </c>
      <c r="H148" s="2">
        <f t="shared" si="15"/>
        <v>198.59</v>
      </c>
      <c r="I148" s="2">
        <f t="shared" si="16"/>
        <v>58173.250000000087</v>
      </c>
    </row>
    <row r="149" spans="4:9" x14ac:dyDescent="0.25">
      <c r="D149" s="24">
        <f t="shared" si="17"/>
        <v>46213</v>
      </c>
      <c r="E149" s="2">
        <f t="shared" si="12"/>
        <v>1603.83</v>
      </c>
      <c r="F149" s="2">
        <f t="shared" si="13"/>
        <v>1409.9199999999998</v>
      </c>
      <c r="G149" s="25">
        <f t="shared" si="14"/>
        <v>0.04</v>
      </c>
      <c r="H149" s="2">
        <f t="shared" si="15"/>
        <v>193.91</v>
      </c>
      <c r="I149" s="2">
        <f t="shared" si="16"/>
        <v>56763.330000000089</v>
      </c>
    </row>
    <row r="150" spans="4:9" x14ac:dyDescent="0.25">
      <c r="D150" s="24">
        <f t="shared" si="17"/>
        <v>46244</v>
      </c>
      <c r="E150" s="2">
        <f t="shared" si="12"/>
        <v>1603.83</v>
      </c>
      <c r="F150" s="2">
        <f t="shared" si="13"/>
        <v>1414.62</v>
      </c>
      <c r="G150" s="25">
        <f t="shared" si="14"/>
        <v>0.04</v>
      </c>
      <c r="H150" s="2">
        <f t="shared" si="15"/>
        <v>189.21</v>
      </c>
      <c r="I150" s="2">
        <f t="shared" si="16"/>
        <v>55348.710000000086</v>
      </c>
    </row>
    <row r="151" spans="4:9" x14ac:dyDescent="0.25">
      <c r="D151" s="24">
        <f t="shared" si="17"/>
        <v>46275</v>
      </c>
      <c r="E151" s="2">
        <f t="shared" si="12"/>
        <v>1603.83</v>
      </c>
      <c r="F151" s="2">
        <f t="shared" si="13"/>
        <v>1419.33</v>
      </c>
      <c r="G151" s="25">
        <f t="shared" si="14"/>
        <v>0.04</v>
      </c>
      <c r="H151" s="2">
        <f t="shared" si="15"/>
        <v>184.5</v>
      </c>
      <c r="I151" s="2">
        <f t="shared" si="16"/>
        <v>53929.380000000085</v>
      </c>
    </row>
    <row r="152" spans="4:9" x14ac:dyDescent="0.25">
      <c r="D152" s="24">
        <f t="shared" si="17"/>
        <v>46305</v>
      </c>
      <c r="E152" s="2">
        <f t="shared" si="12"/>
        <v>1603.83</v>
      </c>
      <c r="F152" s="2">
        <f t="shared" si="13"/>
        <v>1424.07</v>
      </c>
      <c r="G152" s="25">
        <f t="shared" si="14"/>
        <v>0.04</v>
      </c>
      <c r="H152" s="2">
        <f t="shared" si="15"/>
        <v>179.76</v>
      </c>
      <c r="I152" s="2">
        <f t="shared" si="16"/>
        <v>52505.310000000085</v>
      </c>
    </row>
    <row r="153" spans="4:9" x14ac:dyDescent="0.25">
      <c r="D153" s="24">
        <f t="shared" si="17"/>
        <v>46336</v>
      </c>
      <c r="E153" s="2">
        <f t="shared" si="12"/>
        <v>1603.83</v>
      </c>
      <c r="F153" s="2">
        <f t="shared" si="13"/>
        <v>1428.81</v>
      </c>
      <c r="G153" s="25">
        <f t="shared" si="14"/>
        <v>0.04</v>
      </c>
      <c r="H153" s="2">
        <f t="shared" si="15"/>
        <v>175.02</v>
      </c>
      <c r="I153" s="2">
        <f t="shared" si="16"/>
        <v>51076.500000000087</v>
      </c>
    </row>
    <row r="154" spans="4:9" x14ac:dyDescent="0.25">
      <c r="D154" s="24">
        <f t="shared" si="17"/>
        <v>46366</v>
      </c>
      <c r="E154" s="2">
        <f t="shared" si="12"/>
        <v>1603.83</v>
      </c>
      <c r="F154" s="2">
        <f t="shared" si="13"/>
        <v>1433.57</v>
      </c>
      <c r="G154" s="25">
        <f t="shared" si="14"/>
        <v>0.04</v>
      </c>
      <c r="H154" s="2">
        <f t="shared" si="15"/>
        <v>170.26</v>
      </c>
      <c r="I154" s="2">
        <f t="shared" si="16"/>
        <v>49642.930000000088</v>
      </c>
    </row>
    <row r="155" spans="4:9" x14ac:dyDescent="0.25">
      <c r="D155" s="24">
        <f t="shared" si="17"/>
        <v>46397</v>
      </c>
      <c r="E155" s="2">
        <f t="shared" si="12"/>
        <v>1603.83</v>
      </c>
      <c r="F155" s="2">
        <f t="shared" si="13"/>
        <v>1438.35</v>
      </c>
      <c r="G155" s="25">
        <f t="shared" si="14"/>
        <v>0.04</v>
      </c>
      <c r="H155" s="2">
        <f t="shared" si="15"/>
        <v>165.48</v>
      </c>
      <c r="I155" s="2">
        <f t="shared" si="16"/>
        <v>48204.580000000089</v>
      </c>
    </row>
    <row r="156" spans="4:9" x14ac:dyDescent="0.25">
      <c r="D156" s="24">
        <f t="shared" si="17"/>
        <v>46428</v>
      </c>
      <c r="E156" s="2">
        <f t="shared" si="12"/>
        <v>1603.83</v>
      </c>
      <c r="F156" s="2">
        <f t="shared" si="13"/>
        <v>1443.1499999999999</v>
      </c>
      <c r="G156" s="25">
        <f t="shared" si="14"/>
        <v>0.04</v>
      </c>
      <c r="H156" s="2">
        <f t="shared" si="15"/>
        <v>160.68</v>
      </c>
      <c r="I156" s="2">
        <f t="shared" si="16"/>
        <v>46761.430000000088</v>
      </c>
    </row>
    <row r="157" spans="4:9" x14ac:dyDescent="0.25">
      <c r="D157" s="24">
        <f t="shared" si="17"/>
        <v>46456</v>
      </c>
      <c r="E157" s="2">
        <f t="shared" si="12"/>
        <v>1603.83</v>
      </c>
      <c r="F157" s="2">
        <f t="shared" si="13"/>
        <v>1447.96</v>
      </c>
      <c r="G157" s="25">
        <f t="shared" si="14"/>
        <v>0.04</v>
      </c>
      <c r="H157" s="2">
        <f t="shared" si="15"/>
        <v>155.87</v>
      </c>
      <c r="I157" s="2">
        <f t="shared" si="16"/>
        <v>45313.470000000088</v>
      </c>
    </row>
    <row r="158" spans="4:9" x14ac:dyDescent="0.25">
      <c r="D158" s="24">
        <f t="shared" si="17"/>
        <v>46487</v>
      </c>
      <c r="E158" s="2">
        <f t="shared" si="12"/>
        <v>1603.83</v>
      </c>
      <c r="F158" s="2">
        <f t="shared" si="13"/>
        <v>1452.79</v>
      </c>
      <c r="G158" s="25">
        <f t="shared" si="14"/>
        <v>0.04</v>
      </c>
      <c r="H158" s="2">
        <f t="shared" si="15"/>
        <v>151.04</v>
      </c>
      <c r="I158" s="2">
        <f t="shared" si="16"/>
        <v>43860.680000000088</v>
      </c>
    </row>
    <row r="159" spans="4:9" x14ac:dyDescent="0.25">
      <c r="D159" s="24">
        <f t="shared" si="17"/>
        <v>46517</v>
      </c>
      <c r="E159" s="2">
        <f t="shared" si="12"/>
        <v>1603.83</v>
      </c>
      <c r="F159" s="2">
        <f t="shared" si="13"/>
        <v>1457.6299999999999</v>
      </c>
      <c r="G159" s="25">
        <f t="shared" si="14"/>
        <v>0.04</v>
      </c>
      <c r="H159" s="2">
        <f t="shared" si="15"/>
        <v>146.19999999999999</v>
      </c>
      <c r="I159" s="2">
        <f t="shared" si="16"/>
        <v>42403.05000000009</v>
      </c>
    </row>
    <row r="160" spans="4:9" x14ac:dyDescent="0.25">
      <c r="D160" s="24">
        <f t="shared" si="17"/>
        <v>46548</v>
      </c>
      <c r="E160" s="2">
        <f t="shared" si="12"/>
        <v>1603.83</v>
      </c>
      <c r="F160" s="2">
        <f t="shared" si="13"/>
        <v>1462.49</v>
      </c>
      <c r="G160" s="25">
        <f t="shared" si="14"/>
        <v>0.04</v>
      </c>
      <c r="H160" s="2">
        <f t="shared" si="15"/>
        <v>141.34</v>
      </c>
      <c r="I160" s="2">
        <f t="shared" si="16"/>
        <v>40940.560000000092</v>
      </c>
    </row>
    <row r="161" spans="4:9" x14ac:dyDescent="0.25">
      <c r="D161" s="24">
        <f t="shared" si="17"/>
        <v>46578</v>
      </c>
      <c r="E161" s="2">
        <f t="shared" si="12"/>
        <v>1603.83</v>
      </c>
      <c r="F161" s="2">
        <f t="shared" si="13"/>
        <v>1467.36</v>
      </c>
      <c r="G161" s="25">
        <f t="shared" si="14"/>
        <v>0.04</v>
      </c>
      <c r="H161" s="2">
        <f t="shared" si="15"/>
        <v>136.47</v>
      </c>
      <c r="I161" s="2">
        <f t="shared" si="16"/>
        <v>39473.200000000092</v>
      </c>
    </row>
    <row r="162" spans="4:9" x14ac:dyDescent="0.25">
      <c r="D162" s="24">
        <f t="shared" si="17"/>
        <v>46609</v>
      </c>
      <c r="E162" s="2">
        <f t="shared" si="12"/>
        <v>1603.83</v>
      </c>
      <c r="F162" s="2">
        <f t="shared" si="13"/>
        <v>1472.25</v>
      </c>
      <c r="G162" s="25">
        <f t="shared" si="14"/>
        <v>0.04</v>
      </c>
      <c r="H162" s="2">
        <f t="shared" si="15"/>
        <v>131.58000000000001</v>
      </c>
      <c r="I162" s="2">
        <f t="shared" si="16"/>
        <v>38000.950000000092</v>
      </c>
    </row>
    <row r="163" spans="4:9" x14ac:dyDescent="0.25">
      <c r="D163" s="24">
        <f t="shared" si="17"/>
        <v>46640</v>
      </c>
      <c r="E163" s="2">
        <f t="shared" si="12"/>
        <v>1603.83</v>
      </c>
      <c r="F163" s="2">
        <f t="shared" si="13"/>
        <v>1477.1599999999999</v>
      </c>
      <c r="G163" s="25">
        <f t="shared" si="14"/>
        <v>0.04</v>
      </c>
      <c r="H163" s="2">
        <f t="shared" si="15"/>
        <v>126.67</v>
      </c>
      <c r="I163" s="2">
        <f t="shared" si="16"/>
        <v>36523.790000000095</v>
      </c>
    </row>
    <row r="164" spans="4:9" x14ac:dyDescent="0.25">
      <c r="D164" s="24">
        <f t="shared" si="17"/>
        <v>46670</v>
      </c>
      <c r="E164" s="2">
        <f t="shared" si="12"/>
        <v>1603.83</v>
      </c>
      <c r="F164" s="2">
        <f t="shared" si="13"/>
        <v>1482.08</v>
      </c>
      <c r="G164" s="25">
        <f t="shared" si="14"/>
        <v>0.04</v>
      </c>
      <c r="H164" s="2">
        <f t="shared" si="15"/>
        <v>121.75</v>
      </c>
      <c r="I164" s="2">
        <f t="shared" si="16"/>
        <v>35041.710000000094</v>
      </c>
    </row>
    <row r="165" spans="4:9" x14ac:dyDescent="0.25">
      <c r="D165" s="24">
        <f t="shared" si="17"/>
        <v>46701</v>
      </c>
      <c r="E165" s="2">
        <f t="shared" si="12"/>
        <v>1603.83</v>
      </c>
      <c r="F165" s="2">
        <f t="shared" si="13"/>
        <v>1487.02</v>
      </c>
      <c r="G165" s="25">
        <f t="shared" si="14"/>
        <v>0.04</v>
      </c>
      <c r="H165" s="2">
        <f t="shared" si="15"/>
        <v>116.81</v>
      </c>
      <c r="I165" s="2">
        <f t="shared" si="16"/>
        <v>33554.690000000097</v>
      </c>
    </row>
    <row r="166" spans="4:9" x14ac:dyDescent="0.25">
      <c r="D166" s="24">
        <f t="shared" si="17"/>
        <v>46731</v>
      </c>
      <c r="E166" s="2">
        <f t="shared" si="12"/>
        <v>1603.83</v>
      </c>
      <c r="F166" s="2">
        <f t="shared" si="13"/>
        <v>1491.98</v>
      </c>
      <c r="G166" s="25">
        <f t="shared" si="14"/>
        <v>0.04</v>
      </c>
      <c r="H166" s="2">
        <f t="shared" si="15"/>
        <v>111.85</v>
      </c>
      <c r="I166" s="2">
        <f t="shared" si="16"/>
        <v>32062.710000000097</v>
      </c>
    </row>
    <row r="167" spans="4:9" x14ac:dyDescent="0.25">
      <c r="D167" s="24">
        <f t="shared" si="17"/>
        <v>46762</v>
      </c>
      <c r="E167" s="2">
        <f t="shared" si="12"/>
        <v>1603.83</v>
      </c>
      <c r="F167" s="2">
        <f t="shared" si="13"/>
        <v>1496.9499999999998</v>
      </c>
      <c r="G167" s="25">
        <f t="shared" si="14"/>
        <v>0.04</v>
      </c>
      <c r="H167" s="2">
        <f t="shared" si="15"/>
        <v>106.88</v>
      </c>
      <c r="I167" s="2">
        <f t="shared" si="16"/>
        <v>30565.760000000097</v>
      </c>
    </row>
    <row r="168" spans="4:9" x14ac:dyDescent="0.25">
      <c r="D168" s="24">
        <f t="shared" si="17"/>
        <v>46793</v>
      </c>
      <c r="E168" s="2">
        <f t="shared" si="12"/>
        <v>1603.83</v>
      </c>
      <c r="F168" s="2">
        <f t="shared" si="13"/>
        <v>1501.9399999999998</v>
      </c>
      <c r="G168" s="25">
        <f t="shared" si="14"/>
        <v>0.04</v>
      </c>
      <c r="H168" s="2">
        <f t="shared" si="15"/>
        <v>101.89</v>
      </c>
      <c r="I168" s="2">
        <f t="shared" si="16"/>
        <v>29063.820000000098</v>
      </c>
    </row>
    <row r="169" spans="4:9" x14ac:dyDescent="0.25">
      <c r="D169" s="24">
        <f t="shared" si="17"/>
        <v>46822</v>
      </c>
      <c r="E169" s="2">
        <f t="shared" si="12"/>
        <v>1603.83</v>
      </c>
      <c r="F169" s="2">
        <f t="shared" si="13"/>
        <v>1506.9499999999998</v>
      </c>
      <c r="G169" s="25">
        <f t="shared" si="14"/>
        <v>0.04</v>
      </c>
      <c r="H169" s="2">
        <f t="shared" si="15"/>
        <v>96.88</v>
      </c>
      <c r="I169" s="2">
        <f t="shared" si="16"/>
        <v>27556.870000000097</v>
      </c>
    </row>
    <row r="170" spans="4:9" x14ac:dyDescent="0.25">
      <c r="D170" s="24">
        <f t="shared" si="17"/>
        <v>46853</v>
      </c>
      <c r="E170" s="2">
        <f t="shared" si="12"/>
        <v>1603.83</v>
      </c>
      <c r="F170" s="2">
        <f t="shared" si="13"/>
        <v>1511.97</v>
      </c>
      <c r="G170" s="25">
        <f t="shared" si="14"/>
        <v>0.04</v>
      </c>
      <c r="H170" s="2">
        <f t="shared" si="15"/>
        <v>91.86</v>
      </c>
      <c r="I170" s="2">
        <f t="shared" si="16"/>
        <v>26044.900000000096</v>
      </c>
    </row>
    <row r="171" spans="4:9" x14ac:dyDescent="0.25">
      <c r="D171" s="24">
        <f t="shared" si="17"/>
        <v>46883</v>
      </c>
      <c r="E171" s="2">
        <f t="shared" si="12"/>
        <v>1603.83</v>
      </c>
      <c r="F171" s="2">
        <f t="shared" si="13"/>
        <v>1517.01</v>
      </c>
      <c r="G171" s="25">
        <f t="shared" si="14"/>
        <v>0.04</v>
      </c>
      <c r="H171" s="2">
        <f t="shared" si="15"/>
        <v>86.82</v>
      </c>
      <c r="I171" s="2">
        <f t="shared" si="16"/>
        <v>24527.890000000098</v>
      </c>
    </row>
    <row r="172" spans="4:9" x14ac:dyDescent="0.25">
      <c r="D172" s="24">
        <f t="shared" si="17"/>
        <v>46914</v>
      </c>
      <c r="E172" s="2">
        <f t="shared" si="12"/>
        <v>1603.83</v>
      </c>
      <c r="F172" s="2">
        <f t="shared" si="13"/>
        <v>1522.07</v>
      </c>
      <c r="G172" s="25">
        <f t="shared" si="14"/>
        <v>0.04</v>
      </c>
      <c r="H172" s="2">
        <f t="shared" si="15"/>
        <v>81.760000000000005</v>
      </c>
      <c r="I172" s="2">
        <f t="shared" si="16"/>
        <v>23005.820000000098</v>
      </c>
    </row>
    <row r="173" spans="4:9" x14ac:dyDescent="0.25">
      <c r="D173" s="24">
        <f t="shared" si="17"/>
        <v>46944</v>
      </c>
      <c r="E173" s="2">
        <f t="shared" si="12"/>
        <v>1603.83</v>
      </c>
      <c r="F173" s="2">
        <f t="shared" si="13"/>
        <v>1527.1399999999999</v>
      </c>
      <c r="G173" s="25">
        <f t="shared" si="14"/>
        <v>0.04</v>
      </c>
      <c r="H173" s="2">
        <f t="shared" si="15"/>
        <v>76.69</v>
      </c>
      <c r="I173" s="2">
        <f t="shared" si="16"/>
        <v>21478.680000000099</v>
      </c>
    </row>
    <row r="174" spans="4:9" x14ac:dyDescent="0.25">
      <c r="D174" s="24">
        <f t="shared" si="17"/>
        <v>46975</v>
      </c>
      <c r="E174" s="2">
        <f t="shared" si="12"/>
        <v>1603.83</v>
      </c>
      <c r="F174" s="2">
        <f t="shared" si="13"/>
        <v>1532.23</v>
      </c>
      <c r="G174" s="25">
        <f t="shared" si="14"/>
        <v>0.04</v>
      </c>
      <c r="H174" s="2">
        <f t="shared" si="15"/>
        <v>71.599999999999994</v>
      </c>
      <c r="I174" s="2">
        <f t="shared" si="16"/>
        <v>19946.450000000099</v>
      </c>
    </row>
    <row r="175" spans="4:9" x14ac:dyDescent="0.25">
      <c r="D175" s="24">
        <f t="shared" si="17"/>
        <v>47006</v>
      </c>
      <c r="E175" s="2">
        <f t="shared" si="12"/>
        <v>1603.83</v>
      </c>
      <c r="F175" s="2">
        <f t="shared" si="13"/>
        <v>1537.34</v>
      </c>
      <c r="G175" s="25">
        <f t="shared" si="14"/>
        <v>0.04</v>
      </c>
      <c r="H175" s="2">
        <f t="shared" si="15"/>
        <v>66.489999999999995</v>
      </c>
      <c r="I175" s="2">
        <f t="shared" si="16"/>
        <v>18409.110000000099</v>
      </c>
    </row>
    <row r="176" spans="4:9" x14ac:dyDescent="0.25">
      <c r="D176" s="24">
        <f t="shared" si="17"/>
        <v>47036</v>
      </c>
      <c r="E176" s="2">
        <f t="shared" si="12"/>
        <v>1603.83</v>
      </c>
      <c r="F176" s="2">
        <f t="shared" si="13"/>
        <v>1542.47</v>
      </c>
      <c r="G176" s="25">
        <f t="shared" si="14"/>
        <v>0.04</v>
      </c>
      <c r="H176" s="2">
        <f t="shared" si="15"/>
        <v>61.36</v>
      </c>
      <c r="I176" s="2">
        <f t="shared" si="16"/>
        <v>16866.640000000098</v>
      </c>
    </row>
    <row r="177" spans="4:9" x14ac:dyDescent="0.25">
      <c r="D177" s="24">
        <f t="shared" si="17"/>
        <v>47067</v>
      </c>
      <c r="E177" s="2">
        <f t="shared" si="12"/>
        <v>1603.83</v>
      </c>
      <c r="F177" s="2">
        <f t="shared" si="13"/>
        <v>1547.61</v>
      </c>
      <c r="G177" s="25">
        <f t="shared" si="14"/>
        <v>0.04</v>
      </c>
      <c r="H177" s="2">
        <f t="shared" si="15"/>
        <v>56.22</v>
      </c>
      <c r="I177" s="2">
        <f t="shared" si="16"/>
        <v>15319.030000000097</v>
      </c>
    </row>
    <row r="178" spans="4:9" x14ac:dyDescent="0.25">
      <c r="D178" s="24">
        <f t="shared" si="17"/>
        <v>47097</v>
      </c>
      <c r="E178" s="2">
        <f t="shared" si="12"/>
        <v>1603.83</v>
      </c>
      <c r="F178" s="2">
        <f t="shared" si="13"/>
        <v>1552.77</v>
      </c>
      <c r="G178" s="25">
        <f t="shared" si="14"/>
        <v>0.04</v>
      </c>
      <c r="H178" s="2">
        <f t="shared" si="15"/>
        <v>51.06</v>
      </c>
      <c r="I178" s="2">
        <f t="shared" si="16"/>
        <v>13766.260000000097</v>
      </c>
    </row>
    <row r="179" spans="4:9" x14ac:dyDescent="0.25">
      <c r="D179" s="24">
        <f t="shared" si="17"/>
        <v>47128</v>
      </c>
      <c r="E179" s="2">
        <f t="shared" si="12"/>
        <v>1603.83</v>
      </c>
      <c r="F179" s="2">
        <f t="shared" si="13"/>
        <v>1557.9399999999998</v>
      </c>
      <c r="G179" s="25">
        <f t="shared" si="14"/>
        <v>0.04</v>
      </c>
      <c r="H179" s="2">
        <f t="shared" si="15"/>
        <v>45.89</v>
      </c>
      <c r="I179" s="2">
        <f t="shared" si="16"/>
        <v>12208.320000000096</v>
      </c>
    </row>
    <row r="180" spans="4:9" x14ac:dyDescent="0.25">
      <c r="D180" s="24">
        <f t="shared" si="17"/>
        <v>47159</v>
      </c>
      <c r="E180" s="2">
        <f t="shared" si="12"/>
        <v>1603.83</v>
      </c>
      <c r="F180" s="2">
        <f t="shared" si="13"/>
        <v>1563.1399999999999</v>
      </c>
      <c r="G180" s="25">
        <f t="shared" si="14"/>
        <v>0.04</v>
      </c>
      <c r="H180" s="2">
        <f t="shared" si="15"/>
        <v>40.69</v>
      </c>
      <c r="I180" s="2">
        <f t="shared" si="16"/>
        <v>10645.180000000097</v>
      </c>
    </row>
    <row r="181" spans="4:9" x14ac:dyDescent="0.25">
      <c r="D181" s="24">
        <f t="shared" si="17"/>
        <v>47187</v>
      </c>
      <c r="E181" s="2">
        <f t="shared" si="12"/>
        <v>1603.83</v>
      </c>
      <c r="F181" s="2">
        <f t="shared" si="13"/>
        <v>1568.35</v>
      </c>
      <c r="G181" s="25">
        <f t="shared" si="14"/>
        <v>0.04</v>
      </c>
      <c r="H181" s="2">
        <f t="shared" si="15"/>
        <v>35.479999999999997</v>
      </c>
      <c r="I181" s="2">
        <f t="shared" si="16"/>
        <v>9076.8300000000963</v>
      </c>
    </row>
    <row r="182" spans="4:9" x14ac:dyDescent="0.25">
      <c r="D182" s="24">
        <f t="shared" si="17"/>
        <v>47218</v>
      </c>
      <c r="E182" s="2">
        <f t="shared" si="12"/>
        <v>1603.83</v>
      </c>
      <c r="F182" s="2">
        <f t="shared" si="13"/>
        <v>1573.57</v>
      </c>
      <c r="G182" s="25">
        <f t="shared" si="14"/>
        <v>0.04</v>
      </c>
      <c r="H182" s="2">
        <f t="shared" si="15"/>
        <v>30.26</v>
      </c>
      <c r="I182" s="2">
        <f t="shared" si="16"/>
        <v>7503.2600000000966</v>
      </c>
    </row>
    <row r="183" spans="4:9" x14ac:dyDescent="0.25">
      <c r="D183" s="24">
        <f t="shared" si="17"/>
        <v>47248</v>
      </c>
      <c r="E183" s="2">
        <f t="shared" si="12"/>
        <v>1603.83</v>
      </c>
      <c r="F183" s="2">
        <f t="shared" si="13"/>
        <v>1578.82</v>
      </c>
      <c r="G183" s="25">
        <f t="shared" si="14"/>
        <v>0.04</v>
      </c>
      <c r="H183" s="2">
        <f t="shared" si="15"/>
        <v>25.01</v>
      </c>
      <c r="I183" s="2">
        <f t="shared" si="16"/>
        <v>5924.4400000000969</v>
      </c>
    </row>
    <row r="184" spans="4:9" x14ac:dyDescent="0.25">
      <c r="D184" s="24">
        <f t="shared" si="17"/>
        <v>47279</v>
      </c>
      <c r="E184" s="2">
        <f t="shared" si="12"/>
        <v>1603.83</v>
      </c>
      <c r="F184" s="2">
        <f t="shared" si="13"/>
        <v>1584.08</v>
      </c>
      <c r="G184" s="25">
        <f t="shared" si="14"/>
        <v>0.04</v>
      </c>
      <c r="H184" s="2">
        <f t="shared" si="15"/>
        <v>19.75</v>
      </c>
      <c r="I184" s="2">
        <f t="shared" si="16"/>
        <v>4340.360000000097</v>
      </c>
    </row>
    <row r="185" spans="4:9" x14ac:dyDescent="0.25">
      <c r="D185" s="24">
        <f t="shared" si="17"/>
        <v>47309</v>
      </c>
      <c r="E185" s="2">
        <f t="shared" si="12"/>
        <v>1603.83</v>
      </c>
      <c r="F185" s="2">
        <f t="shared" si="13"/>
        <v>1589.36</v>
      </c>
      <c r="G185" s="25">
        <f t="shared" si="14"/>
        <v>0.04</v>
      </c>
      <c r="H185" s="2">
        <f t="shared" si="15"/>
        <v>14.47</v>
      </c>
      <c r="I185" s="2">
        <f t="shared" si="16"/>
        <v>2751.0000000000973</v>
      </c>
    </row>
    <row r="186" spans="4:9" x14ac:dyDescent="0.25">
      <c r="D186" s="24">
        <f t="shared" si="17"/>
        <v>47340</v>
      </c>
      <c r="E186" s="2">
        <f t="shared" si="12"/>
        <v>1603.83</v>
      </c>
      <c r="F186" s="2">
        <f t="shared" si="13"/>
        <v>1594.6599999999999</v>
      </c>
      <c r="G186" s="25">
        <f t="shared" si="14"/>
        <v>0.04</v>
      </c>
      <c r="H186" s="2">
        <f t="shared" si="15"/>
        <v>9.17</v>
      </c>
      <c r="I186" s="2">
        <f t="shared" si="16"/>
        <v>1156.3400000000975</v>
      </c>
    </row>
    <row r="187" spans="4:9" x14ac:dyDescent="0.25">
      <c r="D187" s="24">
        <f t="shared" si="17"/>
        <v>47371</v>
      </c>
      <c r="E187" s="2">
        <f t="shared" si="12"/>
        <v>1603.83</v>
      </c>
      <c r="F187" s="2">
        <f t="shared" si="13"/>
        <v>1599.98</v>
      </c>
      <c r="G187" s="25">
        <f t="shared" si="14"/>
        <v>0.04</v>
      </c>
      <c r="H187" s="2">
        <f t="shared" si="15"/>
        <v>3.85</v>
      </c>
      <c r="I187" s="2">
        <f t="shared" si="16"/>
        <v>-443.63999999990256</v>
      </c>
    </row>
    <row r="188" spans="4:9" x14ac:dyDescent="0.25">
      <c r="D188" s="24">
        <f t="shared" si="17"/>
        <v>47401</v>
      </c>
      <c r="E188" s="2">
        <f t="shared" si="12"/>
        <v>1603.83</v>
      </c>
      <c r="F188" s="2">
        <f t="shared" si="13"/>
        <v>1605.31</v>
      </c>
      <c r="G188" s="25">
        <f t="shared" si="14"/>
        <v>0.04</v>
      </c>
      <c r="H188" s="2">
        <f t="shared" si="15"/>
        <v>-1.48</v>
      </c>
      <c r="I188" s="2">
        <f t="shared" si="16"/>
        <v>-2048.9499999999025</v>
      </c>
    </row>
    <row r="189" spans="4:9" x14ac:dyDescent="0.25">
      <c r="D189" s="24">
        <f t="shared" si="17"/>
        <v>47432</v>
      </c>
      <c r="E189" s="2">
        <f t="shared" si="12"/>
        <v>1603.83</v>
      </c>
      <c r="F189" s="2">
        <f t="shared" si="13"/>
        <v>1610.6599999999999</v>
      </c>
      <c r="G189" s="25">
        <f t="shared" si="14"/>
        <v>0.04</v>
      </c>
      <c r="H189" s="2">
        <f t="shared" si="15"/>
        <v>-6.83</v>
      </c>
      <c r="I189" s="2">
        <f t="shared" si="16"/>
        <v>-3659.6099999999024</v>
      </c>
    </row>
    <row r="190" spans="4:9" x14ac:dyDescent="0.25">
      <c r="D190" s="24">
        <f t="shared" si="17"/>
        <v>47462</v>
      </c>
      <c r="E190" s="2">
        <f t="shared" si="12"/>
        <v>1603.83</v>
      </c>
      <c r="F190" s="2">
        <f t="shared" si="13"/>
        <v>1616.03</v>
      </c>
      <c r="G190" s="25">
        <f t="shared" si="14"/>
        <v>0.04</v>
      </c>
      <c r="H190" s="2">
        <f t="shared" si="15"/>
        <v>-12.2</v>
      </c>
      <c r="I190" s="2">
        <f t="shared" si="16"/>
        <v>-5275.6399999999021</v>
      </c>
    </row>
    <row r="191" spans="4:9" x14ac:dyDescent="0.25">
      <c r="D191" s="24">
        <f t="shared" si="17"/>
        <v>47493</v>
      </c>
      <c r="E191" s="2">
        <f t="shared" si="12"/>
        <v>1603.83</v>
      </c>
      <c r="F191" s="2">
        <f t="shared" si="13"/>
        <v>1621.4199999999998</v>
      </c>
      <c r="G191" s="25">
        <f t="shared" si="14"/>
        <v>0.04</v>
      </c>
      <c r="H191" s="2">
        <f t="shared" si="15"/>
        <v>-17.59</v>
      </c>
      <c r="I191" s="2">
        <f t="shared" si="16"/>
        <v>-6897.0599999999022</v>
      </c>
    </row>
    <row r="192" spans="4:9" x14ac:dyDescent="0.25">
      <c r="D192" s="24">
        <f t="shared" si="17"/>
        <v>47524</v>
      </c>
      <c r="E192" s="2">
        <f t="shared" si="12"/>
        <v>1603.83</v>
      </c>
      <c r="F192" s="2">
        <f t="shared" si="13"/>
        <v>1626.82</v>
      </c>
      <c r="G192" s="25">
        <f t="shared" si="14"/>
        <v>0.04</v>
      </c>
      <c r="H192" s="2">
        <f t="shared" si="15"/>
        <v>-22.99</v>
      </c>
      <c r="I192" s="2">
        <f t="shared" si="16"/>
        <v>-8523.8799999999028</v>
      </c>
    </row>
    <row r="193" spans="4:9" x14ac:dyDescent="0.25">
      <c r="D193" s="24">
        <f t="shared" si="17"/>
        <v>47552</v>
      </c>
      <c r="E193" s="2">
        <f t="shared" si="12"/>
        <v>1603.83</v>
      </c>
      <c r="F193" s="2">
        <f t="shared" si="13"/>
        <v>1632.24</v>
      </c>
      <c r="G193" s="25">
        <f t="shared" si="14"/>
        <v>0.04</v>
      </c>
      <c r="H193" s="2">
        <f t="shared" si="15"/>
        <v>-28.41</v>
      </c>
      <c r="I193" s="2">
        <f t="shared" si="16"/>
        <v>-10156.119999999903</v>
      </c>
    </row>
    <row r="194" spans="4:9" x14ac:dyDescent="0.25">
      <c r="D194" s="24">
        <f t="shared" si="17"/>
        <v>47583</v>
      </c>
      <c r="E194" s="2">
        <f t="shared" si="12"/>
        <v>1603.83</v>
      </c>
      <c r="F194" s="2">
        <f t="shared" si="13"/>
        <v>1637.6799999999998</v>
      </c>
      <c r="G194" s="25">
        <f t="shared" si="14"/>
        <v>0.04</v>
      </c>
      <c r="H194" s="2">
        <f t="shared" si="15"/>
        <v>-33.85</v>
      </c>
      <c r="I194" s="2">
        <f t="shared" si="16"/>
        <v>-11793.799999999903</v>
      </c>
    </row>
    <row r="195" spans="4:9" x14ac:dyDescent="0.25">
      <c r="D195" s="24">
        <f t="shared" si="17"/>
        <v>47613</v>
      </c>
      <c r="E195" s="2">
        <f t="shared" si="12"/>
        <v>1603.83</v>
      </c>
      <c r="F195" s="2">
        <f t="shared" si="13"/>
        <v>1643.1399999999999</v>
      </c>
      <c r="G195" s="25">
        <f t="shared" si="14"/>
        <v>0.04</v>
      </c>
      <c r="H195" s="2">
        <f t="shared" si="15"/>
        <v>-39.31</v>
      </c>
      <c r="I195" s="2">
        <f t="shared" si="16"/>
        <v>-13436.939999999902</v>
      </c>
    </row>
    <row r="196" spans="4:9" x14ac:dyDescent="0.25">
      <c r="D196" s="24">
        <f t="shared" si="17"/>
        <v>47644</v>
      </c>
      <c r="E196" s="2">
        <f t="shared" si="12"/>
        <v>1603.83</v>
      </c>
      <c r="F196" s="2">
        <f t="shared" si="13"/>
        <v>1648.62</v>
      </c>
      <c r="G196" s="25">
        <f t="shared" si="14"/>
        <v>0.04</v>
      </c>
      <c r="H196" s="2">
        <f t="shared" si="15"/>
        <v>-44.79</v>
      </c>
      <c r="I196" s="2">
        <f t="shared" si="16"/>
        <v>-15085.559999999903</v>
      </c>
    </row>
    <row r="197" spans="4:9" x14ac:dyDescent="0.25">
      <c r="D197" s="24">
        <f t="shared" si="17"/>
        <v>47674</v>
      </c>
      <c r="E197" s="2">
        <f t="shared" si="12"/>
        <v>1603.83</v>
      </c>
      <c r="F197" s="2">
        <f t="shared" si="13"/>
        <v>1654.12</v>
      </c>
      <c r="G197" s="25">
        <f t="shared" si="14"/>
        <v>0.04</v>
      </c>
      <c r="H197" s="2">
        <f t="shared" si="15"/>
        <v>-50.29</v>
      </c>
      <c r="I197" s="2">
        <f t="shared" si="16"/>
        <v>-16739.679999999902</v>
      </c>
    </row>
    <row r="198" spans="4:9" x14ac:dyDescent="0.25">
      <c r="D198" s="24">
        <f t="shared" si="17"/>
        <v>47705</v>
      </c>
      <c r="E198" s="2">
        <f t="shared" si="12"/>
        <v>1603.83</v>
      </c>
      <c r="F198" s="2">
        <f t="shared" si="13"/>
        <v>1659.6299999999999</v>
      </c>
      <c r="G198" s="25">
        <f t="shared" si="14"/>
        <v>0.04</v>
      </c>
      <c r="H198" s="2">
        <f t="shared" si="15"/>
        <v>-55.8</v>
      </c>
      <c r="I198" s="2">
        <f t="shared" si="16"/>
        <v>-18399.309999999903</v>
      </c>
    </row>
    <row r="199" spans="4:9" x14ac:dyDescent="0.25">
      <c r="D199" s="24">
        <f t="shared" si="17"/>
        <v>47736</v>
      </c>
      <c r="E199" s="2">
        <f t="shared" si="12"/>
        <v>1603.83</v>
      </c>
      <c r="F199" s="2">
        <f t="shared" si="13"/>
        <v>1665.1599999999999</v>
      </c>
      <c r="G199" s="25">
        <f t="shared" si="14"/>
        <v>0.04</v>
      </c>
      <c r="H199" s="2">
        <f t="shared" si="15"/>
        <v>-61.33</v>
      </c>
      <c r="I199" s="2">
        <f t="shared" si="16"/>
        <v>-20064.469999999903</v>
      </c>
    </row>
    <row r="200" spans="4:9" x14ac:dyDescent="0.25">
      <c r="D200" s="24">
        <f t="shared" si="17"/>
        <v>47766</v>
      </c>
      <c r="E200" s="2">
        <f t="shared" si="12"/>
        <v>1603.83</v>
      </c>
      <c r="F200" s="2">
        <f t="shared" si="13"/>
        <v>1670.71</v>
      </c>
      <c r="G200" s="25">
        <f t="shared" si="14"/>
        <v>0.04</v>
      </c>
      <c r="H200" s="2">
        <f t="shared" si="15"/>
        <v>-66.88</v>
      </c>
      <c r="I200" s="2">
        <f t="shared" si="16"/>
        <v>-21735.179999999902</v>
      </c>
    </row>
    <row r="201" spans="4:9" x14ac:dyDescent="0.25">
      <c r="D201" s="24">
        <f t="shared" si="17"/>
        <v>47797</v>
      </c>
      <c r="E201" s="2">
        <f t="shared" si="12"/>
        <v>1603.83</v>
      </c>
      <c r="F201" s="2">
        <f t="shared" si="13"/>
        <v>1676.28</v>
      </c>
      <c r="G201" s="25">
        <f t="shared" si="14"/>
        <v>0.04</v>
      </c>
      <c r="H201" s="2">
        <f t="shared" si="15"/>
        <v>-72.45</v>
      </c>
      <c r="I201" s="2">
        <f t="shared" si="16"/>
        <v>-23411.459999999901</v>
      </c>
    </row>
    <row r="202" spans="4:9" x14ac:dyDescent="0.25">
      <c r="D202" s="24">
        <f t="shared" si="17"/>
        <v>47827</v>
      </c>
      <c r="E202" s="2">
        <f t="shared" si="12"/>
        <v>1603.83</v>
      </c>
      <c r="F202" s="2">
        <f t="shared" si="13"/>
        <v>1681.87</v>
      </c>
      <c r="G202" s="25">
        <f t="shared" si="14"/>
        <v>0.04</v>
      </c>
      <c r="H202" s="2">
        <f t="shared" si="15"/>
        <v>-78.040000000000006</v>
      </c>
      <c r="I202" s="2">
        <f t="shared" si="16"/>
        <v>-25093.3299999999</v>
      </c>
    </row>
    <row r="203" spans="4:9" x14ac:dyDescent="0.25">
      <c r="D203" s="24">
        <f t="shared" si="17"/>
        <v>47858</v>
      </c>
      <c r="E203" s="2">
        <f t="shared" si="12"/>
        <v>1603.83</v>
      </c>
      <c r="F203" s="2">
        <f t="shared" si="13"/>
        <v>1687.47</v>
      </c>
      <c r="G203" s="25">
        <f t="shared" si="14"/>
        <v>0.04</v>
      </c>
      <c r="H203" s="2">
        <f t="shared" si="15"/>
        <v>-83.64</v>
      </c>
      <c r="I203" s="2">
        <f t="shared" si="16"/>
        <v>-26780.799999999901</v>
      </c>
    </row>
    <row r="204" spans="4:9" x14ac:dyDescent="0.25">
      <c r="D204" s="24">
        <f t="shared" si="17"/>
        <v>47889</v>
      </c>
      <c r="E204" s="2">
        <f t="shared" ref="E204:E267" si="18">-ROUND($C$6,2)</f>
        <v>1603.83</v>
      </c>
      <c r="F204" s="2">
        <f t="shared" ref="F204:F267" si="19">E204-H204</f>
        <v>1693.1</v>
      </c>
      <c r="G204" s="25">
        <f t="shared" ref="G204:G267" si="20">VLOOKUP(D204,$K$11:$L$23,2,TRUE)</f>
        <v>0.04</v>
      </c>
      <c r="H204" s="2">
        <f t="shared" ref="H204:H267" si="21">ROUND(I203*G204/12,2)</f>
        <v>-89.27</v>
      </c>
      <c r="I204" s="2">
        <f t="shared" ref="I204:I267" si="22">I203-F204</f>
        <v>-28473.8999999999</v>
      </c>
    </row>
    <row r="205" spans="4:9" x14ac:dyDescent="0.25">
      <c r="D205" s="24">
        <f t="shared" ref="D205:D268" si="23">DATE(YEAR(D204),MONTH(D204)+1,DAY(D204))</f>
        <v>47917</v>
      </c>
      <c r="E205" s="2">
        <f t="shared" si="18"/>
        <v>1603.83</v>
      </c>
      <c r="F205" s="2">
        <f t="shared" si="19"/>
        <v>1698.74</v>
      </c>
      <c r="G205" s="25">
        <f t="shared" si="20"/>
        <v>0.04</v>
      </c>
      <c r="H205" s="2">
        <f t="shared" si="21"/>
        <v>-94.91</v>
      </c>
      <c r="I205" s="2">
        <f t="shared" si="22"/>
        <v>-30172.639999999901</v>
      </c>
    </row>
    <row r="206" spans="4:9" x14ac:dyDescent="0.25">
      <c r="D206" s="24">
        <f t="shared" si="23"/>
        <v>47948</v>
      </c>
      <c r="E206" s="2">
        <f t="shared" si="18"/>
        <v>1603.83</v>
      </c>
      <c r="F206" s="2">
        <f t="shared" si="19"/>
        <v>1704.4099999999999</v>
      </c>
      <c r="G206" s="25">
        <f t="shared" si="20"/>
        <v>0.04</v>
      </c>
      <c r="H206" s="2">
        <f t="shared" si="21"/>
        <v>-100.58</v>
      </c>
      <c r="I206" s="2">
        <f t="shared" si="22"/>
        <v>-31877.049999999901</v>
      </c>
    </row>
    <row r="207" spans="4:9" x14ac:dyDescent="0.25">
      <c r="D207" s="24">
        <f t="shared" si="23"/>
        <v>47978</v>
      </c>
      <c r="E207" s="2">
        <f t="shared" si="18"/>
        <v>1603.83</v>
      </c>
      <c r="F207" s="2">
        <f t="shared" si="19"/>
        <v>1710.09</v>
      </c>
      <c r="G207" s="25">
        <f t="shared" si="20"/>
        <v>0.04</v>
      </c>
      <c r="H207" s="2">
        <f t="shared" si="21"/>
        <v>-106.26</v>
      </c>
      <c r="I207" s="2">
        <f t="shared" si="22"/>
        <v>-33587.139999999898</v>
      </c>
    </row>
    <row r="208" spans="4:9" x14ac:dyDescent="0.25">
      <c r="D208" s="24">
        <f t="shared" si="23"/>
        <v>48009</v>
      </c>
      <c r="E208" s="2">
        <f t="shared" si="18"/>
        <v>1603.83</v>
      </c>
      <c r="F208" s="2">
        <f t="shared" si="19"/>
        <v>1715.79</v>
      </c>
      <c r="G208" s="25">
        <f t="shared" si="20"/>
        <v>0.04</v>
      </c>
      <c r="H208" s="2">
        <f t="shared" si="21"/>
        <v>-111.96</v>
      </c>
      <c r="I208" s="2">
        <f t="shared" si="22"/>
        <v>-35302.929999999898</v>
      </c>
    </row>
    <row r="209" spans="4:9" x14ac:dyDescent="0.25">
      <c r="D209" s="24">
        <f t="shared" si="23"/>
        <v>48039</v>
      </c>
      <c r="E209" s="2">
        <f t="shared" si="18"/>
        <v>1603.83</v>
      </c>
      <c r="F209" s="2">
        <f t="shared" si="19"/>
        <v>1721.51</v>
      </c>
      <c r="G209" s="25">
        <f t="shared" si="20"/>
        <v>0.04</v>
      </c>
      <c r="H209" s="2">
        <f t="shared" si="21"/>
        <v>-117.68</v>
      </c>
      <c r="I209" s="2">
        <f t="shared" si="22"/>
        <v>-37024.4399999999</v>
      </c>
    </row>
    <row r="210" spans="4:9" x14ac:dyDescent="0.25">
      <c r="D210" s="24">
        <f t="shared" si="23"/>
        <v>48070</v>
      </c>
      <c r="E210" s="2">
        <f t="shared" si="18"/>
        <v>1603.83</v>
      </c>
      <c r="F210" s="2">
        <f t="shared" si="19"/>
        <v>1727.24</v>
      </c>
      <c r="G210" s="25">
        <f t="shared" si="20"/>
        <v>0.04</v>
      </c>
      <c r="H210" s="2">
        <f t="shared" si="21"/>
        <v>-123.41</v>
      </c>
      <c r="I210" s="2">
        <f t="shared" si="22"/>
        <v>-38751.679999999898</v>
      </c>
    </row>
    <row r="211" spans="4:9" x14ac:dyDescent="0.25">
      <c r="D211" s="24">
        <f t="shared" si="23"/>
        <v>48101</v>
      </c>
      <c r="E211" s="2">
        <f t="shared" si="18"/>
        <v>1603.83</v>
      </c>
      <c r="F211" s="2">
        <f t="shared" si="19"/>
        <v>1733</v>
      </c>
      <c r="G211" s="25">
        <f t="shared" si="20"/>
        <v>0.04</v>
      </c>
      <c r="H211" s="2">
        <f t="shared" si="21"/>
        <v>-129.16999999999999</v>
      </c>
      <c r="I211" s="2">
        <f t="shared" si="22"/>
        <v>-40484.679999999898</v>
      </c>
    </row>
    <row r="212" spans="4:9" x14ac:dyDescent="0.25">
      <c r="D212" s="24">
        <f t="shared" si="23"/>
        <v>48131</v>
      </c>
      <c r="E212" s="2">
        <f t="shared" si="18"/>
        <v>1603.83</v>
      </c>
      <c r="F212" s="2">
        <f t="shared" si="19"/>
        <v>1738.78</v>
      </c>
      <c r="G212" s="25">
        <f t="shared" si="20"/>
        <v>0.04</v>
      </c>
      <c r="H212" s="2">
        <f t="shared" si="21"/>
        <v>-134.94999999999999</v>
      </c>
      <c r="I212" s="2">
        <f t="shared" si="22"/>
        <v>-42223.459999999897</v>
      </c>
    </row>
    <row r="213" spans="4:9" x14ac:dyDescent="0.25">
      <c r="D213" s="24">
        <f t="shared" si="23"/>
        <v>48162</v>
      </c>
      <c r="E213" s="2">
        <f t="shared" si="18"/>
        <v>1603.83</v>
      </c>
      <c r="F213" s="2">
        <f t="shared" si="19"/>
        <v>1744.57</v>
      </c>
      <c r="G213" s="25">
        <f t="shared" si="20"/>
        <v>0.04</v>
      </c>
      <c r="H213" s="2">
        <f t="shared" si="21"/>
        <v>-140.74</v>
      </c>
      <c r="I213" s="2">
        <f t="shared" si="22"/>
        <v>-43968.029999999897</v>
      </c>
    </row>
    <row r="214" spans="4:9" x14ac:dyDescent="0.25">
      <c r="D214" s="24">
        <f t="shared" si="23"/>
        <v>48192</v>
      </c>
      <c r="E214" s="2">
        <f t="shared" si="18"/>
        <v>1603.83</v>
      </c>
      <c r="F214" s="2">
        <f t="shared" si="19"/>
        <v>1750.3899999999999</v>
      </c>
      <c r="G214" s="25">
        <f t="shared" si="20"/>
        <v>0.04</v>
      </c>
      <c r="H214" s="2">
        <f t="shared" si="21"/>
        <v>-146.56</v>
      </c>
      <c r="I214" s="2">
        <f t="shared" si="22"/>
        <v>-45718.419999999896</v>
      </c>
    </row>
    <row r="215" spans="4:9" x14ac:dyDescent="0.25">
      <c r="D215" s="24">
        <f t="shared" si="23"/>
        <v>48223</v>
      </c>
      <c r="E215" s="2">
        <f t="shared" si="18"/>
        <v>1603.83</v>
      </c>
      <c r="F215" s="2">
        <f t="shared" si="19"/>
        <v>1756.2199999999998</v>
      </c>
      <c r="G215" s="25">
        <f t="shared" si="20"/>
        <v>0.04</v>
      </c>
      <c r="H215" s="2">
        <f t="shared" si="21"/>
        <v>-152.38999999999999</v>
      </c>
      <c r="I215" s="2">
        <f t="shared" si="22"/>
        <v>-47474.639999999898</v>
      </c>
    </row>
    <row r="216" spans="4:9" x14ac:dyDescent="0.25">
      <c r="D216" s="24">
        <f t="shared" si="23"/>
        <v>48254</v>
      </c>
      <c r="E216" s="2">
        <f t="shared" si="18"/>
        <v>1603.83</v>
      </c>
      <c r="F216" s="2">
        <f t="shared" si="19"/>
        <v>1762.08</v>
      </c>
      <c r="G216" s="25">
        <f t="shared" si="20"/>
        <v>0.04</v>
      </c>
      <c r="H216" s="2">
        <f t="shared" si="21"/>
        <v>-158.25</v>
      </c>
      <c r="I216" s="2">
        <f t="shared" si="22"/>
        <v>-49236.719999999899</v>
      </c>
    </row>
    <row r="217" spans="4:9" x14ac:dyDescent="0.25">
      <c r="D217" s="24">
        <f t="shared" si="23"/>
        <v>48283</v>
      </c>
      <c r="E217" s="2">
        <f t="shared" si="18"/>
        <v>1603.83</v>
      </c>
      <c r="F217" s="2">
        <f t="shared" si="19"/>
        <v>1767.9499999999998</v>
      </c>
      <c r="G217" s="25">
        <f t="shared" si="20"/>
        <v>0.04</v>
      </c>
      <c r="H217" s="2">
        <f t="shared" si="21"/>
        <v>-164.12</v>
      </c>
      <c r="I217" s="2">
        <f t="shared" si="22"/>
        <v>-51004.669999999896</v>
      </c>
    </row>
    <row r="218" spans="4:9" x14ac:dyDescent="0.25">
      <c r="D218" s="24">
        <f t="shared" si="23"/>
        <v>48314</v>
      </c>
      <c r="E218" s="2">
        <f t="shared" si="18"/>
        <v>1603.83</v>
      </c>
      <c r="F218" s="2">
        <f t="shared" si="19"/>
        <v>1773.85</v>
      </c>
      <c r="G218" s="25">
        <f t="shared" si="20"/>
        <v>0.04</v>
      </c>
      <c r="H218" s="2">
        <f t="shared" si="21"/>
        <v>-170.02</v>
      </c>
      <c r="I218" s="2">
        <f t="shared" si="22"/>
        <v>-52778.519999999895</v>
      </c>
    </row>
    <row r="219" spans="4:9" x14ac:dyDescent="0.25">
      <c r="D219" s="24">
        <f t="shared" si="23"/>
        <v>48344</v>
      </c>
      <c r="E219" s="2">
        <f t="shared" si="18"/>
        <v>1603.83</v>
      </c>
      <c r="F219" s="2">
        <f t="shared" si="19"/>
        <v>1779.76</v>
      </c>
      <c r="G219" s="25">
        <f t="shared" si="20"/>
        <v>0.04</v>
      </c>
      <c r="H219" s="2">
        <f t="shared" si="21"/>
        <v>-175.93</v>
      </c>
      <c r="I219" s="2">
        <f t="shared" si="22"/>
        <v>-54558.279999999897</v>
      </c>
    </row>
    <row r="220" spans="4:9" x14ac:dyDescent="0.25">
      <c r="D220" s="24">
        <f t="shared" si="23"/>
        <v>48375</v>
      </c>
      <c r="E220" s="2">
        <f t="shared" si="18"/>
        <v>1603.83</v>
      </c>
      <c r="F220" s="2">
        <f t="shared" si="19"/>
        <v>1785.69</v>
      </c>
      <c r="G220" s="25">
        <f t="shared" si="20"/>
        <v>0.04</v>
      </c>
      <c r="H220" s="2">
        <f t="shared" si="21"/>
        <v>-181.86</v>
      </c>
      <c r="I220" s="2">
        <f t="shared" si="22"/>
        <v>-56343.969999999899</v>
      </c>
    </row>
    <row r="221" spans="4:9" x14ac:dyDescent="0.25">
      <c r="D221" s="24">
        <f t="shared" si="23"/>
        <v>48405</v>
      </c>
      <c r="E221" s="2">
        <f t="shared" si="18"/>
        <v>1603.83</v>
      </c>
      <c r="F221" s="2">
        <f t="shared" si="19"/>
        <v>1791.6399999999999</v>
      </c>
      <c r="G221" s="25">
        <f t="shared" si="20"/>
        <v>0.04</v>
      </c>
      <c r="H221" s="2">
        <f t="shared" si="21"/>
        <v>-187.81</v>
      </c>
      <c r="I221" s="2">
        <f t="shared" si="22"/>
        <v>-58135.609999999899</v>
      </c>
    </row>
    <row r="222" spans="4:9" x14ac:dyDescent="0.25">
      <c r="D222" s="24">
        <f t="shared" si="23"/>
        <v>48436</v>
      </c>
      <c r="E222" s="2">
        <f t="shared" si="18"/>
        <v>1603.83</v>
      </c>
      <c r="F222" s="2">
        <f t="shared" si="19"/>
        <v>1797.62</v>
      </c>
      <c r="G222" s="25">
        <f t="shared" si="20"/>
        <v>0.04</v>
      </c>
      <c r="H222" s="2">
        <f t="shared" si="21"/>
        <v>-193.79</v>
      </c>
      <c r="I222" s="2">
        <f t="shared" si="22"/>
        <v>-59933.229999999901</v>
      </c>
    </row>
    <row r="223" spans="4:9" x14ac:dyDescent="0.25">
      <c r="D223" s="24">
        <f t="shared" si="23"/>
        <v>48467</v>
      </c>
      <c r="E223" s="2">
        <f t="shared" si="18"/>
        <v>1603.83</v>
      </c>
      <c r="F223" s="2">
        <f t="shared" si="19"/>
        <v>1803.61</v>
      </c>
      <c r="G223" s="25">
        <f t="shared" si="20"/>
        <v>0.04</v>
      </c>
      <c r="H223" s="2">
        <f t="shared" si="21"/>
        <v>-199.78</v>
      </c>
      <c r="I223" s="2">
        <f t="shared" si="22"/>
        <v>-61736.839999999902</v>
      </c>
    </row>
    <row r="224" spans="4:9" x14ac:dyDescent="0.25">
      <c r="D224" s="24">
        <f t="shared" si="23"/>
        <v>48497</v>
      </c>
      <c r="E224" s="2">
        <f t="shared" si="18"/>
        <v>1603.83</v>
      </c>
      <c r="F224" s="2">
        <f t="shared" si="19"/>
        <v>1809.62</v>
      </c>
      <c r="G224" s="25">
        <f t="shared" si="20"/>
        <v>0.04</v>
      </c>
      <c r="H224" s="2">
        <f t="shared" si="21"/>
        <v>-205.79</v>
      </c>
      <c r="I224" s="2">
        <f t="shared" si="22"/>
        <v>-63546.459999999905</v>
      </c>
    </row>
    <row r="225" spans="4:9" x14ac:dyDescent="0.25">
      <c r="D225" s="24">
        <f t="shared" si="23"/>
        <v>48528</v>
      </c>
      <c r="E225" s="2">
        <f t="shared" si="18"/>
        <v>1603.83</v>
      </c>
      <c r="F225" s="2">
        <f t="shared" si="19"/>
        <v>1815.6499999999999</v>
      </c>
      <c r="G225" s="25">
        <f t="shared" si="20"/>
        <v>0.04</v>
      </c>
      <c r="H225" s="2">
        <f t="shared" si="21"/>
        <v>-211.82</v>
      </c>
      <c r="I225" s="2">
        <f t="shared" si="22"/>
        <v>-65362.109999999906</v>
      </c>
    </row>
    <row r="226" spans="4:9" x14ac:dyDescent="0.25">
      <c r="D226" s="24">
        <f t="shared" si="23"/>
        <v>48558</v>
      </c>
      <c r="E226" s="2">
        <f t="shared" si="18"/>
        <v>1603.83</v>
      </c>
      <c r="F226" s="2">
        <f t="shared" si="19"/>
        <v>1821.6999999999998</v>
      </c>
      <c r="G226" s="25">
        <f t="shared" si="20"/>
        <v>0.04</v>
      </c>
      <c r="H226" s="2">
        <f t="shared" si="21"/>
        <v>-217.87</v>
      </c>
      <c r="I226" s="2">
        <f t="shared" si="22"/>
        <v>-67183.80999999991</v>
      </c>
    </row>
    <row r="227" spans="4:9" x14ac:dyDescent="0.25">
      <c r="D227" s="24">
        <f t="shared" si="23"/>
        <v>48589</v>
      </c>
      <c r="E227" s="2">
        <f t="shared" si="18"/>
        <v>1603.83</v>
      </c>
      <c r="F227" s="2">
        <f t="shared" si="19"/>
        <v>1827.78</v>
      </c>
      <c r="G227" s="25">
        <f t="shared" si="20"/>
        <v>0.04</v>
      </c>
      <c r="H227" s="2">
        <f t="shared" si="21"/>
        <v>-223.95</v>
      </c>
      <c r="I227" s="2">
        <f t="shared" si="22"/>
        <v>-69011.589999999909</v>
      </c>
    </row>
    <row r="228" spans="4:9" x14ac:dyDescent="0.25">
      <c r="D228" s="24">
        <f t="shared" si="23"/>
        <v>48620</v>
      </c>
      <c r="E228" s="2">
        <f t="shared" si="18"/>
        <v>1603.83</v>
      </c>
      <c r="F228" s="2">
        <f t="shared" si="19"/>
        <v>1833.87</v>
      </c>
      <c r="G228" s="25">
        <f t="shared" si="20"/>
        <v>0.04</v>
      </c>
      <c r="H228" s="2">
        <f t="shared" si="21"/>
        <v>-230.04</v>
      </c>
      <c r="I228" s="2">
        <f t="shared" si="22"/>
        <v>-70845.459999999905</v>
      </c>
    </row>
    <row r="229" spans="4:9" x14ac:dyDescent="0.25">
      <c r="D229" s="24">
        <f t="shared" si="23"/>
        <v>48648</v>
      </c>
      <c r="E229" s="2">
        <f t="shared" si="18"/>
        <v>1603.83</v>
      </c>
      <c r="F229" s="2">
        <f t="shared" si="19"/>
        <v>1839.98</v>
      </c>
      <c r="G229" s="25">
        <f t="shared" si="20"/>
        <v>0.04</v>
      </c>
      <c r="H229" s="2">
        <f t="shared" si="21"/>
        <v>-236.15</v>
      </c>
      <c r="I229" s="2">
        <f t="shared" si="22"/>
        <v>-72685.4399999999</v>
      </c>
    </row>
    <row r="230" spans="4:9" x14ac:dyDescent="0.25">
      <c r="D230" s="24">
        <f t="shared" si="23"/>
        <v>48679</v>
      </c>
      <c r="E230" s="2">
        <f t="shared" si="18"/>
        <v>1603.83</v>
      </c>
      <c r="F230" s="2">
        <f t="shared" si="19"/>
        <v>1846.11</v>
      </c>
      <c r="G230" s="25">
        <f t="shared" si="20"/>
        <v>0.04</v>
      </c>
      <c r="H230" s="2">
        <f t="shared" si="21"/>
        <v>-242.28</v>
      </c>
      <c r="I230" s="2">
        <f t="shared" si="22"/>
        <v>-74531.549999999901</v>
      </c>
    </row>
    <row r="231" spans="4:9" x14ac:dyDescent="0.25">
      <c r="D231" s="24">
        <f t="shared" si="23"/>
        <v>48709</v>
      </c>
      <c r="E231" s="2">
        <f t="shared" si="18"/>
        <v>1603.83</v>
      </c>
      <c r="F231" s="2">
        <f t="shared" si="19"/>
        <v>1852.27</v>
      </c>
      <c r="G231" s="25">
        <f t="shared" si="20"/>
        <v>0.04</v>
      </c>
      <c r="H231" s="2">
        <f t="shared" si="21"/>
        <v>-248.44</v>
      </c>
      <c r="I231" s="2">
        <f t="shared" si="22"/>
        <v>-76383.819999999905</v>
      </c>
    </row>
    <row r="232" spans="4:9" x14ac:dyDescent="0.25">
      <c r="D232" s="24">
        <f t="shared" si="23"/>
        <v>48740</v>
      </c>
      <c r="E232" s="2">
        <f t="shared" si="18"/>
        <v>1603.83</v>
      </c>
      <c r="F232" s="2">
        <f t="shared" si="19"/>
        <v>1858.44</v>
      </c>
      <c r="G232" s="25">
        <f t="shared" si="20"/>
        <v>0.04</v>
      </c>
      <c r="H232" s="2">
        <f t="shared" si="21"/>
        <v>-254.61</v>
      </c>
      <c r="I232" s="2">
        <f t="shared" si="22"/>
        <v>-78242.259999999907</v>
      </c>
    </row>
    <row r="233" spans="4:9" x14ac:dyDescent="0.25">
      <c r="D233" s="24">
        <f t="shared" si="23"/>
        <v>48770</v>
      </c>
      <c r="E233" s="2">
        <f t="shared" si="18"/>
        <v>1603.83</v>
      </c>
      <c r="F233" s="2">
        <f t="shared" si="19"/>
        <v>1864.6399999999999</v>
      </c>
      <c r="G233" s="25">
        <f t="shared" si="20"/>
        <v>0.04</v>
      </c>
      <c r="H233" s="2">
        <f t="shared" si="21"/>
        <v>-260.81</v>
      </c>
      <c r="I233" s="2">
        <f t="shared" si="22"/>
        <v>-80106.899999999907</v>
      </c>
    </row>
    <row r="234" spans="4:9" x14ac:dyDescent="0.25">
      <c r="D234" s="24">
        <f t="shared" si="23"/>
        <v>48801</v>
      </c>
      <c r="E234" s="2">
        <f t="shared" si="18"/>
        <v>1603.83</v>
      </c>
      <c r="F234" s="2">
        <f t="shared" si="19"/>
        <v>1870.85</v>
      </c>
      <c r="G234" s="25">
        <f t="shared" si="20"/>
        <v>0.04</v>
      </c>
      <c r="H234" s="2">
        <f t="shared" si="21"/>
        <v>-267.02</v>
      </c>
      <c r="I234" s="2">
        <f t="shared" si="22"/>
        <v>-81977.749999999913</v>
      </c>
    </row>
    <row r="235" spans="4:9" x14ac:dyDescent="0.25">
      <c r="D235" s="24">
        <f t="shared" si="23"/>
        <v>48832</v>
      </c>
      <c r="E235" s="2">
        <f t="shared" si="18"/>
        <v>1603.83</v>
      </c>
      <c r="F235" s="2">
        <f t="shared" si="19"/>
        <v>1877.09</v>
      </c>
      <c r="G235" s="25">
        <f t="shared" si="20"/>
        <v>0.04</v>
      </c>
      <c r="H235" s="2">
        <f t="shared" si="21"/>
        <v>-273.26</v>
      </c>
      <c r="I235" s="2">
        <f t="shared" si="22"/>
        <v>-83854.839999999909</v>
      </c>
    </row>
    <row r="236" spans="4:9" x14ac:dyDescent="0.25">
      <c r="D236" s="24">
        <f t="shared" si="23"/>
        <v>48862</v>
      </c>
      <c r="E236" s="2">
        <f t="shared" si="18"/>
        <v>1603.83</v>
      </c>
      <c r="F236" s="2">
        <f t="shared" si="19"/>
        <v>1883.35</v>
      </c>
      <c r="G236" s="25">
        <f t="shared" si="20"/>
        <v>0.04</v>
      </c>
      <c r="H236" s="2">
        <f t="shared" si="21"/>
        <v>-279.52</v>
      </c>
      <c r="I236" s="2">
        <f t="shared" si="22"/>
        <v>-85738.189999999915</v>
      </c>
    </row>
    <row r="237" spans="4:9" x14ac:dyDescent="0.25">
      <c r="D237" s="24">
        <f t="shared" si="23"/>
        <v>48893</v>
      </c>
      <c r="E237" s="2">
        <f t="shared" si="18"/>
        <v>1603.83</v>
      </c>
      <c r="F237" s="2">
        <f t="shared" si="19"/>
        <v>1889.62</v>
      </c>
      <c r="G237" s="25">
        <f t="shared" si="20"/>
        <v>0.04</v>
      </c>
      <c r="H237" s="2">
        <f t="shared" si="21"/>
        <v>-285.79000000000002</v>
      </c>
      <c r="I237" s="2">
        <f t="shared" si="22"/>
        <v>-87627.80999999991</v>
      </c>
    </row>
    <row r="238" spans="4:9" x14ac:dyDescent="0.25">
      <c r="D238" s="24">
        <f t="shared" si="23"/>
        <v>48923</v>
      </c>
      <c r="E238" s="2">
        <f t="shared" si="18"/>
        <v>1603.83</v>
      </c>
      <c r="F238" s="2">
        <f t="shared" si="19"/>
        <v>1895.9199999999998</v>
      </c>
      <c r="G238" s="25">
        <f t="shared" si="20"/>
        <v>0.04</v>
      </c>
      <c r="H238" s="2">
        <f t="shared" si="21"/>
        <v>-292.08999999999997</v>
      </c>
      <c r="I238" s="2">
        <f t="shared" si="22"/>
        <v>-89523.729999999909</v>
      </c>
    </row>
    <row r="239" spans="4:9" x14ac:dyDescent="0.25">
      <c r="D239" s="24">
        <f t="shared" si="23"/>
        <v>48954</v>
      </c>
      <c r="E239" s="2">
        <f t="shared" si="18"/>
        <v>1603.83</v>
      </c>
      <c r="F239" s="2">
        <f t="shared" si="19"/>
        <v>1902.24</v>
      </c>
      <c r="G239" s="25">
        <f t="shared" si="20"/>
        <v>0.04</v>
      </c>
      <c r="H239" s="2">
        <f t="shared" si="21"/>
        <v>-298.41000000000003</v>
      </c>
      <c r="I239" s="2">
        <f t="shared" si="22"/>
        <v>-91425.969999999914</v>
      </c>
    </row>
    <row r="240" spans="4:9" x14ac:dyDescent="0.25">
      <c r="D240" s="24">
        <f t="shared" si="23"/>
        <v>48985</v>
      </c>
      <c r="E240" s="2">
        <f t="shared" si="18"/>
        <v>1603.83</v>
      </c>
      <c r="F240" s="2">
        <f t="shared" si="19"/>
        <v>1908.58</v>
      </c>
      <c r="G240" s="25">
        <f t="shared" si="20"/>
        <v>0.04</v>
      </c>
      <c r="H240" s="2">
        <f t="shared" si="21"/>
        <v>-304.75</v>
      </c>
      <c r="I240" s="2">
        <f t="shared" si="22"/>
        <v>-93334.549999999916</v>
      </c>
    </row>
    <row r="241" spans="4:9" x14ac:dyDescent="0.25">
      <c r="D241" s="24">
        <f t="shared" si="23"/>
        <v>49013</v>
      </c>
      <c r="E241" s="2">
        <f t="shared" si="18"/>
        <v>1603.83</v>
      </c>
      <c r="F241" s="2">
        <f t="shared" si="19"/>
        <v>1914.9499999999998</v>
      </c>
      <c r="G241" s="25">
        <f t="shared" si="20"/>
        <v>0.04</v>
      </c>
      <c r="H241" s="2">
        <f t="shared" si="21"/>
        <v>-311.12</v>
      </c>
      <c r="I241" s="2">
        <f t="shared" si="22"/>
        <v>-95249.499999999913</v>
      </c>
    </row>
    <row r="242" spans="4:9" x14ac:dyDescent="0.25">
      <c r="D242" s="24">
        <f t="shared" si="23"/>
        <v>49044</v>
      </c>
      <c r="E242" s="2">
        <f t="shared" si="18"/>
        <v>1603.83</v>
      </c>
      <c r="F242" s="2">
        <f t="shared" si="19"/>
        <v>1921.33</v>
      </c>
      <c r="G242" s="25">
        <f t="shared" si="20"/>
        <v>0.04</v>
      </c>
      <c r="H242" s="2">
        <f t="shared" si="21"/>
        <v>-317.5</v>
      </c>
      <c r="I242" s="2">
        <f t="shared" si="22"/>
        <v>-97170.829999999914</v>
      </c>
    </row>
    <row r="243" spans="4:9" x14ac:dyDescent="0.25">
      <c r="D243" s="24">
        <f t="shared" si="23"/>
        <v>49074</v>
      </c>
      <c r="E243" s="2">
        <f t="shared" si="18"/>
        <v>1603.83</v>
      </c>
      <c r="F243" s="2">
        <f t="shared" si="19"/>
        <v>1927.73</v>
      </c>
      <c r="G243" s="25">
        <f t="shared" si="20"/>
        <v>0.04</v>
      </c>
      <c r="H243" s="2">
        <f t="shared" si="21"/>
        <v>-323.89999999999998</v>
      </c>
      <c r="I243" s="2">
        <f t="shared" si="22"/>
        <v>-99098.55999999991</v>
      </c>
    </row>
    <row r="244" spans="4:9" x14ac:dyDescent="0.25">
      <c r="D244" s="24">
        <f t="shared" si="23"/>
        <v>49105</v>
      </c>
      <c r="E244" s="2">
        <f t="shared" si="18"/>
        <v>1603.83</v>
      </c>
      <c r="F244" s="2">
        <f t="shared" si="19"/>
        <v>1934.1599999999999</v>
      </c>
      <c r="G244" s="25">
        <f t="shared" si="20"/>
        <v>0.04</v>
      </c>
      <c r="H244" s="2">
        <f t="shared" si="21"/>
        <v>-330.33</v>
      </c>
      <c r="I244" s="2">
        <f t="shared" si="22"/>
        <v>-101032.71999999991</v>
      </c>
    </row>
    <row r="245" spans="4:9" x14ac:dyDescent="0.25">
      <c r="D245" s="24">
        <f t="shared" si="23"/>
        <v>49135</v>
      </c>
      <c r="E245" s="2">
        <f t="shared" si="18"/>
        <v>1603.83</v>
      </c>
      <c r="F245" s="2">
        <f t="shared" si="19"/>
        <v>1940.61</v>
      </c>
      <c r="G245" s="25">
        <f t="shared" si="20"/>
        <v>0.04</v>
      </c>
      <c r="H245" s="2">
        <f t="shared" si="21"/>
        <v>-336.78</v>
      </c>
      <c r="I245" s="2">
        <f t="shared" si="22"/>
        <v>-102973.32999999991</v>
      </c>
    </row>
    <row r="246" spans="4:9" x14ac:dyDescent="0.25">
      <c r="D246" s="24">
        <f t="shared" si="23"/>
        <v>49166</v>
      </c>
      <c r="E246" s="2">
        <f t="shared" si="18"/>
        <v>1603.83</v>
      </c>
      <c r="F246" s="2">
        <f t="shared" si="19"/>
        <v>1947.07</v>
      </c>
      <c r="G246" s="25">
        <f t="shared" si="20"/>
        <v>0.04</v>
      </c>
      <c r="H246" s="2">
        <f t="shared" si="21"/>
        <v>-343.24</v>
      </c>
      <c r="I246" s="2">
        <f t="shared" si="22"/>
        <v>-104920.39999999992</v>
      </c>
    </row>
    <row r="247" spans="4:9" x14ac:dyDescent="0.25">
      <c r="D247" s="24">
        <f t="shared" si="23"/>
        <v>49197</v>
      </c>
      <c r="E247" s="2">
        <f t="shared" si="18"/>
        <v>1603.83</v>
      </c>
      <c r="F247" s="2">
        <f t="shared" si="19"/>
        <v>1953.56</v>
      </c>
      <c r="G247" s="25">
        <f t="shared" si="20"/>
        <v>0.04</v>
      </c>
      <c r="H247" s="2">
        <f t="shared" si="21"/>
        <v>-349.73</v>
      </c>
      <c r="I247" s="2">
        <f t="shared" si="22"/>
        <v>-106873.95999999992</v>
      </c>
    </row>
    <row r="248" spans="4:9" x14ac:dyDescent="0.25">
      <c r="D248" s="24">
        <f t="shared" si="23"/>
        <v>49227</v>
      </c>
      <c r="E248" s="2">
        <f t="shared" si="18"/>
        <v>1603.83</v>
      </c>
      <c r="F248" s="2">
        <f t="shared" si="19"/>
        <v>1960.08</v>
      </c>
      <c r="G248" s="25">
        <f t="shared" si="20"/>
        <v>0.04</v>
      </c>
      <c r="H248" s="2">
        <f t="shared" si="21"/>
        <v>-356.25</v>
      </c>
      <c r="I248" s="2">
        <f t="shared" si="22"/>
        <v>-108834.03999999992</v>
      </c>
    </row>
    <row r="249" spans="4:9" x14ac:dyDescent="0.25">
      <c r="D249" s="24">
        <f t="shared" si="23"/>
        <v>49258</v>
      </c>
      <c r="E249" s="2">
        <f t="shared" si="18"/>
        <v>1603.83</v>
      </c>
      <c r="F249" s="2">
        <f t="shared" si="19"/>
        <v>1966.61</v>
      </c>
      <c r="G249" s="25">
        <f t="shared" si="20"/>
        <v>0.04</v>
      </c>
      <c r="H249" s="2">
        <f t="shared" si="21"/>
        <v>-362.78</v>
      </c>
      <c r="I249" s="2">
        <f t="shared" si="22"/>
        <v>-110800.64999999992</v>
      </c>
    </row>
    <row r="250" spans="4:9" x14ac:dyDescent="0.25">
      <c r="D250" s="24">
        <f t="shared" si="23"/>
        <v>49288</v>
      </c>
      <c r="E250" s="2">
        <f t="shared" si="18"/>
        <v>1603.83</v>
      </c>
      <c r="F250" s="2">
        <f t="shared" si="19"/>
        <v>1973.1699999999998</v>
      </c>
      <c r="G250" s="25">
        <f t="shared" si="20"/>
        <v>0.04</v>
      </c>
      <c r="H250" s="2">
        <f t="shared" si="21"/>
        <v>-369.34</v>
      </c>
      <c r="I250" s="2">
        <f t="shared" si="22"/>
        <v>-112773.81999999992</v>
      </c>
    </row>
    <row r="251" spans="4:9" x14ac:dyDescent="0.25">
      <c r="D251" s="24">
        <f t="shared" si="23"/>
        <v>49319</v>
      </c>
      <c r="E251" s="2">
        <f t="shared" si="18"/>
        <v>1603.83</v>
      </c>
      <c r="F251" s="2">
        <f t="shared" si="19"/>
        <v>1979.74</v>
      </c>
      <c r="G251" s="25">
        <f t="shared" si="20"/>
        <v>0.04</v>
      </c>
      <c r="H251" s="2">
        <f t="shared" si="21"/>
        <v>-375.91</v>
      </c>
      <c r="I251" s="2">
        <f t="shared" si="22"/>
        <v>-114753.55999999992</v>
      </c>
    </row>
    <row r="252" spans="4:9" x14ac:dyDescent="0.25">
      <c r="D252" s="24">
        <f t="shared" si="23"/>
        <v>49350</v>
      </c>
      <c r="E252" s="2">
        <f t="shared" si="18"/>
        <v>1603.83</v>
      </c>
      <c r="F252" s="2">
        <f t="shared" si="19"/>
        <v>1986.34</v>
      </c>
      <c r="G252" s="25">
        <f t="shared" si="20"/>
        <v>0.04</v>
      </c>
      <c r="H252" s="2">
        <f t="shared" si="21"/>
        <v>-382.51</v>
      </c>
      <c r="I252" s="2">
        <f t="shared" si="22"/>
        <v>-116739.89999999992</v>
      </c>
    </row>
    <row r="253" spans="4:9" x14ac:dyDescent="0.25">
      <c r="D253" s="24">
        <f t="shared" si="23"/>
        <v>49378</v>
      </c>
      <c r="E253" s="2">
        <f t="shared" si="18"/>
        <v>1603.83</v>
      </c>
      <c r="F253" s="2">
        <f t="shared" si="19"/>
        <v>1992.96</v>
      </c>
      <c r="G253" s="25">
        <f t="shared" si="20"/>
        <v>0.04</v>
      </c>
      <c r="H253" s="2">
        <f t="shared" si="21"/>
        <v>-389.13</v>
      </c>
      <c r="I253" s="2">
        <f t="shared" si="22"/>
        <v>-118732.85999999993</v>
      </c>
    </row>
    <row r="254" spans="4:9" x14ac:dyDescent="0.25">
      <c r="D254" s="24">
        <f t="shared" si="23"/>
        <v>49409</v>
      </c>
      <c r="E254" s="2">
        <f t="shared" si="18"/>
        <v>1603.83</v>
      </c>
      <c r="F254" s="2">
        <f t="shared" si="19"/>
        <v>1999.61</v>
      </c>
      <c r="G254" s="25">
        <f t="shared" si="20"/>
        <v>0.04</v>
      </c>
      <c r="H254" s="2">
        <f t="shared" si="21"/>
        <v>-395.78</v>
      </c>
      <c r="I254" s="2">
        <f t="shared" si="22"/>
        <v>-120732.46999999993</v>
      </c>
    </row>
    <row r="255" spans="4:9" x14ac:dyDescent="0.25">
      <c r="D255" s="24">
        <f t="shared" si="23"/>
        <v>49439</v>
      </c>
      <c r="E255" s="2">
        <f t="shared" si="18"/>
        <v>1603.83</v>
      </c>
      <c r="F255" s="2">
        <f t="shared" si="19"/>
        <v>2006.27</v>
      </c>
      <c r="G255" s="25">
        <f t="shared" si="20"/>
        <v>0.04</v>
      </c>
      <c r="H255" s="2">
        <f t="shared" si="21"/>
        <v>-402.44</v>
      </c>
      <c r="I255" s="2">
        <f t="shared" si="22"/>
        <v>-122738.73999999993</v>
      </c>
    </row>
    <row r="256" spans="4:9" x14ac:dyDescent="0.25">
      <c r="D256" s="24">
        <f t="shared" si="23"/>
        <v>49470</v>
      </c>
      <c r="E256" s="2">
        <f t="shared" si="18"/>
        <v>1603.83</v>
      </c>
      <c r="F256" s="2">
        <f t="shared" si="19"/>
        <v>2012.96</v>
      </c>
      <c r="G256" s="25">
        <f t="shared" si="20"/>
        <v>0.04</v>
      </c>
      <c r="H256" s="2">
        <f t="shared" si="21"/>
        <v>-409.13</v>
      </c>
      <c r="I256" s="2">
        <f t="shared" si="22"/>
        <v>-124751.69999999994</v>
      </c>
    </row>
    <row r="257" spans="4:9" x14ac:dyDescent="0.25">
      <c r="D257" s="24">
        <f t="shared" si="23"/>
        <v>49500</v>
      </c>
      <c r="E257" s="2">
        <f t="shared" si="18"/>
        <v>1603.83</v>
      </c>
      <c r="F257" s="2">
        <f t="shared" si="19"/>
        <v>2019.6699999999998</v>
      </c>
      <c r="G257" s="25">
        <f t="shared" si="20"/>
        <v>0.04</v>
      </c>
      <c r="H257" s="2">
        <f t="shared" si="21"/>
        <v>-415.84</v>
      </c>
      <c r="I257" s="2">
        <f t="shared" si="22"/>
        <v>-126771.36999999994</v>
      </c>
    </row>
    <row r="258" spans="4:9" x14ac:dyDescent="0.25">
      <c r="D258" s="24">
        <f t="shared" si="23"/>
        <v>49531</v>
      </c>
      <c r="E258" s="2">
        <f t="shared" si="18"/>
        <v>1603.83</v>
      </c>
      <c r="F258" s="2">
        <f t="shared" si="19"/>
        <v>2026.3999999999999</v>
      </c>
      <c r="G258" s="25">
        <f t="shared" si="20"/>
        <v>0.04</v>
      </c>
      <c r="H258" s="2">
        <f t="shared" si="21"/>
        <v>-422.57</v>
      </c>
      <c r="I258" s="2">
        <f t="shared" si="22"/>
        <v>-128797.76999999993</v>
      </c>
    </row>
    <row r="259" spans="4:9" x14ac:dyDescent="0.25">
      <c r="D259" s="24">
        <f t="shared" si="23"/>
        <v>49562</v>
      </c>
      <c r="E259" s="2">
        <f t="shared" si="18"/>
        <v>1603.83</v>
      </c>
      <c r="F259" s="2">
        <f t="shared" si="19"/>
        <v>2033.1599999999999</v>
      </c>
      <c r="G259" s="25">
        <f t="shared" si="20"/>
        <v>0.04</v>
      </c>
      <c r="H259" s="2">
        <f t="shared" si="21"/>
        <v>-429.33</v>
      </c>
      <c r="I259" s="2">
        <f t="shared" si="22"/>
        <v>-130830.92999999993</v>
      </c>
    </row>
    <row r="260" spans="4:9" x14ac:dyDescent="0.25">
      <c r="D260" s="24">
        <f t="shared" si="23"/>
        <v>49592</v>
      </c>
      <c r="E260" s="2">
        <f t="shared" si="18"/>
        <v>1603.83</v>
      </c>
      <c r="F260" s="2">
        <f t="shared" si="19"/>
        <v>2039.9299999999998</v>
      </c>
      <c r="G260" s="25">
        <f t="shared" si="20"/>
        <v>0.04</v>
      </c>
      <c r="H260" s="2">
        <f t="shared" si="21"/>
        <v>-436.1</v>
      </c>
      <c r="I260" s="2">
        <f t="shared" si="22"/>
        <v>-132870.85999999993</v>
      </c>
    </row>
    <row r="261" spans="4:9" x14ac:dyDescent="0.25">
      <c r="D261" s="24">
        <f t="shared" si="23"/>
        <v>49623</v>
      </c>
      <c r="E261" s="2">
        <f t="shared" si="18"/>
        <v>1603.83</v>
      </c>
      <c r="F261" s="2">
        <f t="shared" si="19"/>
        <v>2046.73</v>
      </c>
      <c r="G261" s="25">
        <f t="shared" si="20"/>
        <v>0.04</v>
      </c>
      <c r="H261" s="2">
        <f t="shared" si="21"/>
        <v>-442.9</v>
      </c>
      <c r="I261" s="2">
        <f t="shared" si="22"/>
        <v>-134917.58999999994</v>
      </c>
    </row>
    <row r="262" spans="4:9" x14ac:dyDescent="0.25">
      <c r="D262" s="24">
        <f t="shared" si="23"/>
        <v>49653</v>
      </c>
      <c r="E262" s="2">
        <f t="shared" si="18"/>
        <v>1603.83</v>
      </c>
      <c r="F262" s="2">
        <f t="shared" si="19"/>
        <v>2053.56</v>
      </c>
      <c r="G262" s="25">
        <f t="shared" si="20"/>
        <v>0.04</v>
      </c>
      <c r="H262" s="2">
        <f t="shared" si="21"/>
        <v>-449.73</v>
      </c>
      <c r="I262" s="2">
        <f t="shared" si="22"/>
        <v>-136971.14999999994</v>
      </c>
    </row>
    <row r="263" spans="4:9" x14ac:dyDescent="0.25">
      <c r="D263" s="24">
        <f t="shared" si="23"/>
        <v>49684</v>
      </c>
      <c r="E263" s="2">
        <f t="shared" si="18"/>
        <v>1603.83</v>
      </c>
      <c r="F263" s="2">
        <f t="shared" si="19"/>
        <v>2060.4</v>
      </c>
      <c r="G263" s="25">
        <f t="shared" si="20"/>
        <v>0.04</v>
      </c>
      <c r="H263" s="2">
        <f t="shared" si="21"/>
        <v>-456.57</v>
      </c>
      <c r="I263" s="2">
        <f t="shared" si="22"/>
        <v>-139031.54999999993</v>
      </c>
    </row>
    <row r="264" spans="4:9" x14ac:dyDescent="0.25">
      <c r="D264" s="24">
        <f t="shared" si="23"/>
        <v>49715</v>
      </c>
      <c r="E264" s="2">
        <f t="shared" si="18"/>
        <v>1603.83</v>
      </c>
      <c r="F264" s="2">
        <f t="shared" si="19"/>
        <v>2067.27</v>
      </c>
      <c r="G264" s="25">
        <f t="shared" si="20"/>
        <v>0.04</v>
      </c>
      <c r="H264" s="2">
        <f t="shared" si="21"/>
        <v>-463.44</v>
      </c>
      <c r="I264" s="2">
        <f t="shared" si="22"/>
        <v>-141098.81999999992</v>
      </c>
    </row>
    <row r="265" spans="4:9" x14ac:dyDescent="0.25">
      <c r="D265" s="24">
        <f t="shared" si="23"/>
        <v>49744</v>
      </c>
      <c r="E265" s="2">
        <f t="shared" si="18"/>
        <v>1603.83</v>
      </c>
      <c r="F265" s="2">
        <f t="shared" si="19"/>
        <v>2074.16</v>
      </c>
      <c r="G265" s="25">
        <f t="shared" si="20"/>
        <v>0.04</v>
      </c>
      <c r="H265" s="2">
        <f t="shared" si="21"/>
        <v>-470.33</v>
      </c>
      <c r="I265" s="2">
        <f t="shared" si="22"/>
        <v>-143172.97999999992</v>
      </c>
    </row>
    <row r="266" spans="4:9" x14ac:dyDescent="0.25">
      <c r="D266" s="24">
        <f t="shared" si="23"/>
        <v>49775</v>
      </c>
      <c r="E266" s="2">
        <f t="shared" si="18"/>
        <v>1603.83</v>
      </c>
      <c r="F266" s="2">
        <f t="shared" si="19"/>
        <v>2081.0699999999997</v>
      </c>
      <c r="G266" s="25">
        <f t="shared" si="20"/>
        <v>0.04</v>
      </c>
      <c r="H266" s="2">
        <f t="shared" si="21"/>
        <v>-477.24</v>
      </c>
      <c r="I266" s="2">
        <f t="shared" si="22"/>
        <v>-145254.04999999993</v>
      </c>
    </row>
    <row r="267" spans="4:9" x14ac:dyDescent="0.25">
      <c r="D267" s="24">
        <f t="shared" si="23"/>
        <v>49805</v>
      </c>
      <c r="E267" s="2">
        <f t="shared" si="18"/>
        <v>1603.83</v>
      </c>
      <c r="F267" s="2">
        <f t="shared" si="19"/>
        <v>2088.0099999999998</v>
      </c>
      <c r="G267" s="25">
        <f t="shared" si="20"/>
        <v>0.04</v>
      </c>
      <c r="H267" s="2">
        <f t="shared" si="21"/>
        <v>-484.18</v>
      </c>
      <c r="I267" s="2">
        <f t="shared" si="22"/>
        <v>-147342.05999999994</v>
      </c>
    </row>
    <row r="268" spans="4:9" x14ac:dyDescent="0.25">
      <c r="D268" s="24">
        <f t="shared" si="23"/>
        <v>49836</v>
      </c>
      <c r="E268" s="2">
        <f t="shared" ref="E268:E331" si="24">-ROUND($C$6,2)</f>
        <v>1603.83</v>
      </c>
      <c r="F268" s="2">
        <f t="shared" ref="F268:F331" si="25">E268-H268</f>
        <v>2094.9699999999998</v>
      </c>
      <c r="G268" s="25">
        <f t="shared" ref="G268:G331" si="26">VLOOKUP(D268,$K$11:$L$23,2,TRUE)</f>
        <v>0.04</v>
      </c>
      <c r="H268" s="2">
        <f t="shared" ref="H268:H331" si="27">ROUND(I267*G268/12,2)</f>
        <v>-491.14</v>
      </c>
      <c r="I268" s="2">
        <f t="shared" ref="I268:I331" si="28">I267-F268</f>
        <v>-149437.02999999994</v>
      </c>
    </row>
    <row r="269" spans="4:9" x14ac:dyDescent="0.25">
      <c r="D269" s="24">
        <f t="shared" ref="D269:D332" si="29">DATE(YEAR(D268),MONTH(D268)+1,DAY(D268))</f>
        <v>49866</v>
      </c>
      <c r="E269" s="2">
        <f t="shared" si="24"/>
        <v>1603.83</v>
      </c>
      <c r="F269" s="2">
        <f t="shared" si="25"/>
        <v>2101.9499999999998</v>
      </c>
      <c r="G269" s="25">
        <f t="shared" si="26"/>
        <v>0.04</v>
      </c>
      <c r="H269" s="2">
        <f t="shared" si="27"/>
        <v>-498.12</v>
      </c>
      <c r="I269" s="2">
        <f t="shared" si="28"/>
        <v>-151538.97999999995</v>
      </c>
    </row>
    <row r="270" spans="4:9" x14ac:dyDescent="0.25">
      <c r="D270" s="24">
        <f t="shared" si="29"/>
        <v>49897</v>
      </c>
      <c r="E270" s="2">
        <f t="shared" si="24"/>
        <v>1603.83</v>
      </c>
      <c r="F270" s="2">
        <f t="shared" si="25"/>
        <v>2108.96</v>
      </c>
      <c r="G270" s="25">
        <f t="shared" si="26"/>
        <v>0.04</v>
      </c>
      <c r="H270" s="2">
        <f t="shared" si="27"/>
        <v>-505.13</v>
      </c>
      <c r="I270" s="2">
        <f t="shared" si="28"/>
        <v>-153647.93999999994</v>
      </c>
    </row>
    <row r="271" spans="4:9" x14ac:dyDescent="0.25">
      <c r="D271" s="24">
        <f t="shared" si="29"/>
        <v>49928</v>
      </c>
      <c r="E271" s="2">
        <f t="shared" si="24"/>
        <v>1603.83</v>
      </c>
      <c r="F271" s="2">
        <f t="shared" si="25"/>
        <v>2115.9899999999998</v>
      </c>
      <c r="G271" s="25">
        <f t="shared" si="26"/>
        <v>0.04</v>
      </c>
      <c r="H271" s="2">
        <f t="shared" si="27"/>
        <v>-512.16</v>
      </c>
      <c r="I271" s="2">
        <f t="shared" si="28"/>
        <v>-155763.92999999993</v>
      </c>
    </row>
    <row r="272" spans="4:9" x14ac:dyDescent="0.25">
      <c r="D272" s="24">
        <f t="shared" si="29"/>
        <v>49958</v>
      </c>
      <c r="E272" s="2">
        <f t="shared" si="24"/>
        <v>1603.83</v>
      </c>
      <c r="F272" s="2">
        <f t="shared" si="25"/>
        <v>2123.04</v>
      </c>
      <c r="G272" s="25">
        <f t="shared" si="26"/>
        <v>0.04</v>
      </c>
      <c r="H272" s="2">
        <f t="shared" si="27"/>
        <v>-519.21</v>
      </c>
      <c r="I272" s="2">
        <f t="shared" si="28"/>
        <v>-157886.96999999994</v>
      </c>
    </row>
    <row r="273" spans="4:9" x14ac:dyDescent="0.25">
      <c r="D273" s="24">
        <f t="shared" si="29"/>
        <v>49989</v>
      </c>
      <c r="E273" s="2">
        <f t="shared" si="24"/>
        <v>1603.83</v>
      </c>
      <c r="F273" s="2">
        <f t="shared" si="25"/>
        <v>2130.12</v>
      </c>
      <c r="G273" s="25">
        <f t="shared" si="26"/>
        <v>0.04</v>
      </c>
      <c r="H273" s="2">
        <f t="shared" si="27"/>
        <v>-526.29</v>
      </c>
      <c r="I273" s="2">
        <f t="shared" si="28"/>
        <v>-160017.08999999994</v>
      </c>
    </row>
    <row r="274" spans="4:9" x14ac:dyDescent="0.25">
      <c r="D274" s="24">
        <f t="shared" si="29"/>
        <v>50019</v>
      </c>
      <c r="E274" s="2">
        <f t="shared" si="24"/>
        <v>1603.83</v>
      </c>
      <c r="F274" s="2">
        <f t="shared" si="25"/>
        <v>2137.2199999999998</v>
      </c>
      <c r="G274" s="25">
        <f t="shared" si="26"/>
        <v>0.04</v>
      </c>
      <c r="H274" s="2">
        <f t="shared" si="27"/>
        <v>-533.39</v>
      </c>
      <c r="I274" s="2">
        <f t="shared" si="28"/>
        <v>-162154.30999999994</v>
      </c>
    </row>
    <row r="275" spans="4:9" x14ac:dyDescent="0.25">
      <c r="D275" s="24">
        <f t="shared" si="29"/>
        <v>50050</v>
      </c>
      <c r="E275" s="2">
        <f t="shared" si="24"/>
        <v>1603.83</v>
      </c>
      <c r="F275" s="2">
        <f t="shared" si="25"/>
        <v>2144.34</v>
      </c>
      <c r="G275" s="25">
        <f t="shared" si="26"/>
        <v>0.04</v>
      </c>
      <c r="H275" s="2">
        <f t="shared" si="27"/>
        <v>-540.51</v>
      </c>
      <c r="I275" s="2">
        <f t="shared" si="28"/>
        <v>-164298.64999999994</v>
      </c>
    </row>
    <row r="276" spans="4:9" x14ac:dyDescent="0.25">
      <c r="D276" s="24">
        <f t="shared" si="29"/>
        <v>50081</v>
      </c>
      <c r="E276" s="2">
        <f t="shared" si="24"/>
        <v>1603.83</v>
      </c>
      <c r="F276" s="2">
        <f t="shared" si="25"/>
        <v>2151.4899999999998</v>
      </c>
      <c r="G276" s="25">
        <f t="shared" si="26"/>
        <v>0.04</v>
      </c>
      <c r="H276" s="2">
        <f t="shared" si="27"/>
        <v>-547.66</v>
      </c>
      <c r="I276" s="2">
        <f t="shared" si="28"/>
        <v>-166450.13999999993</v>
      </c>
    </row>
    <row r="277" spans="4:9" x14ac:dyDescent="0.25">
      <c r="D277" s="24">
        <f t="shared" si="29"/>
        <v>50109</v>
      </c>
      <c r="E277" s="2">
        <f t="shared" si="24"/>
        <v>1603.83</v>
      </c>
      <c r="F277" s="2">
        <f t="shared" si="25"/>
        <v>2158.66</v>
      </c>
      <c r="G277" s="25">
        <f t="shared" si="26"/>
        <v>0.04</v>
      </c>
      <c r="H277" s="2">
        <f t="shared" si="27"/>
        <v>-554.83000000000004</v>
      </c>
      <c r="I277" s="2">
        <f t="shared" si="28"/>
        <v>-168608.79999999993</v>
      </c>
    </row>
    <row r="278" spans="4:9" x14ac:dyDescent="0.25">
      <c r="D278" s="24">
        <f t="shared" si="29"/>
        <v>50140</v>
      </c>
      <c r="E278" s="2">
        <f t="shared" si="24"/>
        <v>1603.83</v>
      </c>
      <c r="F278" s="2">
        <f t="shared" si="25"/>
        <v>2165.8599999999997</v>
      </c>
      <c r="G278" s="25">
        <f t="shared" si="26"/>
        <v>0.04</v>
      </c>
      <c r="H278" s="2">
        <f t="shared" si="27"/>
        <v>-562.03</v>
      </c>
      <c r="I278" s="2">
        <f t="shared" si="28"/>
        <v>-170774.65999999992</v>
      </c>
    </row>
    <row r="279" spans="4:9" x14ac:dyDescent="0.25">
      <c r="D279" s="24">
        <f t="shared" si="29"/>
        <v>50170</v>
      </c>
      <c r="E279" s="2">
        <f t="shared" si="24"/>
        <v>1603.83</v>
      </c>
      <c r="F279" s="2">
        <f t="shared" si="25"/>
        <v>2173.08</v>
      </c>
      <c r="G279" s="25">
        <f t="shared" si="26"/>
        <v>0.04</v>
      </c>
      <c r="H279" s="2">
        <f t="shared" si="27"/>
        <v>-569.25</v>
      </c>
      <c r="I279" s="2">
        <f t="shared" si="28"/>
        <v>-172947.7399999999</v>
      </c>
    </row>
    <row r="280" spans="4:9" x14ac:dyDescent="0.25">
      <c r="D280" s="24">
        <f t="shared" si="29"/>
        <v>50201</v>
      </c>
      <c r="E280" s="2">
        <f t="shared" si="24"/>
        <v>1603.83</v>
      </c>
      <c r="F280" s="2">
        <f t="shared" si="25"/>
        <v>2180.3199999999997</v>
      </c>
      <c r="G280" s="25">
        <f t="shared" si="26"/>
        <v>0.04</v>
      </c>
      <c r="H280" s="2">
        <f t="shared" si="27"/>
        <v>-576.49</v>
      </c>
      <c r="I280" s="2">
        <f t="shared" si="28"/>
        <v>-175128.05999999991</v>
      </c>
    </row>
    <row r="281" spans="4:9" x14ac:dyDescent="0.25">
      <c r="D281" s="24">
        <f t="shared" si="29"/>
        <v>50231</v>
      </c>
      <c r="E281" s="2">
        <f t="shared" si="24"/>
        <v>1603.83</v>
      </c>
      <c r="F281" s="2">
        <f t="shared" si="25"/>
        <v>2187.59</v>
      </c>
      <c r="G281" s="25">
        <f t="shared" si="26"/>
        <v>0.04</v>
      </c>
      <c r="H281" s="2">
        <f t="shared" si="27"/>
        <v>-583.76</v>
      </c>
      <c r="I281" s="2">
        <f t="shared" si="28"/>
        <v>-177315.64999999991</v>
      </c>
    </row>
    <row r="282" spans="4:9" x14ac:dyDescent="0.25">
      <c r="D282" s="24">
        <f t="shared" si="29"/>
        <v>50262</v>
      </c>
      <c r="E282" s="2">
        <f t="shared" si="24"/>
        <v>1603.83</v>
      </c>
      <c r="F282" s="2">
        <f t="shared" si="25"/>
        <v>2194.88</v>
      </c>
      <c r="G282" s="25">
        <f t="shared" si="26"/>
        <v>0.04</v>
      </c>
      <c r="H282" s="2">
        <f t="shared" si="27"/>
        <v>-591.04999999999995</v>
      </c>
      <c r="I282" s="2">
        <f t="shared" si="28"/>
        <v>-179510.52999999991</v>
      </c>
    </row>
    <row r="283" spans="4:9" x14ac:dyDescent="0.25">
      <c r="D283" s="24">
        <f t="shared" si="29"/>
        <v>50293</v>
      </c>
      <c r="E283" s="2">
        <f t="shared" si="24"/>
        <v>1603.83</v>
      </c>
      <c r="F283" s="2">
        <f t="shared" si="25"/>
        <v>2202.1999999999998</v>
      </c>
      <c r="G283" s="25">
        <f t="shared" si="26"/>
        <v>0.04</v>
      </c>
      <c r="H283" s="2">
        <f t="shared" si="27"/>
        <v>-598.37</v>
      </c>
      <c r="I283" s="2">
        <f t="shared" si="28"/>
        <v>-181712.72999999992</v>
      </c>
    </row>
    <row r="284" spans="4:9" x14ac:dyDescent="0.25">
      <c r="D284" s="24">
        <f t="shared" si="29"/>
        <v>50323</v>
      </c>
      <c r="E284" s="2">
        <f t="shared" si="24"/>
        <v>1603.83</v>
      </c>
      <c r="F284" s="2">
        <f t="shared" si="25"/>
        <v>2209.54</v>
      </c>
      <c r="G284" s="25">
        <f t="shared" si="26"/>
        <v>0.04</v>
      </c>
      <c r="H284" s="2">
        <f t="shared" si="27"/>
        <v>-605.71</v>
      </c>
      <c r="I284" s="2">
        <f t="shared" si="28"/>
        <v>-183922.26999999993</v>
      </c>
    </row>
    <row r="285" spans="4:9" x14ac:dyDescent="0.25">
      <c r="D285" s="24">
        <f t="shared" si="29"/>
        <v>50354</v>
      </c>
      <c r="E285" s="2">
        <f t="shared" si="24"/>
        <v>1603.83</v>
      </c>
      <c r="F285" s="2">
        <f t="shared" si="25"/>
        <v>2216.9</v>
      </c>
      <c r="G285" s="25">
        <f t="shared" si="26"/>
        <v>0.04</v>
      </c>
      <c r="H285" s="2">
        <f t="shared" si="27"/>
        <v>-613.07000000000005</v>
      </c>
      <c r="I285" s="2">
        <f t="shared" si="28"/>
        <v>-186139.16999999993</v>
      </c>
    </row>
    <row r="286" spans="4:9" x14ac:dyDescent="0.25">
      <c r="D286" s="24">
        <f t="shared" si="29"/>
        <v>50384</v>
      </c>
      <c r="E286" s="2">
        <f t="shared" si="24"/>
        <v>1603.83</v>
      </c>
      <c r="F286" s="2">
        <f t="shared" si="25"/>
        <v>2224.29</v>
      </c>
      <c r="G286" s="25">
        <f t="shared" si="26"/>
        <v>0.04</v>
      </c>
      <c r="H286" s="2">
        <f t="shared" si="27"/>
        <v>-620.46</v>
      </c>
      <c r="I286" s="2">
        <f t="shared" si="28"/>
        <v>-188363.45999999993</v>
      </c>
    </row>
    <row r="287" spans="4:9" x14ac:dyDescent="0.25">
      <c r="D287" s="24">
        <f t="shared" si="29"/>
        <v>50415</v>
      </c>
      <c r="E287" s="2">
        <f t="shared" si="24"/>
        <v>1603.83</v>
      </c>
      <c r="F287" s="2">
        <f t="shared" si="25"/>
        <v>2231.71</v>
      </c>
      <c r="G287" s="25">
        <f t="shared" si="26"/>
        <v>0.04</v>
      </c>
      <c r="H287" s="2">
        <f t="shared" si="27"/>
        <v>-627.88</v>
      </c>
      <c r="I287" s="2">
        <f t="shared" si="28"/>
        <v>-190595.16999999993</v>
      </c>
    </row>
    <row r="288" spans="4:9" x14ac:dyDescent="0.25">
      <c r="D288" s="24">
        <f t="shared" si="29"/>
        <v>50446</v>
      </c>
      <c r="E288" s="2">
        <f t="shared" si="24"/>
        <v>1603.83</v>
      </c>
      <c r="F288" s="2">
        <f t="shared" si="25"/>
        <v>2239.15</v>
      </c>
      <c r="G288" s="25">
        <f t="shared" si="26"/>
        <v>0.04</v>
      </c>
      <c r="H288" s="2">
        <f t="shared" si="27"/>
        <v>-635.32000000000005</v>
      </c>
      <c r="I288" s="2">
        <f t="shared" si="28"/>
        <v>-192834.31999999992</v>
      </c>
    </row>
    <row r="289" spans="4:9" x14ac:dyDescent="0.25">
      <c r="D289" s="24">
        <f t="shared" si="29"/>
        <v>50474</v>
      </c>
      <c r="E289" s="2">
        <f t="shared" si="24"/>
        <v>1603.83</v>
      </c>
      <c r="F289" s="2">
        <f t="shared" si="25"/>
        <v>2246.6099999999997</v>
      </c>
      <c r="G289" s="25">
        <f t="shared" si="26"/>
        <v>0.04</v>
      </c>
      <c r="H289" s="2">
        <f t="shared" si="27"/>
        <v>-642.78</v>
      </c>
      <c r="I289" s="2">
        <f t="shared" si="28"/>
        <v>-195080.92999999991</v>
      </c>
    </row>
    <row r="290" spans="4:9" x14ac:dyDescent="0.25">
      <c r="D290" s="24">
        <f t="shared" si="29"/>
        <v>50505</v>
      </c>
      <c r="E290" s="2">
        <f t="shared" si="24"/>
        <v>1603.83</v>
      </c>
      <c r="F290" s="2">
        <f t="shared" si="25"/>
        <v>2254.1</v>
      </c>
      <c r="G290" s="25">
        <f t="shared" si="26"/>
        <v>0.04</v>
      </c>
      <c r="H290" s="2">
        <f t="shared" si="27"/>
        <v>-650.27</v>
      </c>
      <c r="I290" s="2">
        <f t="shared" si="28"/>
        <v>-197335.02999999991</v>
      </c>
    </row>
    <row r="291" spans="4:9" x14ac:dyDescent="0.25">
      <c r="D291" s="24">
        <f t="shared" si="29"/>
        <v>50535</v>
      </c>
      <c r="E291" s="2">
        <f t="shared" si="24"/>
        <v>1603.83</v>
      </c>
      <c r="F291" s="2">
        <f t="shared" si="25"/>
        <v>2261.6099999999997</v>
      </c>
      <c r="G291" s="25">
        <f t="shared" si="26"/>
        <v>0.04</v>
      </c>
      <c r="H291" s="2">
        <f t="shared" si="27"/>
        <v>-657.78</v>
      </c>
      <c r="I291" s="2">
        <f t="shared" si="28"/>
        <v>-199596.6399999999</v>
      </c>
    </row>
    <row r="292" spans="4:9" x14ac:dyDescent="0.25">
      <c r="D292" s="24">
        <f t="shared" si="29"/>
        <v>50566</v>
      </c>
      <c r="E292" s="2">
        <f t="shared" si="24"/>
        <v>1603.83</v>
      </c>
      <c r="F292" s="2">
        <f t="shared" si="25"/>
        <v>2269.15</v>
      </c>
      <c r="G292" s="25">
        <f t="shared" si="26"/>
        <v>0.04</v>
      </c>
      <c r="H292" s="2">
        <f t="shared" si="27"/>
        <v>-665.32</v>
      </c>
      <c r="I292" s="2">
        <f t="shared" si="28"/>
        <v>-201865.78999999989</v>
      </c>
    </row>
    <row r="293" spans="4:9" x14ac:dyDescent="0.25">
      <c r="D293" s="24">
        <f t="shared" si="29"/>
        <v>50596</v>
      </c>
      <c r="E293" s="2">
        <f t="shared" si="24"/>
        <v>1603.83</v>
      </c>
      <c r="F293" s="2">
        <f t="shared" si="25"/>
        <v>2276.7199999999998</v>
      </c>
      <c r="G293" s="25">
        <f t="shared" si="26"/>
        <v>0.04</v>
      </c>
      <c r="H293" s="2">
        <f t="shared" si="27"/>
        <v>-672.89</v>
      </c>
      <c r="I293" s="2">
        <f t="shared" si="28"/>
        <v>-204142.50999999989</v>
      </c>
    </row>
    <row r="294" spans="4:9" x14ac:dyDescent="0.25">
      <c r="D294" s="24">
        <f t="shared" si="29"/>
        <v>50627</v>
      </c>
      <c r="E294" s="2">
        <f t="shared" si="24"/>
        <v>1603.83</v>
      </c>
      <c r="F294" s="2">
        <f t="shared" si="25"/>
        <v>2284.31</v>
      </c>
      <c r="G294" s="25">
        <f t="shared" si="26"/>
        <v>0.04</v>
      </c>
      <c r="H294" s="2">
        <f t="shared" si="27"/>
        <v>-680.48</v>
      </c>
      <c r="I294" s="2">
        <f t="shared" si="28"/>
        <v>-206426.81999999989</v>
      </c>
    </row>
    <row r="295" spans="4:9" x14ac:dyDescent="0.25">
      <c r="D295" s="24">
        <f t="shared" si="29"/>
        <v>50658</v>
      </c>
      <c r="E295" s="2">
        <f t="shared" si="24"/>
        <v>1603.83</v>
      </c>
      <c r="F295" s="2">
        <f t="shared" si="25"/>
        <v>2291.92</v>
      </c>
      <c r="G295" s="25">
        <f t="shared" si="26"/>
        <v>0.04</v>
      </c>
      <c r="H295" s="2">
        <f t="shared" si="27"/>
        <v>-688.09</v>
      </c>
      <c r="I295" s="2">
        <f t="shared" si="28"/>
        <v>-208718.7399999999</v>
      </c>
    </row>
    <row r="296" spans="4:9" x14ac:dyDescent="0.25">
      <c r="D296" s="24">
        <f t="shared" si="29"/>
        <v>50688</v>
      </c>
      <c r="E296" s="2">
        <f t="shared" si="24"/>
        <v>1603.83</v>
      </c>
      <c r="F296" s="2">
        <f t="shared" si="25"/>
        <v>2299.56</v>
      </c>
      <c r="G296" s="25">
        <f t="shared" si="26"/>
        <v>0.04</v>
      </c>
      <c r="H296" s="2">
        <f t="shared" si="27"/>
        <v>-695.73</v>
      </c>
      <c r="I296" s="2">
        <f t="shared" si="28"/>
        <v>-211018.2999999999</v>
      </c>
    </row>
    <row r="297" spans="4:9" x14ac:dyDescent="0.25">
      <c r="D297" s="24">
        <f t="shared" si="29"/>
        <v>50719</v>
      </c>
      <c r="E297" s="2">
        <f t="shared" si="24"/>
        <v>1603.83</v>
      </c>
      <c r="F297" s="2">
        <f t="shared" si="25"/>
        <v>2307.2199999999998</v>
      </c>
      <c r="G297" s="25">
        <f t="shared" si="26"/>
        <v>0.04</v>
      </c>
      <c r="H297" s="2">
        <f t="shared" si="27"/>
        <v>-703.39</v>
      </c>
      <c r="I297" s="2">
        <f t="shared" si="28"/>
        <v>-213325.5199999999</v>
      </c>
    </row>
    <row r="298" spans="4:9" x14ac:dyDescent="0.25">
      <c r="D298" s="24">
        <f t="shared" si="29"/>
        <v>50749</v>
      </c>
      <c r="E298" s="2">
        <f t="shared" si="24"/>
        <v>1603.83</v>
      </c>
      <c r="F298" s="2">
        <f t="shared" si="25"/>
        <v>2314.92</v>
      </c>
      <c r="G298" s="25">
        <f t="shared" si="26"/>
        <v>0.04</v>
      </c>
      <c r="H298" s="2">
        <f t="shared" si="27"/>
        <v>-711.09</v>
      </c>
      <c r="I298" s="2">
        <f t="shared" si="28"/>
        <v>-215640.43999999992</v>
      </c>
    </row>
    <row r="299" spans="4:9" x14ac:dyDescent="0.25">
      <c r="D299" s="24">
        <f t="shared" si="29"/>
        <v>50780</v>
      </c>
      <c r="E299" s="2">
        <f t="shared" si="24"/>
        <v>1603.83</v>
      </c>
      <c r="F299" s="2">
        <f t="shared" si="25"/>
        <v>2322.63</v>
      </c>
      <c r="G299" s="25">
        <f t="shared" si="26"/>
        <v>0.04</v>
      </c>
      <c r="H299" s="2">
        <f t="shared" si="27"/>
        <v>-718.8</v>
      </c>
      <c r="I299" s="2">
        <f t="shared" si="28"/>
        <v>-217963.06999999992</v>
      </c>
    </row>
    <row r="300" spans="4:9" x14ac:dyDescent="0.25">
      <c r="D300" s="24">
        <f t="shared" si="29"/>
        <v>50811</v>
      </c>
      <c r="E300" s="2">
        <f t="shared" si="24"/>
        <v>1603.83</v>
      </c>
      <c r="F300" s="2">
        <f t="shared" si="25"/>
        <v>2330.37</v>
      </c>
      <c r="G300" s="25">
        <f t="shared" si="26"/>
        <v>0.04</v>
      </c>
      <c r="H300" s="2">
        <f t="shared" si="27"/>
        <v>-726.54</v>
      </c>
      <c r="I300" s="2">
        <f t="shared" si="28"/>
        <v>-220293.43999999992</v>
      </c>
    </row>
    <row r="301" spans="4:9" x14ac:dyDescent="0.25">
      <c r="D301" s="24">
        <f t="shared" si="29"/>
        <v>50839</v>
      </c>
      <c r="E301" s="2">
        <f t="shared" si="24"/>
        <v>1603.83</v>
      </c>
      <c r="F301" s="2">
        <f t="shared" si="25"/>
        <v>2338.14</v>
      </c>
      <c r="G301" s="25">
        <f t="shared" si="26"/>
        <v>0.04</v>
      </c>
      <c r="H301" s="2">
        <f t="shared" si="27"/>
        <v>-734.31</v>
      </c>
      <c r="I301" s="2">
        <f t="shared" si="28"/>
        <v>-222631.57999999993</v>
      </c>
    </row>
    <row r="302" spans="4:9" x14ac:dyDescent="0.25">
      <c r="D302" s="24">
        <f t="shared" si="29"/>
        <v>50870</v>
      </c>
      <c r="E302" s="2">
        <f t="shared" si="24"/>
        <v>1603.83</v>
      </c>
      <c r="F302" s="2">
        <f t="shared" si="25"/>
        <v>2345.94</v>
      </c>
      <c r="G302" s="25">
        <f t="shared" si="26"/>
        <v>0.04</v>
      </c>
      <c r="H302" s="2">
        <f t="shared" si="27"/>
        <v>-742.11</v>
      </c>
      <c r="I302" s="2">
        <f t="shared" si="28"/>
        <v>-224977.51999999993</v>
      </c>
    </row>
    <row r="303" spans="4:9" x14ac:dyDescent="0.25">
      <c r="D303" s="24">
        <f t="shared" si="29"/>
        <v>50900</v>
      </c>
      <c r="E303" s="2">
        <f t="shared" si="24"/>
        <v>1603.83</v>
      </c>
      <c r="F303" s="2">
        <f t="shared" si="25"/>
        <v>2353.7599999999998</v>
      </c>
      <c r="G303" s="25">
        <f t="shared" si="26"/>
        <v>0.04</v>
      </c>
      <c r="H303" s="2">
        <f t="shared" si="27"/>
        <v>-749.93</v>
      </c>
      <c r="I303" s="2">
        <f t="shared" si="28"/>
        <v>-227331.27999999994</v>
      </c>
    </row>
    <row r="304" spans="4:9" x14ac:dyDescent="0.25">
      <c r="D304" s="24">
        <f t="shared" si="29"/>
        <v>50931</v>
      </c>
      <c r="E304" s="2">
        <f t="shared" si="24"/>
        <v>1603.83</v>
      </c>
      <c r="F304" s="2">
        <f t="shared" si="25"/>
        <v>2361.6</v>
      </c>
      <c r="G304" s="25">
        <f t="shared" si="26"/>
        <v>0.04</v>
      </c>
      <c r="H304" s="2">
        <f t="shared" si="27"/>
        <v>-757.77</v>
      </c>
      <c r="I304" s="2">
        <f t="shared" si="28"/>
        <v>-229692.87999999995</v>
      </c>
    </row>
    <row r="305" spans="4:9" x14ac:dyDescent="0.25">
      <c r="D305" s="24">
        <f t="shared" si="29"/>
        <v>50961</v>
      </c>
      <c r="E305" s="2">
        <f t="shared" si="24"/>
        <v>1603.83</v>
      </c>
      <c r="F305" s="2">
        <f t="shared" si="25"/>
        <v>2369.4699999999998</v>
      </c>
      <c r="G305" s="25">
        <f t="shared" si="26"/>
        <v>0.04</v>
      </c>
      <c r="H305" s="2">
        <f t="shared" si="27"/>
        <v>-765.64</v>
      </c>
      <c r="I305" s="2">
        <f t="shared" si="28"/>
        <v>-232062.34999999995</v>
      </c>
    </row>
    <row r="306" spans="4:9" x14ac:dyDescent="0.25">
      <c r="D306" s="24">
        <f t="shared" si="29"/>
        <v>50992</v>
      </c>
      <c r="E306" s="2">
        <f t="shared" si="24"/>
        <v>1603.83</v>
      </c>
      <c r="F306" s="2">
        <f t="shared" si="25"/>
        <v>2377.37</v>
      </c>
      <c r="G306" s="25">
        <f t="shared" si="26"/>
        <v>0.04</v>
      </c>
      <c r="H306" s="2">
        <f t="shared" si="27"/>
        <v>-773.54</v>
      </c>
      <c r="I306" s="2">
        <f t="shared" si="28"/>
        <v>-234439.71999999994</v>
      </c>
    </row>
    <row r="307" spans="4:9" x14ac:dyDescent="0.25">
      <c r="D307" s="24">
        <f t="shared" si="29"/>
        <v>51023</v>
      </c>
      <c r="E307" s="2">
        <f t="shared" si="24"/>
        <v>1603.83</v>
      </c>
      <c r="F307" s="2">
        <f t="shared" si="25"/>
        <v>2385.3000000000002</v>
      </c>
      <c r="G307" s="25">
        <f t="shared" si="26"/>
        <v>0.04</v>
      </c>
      <c r="H307" s="2">
        <f t="shared" si="27"/>
        <v>-781.47</v>
      </c>
      <c r="I307" s="2">
        <f t="shared" si="28"/>
        <v>-236825.01999999993</v>
      </c>
    </row>
    <row r="308" spans="4:9" x14ac:dyDescent="0.25">
      <c r="D308" s="24">
        <f t="shared" si="29"/>
        <v>51053</v>
      </c>
      <c r="E308" s="2">
        <f t="shared" si="24"/>
        <v>1603.83</v>
      </c>
      <c r="F308" s="2">
        <f t="shared" si="25"/>
        <v>2393.25</v>
      </c>
      <c r="G308" s="25">
        <f t="shared" si="26"/>
        <v>0.04</v>
      </c>
      <c r="H308" s="2">
        <f t="shared" si="27"/>
        <v>-789.42</v>
      </c>
      <c r="I308" s="2">
        <f t="shared" si="28"/>
        <v>-239218.26999999993</v>
      </c>
    </row>
    <row r="309" spans="4:9" x14ac:dyDescent="0.25">
      <c r="D309" s="24">
        <f t="shared" si="29"/>
        <v>51084</v>
      </c>
      <c r="E309" s="2">
        <f t="shared" si="24"/>
        <v>1603.83</v>
      </c>
      <c r="F309" s="2">
        <f t="shared" si="25"/>
        <v>2401.2199999999998</v>
      </c>
      <c r="G309" s="25">
        <f t="shared" si="26"/>
        <v>0.04</v>
      </c>
      <c r="H309" s="2">
        <f t="shared" si="27"/>
        <v>-797.39</v>
      </c>
      <c r="I309" s="2">
        <f t="shared" si="28"/>
        <v>-241619.48999999993</v>
      </c>
    </row>
    <row r="310" spans="4:9" x14ac:dyDescent="0.25">
      <c r="D310" s="24">
        <f t="shared" si="29"/>
        <v>51114</v>
      </c>
      <c r="E310" s="2">
        <f t="shared" si="24"/>
        <v>1603.83</v>
      </c>
      <c r="F310" s="2">
        <f t="shared" si="25"/>
        <v>2409.23</v>
      </c>
      <c r="G310" s="25">
        <f t="shared" si="26"/>
        <v>0.04</v>
      </c>
      <c r="H310" s="2">
        <f t="shared" si="27"/>
        <v>-805.4</v>
      </c>
      <c r="I310" s="2">
        <f t="shared" si="28"/>
        <v>-244028.71999999994</v>
      </c>
    </row>
    <row r="311" spans="4:9" x14ac:dyDescent="0.25">
      <c r="D311" s="24">
        <f t="shared" si="29"/>
        <v>51145</v>
      </c>
      <c r="E311" s="2">
        <f t="shared" si="24"/>
        <v>1603.83</v>
      </c>
      <c r="F311" s="2">
        <f t="shared" si="25"/>
        <v>2417.2599999999998</v>
      </c>
      <c r="G311" s="25">
        <f t="shared" si="26"/>
        <v>0.04</v>
      </c>
      <c r="H311" s="2">
        <f t="shared" si="27"/>
        <v>-813.43</v>
      </c>
      <c r="I311" s="2">
        <f t="shared" si="28"/>
        <v>-246445.97999999995</v>
      </c>
    </row>
    <row r="312" spans="4:9" x14ac:dyDescent="0.25">
      <c r="D312" s="24">
        <f t="shared" si="29"/>
        <v>51176</v>
      </c>
      <c r="E312" s="2">
        <f t="shared" si="24"/>
        <v>1603.83</v>
      </c>
      <c r="F312" s="2">
        <f t="shared" si="25"/>
        <v>2425.3199999999997</v>
      </c>
      <c r="G312" s="25">
        <f t="shared" si="26"/>
        <v>0.04</v>
      </c>
      <c r="H312" s="2">
        <f t="shared" si="27"/>
        <v>-821.49</v>
      </c>
      <c r="I312" s="2">
        <f t="shared" si="28"/>
        <v>-248871.29999999996</v>
      </c>
    </row>
    <row r="313" spans="4:9" x14ac:dyDescent="0.25">
      <c r="D313" s="24">
        <f t="shared" si="29"/>
        <v>51205</v>
      </c>
      <c r="E313" s="2">
        <f t="shared" si="24"/>
        <v>1603.83</v>
      </c>
      <c r="F313" s="2">
        <f t="shared" si="25"/>
        <v>2433.4</v>
      </c>
      <c r="G313" s="25">
        <f t="shared" si="26"/>
        <v>0.04</v>
      </c>
      <c r="H313" s="2">
        <f t="shared" si="27"/>
        <v>-829.57</v>
      </c>
      <c r="I313" s="2">
        <f t="shared" si="28"/>
        <v>-251304.69999999995</v>
      </c>
    </row>
    <row r="314" spans="4:9" x14ac:dyDescent="0.25">
      <c r="D314" s="24">
        <f t="shared" si="29"/>
        <v>51236</v>
      </c>
      <c r="E314" s="2">
        <f t="shared" si="24"/>
        <v>1603.83</v>
      </c>
      <c r="F314" s="2">
        <f t="shared" si="25"/>
        <v>2441.5099999999998</v>
      </c>
      <c r="G314" s="25">
        <f t="shared" si="26"/>
        <v>0.04</v>
      </c>
      <c r="H314" s="2">
        <f t="shared" si="27"/>
        <v>-837.68</v>
      </c>
      <c r="I314" s="2">
        <f t="shared" si="28"/>
        <v>-253746.20999999996</v>
      </c>
    </row>
    <row r="315" spans="4:9" x14ac:dyDescent="0.25">
      <c r="D315" s="24">
        <f t="shared" si="29"/>
        <v>51266</v>
      </c>
      <c r="E315" s="2">
        <f t="shared" si="24"/>
        <v>1603.83</v>
      </c>
      <c r="F315" s="2">
        <f t="shared" si="25"/>
        <v>2449.65</v>
      </c>
      <c r="G315" s="25">
        <f t="shared" si="26"/>
        <v>0.04</v>
      </c>
      <c r="H315" s="2">
        <f t="shared" si="27"/>
        <v>-845.82</v>
      </c>
      <c r="I315" s="2">
        <f t="shared" si="28"/>
        <v>-256195.85999999996</v>
      </c>
    </row>
    <row r="316" spans="4:9" x14ac:dyDescent="0.25">
      <c r="D316" s="24">
        <f t="shared" si="29"/>
        <v>51297</v>
      </c>
      <c r="E316" s="2">
        <f t="shared" si="24"/>
        <v>1603.83</v>
      </c>
      <c r="F316" s="2">
        <f t="shared" si="25"/>
        <v>2457.8199999999997</v>
      </c>
      <c r="G316" s="25">
        <f t="shared" si="26"/>
        <v>0.04</v>
      </c>
      <c r="H316" s="2">
        <f t="shared" si="27"/>
        <v>-853.99</v>
      </c>
      <c r="I316" s="2">
        <f t="shared" si="28"/>
        <v>-258653.67999999996</v>
      </c>
    </row>
    <row r="317" spans="4:9" x14ac:dyDescent="0.25">
      <c r="D317" s="24">
        <f t="shared" si="29"/>
        <v>51327</v>
      </c>
      <c r="E317" s="2">
        <f t="shared" si="24"/>
        <v>1603.83</v>
      </c>
      <c r="F317" s="2">
        <f t="shared" si="25"/>
        <v>2466.0099999999998</v>
      </c>
      <c r="G317" s="25">
        <f t="shared" si="26"/>
        <v>0.04</v>
      </c>
      <c r="H317" s="2">
        <f t="shared" si="27"/>
        <v>-862.18</v>
      </c>
      <c r="I317" s="2">
        <f t="shared" si="28"/>
        <v>-261119.68999999997</v>
      </c>
    </row>
    <row r="318" spans="4:9" x14ac:dyDescent="0.25">
      <c r="D318" s="24">
        <f t="shared" si="29"/>
        <v>51358</v>
      </c>
      <c r="E318" s="2">
        <f t="shared" si="24"/>
        <v>1603.83</v>
      </c>
      <c r="F318" s="2">
        <f t="shared" si="25"/>
        <v>2474.23</v>
      </c>
      <c r="G318" s="25">
        <f t="shared" si="26"/>
        <v>0.04</v>
      </c>
      <c r="H318" s="2">
        <f t="shared" si="27"/>
        <v>-870.4</v>
      </c>
      <c r="I318" s="2">
        <f t="shared" si="28"/>
        <v>-263593.92</v>
      </c>
    </row>
    <row r="319" spans="4:9" x14ac:dyDescent="0.25">
      <c r="D319" s="24">
        <f t="shared" si="29"/>
        <v>51389</v>
      </c>
      <c r="E319" s="2">
        <f t="shared" si="24"/>
        <v>1603.83</v>
      </c>
      <c r="F319" s="2">
        <f t="shared" si="25"/>
        <v>2482.48</v>
      </c>
      <c r="G319" s="25">
        <f t="shared" si="26"/>
        <v>0.04</v>
      </c>
      <c r="H319" s="2">
        <f t="shared" si="27"/>
        <v>-878.65</v>
      </c>
      <c r="I319" s="2">
        <f t="shared" si="28"/>
        <v>-266076.39999999997</v>
      </c>
    </row>
    <row r="320" spans="4:9" x14ac:dyDescent="0.25">
      <c r="D320" s="24">
        <f t="shared" si="29"/>
        <v>51419</v>
      </c>
      <c r="E320" s="2">
        <f t="shared" si="24"/>
        <v>1603.83</v>
      </c>
      <c r="F320" s="2">
        <f t="shared" si="25"/>
        <v>2490.75</v>
      </c>
      <c r="G320" s="25">
        <f t="shared" si="26"/>
        <v>0.04</v>
      </c>
      <c r="H320" s="2">
        <f t="shared" si="27"/>
        <v>-886.92</v>
      </c>
      <c r="I320" s="2">
        <f t="shared" si="28"/>
        <v>-268567.14999999997</v>
      </c>
    </row>
    <row r="321" spans="4:9" x14ac:dyDescent="0.25">
      <c r="D321" s="24">
        <f t="shared" si="29"/>
        <v>51450</v>
      </c>
      <c r="E321" s="2">
        <f t="shared" si="24"/>
        <v>1603.83</v>
      </c>
      <c r="F321" s="2">
        <f t="shared" si="25"/>
        <v>2499.0500000000002</v>
      </c>
      <c r="G321" s="25">
        <f t="shared" si="26"/>
        <v>0.04</v>
      </c>
      <c r="H321" s="2">
        <f t="shared" si="27"/>
        <v>-895.22</v>
      </c>
      <c r="I321" s="2">
        <f t="shared" si="28"/>
        <v>-271066.19999999995</v>
      </c>
    </row>
    <row r="322" spans="4:9" x14ac:dyDescent="0.25">
      <c r="D322" s="24">
        <f t="shared" si="29"/>
        <v>51480</v>
      </c>
      <c r="E322" s="2">
        <f t="shared" si="24"/>
        <v>1603.83</v>
      </c>
      <c r="F322" s="2">
        <f t="shared" si="25"/>
        <v>2507.38</v>
      </c>
      <c r="G322" s="25">
        <f t="shared" si="26"/>
        <v>0.04</v>
      </c>
      <c r="H322" s="2">
        <f t="shared" si="27"/>
        <v>-903.55</v>
      </c>
      <c r="I322" s="2">
        <f t="shared" si="28"/>
        <v>-273573.57999999996</v>
      </c>
    </row>
    <row r="323" spans="4:9" x14ac:dyDescent="0.25">
      <c r="D323" s="24">
        <f t="shared" si="29"/>
        <v>51511</v>
      </c>
      <c r="E323" s="2">
        <f t="shared" si="24"/>
        <v>1603.83</v>
      </c>
      <c r="F323" s="2">
        <f t="shared" si="25"/>
        <v>2515.7399999999998</v>
      </c>
      <c r="G323" s="25">
        <f t="shared" si="26"/>
        <v>0.04</v>
      </c>
      <c r="H323" s="2">
        <f t="shared" si="27"/>
        <v>-911.91</v>
      </c>
      <c r="I323" s="2">
        <f t="shared" si="28"/>
        <v>-276089.31999999995</v>
      </c>
    </row>
    <row r="324" spans="4:9" x14ac:dyDescent="0.25">
      <c r="D324" s="24">
        <f t="shared" si="29"/>
        <v>51542</v>
      </c>
      <c r="E324" s="2">
        <f t="shared" si="24"/>
        <v>1603.83</v>
      </c>
      <c r="F324" s="2">
        <f t="shared" si="25"/>
        <v>2524.13</v>
      </c>
      <c r="G324" s="25">
        <f t="shared" si="26"/>
        <v>0.04</v>
      </c>
      <c r="H324" s="2">
        <f t="shared" si="27"/>
        <v>-920.3</v>
      </c>
      <c r="I324" s="2">
        <f t="shared" si="28"/>
        <v>-278613.44999999995</v>
      </c>
    </row>
    <row r="325" spans="4:9" x14ac:dyDescent="0.25">
      <c r="D325" s="24">
        <f t="shared" si="29"/>
        <v>51570</v>
      </c>
      <c r="E325" s="2">
        <f t="shared" si="24"/>
        <v>1603.83</v>
      </c>
      <c r="F325" s="2">
        <f t="shared" si="25"/>
        <v>2532.54</v>
      </c>
      <c r="G325" s="25">
        <f t="shared" si="26"/>
        <v>0.04</v>
      </c>
      <c r="H325" s="2">
        <f t="shared" si="27"/>
        <v>-928.71</v>
      </c>
      <c r="I325" s="2">
        <f t="shared" si="28"/>
        <v>-281145.98999999993</v>
      </c>
    </row>
    <row r="326" spans="4:9" x14ac:dyDescent="0.25">
      <c r="D326" s="24">
        <f t="shared" si="29"/>
        <v>51601</v>
      </c>
      <c r="E326" s="2">
        <f t="shared" si="24"/>
        <v>1603.83</v>
      </c>
      <c r="F326" s="2">
        <f t="shared" si="25"/>
        <v>2540.98</v>
      </c>
      <c r="G326" s="25">
        <f t="shared" si="26"/>
        <v>0.04</v>
      </c>
      <c r="H326" s="2">
        <f t="shared" si="27"/>
        <v>-937.15</v>
      </c>
      <c r="I326" s="2">
        <f t="shared" si="28"/>
        <v>-283686.96999999991</v>
      </c>
    </row>
    <row r="327" spans="4:9" x14ac:dyDescent="0.25">
      <c r="D327" s="24">
        <f t="shared" si="29"/>
        <v>51631</v>
      </c>
      <c r="E327" s="2">
        <f t="shared" si="24"/>
        <v>1603.83</v>
      </c>
      <c r="F327" s="2">
        <f t="shared" si="25"/>
        <v>2549.4499999999998</v>
      </c>
      <c r="G327" s="25">
        <f t="shared" si="26"/>
        <v>0.04</v>
      </c>
      <c r="H327" s="2">
        <f t="shared" si="27"/>
        <v>-945.62</v>
      </c>
      <c r="I327" s="2">
        <f t="shared" si="28"/>
        <v>-286236.41999999993</v>
      </c>
    </row>
    <row r="328" spans="4:9" x14ac:dyDescent="0.25">
      <c r="D328" s="24">
        <f t="shared" si="29"/>
        <v>51662</v>
      </c>
      <c r="E328" s="2">
        <f t="shared" si="24"/>
        <v>1603.83</v>
      </c>
      <c r="F328" s="2">
        <f t="shared" si="25"/>
        <v>2557.9499999999998</v>
      </c>
      <c r="G328" s="25">
        <f t="shared" si="26"/>
        <v>0.04</v>
      </c>
      <c r="H328" s="2">
        <f t="shared" si="27"/>
        <v>-954.12</v>
      </c>
      <c r="I328" s="2">
        <f t="shared" si="28"/>
        <v>-288794.36999999994</v>
      </c>
    </row>
    <row r="329" spans="4:9" x14ac:dyDescent="0.25">
      <c r="D329" s="24">
        <f t="shared" si="29"/>
        <v>51692</v>
      </c>
      <c r="E329" s="2">
        <f t="shared" si="24"/>
        <v>1603.83</v>
      </c>
      <c r="F329" s="2">
        <f t="shared" si="25"/>
        <v>2566.48</v>
      </c>
      <c r="G329" s="25">
        <f t="shared" si="26"/>
        <v>0.04</v>
      </c>
      <c r="H329" s="2">
        <f t="shared" si="27"/>
        <v>-962.65</v>
      </c>
      <c r="I329" s="2">
        <f t="shared" si="28"/>
        <v>-291360.84999999992</v>
      </c>
    </row>
    <row r="330" spans="4:9" x14ac:dyDescent="0.25">
      <c r="D330" s="24">
        <f t="shared" si="29"/>
        <v>51723</v>
      </c>
      <c r="E330" s="2">
        <f t="shared" si="24"/>
        <v>1603.83</v>
      </c>
      <c r="F330" s="2">
        <f t="shared" si="25"/>
        <v>2575.0299999999997</v>
      </c>
      <c r="G330" s="25">
        <f t="shared" si="26"/>
        <v>0.04</v>
      </c>
      <c r="H330" s="2">
        <f t="shared" si="27"/>
        <v>-971.2</v>
      </c>
      <c r="I330" s="2">
        <f t="shared" si="28"/>
        <v>-293935.87999999995</v>
      </c>
    </row>
    <row r="331" spans="4:9" x14ac:dyDescent="0.25">
      <c r="D331" s="24">
        <f t="shared" si="29"/>
        <v>51754</v>
      </c>
      <c r="E331" s="2">
        <f t="shared" si="24"/>
        <v>1603.83</v>
      </c>
      <c r="F331" s="2">
        <f t="shared" si="25"/>
        <v>2583.62</v>
      </c>
      <c r="G331" s="25">
        <f t="shared" si="26"/>
        <v>0.04</v>
      </c>
      <c r="H331" s="2">
        <f t="shared" si="27"/>
        <v>-979.79</v>
      </c>
      <c r="I331" s="2">
        <f t="shared" si="28"/>
        <v>-296519.49999999994</v>
      </c>
    </row>
    <row r="332" spans="4:9" x14ac:dyDescent="0.25">
      <c r="D332" s="24">
        <f t="shared" si="29"/>
        <v>51784</v>
      </c>
      <c r="E332" s="2">
        <f t="shared" ref="E332:E370" si="30">-ROUND($C$6,2)</f>
        <v>1603.83</v>
      </c>
      <c r="F332" s="2">
        <f t="shared" ref="F332:F370" si="31">E332-H332</f>
        <v>2592.23</v>
      </c>
      <c r="G332" s="25">
        <f t="shared" ref="G332:G370" si="32">VLOOKUP(D332,$K$11:$L$23,2,TRUE)</f>
        <v>0.04</v>
      </c>
      <c r="H332" s="2">
        <f t="shared" ref="H332:H370" si="33">ROUND(I331*G332/12,2)</f>
        <v>-988.4</v>
      </c>
      <c r="I332" s="2">
        <f t="shared" ref="I332:I370" si="34">I331-F332</f>
        <v>-299111.72999999992</v>
      </c>
    </row>
    <row r="333" spans="4:9" x14ac:dyDescent="0.25">
      <c r="D333" s="24">
        <f t="shared" ref="D333:D370" si="35">DATE(YEAR(D332),MONTH(D332)+1,DAY(D332))</f>
        <v>51815</v>
      </c>
      <c r="E333" s="2">
        <f t="shared" si="30"/>
        <v>1603.83</v>
      </c>
      <c r="F333" s="2">
        <f t="shared" si="31"/>
        <v>2600.87</v>
      </c>
      <c r="G333" s="25">
        <f t="shared" si="32"/>
        <v>0.04</v>
      </c>
      <c r="H333" s="2">
        <f t="shared" si="33"/>
        <v>-997.04</v>
      </c>
      <c r="I333" s="2">
        <f t="shared" si="34"/>
        <v>-301712.59999999992</v>
      </c>
    </row>
    <row r="334" spans="4:9" x14ac:dyDescent="0.25">
      <c r="D334" s="24">
        <f t="shared" si="35"/>
        <v>51845</v>
      </c>
      <c r="E334" s="2">
        <f t="shared" si="30"/>
        <v>1603.83</v>
      </c>
      <c r="F334" s="2">
        <f t="shared" si="31"/>
        <v>2609.54</v>
      </c>
      <c r="G334" s="25">
        <f t="shared" si="32"/>
        <v>0.04</v>
      </c>
      <c r="H334" s="2">
        <f t="shared" si="33"/>
        <v>-1005.71</v>
      </c>
      <c r="I334" s="2">
        <f t="shared" si="34"/>
        <v>-304322.1399999999</v>
      </c>
    </row>
    <row r="335" spans="4:9" x14ac:dyDescent="0.25">
      <c r="D335" s="24">
        <f t="shared" si="35"/>
        <v>51876</v>
      </c>
      <c r="E335" s="2">
        <f t="shared" si="30"/>
        <v>1603.83</v>
      </c>
      <c r="F335" s="2">
        <f t="shared" si="31"/>
        <v>2618.2399999999998</v>
      </c>
      <c r="G335" s="25">
        <f t="shared" si="32"/>
        <v>0.04</v>
      </c>
      <c r="H335" s="2">
        <f t="shared" si="33"/>
        <v>-1014.41</v>
      </c>
      <c r="I335" s="2">
        <f t="shared" si="34"/>
        <v>-306940.37999999989</v>
      </c>
    </row>
    <row r="336" spans="4:9" x14ac:dyDescent="0.25">
      <c r="D336" s="24">
        <f t="shared" si="35"/>
        <v>51907</v>
      </c>
      <c r="E336" s="2">
        <f t="shared" si="30"/>
        <v>1603.83</v>
      </c>
      <c r="F336" s="2">
        <f t="shared" si="31"/>
        <v>2626.96</v>
      </c>
      <c r="G336" s="25">
        <f t="shared" si="32"/>
        <v>0.04</v>
      </c>
      <c r="H336" s="2">
        <f t="shared" si="33"/>
        <v>-1023.13</v>
      </c>
      <c r="I336" s="2">
        <f t="shared" si="34"/>
        <v>-309567.33999999991</v>
      </c>
    </row>
    <row r="337" spans="4:9" x14ac:dyDescent="0.25">
      <c r="D337" s="24">
        <f t="shared" si="35"/>
        <v>51935</v>
      </c>
      <c r="E337" s="2">
        <f t="shared" si="30"/>
        <v>1603.83</v>
      </c>
      <c r="F337" s="2">
        <f t="shared" si="31"/>
        <v>2635.7200000000003</v>
      </c>
      <c r="G337" s="25">
        <f t="shared" si="32"/>
        <v>0.04</v>
      </c>
      <c r="H337" s="2">
        <f t="shared" si="33"/>
        <v>-1031.8900000000001</v>
      </c>
      <c r="I337" s="2">
        <f t="shared" si="34"/>
        <v>-312203.05999999988</v>
      </c>
    </row>
    <row r="338" spans="4:9" x14ac:dyDescent="0.25">
      <c r="D338" s="24">
        <f t="shared" si="35"/>
        <v>51966</v>
      </c>
      <c r="E338" s="2">
        <f t="shared" si="30"/>
        <v>1603.83</v>
      </c>
      <c r="F338" s="2">
        <f t="shared" si="31"/>
        <v>2644.51</v>
      </c>
      <c r="G338" s="25">
        <f t="shared" si="32"/>
        <v>0.04</v>
      </c>
      <c r="H338" s="2">
        <f t="shared" si="33"/>
        <v>-1040.68</v>
      </c>
      <c r="I338" s="2">
        <f t="shared" si="34"/>
        <v>-314847.56999999989</v>
      </c>
    </row>
    <row r="339" spans="4:9" x14ac:dyDescent="0.25">
      <c r="D339" s="24">
        <f t="shared" si="35"/>
        <v>51996</v>
      </c>
      <c r="E339" s="2">
        <f t="shared" si="30"/>
        <v>1603.83</v>
      </c>
      <c r="F339" s="2">
        <f t="shared" si="31"/>
        <v>2653.3199999999997</v>
      </c>
      <c r="G339" s="25">
        <f t="shared" si="32"/>
        <v>0.04</v>
      </c>
      <c r="H339" s="2">
        <f t="shared" si="33"/>
        <v>-1049.49</v>
      </c>
      <c r="I339" s="2">
        <f t="shared" si="34"/>
        <v>-317500.8899999999</v>
      </c>
    </row>
    <row r="340" spans="4:9" x14ac:dyDescent="0.25">
      <c r="D340" s="24">
        <f t="shared" si="35"/>
        <v>52027</v>
      </c>
      <c r="E340" s="2">
        <f t="shared" si="30"/>
        <v>1603.83</v>
      </c>
      <c r="F340" s="2">
        <f t="shared" si="31"/>
        <v>2662.17</v>
      </c>
      <c r="G340" s="25">
        <f t="shared" si="32"/>
        <v>0.04</v>
      </c>
      <c r="H340" s="2">
        <f t="shared" si="33"/>
        <v>-1058.3399999999999</v>
      </c>
      <c r="I340" s="2">
        <f t="shared" si="34"/>
        <v>-320163.05999999988</v>
      </c>
    </row>
    <row r="341" spans="4:9" x14ac:dyDescent="0.25">
      <c r="D341" s="24">
        <f t="shared" si="35"/>
        <v>52057</v>
      </c>
      <c r="E341" s="2">
        <f t="shared" si="30"/>
        <v>1603.83</v>
      </c>
      <c r="F341" s="2">
        <f t="shared" si="31"/>
        <v>2671.04</v>
      </c>
      <c r="G341" s="25">
        <f t="shared" si="32"/>
        <v>0.04</v>
      </c>
      <c r="H341" s="2">
        <f t="shared" si="33"/>
        <v>-1067.21</v>
      </c>
      <c r="I341" s="2">
        <f t="shared" si="34"/>
        <v>-322834.09999999986</v>
      </c>
    </row>
    <row r="342" spans="4:9" x14ac:dyDescent="0.25">
      <c r="D342" s="24">
        <f t="shared" si="35"/>
        <v>52088</v>
      </c>
      <c r="E342" s="2">
        <f t="shared" si="30"/>
        <v>1603.83</v>
      </c>
      <c r="F342" s="2">
        <f t="shared" si="31"/>
        <v>2679.9399999999996</v>
      </c>
      <c r="G342" s="25">
        <f t="shared" si="32"/>
        <v>0.04</v>
      </c>
      <c r="H342" s="2">
        <f t="shared" si="33"/>
        <v>-1076.1099999999999</v>
      </c>
      <c r="I342" s="2">
        <f t="shared" si="34"/>
        <v>-325514.03999999986</v>
      </c>
    </row>
    <row r="343" spans="4:9" x14ac:dyDescent="0.25">
      <c r="D343" s="24">
        <f t="shared" si="35"/>
        <v>52119</v>
      </c>
      <c r="E343" s="2">
        <f t="shared" si="30"/>
        <v>1603.83</v>
      </c>
      <c r="F343" s="2">
        <f t="shared" si="31"/>
        <v>2688.88</v>
      </c>
      <c r="G343" s="25">
        <f t="shared" si="32"/>
        <v>0.04</v>
      </c>
      <c r="H343" s="2">
        <f t="shared" si="33"/>
        <v>-1085.05</v>
      </c>
      <c r="I343" s="2">
        <f t="shared" si="34"/>
        <v>-328202.91999999987</v>
      </c>
    </row>
    <row r="344" spans="4:9" x14ac:dyDescent="0.25">
      <c r="D344" s="24">
        <f t="shared" si="35"/>
        <v>52149</v>
      </c>
      <c r="E344" s="2">
        <f t="shared" si="30"/>
        <v>1603.83</v>
      </c>
      <c r="F344" s="2">
        <f t="shared" si="31"/>
        <v>2697.84</v>
      </c>
      <c r="G344" s="25">
        <f t="shared" si="32"/>
        <v>0.04</v>
      </c>
      <c r="H344" s="2">
        <f t="shared" si="33"/>
        <v>-1094.01</v>
      </c>
      <c r="I344" s="2">
        <f t="shared" si="34"/>
        <v>-330900.75999999989</v>
      </c>
    </row>
    <row r="345" spans="4:9" x14ac:dyDescent="0.25">
      <c r="D345" s="24">
        <f t="shared" si="35"/>
        <v>52180</v>
      </c>
      <c r="E345" s="2">
        <f t="shared" si="30"/>
        <v>1603.83</v>
      </c>
      <c r="F345" s="2">
        <f t="shared" si="31"/>
        <v>2706.83</v>
      </c>
      <c r="G345" s="25">
        <f t="shared" si="32"/>
        <v>0.04</v>
      </c>
      <c r="H345" s="2">
        <f t="shared" si="33"/>
        <v>-1103</v>
      </c>
      <c r="I345" s="2">
        <f t="shared" si="34"/>
        <v>-333607.58999999991</v>
      </c>
    </row>
    <row r="346" spans="4:9" x14ac:dyDescent="0.25">
      <c r="D346" s="24">
        <f t="shared" si="35"/>
        <v>52210</v>
      </c>
      <c r="E346" s="2">
        <f t="shared" si="30"/>
        <v>1603.83</v>
      </c>
      <c r="F346" s="2">
        <f t="shared" si="31"/>
        <v>2715.8599999999997</v>
      </c>
      <c r="G346" s="25">
        <f t="shared" si="32"/>
        <v>0.04</v>
      </c>
      <c r="H346" s="2">
        <f t="shared" si="33"/>
        <v>-1112.03</v>
      </c>
      <c r="I346" s="2">
        <f t="shared" si="34"/>
        <v>-336323.4499999999</v>
      </c>
    </row>
    <row r="347" spans="4:9" x14ac:dyDescent="0.25">
      <c r="D347" s="24">
        <f t="shared" si="35"/>
        <v>52241</v>
      </c>
      <c r="E347" s="2">
        <f t="shared" si="30"/>
        <v>1603.83</v>
      </c>
      <c r="F347" s="2">
        <f t="shared" si="31"/>
        <v>2724.91</v>
      </c>
      <c r="G347" s="25">
        <f t="shared" si="32"/>
        <v>0.04</v>
      </c>
      <c r="H347" s="2">
        <f t="shared" si="33"/>
        <v>-1121.08</v>
      </c>
      <c r="I347" s="2">
        <f t="shared" si="34"/>
        <v>-339048.35999999987</v>
      </c>
    </row>
    <row r="348" spans="4:9" x14ac:dyDescent="0.25">
      <c r="D348" s="24">
        <f t="shared" si="35"/>
        <v>52272</v>
      </c>
      <c r="E348" s="2">
        <f t="shared" si="30"/>
        <v>1603.83</v>
      </c>
      <c r="F348" s="2">
        <f t="shared" si="31"/>
        <v>2733.99</v>
      </c>
      <c r="G348" s="25">
        <f t="shared" si="32"/>
        <v>0.04</v>
      </c>
      <c r="H348" s="2">
        <f t="shared" si="33"/>
        <v>-1130.1600000000001</v>
      </c>
      <c r="I348" s="2">
        <f t="shared" si="34"/>
        <v>-341782.34999999986</v>
      </c>
    </row>
    <row r="349" spans="4:9" x14ac:dyDescent="0.25">
      <c r="D349" s="24">
        <f t="shared" si="35"/>
        <v>52300</v>
      </c>
      <c r="E349" s="2">
        <f t="shared" si="30"/>
        <v>1603.83</v>
      </c>
      <c r="F349" s="2">
        <f t="shared" si="31"/>
        <v>2743.1</v>
      </c>
      <c r="G349" s="25">
        <f t="shared" si="32"/>
        <v>0.04</v>
      </c>
      <c r="H349" s="2">
        <f t="shared" si="33"/>
        <v>-1139.27</v>
      </c>
      <c r="I349" s="2">
        <f t="shared" si="34"/>
        <v>-344525.44999999984</v>
      </c>
    </row>
    <row r="350" spans="4:9" x14ac:dyDescent="0.25">
      <c r="D350" s="24">
        <f t="shared" si="35"/>
        <v>52331</v>
      </c>
      <c r="E350" s="2">
        <f t="shared" si="30"/>
        <v>1603.83</v>
      </c>
      <c r="F350" s="2">
        <f t="shared" si="31"/>
        <v>2752.25</v>
      </c>
      <c r="G350" s="25">
        <f t="shared" si="32"/>
        <v>0.04</v>
      </c>
      <c r="H350" s="2">
        <f t="shared" si="33"/>
        <v>-1148.42</v>
      </c>
      <c r="I350" s="2">
        <f t="shared" si="34"/>
        <v>-347277.69999999984</v>
      </c>
    </row>
    <row r="351" spans="4:9" x14ac:dyDescent="0.25">
      <c r="D351" s="24">
        <f t="shared" si="35"/>
        <v>52361</v>
      </c>
      <c r="E351" s="2">
        <f t="shared" si="30"/>
        <v>1603.83</v>
      </c>
      <c r="F351" s="2">
        <f t="shared" si="31"/>
        <v>2761.42</v>
      </c>
      <c r="G351" s="25">
        <f t="shared" si="32"/>
        <v>0.04</v>
      </c>
      <c r="H351" s="2">
        <f t="shared" si="33"/>
        <v>-1157.5899999999999</v>
      </c>
      <c r="I351" s="2">
        <f t="shared" si="34"/>
        <v>-350039.11999999982</v>
      </c>
    </row>
    <row r="352" spans="4:9" x14ac:dyDescent="0.25">
      <c r="D352" s="24">
        <f t="shared" si="35"/>
        <v>52392</v>
      </c>
      <c r="E352" s="2">
        <f t="shared" si="30"/>
        <v>1603.83</v>
      </c>
      <c r="F352" s="2">
        <f t="shared" si="31"/>
        <v>2770.63</v>
      </c>
      <c r="G352" s="25">
        <f t="shared" si="32"/>
        <v>0.04</v>
      </c>
      <c r="H352" s="2">
        <f t="shared" si="33"/>
        <v>-1166.8</v>
      </c>
      <c r="I352" s="2">
        <f t="shared" si="34"/>
        <v>-352809.74999999983</v>
      </c>
    </row>
    <row r="353" spans="4:9" x14ac:dyDescent="0.25">
      <c r="D353" s="24">
        <f t="shared" si="35"/>
        <v>52422</v>
      </c>
      <c r="E353" s="2">
        <f t="shared" si="30"/>
        <v>1603.83</v>
      </c>
      <c r="F353" s="2">
        <f t="shared" si="31"/>
        <v>2779.8599999999997</v>
      </c>
      <c r="G353" s="25">
        <f t="shared" si="32"/>
        <v>0.04</v>
      </c>
      <c r="H353" s="2">
        <f t="shared" si="33"/>
        <v>-1176.03</v>
      </c>
      <c r="I353" s="2">
        <f t="shared" si="34"/>
        <v>-355589.60999999981</v>
      </c>
    </row>
    <row r="354" spans="4:9" x14ac:dyDescent="0.25">
      <c r="D354" s="24">
        <f t="shared" si="35"/>
        <v>52453</v>
      </c>
      <c r="E354" s="2">
        <f t="shared" si="30"/>
        <v>1603.83</v>
      </c>
      <c r="F354" s="2">
        <f t="shared" si="31"/>
        <v>2789.13</v>
      </c>
      <c r="G354" s="25">
        <f t="shared" si="32"/>
        <v>0.04</v>
      </c>
      <c r="H354" s="2">
        <f t="shared" si="33"/>
        <v>-1185.3</v>
      </c>
      <c r="I354" s="2">
        <f t="shared" si="34"/>
        <v>-358378.73999999982</v>
      </c>
    </row>
    <row r="355" spans="4:9" x14ac:dyDescent="0.25">
      <c r="D355" s="24">
        <f t="shared" si="35"/>
        <v>52484</v>
      </c>
      <c r="E355" s="2">
        <f t="shared" si="30"/>
        <v>1603.83</v>
      </c>
      <c r="F355" s="2">
        <f t="shared" si="31"/>
        <v>2798.43</v>
      </c>
      <c r="G355" s="25">
        <f t="shared" si="32"/>
        <v>0.04</v>
      </c>
      <c r="H355" s="2">
        <f t="shared" si="33"/>
        <v>-1194.5999999999999</v>
      </c>
      <c r="I355" s="2">
        <f t="shared" si="34"/>
        <v>-361177.16999999981</v>
      </c>
    </row>
    <row r="356" spans="4:9" x14ac:dyDescent="0.25">
      <c r="D356" s="24">
        <f t="shared" si="35"/>
        <v>52514</v>
      </c>
      <c r="E356" s="2">
        <f t="shared" si="30"/>
        <v>1603.83</v>
      </c>
      <c r="F356" s="2">
        <f t="shared" si="31"/>
        <v>2807.75</v>
      </c>
      <c r="G356" s="25">
        <f t="shared" si="32"/>
        <v>0.04</v>
      </c>
      <c r="H356" s="2">
        <f t="shared" si="33"/>
        <v>-1203.92</v>
      </c>
      <c r="I356" s="2">
        <f t="shared" si="34"/>
        <v>-363984.91999999981</v>
      </c>
    </row>
    <row r="357" spans="4:9" x14ac:dyDescent="0.25">
      <c r="D357" s="24">
        <f t="shared" si="35"/>
        <v>52545</v>
      </c>
      <c r="E357" s="2">
        <f t="shared" si="30"/>
        <v>1603.83</v>
      </c>
      <c r="F357" s="2">
        <f t="shared" si="31"/>
        <v>2817.1099999999997</v>
      </c>
      <c r="G357" s="25">
        <f t="shared" si="32"/>
        <v>0.04</v>
      </c>
      <c r="H357" s="2">
        <f t="shared" si="33"/>
        <v>-1213.28</v>
      </c>
      <c r="I357" s="2">
        <f t="shared" si="34"/>
        <v>-366802.0299999998</v>
      </c>
    </row>
    <row r="358" spans="4:9" x14ac:dyDescent="0.25">
      <c r="D358" s="24">
        <f t="shared" si="35"/>
        <v>52575</v>
      </c>
      <c r="E358" s="2">
        <f t="shared" si="30"/>
        <v>1603.83</v>
      </c>
      <c r="F358" s="2">
        <f t="shared" si="31"/>
        <v>2826.5</v>
      </c>
      <c r="G358" s="25">
        <f t="shared" si="32"/>
        <v>0.04</v>
      </c>
      <c r="H358" s="2">
        <f t="shared" si="33"/>
        <v>-1222.67</v>
      </c>
      <c r="I358" s="2">
        <f t="shared" si="34"/>
        <v>-369628.5299999998</v>
      </c>
    </row>
    <row r="359" spans="4:9" x14ac:dyDescent="0.25">
      <c r="D359" s="24">
        <f t="shared" si="35"/>
        <v>52606</v>
      </c>
      <c r="E359" s="2">
        <f t="shared" si="30"/>
        <v>1603.83</v>
      </c>
      <c r="F359" s="2">
        <f t="shared" si="31"/>
        <v>2835.93</v>
      </c>
      <c r="G359" s="25">
        <f t="shared" si="32"/>
        <v>0.04</v>
      </c>
      <c r="H359" s="2">
        <f t="shared" si="33"/>
        <v>-1232.0999999999999</v>
      </c>
      <c r="I359" s="2">
        <f t="shared" si="34"/>
        <v>-372464.45999999979</v>
      </c>
    </row>
    <row r="360" spans="4:9" x14ac:dyDescent="0.25">
      <c r="D360" s="24">
        <f t="shared" si="35"/>
        <v>52637</v>
      </c>
      <c r="E360" s="2">
        <f t="shared" si="30"/>
        <v>1603.83</v>
      </c>
      <c r="F360" s="2">
        <f t="shared" si="31"/>
        <v>2845.38</v>
      </c>
      <c r="G360" s="25">
        <f t="shared" si="32"/>
        <v>0.04</v>
      </c>
      <c r="H360" s="2">
        <f t="shared" si="33"/>
        <v>-1241.55</v>
      </c>
      <c r="I360" s="2">
        <f t="shared" si="34"/>
        <v>-375309.83999999979</v>
      </c>
    </row>
    <row r="361" spans="4:9" x14ac:dyDescent="0.25">
      <c r="D361" s="24">
        <f t="shared" si="35"/>
        <v>52666</v>
      </c>
      <c r="E361" s="2">
        <f t="shared" si="30"/>
        <v>1603.83</v>
      </c>
      <c r="F361" s="2">
        <f t="shared" si="31"/>
        <v>2854.8599999999997</v>
      </c>
      <c r="G361" s="25">
        <f t="shared" si="32"/>
        <v>0.04</v>
      </c>
      <c r="H361" s="2">
        <f t="shared" si="33"/>
        <v>-1251.03</v>
      </c>
      <c r="I361" s="2">
        <f t="shared" si="34"/>
        <v>-378164.69999999978</v>
      </c>
    </row>
    <row r="362" spans="4:9" x14ac:dyDescent="0.25">
      <c r="D362" s="24">
        <f t="shared" si="35"/>
        <v>52697</v>
      </c>
      <c r="E362" s="2">
        <f t="shared" si="30"/>
        <v>1603.83</v>
      </c>
      <c r="F362" s="2">
        <f t="shared" si="31"/>
        <v>2864.38</v>
      </c>
      <c r="G362" s="25">
        <f t="shared" si="32"/>
        <v>0.04</v>
      </c>
      <c r="H362" s="2">
        <f t="shared" si="33"/>
        <v>-1260.55</v>
      </c>
      <c r="I362" s="2">
        <f t="shared" si="34"/>
        <v>-381029.07999999978</v>
      </c>
    </row>
    <row r="363" spans="4:9" x14ac:dyDescent="0.25">
      <c r="D363" s="24">
        <f t="shared" si="35"/>
        <v>52727</v>
      </c>
      <c r="E363" s="2">
        <f t="shared" si="30"/>
        <v>1603.83</v>
      </c>
      <c r="F363" s="2">
        <f t="shared" si="31"/>
        <v>2873.93</v>
      </c>
      <c r="G363" s="25">
        <f t="shared" si="32"/>
        <v>0.04</v>
      </c>
      <c r="H363" s="2">
        <f t="shared" si="33"/>
        <v>-1270.0999999999999</v>
      </c>
      <c r="I363" s="2">
        <f t="shared" si="34"/>
        <v>-383903.00999999978</v>
      </c>
    </row>
    <row r="364" spans="4:9" x14ac:dyDescent="0.25">
      <c r="D364" s="24">
        <f t="shared" si="35"/>
        <v>52758</v>
      </c>
      <c r="E364" s="2">
        <f t="shared" si="30"/>
        <v>1603.83</v>
      </c>
      <c r="F364" s="2">
        <f t="shared" si="31"/>
        <v>2883.51</v>
      </c>
      <c r="G364" s="25">
        <f t="shared" si="32"/>
        <v>0.04</v>
      </c>
      <c r="H364" s="2">
        <f t="shared" si="33"/>
        <v>-1279.68</v>
      </c>
      <c r="I364" s="2">
        <f t="shared" si="34"/>
        <v>-386786.51999999979</v>
      </c>
    </row>
    <row r="365" spans="4:9" x14ac:dyDescent="0.25">
      <c r="D365" s="24">
        <f t="shared" si="35"/>
        <v>52788</v>
      </c>
      <c r="E365" s="2">
        <f t="shared" si="30"/>
        <v>1603.83</v>
      </c>
      <c r="F365" s="2">
        <f t="shared" si="31"/>
        <v>2893.12</v>
      </c>
      <c r="G365" s="25">
        <f t="shared" si="32"/>
        <v>0.04</v>
      </c>
      <c r="H365" s="2">
        <f t="shared" si="33"/>
        <v>-1289.29</v>
      </c>
      <c r="I365" s="2">
        <f t="shared" si="34"/>
        <v>-389679.63999999978</v>
      </c>
    </row>
    <row r="366" spans="4:9" x14ac:dyDescent="0.25">
      <c r="D366" s="24">
        <f t="shared" si="35"/>
        <v>52819</v>
      </c>
      <c r="E366" s="2">
        <f t="shared" si="30"/>
        <v>1603.83</v>
      </c>
      <c r="F366" s="2">
        <f t="shared" si="31"/>
        <v>2902.76</v>
      </c>
      <c r="G366" s="25">
        <f t="shared" si="32"/>
        <v>0.04</v>
      </c>
      <c r="H366" s="2">
        <f t="shared" si="33"/>
        <v>-1298.93</v>
      </c>
      <c r="I366" s="2">
        <f t="shared" si="34"/>
        <v>-392582.39999999979</v>
      </c>
    </row>
    <row r="367" spans="4:9" x14ac:dyDescent="0.25">
      <c r="D367" s="24">
        <f t="shared" si="35"/>
        <v>52850</v>
      </c>
      <c r="E367" s="2">
        <f t="shared" si="30"/>
        <v>1603.83</v>
      </c>
      <c r="F367" s="2">
        <f t="shared" si="31"/>
        <v>2912.4399999999996</v>
      </c>
      <c r="G367" s="25">
        <f t="shared" si="32"/>
        <v>0.04</v>
      </c>
      <c r="H367" s="2">
        <f t="shared" si="33"/>
        <v>-1308.6099999999999</v>
      </c>
      <c r="I367" s="2">
        <f t="shared" si="34"/>
        <v>-395494.83999999979</v>
      </c>
    </row>
    <row r="368" spans="4:9" x14ac:dyDescent="0.25">
      <c r="D368" s="24">
        <f t="shared" si="35"/>
        <v>52880</v>
      </c>
      <c r="E368" s="2">
        <f t="shared" si="30"/>
        <v>1603.83</v>
      </c>
      <c r="F368" s="2">
        <f t="shared" si="31"/>
        <v>2922.1499999999996</v>
      </c>
      <c r="G368" s="25">
        <f t="shared" si="32"/>
        <v>0.04</v>
      </c>
      <c r="H368" s="2">
        <f t="shared" si="33"/>
        <v>-1318.32</v>
      </c>
      <c r="I368" s="2">
        <f t="shared" si="34"/>
        <v>-398416.98999999982</v>
      </c>
    </row>
    <row r="369" spans="4:9" x14ac:dyDescent="0.25">
      <c r="D369" s="24">
        <f t="shared" si="35"/>
        <v>52911</v>
      </c>
      <c r="E369" s="2">
        <f t="shared" si="30"/>
        <v>1603.83</v>
      </c>
      <c r="F369" s="2">
        <f t="shared" si="31"/>
        <v>2931.89</v>
      </c>
      <c r="G369" s="25">
        <f t="shared" si="32"/>
        <v>0.04</v>
      </c>
      <c r="H369" s="2">
        <f t="shared" si="33"/>
        <v>-1328.06</v>
      </c>
      <c r="I369" s="2">
        <f t="shared" si="34"/>
        <v>-401348.87999999983</v>
      </c>
    </row>
    <row r="370" spans="4:9" x14ac:dyDescent="0.25">
      <c r="D370" s="24">
        <f t="shared" si="35"/>
        <v>52941</v>
      </c>
      <c r="E370" s="2">
        <f t="shared" si="30"/>
        <v>1603.83</v>
      </c>
      <c r="F370" s="2">
        <f t="shared" si="31"/>
        <v>2941.66</v>
      </c>
      <c r="G370" s="25">
        <f t="shared" si="32"/>
        <v>0.04</v>
      </c>
      <c r="H370" s="2">
        <f t="shared" si="33"/>
        <v>-1337.83</v>
      </c>
      <c r="I370" s="2">
        <f t="shared" si="34"/>
        <v>-404290.5399999998</v>
      </c>
    </row>
  </sheetData>
  <conditionalFormatting sqref="D12:I370">
    <cfRule type="expression" dxfId="0" priority="1">
      <formula>$D12&gt;=DATE(YEAR($D$11),MONTH($D$11)+($C$4*12),DAY($D$11))</formula>
    </cfRule>
  </conditionalFormatting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"/>
  <sheetViews>
    <sheetView workbookViewId="0">
      <selection activeCell="F3" sqref="F3"/>
    </sheetView>
  </sheetViews>
  <sheetFormatPr defaultRowHeight="15" x14ac:dyDescent="0.25"/>
  <cols>
    <col min="1" max="1" width="4.5703125" customWidth="1"/>
    <col min="2" max="2" width="9.42578125" bestFit="1" customWidth="1"/>
    <col min="3" max="3" width="8" bestFit="1" customWidth="1"/>
    <col min="4" max="4" width="13.5703125" bestFit="1" customWidth="1"/>
    <col min="5" max="5" width="10.5703125" bestFit="1" customWidth="1"/>
    <col min="6" max="14" width="10.7109375" bestFit="1" customWidth="1"/>
  </cols>
  <sheetData>
    <row r="2" spans="2:14" x14ac:dyDescent="0.25">
      <c r="B2" s="23" t="s">
        <v>108</v>
      </c>
      <c r="C2" s="23" t="s">
        <v>111</v>
      </c>
      <c r="D2" s="23" t="s">
        <v>109</v>
      </c>
      <c r="E2" s="23" t="s">
        <v>110</v>
      </c>
      <c r="F2" s="35">
        <v>42369</v>
      </c>
      <c r="G2" s="35">
        <v>42735</v>
      </c>
      <c r="H2" s="35">
        <v>43100</v>
      </c>
      <c r="I2" s="35">
        <v>43465</v>
      </c>
      <c r="J2" s="35">
        <v>43830</v>
      </c>
      <c r="K2" s="35">
        <v>44196</v>
      </c>
      <c r="L2" s="35">
        <v>44561</v>
      </c>
      <c r="M2" s="35">
        <v>44926</v>
      </c>
      <c r="N2" s="35">
        <v>45291</v>
      </c>
    </row>
    <row r="3" spans="2:14" x14ac:dyDescent="0.25">
      <c r="B3" s="34">
        <v>1</v>
      </c>
      <c r="C3" s="4">
        <v>10400</v>
      </c>
      <c r="D3" s="34">
        <v>2010</v>
      </c>
      <c r="E3" s="34">
        <v>5</v>
      </c>
      <c r="F3" s="2">
        <f>IF(OR(YEAR(F$2)&lt;$D3,YEAR(F$2)&gt;$D3+$E3),0,SLN($C3,0,$E3))*IF(OR(YEAR(F$2)=$D3+$E3,YEAR(F$2)=$D3),0.5,1)</f>
        <v>1040</v>
      </c>
      <c r="G3" s="2">
        <f t="shared" ref="G3:N3" si="0">IF(OR(YEAR(G$2)&lt;$D3,YEAR(G$2)&gt;$D3+$E3),0,SLN($C3,0,$E3))*IF(OR(YEAR(G$2)=$D3+$E3,YEAR(G$2)=$D3),0.5,1)</f>
        <v>0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</row>
    <row r="4" spans="2:14" x14ac:dyDescent="0.25">
      <c r="B4" s="34">
        <v>2</v>
      </c>
      <c r="C4" s="4">
        <v>14600</v>
      </c>
      <c r="D4" s="34">
        <v>2010</v>
      </c>
      <c r="E4" s="34">
        <v>7</v>
      </c>
      <c r="F4" s="2">
        <f t="shared" ref="F4:N7" si="1">IF(OR(YEAR(F$2)&lt;$D4,YEAR(F$2)&gt;$D4+$E4),0,SLN($C4,0,$E4))*IF(OR(YEAR(F$2)=$D4+$E4,YEAR(F$2)=$D4),0.5,1)</f>
        <v>2085.7142857142858</v>
      </c>
      <c r="G4" s="2">
        <f t="shared" si="1"/>
        <v>2085.7142857142858</v>
      </c>
      <c r="H4" s="2">
        <f t="shared" si="1"/>
        <v>1042.8571428571429</v>
      </c>
      <c r="I4" s="2">
        <f t="shared" si="1"/>
        <v>0</v>
      </c>
      <c r="J4" s="2">
        <f t="shared" si="1"/>
        <v>0</v>
      </c>
      <c r="K4" s="2">
        <f t="shared" si="1"/>
        <v>0</v>
      </c>
      <c r="L4" s="2">
        <f t="shared" si="1"/>
        <v>0</v>
      </c>
      <c r="M4" s="2">
        <f t="shared" si="1"/>
        <v>0</v>
      </c>
      <c r="N4" s="2">
        <f t="shared" si="1"/>
        <v>0</v>
      </c>
    </row>
    <row r="5" spans="2:14" x14ac:dyDescent="0.25">
      <c r="B5" s="34">
        <v>3</v>
      </c>
      <c r="C5" s="4">
        <v>39400</v>
      </c>
      <c r="D5" s="34">
        <v>2012</v>
      </c>
      <c r="E5" s="34">
        <v>7</v>
      </c>
      <c r="F5" s="2">
        <f t="shared" si="1"/>
        <v>5628.5714285714284</v>
      </c>
      <c r="G5" s="2">
        <f t="shared" si="1"/>
        <v>5628.5714285714284</v>
      </c>
      <c r="H5" s="2">
        <f t="shared" si="1"/>
        <v>5628.5714285714284</v>
      </c>
      <c r="I5" s="2">
        <f t="shared" si="1"/>
        <v>5628.5714285714284</v>
      </c>
      <c r="J5" s="2">
        <f t="shared" si="1"/>
        <v>2814.2857142857142</v>
      </c>
      <c r="K5" s="2">
        <f t="shared" si="1"/>
        <v>0</v>
      </c>
      <c r="L5" s="2">
        <f t="shared" si="1"/>
        <v>0</v>
      </c>
      <c r="M5" s="2">
        <f t="shared" si="1"/>
        <v>0</v>
      </c>
      <c r="N5" s="2">
        <f t="shared" si="1"/>
        <v>0</v>
      </c>
    </row>
    <row r="6" spans="2:14" x14ac:dyDescent="0.25">
      <c r="B6" s="34">
        <v>4</v>
      </c>
      <c r="C6" s="4">
        <v>4900</v>
      </c>
      <c r="D6" s="34">
        <v>2015</v>
      </c>
      <c r="E6" s="34">
        <v>5</v>
      </c>
      <c r="F6" s="2">
        <f t="shared" si="1"/>
        <v>490</v>
      </c>
      <c r="G6" s="2">
        <f t="shared" si="1"/>
        <v>980</v>
      </c>
      <c r="H6" s="2">
        <f t="shared" si="1"/>
        <v>980</v>
      </c>
      <c r="I6" s="2">
        <f t="shared" si="1"/>
        <v>980</v>
      </c>
      <c r="J6" s="2">
        <f t="shared" si="1"/>
        <v>980</v>
      </c>
      <c r="K6" s="2">
        <f t="shared" si="1"/>
        <v>490</v>
      </c>
      <c r="L6" s="2">
        <f t="shared" si="1"/>
        <v>0</v>
      </c>
      <c r="M6" s="2">
        <f t="shared" si="1"/>
        <v>0</v>
      </c>
      <c r="N6" s="2">
        <f t="shared" si="1"/>
        <v>0</v>
      </c>
    </row>
    <row r="7" spans="2:14" x14ac:dyDescent="0.25">
      <c r="B7" s="34">
        <v>5</v>
      </c>
      <c r="C7" s="4">
        <v>20200</v>
      </c>
      <c r="D7" s="34">
        <v>2017</v>
      </c>
      <c r="E7" s="34">
        <v>5</v>
      </c>
      <c r="F7" s="2">
        <f t="shared" si="1"/>
        <v>0</v>
      </c>
      <c r="G7" s="2">
        <f t="shared" si="1"/>
        <v>0</v>
      </c>
      <c r="H7" s="2">
        <f t="shared" si="1"/>
        <v>2020</v>
      </c>
      <c r="I7" s="2">
        <f t="shared" si="1"/>
        <v>4040</v>
      </c>
      <c r="J7" s="2">
        <f t="shared" si="1"/>
        <v>4040</v>
      </c>
      <c r="K7" s="2">
        <f t="shared" si="1"/>
        <v>4040</v>
      </c>
      <c r="L7" s="2">
        <f t="shared" si="1"/>
        <v>4040</v>
      </c>
      <c r="M7" s="2">
        <f t="shared" si="1"/>
        <v>2020</v>
      </c>
      <c r="N7" s="2">
        <f t="shared" si="1"/>
        <v>0</v>
      </c>
    </row>
    <row r="8" spans="2:14" ht="15.75" thickBot="1" x14ac:dyDescent="0.3">
      <c r="B8" s="34" t="s">
        <v>112</v>
      </c>
      <c r="F8" s="18">
        <f>SUM(F3:F7)</f>
        <v>9244.2857142857138</v>
      </c>
      <c r="G8" s="18">
        <f t="shared" ref="G8:N8" si="2">SUM(G3:G7)</f>
        <v>8694.2857142857138</v>
      </c>
      <c r="H8" s="18">
        <f t="shared" si="2"/>
        <v>9671.4285714285725</v>
      </c>
      <c r="I8" s="18">
        <f t="shared" si="2"/>
        <v>10648.571428571428</v>
      </c>
      <c r="J8" s="18">
        <f t="shared" si="2"/>
        <v>7834.2857142857138</v>
      </c>
      <c r="K8" s="18">
        <f t="shared" si="2"/>
        <v>4530</v>
      </c>
      <c r="L8" s="18">
        <f t="shared" si="2"/>
        <v>4040</v>
      </c>
      <c r="M8" s="18">
        <f t="shared" si="2"/>
        <v>2020</v>
      </c>
      <c r="N8" s="18">
        <f t="shared" si="2"/>
        <v>0</v>
      </c>
    </row>
    <row r="9" spans="2:14" ht="15.75" thickTop="1" x14ac:dyDescent="0.25"/>
  </sheetData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N9"/>
  <sheetViews>
    <sheetView workbookViewId="0">
      <selection activeCell="F3" sqref="F3"/>
    </sheetView>
  </sheetViews>
  <sheetFormatPr defaultRowHeight="15" x14ac:dyDescent="0.25"/>
  <cols>
    <col min="1" max="1" width="4.42578125" customWidth="1"/>
    <col min="2" max="2" width="9.42578125" bestFit="1" customWidth="1"/>
    <col min="3" max="3" width="8" bestFit="1" customWidth="1"/>
    <col min="4" max="4" width="13.5703125" bestFit="1" customWidth="1"/>
    <col min="5" max="5" width="10.5703125" bestFit="1" customWidth="1"/>
    <col min="6" max="14" width="10.7109375" bestFit="1" customWidth="1"/>
  </cols>
  <sheetData>
    <row r="2" spans="2:14" x14ac:dyDescent="0.25">
      <c r="B2" s="23" t="s">
        <v>108</v>
      </c>
      <c r="C2" s="23" t="s">
        <v>111</v>
      </c>
      <c r="D2" s="23" t="s">
        <v>109</v>
      </c>
      <c r="E2" s="23" t="s">
        <v>110</v>
      </c>
      <c r="F2" s="35">
        <v>42369</v>
      </c>
      <c r="G2" s="35">
        <v>42735</v>
      </c>
      <c r="H2" s="35">
        <v>43100</v>
      </c>
      <c r="I2" s="35">
        <v>43465</v>
      </c>
      <c r="J2" s="35">
        <v>43830</v>
      </c>
      <c r="K2" s="35">
        <v>44196</v>
      </c>
      <c r="L2" s="35">
        <v>44561</v>
      </c>
      <c r="M2" s="35">
        <v>44926</v>
      </c>
      <c r="N2" s="35">
        <v>45291</v>
      </c>
    </row>
    <row r="3" spans="2:14" x14ac:dyDescent="0.25">
      <c r="B3" s="34">
        <v>1</v>
      </c>
      <c r="C3" s="4">
        <v>10400</v>
      </c>
      <c r="D3" s="34">
        <v>2010</v>
      </c>
      <c r="E3" s="34">
        <v>5</v>
      </c>
      <c r="F3" s="2">
        <f>IF(OR(YEAR(F$2)&lt;$D3,YEAR(F$2)&gt;$D3+$E3),0,VDB($C3,0,$E3*2,IF(YEAR(F$2)=$D3,0,
     IF(YEAR(F$2)=$D3+$E3,$E3*2-1,(YEAR(F$2)-$D3)*2-1)),
     IF(YEAR(F$2)=$D3,1,IF(YEAR(F$2)=$D3+$E3,$E3*2,(YEAR(F$2)-$D3)*2+1))))</f>
        <v>681.57440000000008</v>
      </c>
      <c r="G3" s="2">
        <f t="shared" ref="G3:N7" si="0">IF(OR(YEAR(G$2)&lt;$D3,YEAR(G$2)&gt;$D3+$E3),0,VDB($C3,0,$E3*2,IF(YEAR(G$2)=$D3,0,IF(YEAR(G$2)=$D3+$E3,$E3*2-1,(YEAR(G$2)-$D3)*2-1)),IF(YEAR(G$2)=$D3,1,IF(YEAR(G$2)=$D3+$E3,$E3*2,(YEAR(G$2)-$D3)*2+1))))</f>
        <v>0</v>
      </c>
      <c r="H3" s="2">
        <f t="shared" si="0"/>
        <v>0</v>
      </c>
      <c r="I3" s="2">
        <f t="shared" si="0"/>
        <v>0</v>
      </c>
      <c r="J3" s="2">
        <f t="shared" si="0"/>
        <v>0</v>
      </c>
      <c r="K3" s="2">
        <f t="shared" si="0"/>
        <v>0</v>
      </c>
      <c r="L3" s="2">
        <f t="shared" si="0"/>
        <v>0</v>
      </c>
      <c r="M3" s="2">
        <f t="shared" si="0"/>
        <v>0</v>
      </c>
      <c r="N3" s="2">
        <f t="shared" si="0"/>
        <v>0</v>
      </c>
    </row>
    <row r="4" spans="2:14" x14ac:dyDescent="0.25">
      <c r="B4" s="34">
        <v>2</v>
      </c>
      <c r="C4" s="4">
        <v>14600</v>
      </c>
      <c r="D4" s="34">
        <v>2010</v>
      </c>
      <c r="E4" s="34">
        <v>7</v>
      </c>
      <c r="F4" s="2">
        <f t="shared" ref="F4:F7" si="1">IF(OR(YEAR(F$2)&lt;$D4,YEAR(F$2)&gt;$D4+$E4),0,VDB($C4,0,$E4*2,IF(YEAR(F$2)=$D4,0,IF(YEAR(F$2)=$D4+$E4,$E4*2-1,(YEAR(F$2)-$D4)*2-1)),IF(YEAR(F$2)=$D4,1,IF(YEAR(F$2)=$D4+$E4,$E4*2,(YEAR(F$2)-$D4)*2+1))))</f>
        <v>1417.9381387145891</v>
      </c>
      <c r="G4" s="2">
        <f t="shared" si="0"/>
        <v>1417.9381387145891</v>
      </c>
      <c r="H4" s="2">
        <f t="shared" si="0"/>
        <v>708.96906935729453</v>
      </c>
      <c r="I4" s="2">
        <f t="shared" si="0"/>
        <v>0</v>
      </c>
      <c r="J4" s="2">
        <f t="shared" si="0"/>
        <v>0</v>
      </c>
      <c r="K4" s="2">
        <f t="shared" si="0"/>
        <v>0</v>
      </c>
      <c r="L4" s="2">
        <f t="shared" si="0"/>
        <v>0</v>
      </c>
      <c r="M4" s="2">
        <f t="shared" si="0"/>
        <v>0</v>
      </c>
      <c r="N4" s="2">
        <f t="shared" si="0"/>
        <v>0</v>
      </c>
    </row>
    <row r="5" spans="2:14" x14ac:dyDescent="0.25">
      <c r="B5" s="34">
        <v>3</v>
      </c>
      <c r="C5" s="4">
        <v>39400</v>
      </c>
      <c r="D5" s="34">
        <v>2012</v>
      </c>
      <c r="E5" s="34">
        <v>7</v>
      </c>
      <c r="F5" s="2">
        <f t="shared" si="1"/>
        <v>4836.2589445845588</v>
      </c>
      <c r="G5" s="2">
        <f t="shared" si="0"/>
        <v>3826.4905935174529</v>
      </c>
      <c r="H5" s="2">
        <f t="shared" si="0"/>
        <v>3826.4905935174529</v>
      </c>
      <c r="I5" s="2">
        <f t="shared" si="0"/>
        <v>3826.4905935174529</v>
      </c>
      <c r="J5" s="2">
        <f t="shared" si="0"/>
        <v>1913.2452967587265</v>
      </c>
      <c r="K5" s="2">
        <f t="shared" si="0"/>
        <v>0</v>
      </c>
      <c r="L5" s="2">
        <f t="shared" si="0"/>
        <v>0</v>
      </c>
      <c r="M5" s="2">
        <f t="shared" si="0"/>
        <v>0</v>
      </c>
      <c r="N5" s="2">
        <f t="shared" si="0"/>
        <v>0</v>
      </c>
    </row>
    <row r="6" spans="2:14" x14ac:dyDescent="0.25">
      <c r="B6" s="34">
        <v>4</v>
      </c>
      <c r="C6" s="4">
        <v>4900</v>
      </c>
      <c r="D6" s="34">
        <v>2015</v>
      </c>
      <c r="E6" s="34">
        <v>5</v>
      </c>
      <c r="F6" s="2">
        <f t="shared" si="1"/>
        <v>980</v>
      </c>
      <c r="G6" s="2">
        <f t="shared" si="0"/>
        <v>1411.2</v>
      </c>
      <c r="H6" s="2">
        <f t="shared" si="0"/>
        <v>903.16800000000012</v>
      </c>
      <c r="I6" s="2">
        <f t="shared" si="0"/>
        <v>642.25279999999998</v>
      </c>
      <c r="J6" s="2">
        <f t="shared" si="0"/>
        <v>642.25279999999998</v>
      </c>
      <c r="K6" s="2">
        <f t="shared" si="0"/>
        <v>321.12639999999999</v>
      </c>
      <c r="L6" s="2">
        <f t="shared" si="0"/>
        <v>0</v>
      </c>
      <c r="M6" s="2">
        <f t="shared" si="0"/>
        <v>0</v>
      </c>
      <c r="N6" s="2">
        <f t="shared" si="0"/>
        <v>0</v>
      </c>
    </row>
    <row r="7" spans="2:14" x14ac:dyDescent="0.25">
      <c r="B7" s="34">
        <v>5</v>
      </c>
      <c r="C7" s="4">
        <v>20200</v>
      </c>
      <c r="D7" s="34">
        <v>2017</v>
      </c>
      <c r="E7" s="34">
        <v>5</v>
      </c>
      <c r="F7" s="2">
        <f t="shared" si="1"/>
        <v>0</v>
      </c>
      <c r="G7" s="2">
        <f t="shared" si="0"/>
        <v>0</v>
      </c>
      <c r="H7" s="2">
        <f t="shared" si="0"/>
        <v>4040</v>
      </c>
      <c r="I7" s="2">
        <f t="shared" si="0"/>
        <v>5817.6</v>
      </c>
      <c r="J7" s="2">
        <f t="shared" si="0"/>
        <v>3723.2640000000001</v>
      </c>
      <c r="K7" s="2">
        <f t="shared" si="0"/>
        <v>2647.6544000000004</v>
      </c>
      <c r="L7" s="2">
        <f t="shared" si="0"/>
        <v>2647.6544000000004</v>
      </c>
      <c r="M7" s="2">
        <f t="shared" si="0"/>
        <v>1323.8272000000002</v>
      </c>
      <c r="N7" s="2">
        <f t="shared" si="0"/>
        <v>0</v>
      </c>
    </row>
    <row r="8" spans="2:14" ht="15.75" thickBot="1" x14ac:dyDescent="0.3">
      <c r="B8" s="34" t="s">
        <v>112</v>
      </c>
      <c r="F8" s="18">
        <f>SUM(F3:F7)</f>
        <v>7915.7714832991478</v>
      </c>
      <c r="G8" s="18">
        <f t="shared" ref="G8:N8" si="2">SUM(G3:G7)</f>
        <v>6655.6287322320413</v>
      </c>
      <c r="H8" s="18">
        <f t="shared" si="2"/>
        <v>9478.6276628747473</v>
      </c>
      <c r="I8" s="18">
        <f t="shared" si="2"/>
        <v>10286.343393517454</v>
      </c>
      <c r="J8" s="18">
        <f t="shared" si="2"/>
        <v>6278.7620967587263</v>
      </c>
      <c r="K8" s="18">
        <f t="shared" si="2"/>
        <v>2968.7808000000005</v>
      </c>
      <c r="L8" s="18">
        <f t="shared" si="2"/>
        <v>2647.6544000000004</v>
      </c>
      <c r="M8" s="18">
        <f t="shared" si="2"/>
        <v>1323.8272000000002</v>
      </c>
      <c r="N8" s="18">
        <f t="shared" si="2"/>
        <v>0</v>
      </c>
    </row>
    <row r="9" spans="2:14" ht="15.75" thickTop="1" x14ac:dyDescent="0.25"/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6"/>
  <sheetViews>
    <sheetView workbookViewId="0">
      <selection activeCell="C5" sqref="C5"/>
    </sheetView>
  </sheetViews>
  <sheetFormatPr defaultRowHeight="15" x14ac:dyDescent="0.25"/>
  <cols>
    <col min="1" max="1" width="5.140625" customWidth="1"/>
    <col min="2" max="2" width="14.85546875" bestFit="1" customWidth="1"/>
    <col min="3" max="3" width="10.5703125" bestFit="1" customWidth="1"/>
  </cols>
  <sheetData>
    <row r="2" spans="2:3" x14ac:dyDescent="0.25">
      <c r="B2" s="19" t="s">
        <v>113</v>
      </c>
      <c r="C2" s="4">
        <v>10000</v>
      </c>
    </row>
    <row r="3" spans="2:3" x14ac:dyDescent="0.25">
      <c r="B3" s="19" t="s">
        <v>100</v>
      </c>
      <c r="C3" s="4">
        <v>1</v>
      </c>
    </row>
    <row r="4" spans="2:3" x14ac:dyDescent="0.25">
      <c r="B4" s="19" t="s">
        <v>114</v>
      </c>
      <c r="C4" s="20">
        <v>0.06</v>
      </c>
    </row>
    <row r="5" spans="2:3" ht="15.75" thickBot="1" x14ac:dyDescent="0.3">
      <c r="B5" s="19" t="s">
        <v>115</v>
      </c>
      <c r="C5" s="36">
        <f>PV(C4,C3,0,-C2)</f>
        <v>9433.9622641509432</v>
      </c>
    </row>
    <row r="6" spans="2:3" ht="15.75" thickTop="1" x14ac:dyDescent="0.25"/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D19"/>
  <sheetViews>
    <sheetView workbookViewId="0">
      <selection activeCell="C5" sqref="C5"/>
    </sheetView>
  </sheetViews>
  <sheetFormatPr defaultRowHeight="15" x14ac:dyDescent="0.25"/>
  <cols>
    <col min="2" max="2" width="14.85546875" bestFit="1" customWidth="1"/>
    <col min="3" max="3" width="10.85546875" bestFit="1" customWidth="1"/>
    <col min="4" max="4" width="9.85546875" bestFit="1" customWidth="1"/>
  </cols>
  <sheetData>
    <row r="2" spans="2:4" x14ac:dyDescent="0.25">
      <c r="B2" s="19" t="s">
        <v>117</v>
      </c>
      <c r="C2" s="4">
        <v>5000</v>
      </c>
    </row>
    <row r="3" spans="2:4" x14ac:dyDescent="0.25">
      <c r="B3" s="19" t="s">
        <v>100</v>
      </c>
      <c r="C3" s="4">
        <v>10</v>
      </c>
    </row>
    <row r="4" spans="2:4" x14ac:dyDescent="0.25">
      <c r="B4" s="19" t="s">
        <v>114</v>
      </c>
      <c r="C4" s="20">
        <v>0.03</v>
      </c>
    </row>
    <row r="5" spans="2:4" ht="15.75" thickBot="1" x14ac:dyDescent="0.3">
      <c r="B5" s="19" t="s">
        <v>115</v>
      </c>
      <c r="C5" s="12">
        <f>PV(C4,C3,-C2,0,1)</f>
        <v>43930.544609395518</v>
      </c>
    </row>
    <row r="6" spans="2:4" ht="15.75" thickTop="1" x14ac:dyDescent="0.25"/>
    <row r="7" spans="2:4" x14ac:dyDescent="0.25">
      <c r="B7" s="23" t="s">
        <v>116</v>
      </c>
      <c r="C7" s="23" t="s">
        <v>117</v>
      </c>
      <c r="D7" s="23" t="s">
        <v>118</v>
      </c>
    </row>
    <row r="8" spans="2:4" x14ac:dyDescent="0.25">
      <c r="B8" s="34">
        <v>1</v>
      </c>
      <c r="C8" s="4">
        <v>5000</v>
      </c>
      <c r="D8" s="4">
        <f>C8</f>
        <v>5000</v>
      </c>
    </row>
    <row r="9" spans="2:4" x14ac:dyDescent="0.25">
      <c r="B9" s="34">
        <v>2</v>
      </c>
      <c r="C9" s="4">
        <v>5000</v>
      </c>
      <c r="D9" s="4">
        <f>PV($C$4,B9-1,0,-C9)</f>
        <v>4854.3689320388348</v>
      </c>
    </row>
    <row r="10" spans="2:4" x14ac:dyDescent="0.25">
      <c r="B10" s="34">
        <v>3</v>
      </c>
      <c r="C10" s="4">
        <v>5000</v>
      </c>
      <c r="D10" s="4">
        <f t="shared" ref="D10:D17" si="0">PV($C$4,B10-1,0,-C10)</f>
        <v>4712.9795456687716</v>
      </c>
    </row>
    <row r="11" spans="2:4" x14ac:dyDescent="0.25">
      <c r="B11" s="34">
        <v>4</v>
      </c>
      <c r="C11" s="4">
        <v>5000</v>
      </c>
      <c r="D11" s="4">
        <f t="shared" si="0"/>
        <v>4575.708296765798</v>
      </c>
    </row>
    <row r="12" spans="2:4" x14ac:dyDescent="0.25">
      <c r="B12" s="34">
        <v>5</v>
      </c>
      <c r="C12" s="4">
        <v>5000</v>
      </c>
      <c r="D12" s="4">
        <f t="shared" si="0"/>
        <v>4442.4352395784445</v>
      </c>
    </row>
    <row r="13" spans="2:4" x14ac:dyDescent="0.25">
      <c r="B13" s="34">
        <v>6</v>
      </c>
      <c r="C13" s="4">
        <v>5000</v>
      </c>
      <c r="D13" s="4">
        <f t="shared" si="0"/>
        <v>4313.0439219208201</v>
      </c>
    </row>
    <row r="14" spans="2:4" x14ac:dyDescent="0.25">
      <c r="B14" s="34">
        <v>7</v>
      </c>
      <c r="C14" s="4">
        <v>5000</v>
      </c>
      <c r="D14" s="4">
        <f t="shared" si="0"/>
        <v>4187.4212834182717</v>
      </c>
    </row>
    <row r="15" spans="2:4" x14ac:dyDescent="0.25">
      <c r="B15" s="34">
        <v>8</v>
      </c>
      <c r="C15" s="4">
        <v>5000</v>
      </c>
      <c r="D15" s="4">
        <f t="shared" si="0"/>
        <v>4065.457556716769</v>
      </c>
    </row>
    <row r="16" spans="2:4" x14ac:dyDescent="0.25">
      <c r="B16" s="34">
        <v>9</v>
      </c>
      <c r="C16" s="4">
        <v>5000</v>
      </c>
      <c r="D16" s="4">
        <f t="shared" si="0"/>
        <v>3947.0461715696788</v>
      </c>
    </row>
    <row r="17" spans="2:4" x14ac:dyDescent="0.25">
      <c r="B17" s="34">
        <v>10</v>
      </c>
      <c r="C17" s="4">
        <v>5000</v>
      </c>
      <c r="D17" s="4">
        <f t="shared" si="0"/>
        <v>3832.0836617181349</v>
      </c>
    </row>
    <row r="18" spans="2:4" ht="15.75" thickBot="1" x14ac:dyDescent="0.3">
      <c r="D18" s="12">
        <f>SUM(D8:D17)</f>
        <v>43930.544609395525</v>
      </c>
    </row>
    <row r="19" spans="2:4" ht="15.75" thickTop="1" x14ac:dyDescent="0.25"/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C2" sqref="C2"/>
    </sheetView>
  </sheetViews>
  <sheetFormatPr defaultRowHeight="15" x14ac:dyDescent="0.25"/>
  <cols>
    <col min="2" max="2" width="19.28515625" bestFit="1" customWidth="1"/>
    <col min="3" max="3" width="16.7109375" customWidth="1"/>
  </cols>
  <sheetData>
    <row r="2" spans="2:3" x14ac:dyDescent="0.25">
      <c r="B2" s="19" t="s">
        <v>120</v>
      </c>
      <c r="C2" s="20">
        <v>0.08</v>
      </c>
    </row>
    <row r="4" spans="2:3" ht="30" x14ac:dyDescent="0.25">
      <c r="B4" s="23" t="s">
        <v>86</v>
      </c>
      <c r="C4" s="37" t="s">
        <v>119</v>
      </c>
    </row>
    <row r="5" spans="2:3" x14ac:dyDescent="0.25">
      <c r="B5" s="24">
        <v>42369</v>
      </c>
      <c r="C5" s="4">
        <v>4000</v>
      </c>
    </row>
    <row r="6" spans="2:3" x14ac:dyDescent="0.25">
      <c r="B6" s="24">
        <v>42735</v>
      </c>
      <c r="C6" s="4">
        <v>4760</v>
      </c>
    </row>
    <row r="7" spans="2:3" x14ac:dyDescent="0.25">
      <c r="B7" s="24">
        <v>43100</v>
      </c>
      <c r="C7" s="4">
        <v>5664.4</v>
      </c>
    </row>
    <row r="8" spans="2:3" x14ac:dyDescent="0.25">
      <c r="B8" s="24">
        <v>43465</v>
      </c>
      <c r="C8" s="4">
        <v>6797.28</v>
      </c>
    </row>
    <row r="9" spans="2:3" x14ac:dyDescent="0.25">
      <c r="B9" s="24">
        <v>43830</v>
      </c>
      <c r="C9" s="4">
        <v>7477.0080000000007</v>
      </c>
    </row>
    <row r="10" spans="2:3" x14ac:dyDescent="0.25">
      <c r="B10" s="24">
        <v>44196</v>
      </c>
      <c r="C10" s="4">
        <v>8224.7088000000022</v>
      </c>
    </row>
    <row r="11" spans="2:3" x14ac:dyDescent="0.25">
      <c r="B11" s="24">
        <v>44561</v>
      </c>
      <c r="C11" s="4">
        <v>9458.4151200000015</v>
      </c>
    </row>
    <row r="13" spans="2:3" x14ac:dyDescent="0.25">
      <c r="B13" s="19" t="s">
        <v>121</v>
      </c>
      <c r="C13" s="4">
        <f>NPV(C2,C5:C11)</f>
        <v>33068.005613718393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2:E9"/>
  <sheetViews>
    <sheetView workbookViewId="0">
      <selection activeCell="C4" sqref="C4"/>
    </sheetView>
  </sheetViews>
  <sheetFormatPr defaultRowHeight="15" x14ac:dyDescent="0.25"/>
  <cols>
    <col min="1" max="1" width="4.5703125" customWidth="1"/>
    <col min="2" max="2" width="20" bestFit="1" customWidth="1"/>
    <col min="4" max="4" width="3.42578125" customWidth="1"/>
  </cols>
  <sheetData>
    <row r="2" spans="2:5" x14ac:dyDescent="0.25">
      <c r="B2" t="s">
        <v>9</v>
      </c>
      <c r="C2" s="2">
        <v>465</v>
      </c>
      <c r="E2" s="2">
        <v>465</v>
      </c>
    </row>
    <row r="3" spans="2:5" x14ac:dyDescent="0.25">
      <c r="B3" t="s">
        <v>10</v>
      </c>
      <c r="C3" s="3">
        <v>614</v>
      </c>
      <c r="E3" s="3">
        <f>E2+E2*E4</f>
        <v>683.82352941176475</v>
      </c>
    </row>
    <row r="4" spans="2:5" x14ac:dyDescent="0.25">
      <c r="B4" t="s">
        <v>11</v>
      </c>
      <c r="C4" s="6">
        <f>(C3/C2)-1</f>
        <v>0.32043010752688161</v>
      </c>
      <c r="E4" s="6">
        <f>1/(1-E9)-1</f>
        <v>0.47058823529411775</v>
      </c>
    </row>
    <row r="6" spans="2:5" x14ac:dyDescent="0.25">
      <c r="B6" t="s">
        <v>0</v>
      </c>
      <c r="C6" s="2">
        <f>C3</f>
        <v>614</v>
      </c>
      <c r="E6" s="2">
        <f>E3</f>
        <v>683.82352941176475</v>
      </c>
    </row>
    <row r="7" spans="2:5" x14ac:dyDescent="0.25">
      <c r="B7" t="s">
        <v>1</v>
      </c>
      <c r="C7" s="3">
        <f>C2</f>
        <v>465</v>
      </c>
      <c r="E7" s="3">
        <f>E2</f>
        <v>465</v>
      </c>
    </row>
    <row r="8" spans="2:5" x14ac:dyDescent="0.25">
      <c r="B8" t="s">
        <v>2</v>
      </c>
      <c r="C8" s="2">
        <f>C6-C7</f>
        <v>149</v>
      </c>
      <c r="E8" s="2">
        <f>E6-E7</f>
        <v>218.82352941176475</v>
      </c>
    </row>
    <row r="9" spans="2:5" x14ac:dyDescent="0.25">
      <c r="B9" t="s">
        <v>12</v>
      </c>
      <c r="C9" s="6">
        <f>C8/C6</f>
        <v>0.24267100977198697</v>
      </c>
      <c r="E9" s="6">
        <v>0.32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3"/>
  <sheetViews>
    <sheetView workbookViewId="0">
      <selection activeCell="H18" sqref="H18"/>
    </sheetView>
  </sheetViews>
  <sheetFormatPr defaultRowHeight="15" x14ac:dyDescent="0.25"/>
  <cols>
    <col min="2" max="2" width="19.28515625" bestFit="1" customWidth="1"/>
    <col min="3" max="3" width="16.7109375" customWidth="1"/>
  </cols>
  <sheetData>
    <row r="2" spans="2:3" x14ac:dyDescent="0.25">
      <c r="B2" s="19" t="s">
        <v>120</v>
      </c>
      <c r="C2" s="20">
        <v>0.08</v>
      </c>
    </row>
    <row r="4" spans="2:3" ht="30" x14ac:dyDescent="0.25">
      <c r="B4" s="23" t="s">
        <v>86</v>
      </c>
      <c r="C4" s="37" t="s">
        <v>119</v>
      </c>
    </row>
    <row r="5" spans="2:3" x14ac:dyDescent="0.25">
      <c r="B5" s="24">
        <v>42369</v>
      </c>
      <c r="C5" s="4">
        <v>-15000</v>
      </c>
    </row>
    <row r="6" spans="2:3" x14ac:dyDescent="0.25">
      <c r="B6" s="24">
        <v>42735</v>
      </c>
      <c r="C6" s="4">
        <v>-10000</v>
      </c>
    </row>
    <row r="7" spans="2:3" x14ac:dyDescent="0.25">
      <c r="B7" s="24">
        <v>43100</v>
      </c>
      <c r="C7" s="4">
        <v>-5000</v>
      </c>
    </row>
    <row r="8" spans="2:3" x14ac:dyDescent="0.25">
      <c r="B8" s="24">
        <v>43465</v>
      </c>
      <c r="C8" s="4">
        <v>7000</v>
      </c>
    </row>
    <row r="9" spans="2:3" x14ac:dyDescent="0.25">
      <c r="B9" s="24">
        <v>43830</v>
      </c>
      <c r="C9" s="4">
        <v>9100</v>
      </c>
    </row>
    <row r="10" spans="2:3" x14ac:dyDescent="0.25">
      <c r="B10" s="24">
        <v>44196</v>
      </c>
      <c r="C10" s="4">
        <v>11830</v>
      </c>
    </row>
    <row r="11" spans="2:3" x14ac:dyDescent="0.25">
      <c r="B11" s="24">
        <v>44561</v>
      </c>
      <c r="C11" s="4">
        <v>15142.4</v>
      </c>
    </row>
    <row r="13" spans="2:3" x14ac:dyDescent="0.25">
      <c r="B13" s="19" t="s">
        <v>121</v>
      </c>
      <c r="C13" s="4">
        <f>NPV(C2,C5:C11)</f>
        <v>1197.4294128192216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2"/>
  <sheetViews>
    <sheetView workbookViewId="0">
      <selection activeCell="C12" sqref="C12"/>
    </sheetView>
  </sheetViews>
  <sheetFormatPr defaultRowHeight="15" x14ac:dyDescent="0.25"/>
  <cols>
    <col min="2" max="2" width="23.42578125" bestFit="1" customWidth="1"/>
    <col min="3" max="3" width="16.7109375" customWidth="1"/>
  </cols>
  <sheetData>
    <row r="2" spans="2:3" ht="30" x14ac:dyDescent="0.25">
      <c r="B2" s="23" t="s">
        <v>86</v>
      </c>
      <c r="C2" s="37" t="s">
        <v>119</v>
      </c>
    </row>
    <row r="3" spans="2:3" x14ac:dyDescent="0.25">
      <c r="B3" s="24">
        <v>42004</v>
      </c>
      <c r="C3" s="4">
        <v>-30000</v>
      </c>
    </row>
    <row r="4" spans="2:3" x14ac:dyDescent="0.25">
      <c r="B4" s="24">
        <v>42369</v>
      </c>
      <c r="C4" s="4">
        <v>4000</v>
      </c>
    </row>
    <row r="5" spans="2:3" x14ac:dyDescent="0.25">
      <c r="B5" s="24">
        <v>42735</v>
      </c>
      <c r="C5" s="4">
        <v>4760</v>
      </c>
    </row>
    <row r="6" spans="2:3" x14ac:dyDescent="0.25">
      <c r="B6" s="24">
        <v>43100</v>
      </c>
      <c r="C6" s="4">
        <v>5664.4</v>
      </c>
    </row>
    <row r="7" spans="2:3" x14ac:dyDescent="0.25">
      <c r="B7" s="24">
        <v>43465</v>
      </c>
      <c r="C7" s="4">
        <v>6797.28</v>
      </c>
    </row>
    <row r="8" spans="2:3" x14ac:dyDescent="0.25">
      <c r="B8" s="24">
        <v>43830</v>
      </c>
      <c r="C8" s="4">
        <v>7477.0080000000007</v>
      </c>
    </row>
    <row r="9" spans="2:3" x14ac:dyDescent="0.25">
      <c r="B9" s="24">
        <v>44196</v>
      </c>
      <c r="C9" s="4">
        <v>8224.7088000000022</v>
      </c>
    </row>
    <row r="10" spans="2:3" x14ac:dyDescent="0.25">
      <c r="B10" s="24">
        <v>44561</v>
      </c>
      <c r="C10" s="4">
        <v>9458.4151200000015</v>
      </c>
    </row>
    <row r="12" spans="2:3" x14ac:dyDescent="0.25">
      <c r="B12" s="19" t="s">
        <v>122</v>
      </c>
      <c r="C12" s="20">
        <f>IRR(C3:C10,0.08)</f>
        <v>0.10530295409578994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19"/>
  <sheetViews>
    <sheetView workbookViewId="0">
      <selection activeCell="C19" sqref="C19"/>
    </sheetView>
  </sheetViews>
  <sheetFormatPr defaultRowHeight="15" x14ac:dyDescent="0.25"/>
  <cols>
    <col min="2" max="2" width="23.42578125" bestFit="1" customWidth="1"/>
    <col min="3" max="3" width="16.7109375" customWidth="1"/>
  </cols>
  <sheetData>
    <row r="2" spans="2:3" x14ac:dyDescent="0.25">
      <c r="B2" s="23" t="s">
        <v>86</v>
      </c>
      <c r="C2" s="37" t="s">
        <v>123</v>
      </c>
    </row>
    <row r="3" spans="2:3" x14ac:dyDescent="0.25">
      <c r="B3" s="24">
        <v>42156</v>
      </c>
      <c r="C3" s="4">
        <v>-6723</v>
      </c>
    </row>
    <row r="4" spans="2:3" x14ac:dyDescent="0.25">
      <c r="B4" s="24">
        <v>42233</v>
      </c>
      <c r="C4" s="4">
        <v>-14856</v>
      </c>
    </row>
    <row r="5" spans="2:3" x14ac:dyDescent="0.25">
      <c r="B5" s="24">
        <v>42314</v>
      </c>
      <c r="C5" s="4">
        <v>5856</v>
      </c>
    </row>
    <row r="6" spans="2:3" x14ac:dyDescent="0.25">
      <c r="B6" s="24">
        <v>42350</v>
      </c>
      <c r="C6" s="4">
        <v>-4171</v>
      </c>
    </row>
    <row r="7" spans="2:3" x14ac:dyDescent="0.25">
      <c r="B7" s="24">
        <v>42390</v>
      </c>
      <c r="C7" s="4">
        <v>8039</v>
      </c>
    </row>
    <row r="8" spans="2:3" x14ac:dyDescent="0.25">
      <c r="B8" s="24">
        <v>42439</v>
      </c>
      <c r="C8" s="4">
        <v>-12384</v>
      </c>
    </row>
    <row r="9" spans="2:3" x14ac:dyDescent="0.25">
      <c r="B9" s="24">
        <v>42508</v>
      </c>
      <c r="C9" s="4">
        <v>13860</v>
      </c>
    </row>
    <row r="10" spans="2:3" x14ac:dyDescent="0.25">
      <c r="B10" s="24">
        <v>42574</v>
      </c>
      <c r="C10" s="4">
        <v>-12894</v>
      </c>
    </row>
    <row r="11" spans="2:3" x14ac:dyDescent="0.25">
      <c r="B11" s="24">
        <v>42608</v>
      </c>
      <c r="C11" s="4">
        <v>7196</v>
      </c>
    </row>
    <row r="12" spans="2:3" x14ac:dyDescent="0.25">
      <c r="B12" s="24">
        <v>42692</v>
      </c>
      <c r="C12" s="4">
        <v>14907</v>
      </c>
    </row>
    <row r="13" spans="2:3" x14ac:dyDescent="0.25">
      <c r="B13" s="24">
        <v>42744</v>
      </c>
      <c r="C13" s="4">
        <v>-6636</v>
      </c>
    </row>
    <row r="14" spans="2:3" x14ac:dyDescent="0.25">
      <c r="B14" s="24">
        <v>42794</v>
      </c>
      <c r="C14" s="4">
        <v>3964</v>
      </c>
    </row>
    <row r="15" spans="2:3" x14ac:dyDescent="0.25">
      <c r="B15" s="24">
        <v>42850</v>
      </c>
      <c r="C15" s="4">
        <v>-13690</v>
      </c>
    </row>
    <row r="16" spans="2:3" x14ac:dyDescent="0.25">
      <c r="B16" s="24">
        <v>42919</v>
      </c>
      <c r="C16" s="4">
        <v>6185</v>
      </c>
    </row>
    <row r="17" spans="2:3" x14ac:dyDescent="0.25">
      <c r="B17" s="24">
        <v>43000</v>
      </c>
      <c r="C17" s="4">
        <v>14785</v>
      </c>
    </row>
    <row r="19" spans="2:3" x14ac:dyDescent="0.25">
      <c r="B19" s="19" t="s">
        <v>122</v>
      </c>
      <c r="C19" s="20">
        <f>XIRR(C3:C17,B3:B17,0.08)</f>
        <v>0.10138757228851319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:C21"/>
  <sheetViews>
    <sheetView workbookViewId="0">
      <selection activeCell="F13" sqref="F13"/>
    </sheetView>
  </sheetViews>
  <sheetFormatPr defaultRowHeight="15" x14ac:dyDescent="0.25"/>
  <cols>
    <col min="2" max="2" width="23.85546875" bestFit="1" customWidth="1"/>
    <col min="3" max="3" width="10.5703125" bestFit="1" customWidth="1"/>
  </cols>
  <sheetData>
    <row r="2" spans="2:3" x14ac:dyDescent="0.25">
      <c r="B2" t="s">
        <v>0</v>
      </c>
      <c r="C2" s="4">
        <v>65245</v>
      </c>
    </row>
    <row r="3" spans="2:3" x14ac:dyDescent="0.25">
      <c r="B3" t="s">
        <v>1</v>
      </c>
      <c r="C3" s="5">
        <v>39147</v>
      </c>
    </row>
    <row r="4" spans="2:3" x14ac:dyDescent="0.25">
      <c r="B4" t="s">
        <v>2</v>
      </c>
      <c r="C4" s="4">
        <f>C2-C3</f>
        <v>26098</v>
      </c>
    </row>
    <row r="5" spans="2:3" x14ac:dyDescent="0.25">
      <c r="C5" s="4"/>
    </row>
    <row r="6" spans="2:3" x14ac:dyDescent="0.25">
      <c r="B6" t="s">
        <v>13</v>
      </c>
      <c r="C6" s="4"/>
    </row>
    <row r="7" spans="2:3" x14ac:dyDescent="0.25">
      <c r="B7" t="s">
        <v>14</v>
      </c>
      <c r="C7" s="4">
        <v>8213</v>
      </c>
    </row>
    <row r="8" spans="2:3" x14ac:dyDescent="0.25">
      <c r="B8" t="s">
        <v>16</v>
      </c>
      <c r="C8" s="4">
        <v>7245</v>
      </c>
    </row>
    <row r="9" spans="2:3" x14ac:dyDescent="0.25">
      <c r="B9" t="s">
        <v>15</v>
      </c>
      <c r="C9" s="5">
        <v>2444</v>
      </c>
    </row>
    <row r="10" spans="2:3" x14ac:dyDescent="0.25">
      <c r="B10" t="s">
        <v>19</v>
      </c>
      <c r="C10" s="4">
        <f>SUM(C6:C9)</f>
        <v>17902</v>
      </c>
    </row>
    <row r="11" spans="2:3" x14ac:dyDescent="0.25">
      <c r="C11" s="4"/>
    </row>
    <row r="12" spans="2:3" x14ac:dyDescent="0.25">
      <c r="B12" t="s">
        <v>17</v>
      </c>
      <c r="C12" s="4">
        <f>C4-C10</f>
        <v>8196</v>
      </c>
    </row>
    <row r="13" spans="2:3" x14ac:dyDescent="0.25">
      <c r="C13" s="4"/>
    </row>
    <row r="14" spans="2:3" x14ac:dyDescent="0.25">
      <c r="B14" t="s">
        <v>23</v>
      </c>
      <c r="C14" s="4">
        <v>654</v>
      </c>
    </row>
    <row r="15" spans="2:3" x14ac:dyDescent="0.25">
      <c r="B15" t="s">
        <v>5</v>
      </c>
      <c r="C15" s="4">
        <v>6215</v>
      </c>
    </row>
    <row r="16" spans="2:3" x14ac:dyDescent="0.25">
      <c r="B16" t="s">
        <v>18</v>
      </c>
      <c r="C16" s="4">
        <v>3215</v>
      </c>
    </row>
    <row r="17" spans="2:3" x14ac:dyDescent="0.25">
      <c r="C17" s="4"/>
    </row>
    <row r="18" spans="2:3" ht="15.75" thickBot="1" x14ac:dyDescent="0.3">
      <c r="B18" t="s">
        <v>22</v>
      </c>
      <c r="C18" s="12">
        <f>C12-C14-C15-C16</f>
        <v>-1888</v>
      </c>
    </row>
    <row r="19" spans="2:3" ht="15.75" thickTop="1" x14ac:dyDescent="0.25">
      <c r="C19" s="4"/>
    </row>
    <row r="20" spans="2:3" x14ac:dyDescent="0.25">
      <c r="B20" t="s">
        <v>20</v>
      </c>
      <c r="C20" s="4">
        <f>C18+VLOOKUP("Interest Expense",$B$2:$C$18,2,FALSE)+
VLOOKUP("Income Tax Expense",$B$2:$C$18,2,FALSE)</f>
        <v>7542</v>
      </c>
    </row>
    <row r="21" spans="2:3" x14ac:dyDescent="0.25">
      <c r="B21" t="s">
        <v>21</v>
      </c>
      <c r="C21" s="4">
        <f>C20+VLOOKUP("Depreciation Expense",$B$2:$C$18,2,FALSE)+VLOOKUP("Amortization Expense",$B$2:$C$18,2,FALSE)</f>
        <v>17231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6" sqref="C6"/>
    </sheetView>
  </sheetViews>
  <sheetFormatPr defaultRowHeight="15" x14ac:dyDescent="0.25"/>
  <cols>
    <col min="2" max="2" width="22.85546875" bestFit="1" customWidth="1"/>
    <col min="3" max="3" width="13.28515625" bestFit="1" customWidth="1"/>
  </cols>
  <sheetData>
    <row r="2" spans="2:3" x14ac:dyDescent="0.25">
      <c r="B2" t="s">
        <v>51</v>
      </c>
      <c r="C2" s="2">
        <v>1235642.25</v>
      </c>
    </row>
    <row r="3" spans="2:3" x14ac:dyDescent="0.25">
      <c r="B3" t="s">
        <v>52</v>
      </c>
      <c r="C3" s="2">
        <v>641152.77</v>
      </c>
    </row>
    <row r="4" spans="2:3" x14ac:dyDescent="0.25">
      <c r="B4" t="s">
        <v>53</v>
      </c>
      <c r="C4" s="2">
        <f>SUM(C2:C3)</f>
        <v>1876795.02</v>
      </c>
    </row>
    <row r="5" spans="2:3" x14ac:dyDescent="0.25">
      <c r="B5" t="s">
        <v>54</v>
      </c>
      <c r="C5" s="2">
        <v>1111903.23</v>
      </c>
    </row>
    <row r="6" spans="2:3" ht="15.75" thickBot="1" x14ac:dyDescent="0.3">
      <c r="B6" t="s">
        <v>1</v>
      </c>
      <c r="C6" s="18">
        <f>C4-C5</f>
        <v>764891.79</v>
      </c>
    </row>
    <row r="7" spans="2:3" ht="15.75" thickTop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:G45"/>
  <sheetViews>
    <sheetView workbookViewId="0">
      <selection activeCell="G18" sqref="G18"/>
    </sheetView>
  </sheetViews>
  <sheetFormatPr defaultRowHeight="15" x14ac:dyDescent="0.25"/>
  <cols>
    <col min="1" max="1" width="4.140625" customWidth="1"/>
    <col min="2" max="2" width="24.5703125" customWidth="1"/>
    <col min="3" max="3" width="8.7109375" customWidth="1"/>
    <col min="4" max="4" width="10.5703125" bestFit="1" customWidth="1"/>
    <col min="5" max="5" width="4.42578125" customWidth="1"/>
    <col min="6" max="6" width="25.140625" bestFit="1" customWidth="1"/>
  </cols>
  <sheetData>
    <row r="2" spans="2:7" ht="15" customHeight="1" x14ac:dyDescent="0.25">
      <c r="B2" s="13" t="s">
        <v>25</v>
      </c>
      <c r="F2" s="13" t="s">
        <v>24</v>
      </c>
    </row>
    <row r="3" spans="2:7" ht="15" customHeight="1" x14ac:dyDescent="0.25">
      <c r="B3" t="s">
        <v>26</v>
      </c>
      <c r="C3" s="10">
        <v>1186</v>
      </c>
      <c r="D3" s="10">
        <v>124</v>
      </c>
      <c r="F3" s="1" t="s">
        <v>0</v>
      </c>
      <c r="G3" s="10">
        <v>55656</v>
      </c>
    </row>
    <row r="4" spans="2:7" ht="15" customHeight="1" x14ac:dyDescent="0.25">
      <c r="B4" t="s">
        <v>27</v>
      </c>
      <c r="C4" s="4">
        <v>3884</v>
      </c>
      <c r="D4" s="4">
        <v>3026</v>
      </c>
      <c r="F4" s="1" t="s">
        <v>1</v>
      </c>
      <c r="G4" s="5">
        <v>41454</v>
      </c>
    </row>
    <row r="5" spans="2:7" ht="15" customHeight="1" x14ac:dyDescent="0.25">
      <c r="B5" t="s">
        <v>28</v>
      </c>
      <c r="C5" s="5">
        <v>8355</v>
      </c>
      <c r="D5" s="5">
        <v>7651</v>
      </c>
      <c r="F5" s="1" t="s">
        <v>2</v>
      </c>
      <c r="G5" s="4">
        <f>G3-G4</f>
        <v>14202</v>
      </c>
    </row>
    <row r="6" spans="2:7" ht="15" customHeight="1" x14ac:dyDescent="0.25">
      <c r="B6" t="s">
        <v>29</v>
      </c>
      <c r="C6" s="4">
        <f>SUBTOTAL(9,C3:C5)</f>
        <v>13425</v>
      </c>
      <c r="D6" s="4">
        <f>SUBTOTAL(9,D3:D5)</f>
        <v>10801</v>
      </c>
      <c r="F6" s="1"/>
      <c r="G6" s="4"/>
    </row>
    <row r="7" spans="2:7" ht="15" customHeight="1" x14ac:dyDescent="0.25">
      <c r="C7" s="4"/>
      <c r="D7" s="4"/>
      <c r="F7" s="1" t="s">
        <v>8</v>
      </c>
      <c r="G7" s="4">
        <v>2046</v>
      </c>
    </row>
    <row r="8" spans="2:7" ht="15" customHeight="1" x14ac:dyDescent="0.25">
      <c r="B8" t="s">
        <v>30</v>
      </c>
      <c r="C8" s="4">
        <v>4320</v>
      </c>
      <c r="D8" s="4">
        <v>4516</v>
      </c>
      <c r="F8" s="1" t="s">
        <v>45</v>
      </c>
      <c r="G8" s="5">
        <v>6528</v>
      </c>
    </row>
    <row r="9" spans="2:7" ht="15" customHeight="1" x14ac:dyDescent="0.25">
      <c r="B9" t="s">
        <v>31</v>
      </c>
      <c r="C9" s="5">
        <v>578</v>
      </c>
      <c r="D9" s="5">
        <v>322</v>
      </c>
      <c r="F9" s="1"/>
      <c r="G9" s="4"/>
    </row>
    <row r="10" spans="2:7" ht="15" customHeight="1" x14ac:dyDescent="0.25">
      <c r="B10" t="s">
        <v>32</v>
      </c>
      <c r="C10" s="4">
        <f>SUBTOTAL(9,C8:C9)</f>
        <v>4898</v>
      </c>
      <c r="D10" s="4">
        <f>SUBTOTAL(9,D8:D9)</f>
        <v>4838</v>
      </c>
      <c r="F10" s="1" t="s">
        <v>4</v>
      </c>
      <c r="G10" s="4">
        <f>G5-SUM(G7:G8)</f>
        <v>5628</v>
      </c>
    </row>
    <row r="11" spans="2:7" ht="15" customHeight="1" x14ac:dyDescent="0.25">
      <c r="C11" s="4"/>
      <c r="D11" s="4"/>
      <c r="F11" s="1"/>
      <c r="G11" s="4"/>
    </row>
    <row r="12" spans="2:7" ht="15" customHeight="1" thickBot="1" x14ac:dyDescent="0.3">
      <c r="B12" t="s">
        <v>33</v>
      </c>
      <c r="C12" s="16">
        <f>SUBTOTAL(9,C3:C11)</f>
        <v>18323</v>
      </c>
      <c r="D12" s="16">
        <f>SUBTOTAL(9,D3:D11)</f>
        <v>15639</v>
      </c>
      <c r="F12" s="1" t="s">
        <v>5</v>
      </c>
      <c r="G12" s="4">
        <v>465</v>
      </c>
    </row>
    <row r="13" spans="2:7" ht="15" customHeight="1" thickTop="1" x14ac:dyDescent="0.25">
      <c r="C13" s="4"/>
      <c r="D13" s="4"/>
      <c r="F13" s="1" t="s">
        <v>6</v>
      </c>
      <c r="G13" s="5">
        <v>1368</v>
      </c>
    </row>
    <row r="14" spans="2:7" ht="15" customHeight="1" x14ac:dyDescent="0.25">
      <c r="B14" t="s">
        <v>34</v>
      </c>
      <c r="C14" s="10">
        <v>1670</v>
      </c>
      <c r="D14" s="10">
        <v>2644</v>
      </c>
      <c r="F14" s="1"/>
      <c r="G14" s="4"/>
    </row>
    <row r="15" spans="2:7" ht="15" customHeight="1" thickBot="1" x14ac:dyDescent="0.3">
      <c r="B15" t="s">
        <v>35</v>
      </c>
      <c r="C15" s="4">
        <v>1334</v>
      </c>
      <c r="D15" s="4">
        <v>1431</v>
      </c>
      <c r="F15" s="1" t="s">
        <v>7</v>
      </c>
      <c r="G15" s="11">
        <f>G10-SUM(G12:G13)</f>
        <v>3795</v>
      </c>
    </row>
    <row r="16" spans="2:7" ht="15" customHeight="1" thickTop="1" x14ac:dyDescent="0.25">
      <c r="B16" t="s">
        <v>36</v>
      </c>
      <c r="C16" s="5">
        <v>788</v>
      </c>
      <c r="D16" s="5">
        <v>761</v>
      </c>
    </row>
    <row r="17" spans="2:7" ht="15" customHeight="1" x14ac:dyDescent="0.25">
      <c r="B17" t="s">
        <v>37</v>
      </c>
      <c r="C17" s="4">
        <f>SUBTOTAL(9,C14:C16)</f>
        <v>3792</v>
      </c>
      <c r="D17" s="4">
        <f>SUBTOTAL(9,D14:D16)</f>
        <v>4836</v>
      </c>
    </row>
    <row r="18" spans="2:7" ht="15" customHeight="1" x14ac:dyDescent="0.25">
      <c r="C18" s="4"/>
      <c r="D18" s="4"/>
      <c r="F18" s="14" t="s">
        <v>46</v>
      </c>
      <c r="G18" s="15">
        <f>G15/AVERAGE(C12:D12)</f>
        <v>0.2234850715505565</v>
      </c>
    </row>
    <row r="19" spans="2:7" x14ac:dyDescent="0.25">
      <c r="B19" t="s">
        <v>38</v>
      </c>
      <c r="C19" s="5">
        <v>3177</v>
      </c>
      <c r="D19" s="5">
        <v>3244</v>
      </c>
      <c r="F19" s="14" t="s">
        <v>47</v>
      </c>
      <c r="G19" s="15">
        <f>G15/AVERAGE(C25:D25)</f>
        <v>0.40131126738222389</v>
      </c>
    </row>
    <row r="20" spans="2:7" x14ac:dyDescent="0.25">
      <c r="B20" t="s">
        <v>39</v>
      </c>
      <c r="C20" s="4">
        <f>SUBTOTAL(9,C14:C19)</f>
        <v>6969</v>
      </c>
      <c r="D20" s="4">
        <f>SUBTOTAL(9,D14:D19)</f>
        <v>8080</v>
      </c>
    </row>
    <row r="21" spans="2:7" x14ac:dyDescent="0.25">
      <c r="C21" s="4"/>
      <c r="D21" s="4"/>
    </row>
    <row r="22" spans="2:7" x14ac:dyDescent="0.25">
      <c r="B22" t="s">
        <v>40</v>
      </c>
      <c r="C22" s="4">
        <v>453</v>
      </c>
      <c r="D22" s="4">
        <v>453</v>
      </c>
    </row>
    <row r="23" spans="2:7" x14ac:dyDescent="0.25">
      <c r="B23" t="s">
        <v>41</v>
      </c>
      <c r="C23" s="4">
        <v>4562</v>
      </c>
      <c r="D23" s="4">
        <v>4562</v>
      </c>
    </row>
    <row r="24" spans="2:7" x14ac:dyDescent="0.25">
      <c r="B24" t="s">
        <v>42</v>
      </c>
      <c r="C24" s="5">
        <f>D24+G15</f>
        <v>6339</v>
      </c>
      <c r="D24" s="5">
        <v>2544</v>
      </c>
    </row>
    <row r="25" spans="2:7" x14ac:dyDescent="0.25">
      <c r="B25" t="s">
        <v>43</v>
      </c>
      <c r="C25" s="4">
        <f>SUBTOTAL(9,C22:C24)</f>
        <v>11354</v>
      </c>
      <c r="D25" s="4">
        <f>SUBTOTAL(9,D22:D24)</f>
        <v>7559</v>
      </c>
    </row>
    <row r="26" spans="2:7" x14ac:dyDescent="0.25">
      <c r="C26" s="4"/>
      <c r="D26" s="4"/>
    </row>
    <row r="27" spans="2:7" ht="15.75" thickBot="1" x14ac:dyDescent="0.3">
      <c r="B27" t="s">
        <v>44</v>
      </c>
      <c r="C27" s="16">
        <f>SUBTOTAL(9,C14:C25)</f>
        <v>18323</v>
      </c>
      <c r="D27" s="16">
        <f>SUBTOTAL(9,D14:D25)</f>
        <v>15639</v>
      </c>
    </row>
    <row r="28" spans="2:7" ht="15.75" thickTop="1" x14ac:dyDescent="0.25">
      <c r="C28" s="4"/>
      <c r="D28" s="4"/>
    </row>
    <row r="29" spans="2:7" x14ac:dyDescent="0.25">
      <c r="C29" s="4"/>
      <c r="D29" s="4"/>
    </row>
    <row r="30" spans="2:7" x14ac:dyDescent="0.25">
      <c r="C30" s="4"/>
      <c r="D30" s="4"/>
    </row>
    <row r="31" spans="2:7" x14ac:dyDescent="0.25">
      <c r="C31" s="4"/>
      <c r="D31" s="4"/>
    </row>
    <row r="32" spans="2:7" x14ac:dyDescent="0.25">
      <c r="C32" s="4"/>
      <c r="D32" s="4"/>
    </row>
    <row r="33" spans="3:4" ht="15" customHeight="1" x14ac:dyDescent="0.25">
      <c r="C33" s="4"/>
      <c r="D33" s="4"/>
    </row>
    <row r="34" spans="3:4" ht="15" customHeight="1" x14ac:dyDescent="0.25">
      <c r="C34" s="4"/>
      <c r="D34" s="4"/>
    </row>
    <row r="35" spans="3:4" ht="15" customHeight="1" x14ac:dyDescent="0.25">
      <c r="C35" s="4"/>
      <c r="D35" s="4"/>
    </row>
    <row r="36" spans="3:4" ht="15" customHeight="1" x14ac:dyDescent="0.25">
      <c r="C36" s="4"/>
      <c r="D36" s="4"/>
    </row>
    <row r="37" spans="3:4" x14ac:dyDescent="0.25">
      <c r="C37" s="4"/>
      <c r="D37" s="4"/>
    </row>
    <row r="38" spans="3:4" x14ac:dyDescent="0.25">
      <c r="C38" s="4"/>
      <c r="D38" s="4"/>
    </row>
    <row r="39" spans="3:4" ht="15" customHeight="1" x14ac:dyDescent="0.25">
      <c r="C39" s="4"/>
      <c r="D39" s="4"/>
    </row>
    <row r="40" spans="3:4" ht="15" customHeight="1" x14ac:dyDescent="0.25">
      <c r="C40" s="4"/>
      <c r="D40" s="4"/>
    </row>
    <row r="41" spans="3:4" ht="15" customHeight="1" x14ac:dyDescent="0.25">
      <c r="C41" s="4"/>
      <c r="D41" s="4"/>
    </row>
    <row r="42" spans="3:4" ht="15" customHeight="1" x14ac:dyDescent="0.25"/>
    <row r="43" spans="3:4" ht="15" customHeight="1" x14ac:dyDescent="0.25"/>
    <row r="44" spans="3:4" ht="15" customHeight="1" x14ac:dyDescent="0.25"/>
    <row r="45" spans="3:4" ht="15" customHeight="1" x14ac:dyDescent="0.25"/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2:D44"/>
  <sheetViews>
    <sheetView workbookViewId="0">
      <selection activeCell="D3" sqref="D3"/>
    </sheetView>
  </sheetViews>
  <sheetFormatPr defaultRowHeight="15" x14ac:dyDescent="0.25"/>
  <cols>
    <col min="1" max="1" width="4.140625" customWidth="1"/>
    <col min="2" max="2" width="30" bestFit="1" customWidth="1"/>
    <col min="3" max="3" width="4.5703125" customWidth="1"/>
  </cols>
  <sheetData>
    <row r="2" spans="2:4" ht="15" customHeight="1" x14ac:dyDescent="0.25">
      <c r="B2" s="13" t="s">
        <v>24</v>
      </c>
      <c r="C2" s="13"/>
    </row>
    <row r="3" spans="2:4" ht="15" customHeight="1" x14ac:dyDescent="0.25">
      <c r="B3" s="1" t="s">
        <v>0</v>
      </c>
      <c r="C3" s="17"/>
      <c r="D3" s="10">
        <f>ROUND(D8/(1-SUM(C4:C7)),0)</f>
        <v>16935</v>
      </c>
    </row>
    <row r="4" spans="2:4" ht="15" customHeight="1" x14ac:dyDescent="0.25">
      <c r="B4" s="1" t="s">
        <v>1</v>
      </c>
      <c r="C4" s="17">
        <v>0.4</v>
      </c>
      <c r="D4" s="5">
        <f>ROUND(D3*C4,0)</f>
        <v>6774</v>
      </c>
    </row>
    <row r="5" spans="2:4" ht="15" customHeight="1" x14ac:dyDescent="0.25">
      <c r="B5" s="1" t="s">
        <v>2</v>
      </c>
      <c r="C5" s="17"/>
      <c r="D5" s="4">
        <f>SUM(D7:D8)</f>
        <v>10161</v>
      </c>
    </row>
    <row r="6" spans="2:4" ht="15" customHeight="1" x14ac:dyDescent="0.25">
      <c r="B6" s="1"/>
      <c r="C6" s="17"/>
      <c r="D6" s="4"/>
    </row>
    <row r="7" spans="2:4" ht="15" customHeight="1" x14ac:dyDescent="0.25">
      <c r="B7" s="1" t="s">
        <v>13</v>
      </c>
      <c r="C7" s="17">
        <v>0.08</v>
      </c>
      <c r="D7" s="4">
        <f>ROUND(D3*C7,0)</f>
        <v>1355</v>
      </c>
    </row>
    <row r="8" spans="2:4" ht="15" customHeight="1" x14ac:dyDescent="0.25">
      <c r="B8" s="1" t="s">
        <v>50</v>
      </c>
      <c r="C8" s="17"/>
      <c r="D8" s="4">
        <f>SUM(D10:D13)</f>
        <v>8806</v>
      </c>
    </row>
    <row r="9" spans="2:4" ht="15" customHeight="1" x14ac:dyDescent="0.25">
      <c r="B9" s="1"/>
      <c r="C9" s="17"/>
      <c r="D9" s="4"/>
    </row>
    <row r="10" spans="2:4" ht="15" customHeight="1" x14ac:dyDescent="0.25">
      <c r="B10" s="1" t="s">
        <v>8</v>
      </c>
      <c r="C10" s="17" t="s">
        <v>49</v>
      </c>
      <c r="D10" s="4">
        <v>2046</v>
      </c>
    </row>
    <row r="11" spans="2:4" ht="15" customHeight="1" x14ac:dyDescent="0.25">
      <c r="B11" s="1" t="s">
        <v>48</v>
      </c>
      <c r="C11" s="17" t="s">
        <v>49</v>
      </c>
      <c r="D11" s="5">
        <v>4927</v>
      </c>
    </row>
    <row r="12" spans="2:4" ht="15" customHeight="1" x14ac:dyDescent="0.25">
      <c r="B12" s="1"/>
      <c r="C12" s="17"/>
      <c r="D12" s="4"/>
    </row>
    <row r="13" spans="2:4" ht="15" customHeight="1" x14ac:dyDescent="0.25">
      <c r="B13" s="1" t="s">
        <v>4</v>
      </c>
      <c r="C13" s="17"/>
      <c r="D13" s="4">
        <f>SUM(D15:D18)</f>
        <v>1833</v>
      </c>
    </row>
    <row r="14" spans="2:4" ht="15" customHeight="1" x14ac:dyDescent="0.25">
      <c r="B14" s="1"/>
      <c r="C14" s="17"/>
      <c r="D14" s="4"/>
    </row>
    <row r="15" spans="2:4" ht="15" customHeight="1" x14ac:dyDescent="0.25">
      <c r="B15" s="1" t="s">
        <v>5</v>
      </c>
      <c r="C15" s="17" t="s">
        <v>49</v>
      </c>
      <c r="D15" s="4">
        <v>465</v>
      </c>
    </row>
    <row r="16" spans="2:4" ht="15" customHeight="1" x14ac:dyDescent="0.25">
      <c r="B16" s="1" t="s">
        <v>6</v>
      </c>
      <c r="C16" s="17" t="s">
        <v>49</v>
      </c>
      <c r="D16" s="5">
        <v>1368</v>
      </c>
    </row>
    <row r="17" spans="2:4" ht="15" customHeight="1" x14ac:dyDescent="0.25">
      <c r="B17" s="1"/>
      <c r="C17" s="17"/>
      <c r="D17" s="4"/>
    </row>
    <row r="18" spans="2:4" ht="15" customHeight="1" thickBot="1" x14ac:dyDescent="0.3">
      <c r="B18" s="1" t="s">
        <v>7</v>
      </c>
      <c r="C18" s="17" t="s">
        <v>49</v>
      </c>
      <c r="D18" s="11">
        <v>0</v>
      </c>
    </row>
    <row r="19" spans="2:4" ht="15" customHeight="1" thickTop="1" x14ac:dyDescent="0.25"/>
    <row r="32" spans="2:4" ht="15" customHeight="1" x14ac:dyDescent="0.25"/>
    <row r="33" ht="15" customHeight="1" x14ac:dyDescent="0.25"/>
    <row r="34" ht="15" customHeight="1" x14ac:dyDescent="0.25"/>
    <row r="35" ht="15" customHeight="1" x14ac:dyDescent="0.25"/>
    <row r="38" ht="15" customHeight="1" x14ac:dyDescent="0.25"/>
    <row r="39" ht="15" customHeight="1" x14ac:dyDescent="0.25"/>
    <row r="40" ht="15" customHeight="1" x14ac:dyDescent="0.25"/>
    <row r="41" ht="15" customHeight="1" x14ac:dyDescent="0.25"/>
    <row r="42" ht="15" customHeight="1" x14ac:dyDescent="0.25"/>
    <row r="43" ht="15" customHeight="1" x14ac:dyDescent="0.25"/>
    <row r="44" ht="15" customHeight="1" x14ac:dyDescent="0.25"/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7" sqref="C7"/>
    </sheetView>
  </sheetViews>
  <sheetFormatPr defaultRowHeight="15" x14ac:dyDescent="0.25"/>
  <cols>
    <col min="1" max="1" width="4.85546875" customWidth="1"/>
    <col min="2" max="2" width="33.85546875" bestFit="1" customWidth="1"/>
    <col min="3" max="3" width="9.5703125" bestFit="1" customWidth="1"/>
  </cols>
  <sheetData>
    <row r="2" spans="2:3" x14ac:dyDescent="0.25">
      <c r="B2" s="19" t="s">
        <v>55</v>
      </c>
      <c r="C2" s="4">
        <v>4215</v>
      </c>
    </row>
    <row r="3" spans="2:3" x14ac:dyDescent="0.25">
      <c r="B3" s="19" t="s">
        <v>57</v>
      </c>
      <c r="C3" s="4">
        <v>614</v>
      </c>
    </row>
    <row r="4" spans="2:3" x14ac:dyDescent="0.25">
      <c r="B4" s="19" t="s">
        <v>58</v>
      </c>
      <c r="C4" s="4">
        <v>4441</v>
      </c>
    </row>
    <row r="5" spans="2:3" x14ac:dyDescent="0.25">
      <c r="B5" s="19"/>
      <c r="C5" s="4"/>
    </row>
    <row r="6" spans="2:3" x14ac:dyDescent="0.25">
      <c r="B6" s="19" t="s">
        <v>56</v>
      </c>
      <c r="C6" s="4">
        <f>C2+C3-C4</f>
        <v>388</v>
      </c>
    </row>
    <row r="7" spans="2:3" x14ac:dyDescent="0.25">
      <c r="B7" s="19" t="s">
        <v>59</v>
      </c>
      <c r="C7" s="20">
        <f>C6/C2</f>
        <v>9.2052194543297744E-2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C7"/>
  <sheetViews>
    <sheetView workbookViewId="0">
      <selection activeCell="C7" sqref="C7"/>
    </sheetView>
  </sheetViews>
  <sheetFormatPr defaultRowHeight="15" x14ac:dyDescent="0.25"/>
  <cols>
    <col min="1" max="1" width="5.140625" customWidth="1"/>
    <col min="2" max="2" width="33.85546875" bestFit="1" customWidth="1"/>
    <col min="3" max="3" width="9.5703125" bestFit="1" customWidth="1"/>
  </cols>
  <sheetData>
    <row r="2" spans="2:3" x14ac:dyDescent="0.25">
      <c r="B2" s="19" t="s">
        <v>60</v>
      </c>
      <c r="C2" s="4">
        <v>4215</v>
      </c>
    </row>
    <row r="3" spans="2:3" x14ac:dyDescent="0.25">
      <c r="B3" s="19" t="s">
        <v>57</v>
      </c>
      <c r="C3" s="4">
        <v>7415</v>
      </c>
    </row>
    <row r="4" spans="2:3" x14ac:dyDescent="0.25">
      <c r="B4" s="19" t="s">
        <v>61</v>
      </c>
      <c r="C4" s="4">
        <v>10664</v>
      </c>
    </row>
    <row r="5" spans="2:3" x14ac:dyDescent="0.25">
      <c r="B5" s="19"/>
      <c r="C5" s="4"/>
    </row>
    <row r="6" spans="2:3" x14ac:dyDescent="0.25">
      <c r="B6" s="19" t="s">
        <v>56</v>
      </c>
      <c r="C6" s="4">
        <f>C2+C3-C4</f>
        <v>966</v>
      </c>
    </row>
    <row r="7" spans="2:3" x14ac:dyDescent="0.25">
      <c r="B7" s="19" t="s">
        <v>62</v>
      </c>
      <c r="C7" s="20">
        <f>C6/AVERAGE(C2,C4)</f>
        <v>0.12984743598360104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7"/>
  <sheetViews>
    <sheetView workbookViewId="0">
      <selection activeCell="F7" sqref="F7"/>
    </sheetView>
  </sheetViews>
  <sheetFormatPr defaultRowHeight="15" x14ac:dyDescent="0.25"/>
  <cols>
    <col min="1" max="1" width="4.85546875" customWidth="1"/>
    <col min="2" max="2" width="33.85546875" bestFit="1" customWidth="1"/>
    <col min="3" max="3" width="9.5703125" bestFit="1" customWidth="1"/>
    <col min="5" max="5" width="25.28515625" bestFit="1" customWidth="1"/>
    <col min="6" max="6" width="11.5703125" bestFit="1" customWidth="1"/>
  </cols>
  <sheetData>
    <row r="2" spans="2:6" x14ac:dyDescent="0.25">
      <c r="B2" s="19" t="s">
        <v>55</v>
      </c>
      <c r="C2" s="4">
        <v>4215</v>
      </c>
      <c r="E2" s="19" t="s">
        <v>63</v>
      </c>
      <c r="F2" s="22">
        <v>564810</v>
      </c>
    </row>
    <row r="3" spans="2:6" x14ac:dyDescent="0.25">
      <c r="B3" s="19" t="s">
        <v>57</v>
      </c>
      <c r="C3" s="4">
        <v>614</v>
      </c>
      <c r="E3" s="19" t="s">
        <v>64</v>
      </c>
      <c r="F3" s="22">
        <v>225924</v>
      </c>
    </row>
    <row r="4" spans="2:6" x14ac:dyDescent="0.25">
      <c r="B4" s="19" t="s">
        <v>58</v>
      </c>
      <c r="C4" s="4">
        <v>4441</v>
      </c>
      <c r="E4" s="19" t="s">
        <v>2</v>
      </c>
      <c r="F4" s="22">
        <f>F2-F3</f>
        <v>338886</v>
      </c>
    </row>
    <row r="5" spans="2:6" x14ac:dyDescent="0.25">
      <c r="B5" s="19"/>
      <c r="C5" s="4"/>
      <c r="E5" s="19"/>
    </row>
    <row r="6" spans="2:6" x14ac:dyDescent="0.25">
      <c r="B6" s="19" t="s">
        <v>56</v>
      </c>
      <c r="C6" s="4">
        <f>C2+C3-C4</f>
        <v>388</v>
      </c>
      <c r="E6" s="19" t="s">
        <v>65</v>
      </c>
      <c r="F6" s="21">
        <f>F4/AVERAGE(C4,C10)</f>
        <v>76.308489079036249</v>
      </c>
    </row>
    <row r="7" spans="2:6" x14ac:dyDescent="0.25">
      <c r="B7" s="19" t="s">
        <v>59</v>
      </c>
      <c r="C7" s="20">
        <f>C6/C2</f>
        <v>9.2052194543297744E-2</v>
      </c>
      <c r="E7" s="19" t="s">
        <v>66</v>
      </c>
      <c r="F7" s="21">
        <f>F6/C7</f>
        <v>828.96979759829333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67</vt:lpstr>
      <vt:lpstr>67.1</vt:lpstr>
      <vt:lpstr>68</vt:lpstr>
      <vt:lpstr>69</vt:lpstr>
      <vt:lpstr>70</vt:lpstr>
      <vt:lpstr>71</vt:lpstr>
      <vt:lpstr>72</vt:lpstr>
      <vt:lpstr>72.1</vt:lpstr>
      <vt:lpstr>73</vt:lpstr>
      <vt:lpstr>74</vt:lpstr>
      <vt:lpstr>75</vt:lpstr>
      <vt:lpstr>76</vt:lpstr>
      <vt:lpstr>77</vt:lpstr>
      <vt:lpstr>77.1</vt:lpstr>
      <vt:lpstr>78</vt:lpstr>
      <vt:lpstr>78.1</vt:lpstr>
      <vt:lpstr>79</vt:lpstr>
      <vt:lpstr>79.1</vt:lpstr>
      <vt:lpstr>80</vt:lpstr>
      <vt:lpstr>80.1</vt:lpstr>
      <vt:lpstr>81</vt:lpstr>
      <vt:lpstr>81.1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Dick Kusleika</dc:creator>
  <cp:lastModifiedBy>Dick Kusleika</cp:lastModifiedBy>
  <dcterms:created xsi:type="dcterms:W3CDTF">2013-10-28T00:19:55Z</dcterms:created>
  <dcterms:modified xsi:type="dcterms:W3CDTF">2014-04-18T23:53:23Z</dcterms:modified>
</cp:coreProperties>
</file>