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ekmayadanaci/Downloads/"/>
    </mc:Choice>
  </mc:AlternateContent>
  <xr:revisionPtr revIDLastSave="0" documentId="8_{63213FCA-BD96-4A71-81A6-1C9CF176E9E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tail_sales_dataset" sheetId="1" r:id="rId1"/>
    <sheet name="Transactions" sheetId="2" r:id="rId2"/>
    <sheet name="Task 2" sheetId="3" r:id="rId3"/>
    <sheet name="Sheet1" sheetId="4" r:id="rId4"/>
  </sheets>
  <definedNames>
    <definedName name="_xlcn.WorksheetConnection_retail_sales_dataset.xlsxTable1" hidden="1">retail_sales_dataset!$A$1:$I$1001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/>
  <c r="F3" i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105" i="1" a="1"/>
  <c r="F105" i="1"/>
  <c r="F106" i="1" a="1"/>
  <c r="F106" i="1"/>
  <c r="F107" i="1" a="1"/>
  <c r="F107" i="1"/>
  <c r="F108" i="1" a="1"/>
  <c r="F108" i="1"/>
  <c r="F109" i="1" a="1"/>
  <c r="F109" i="1"/>
  <c r="F110" i="1" a="1"/>
  <c r="F110" i="1"/>
  <c r="F111" i="1" a="1"/>
  <c r="F111" i="1"/>
  <c r="F112" i="1" a="1"/>
  <c r="F112" i="1"/>
  <c r="F113" i="1" a="1"/>
  <c r="F113" i="1"/>
  <c r="F114" i="1" a="1"/>
  <c r="F114" i="1"/>
  <c r="F115" i="1" a="1"/>
  <c r="F115" i="1"/>
  <c r="F116" i="1" a="1"/>
  <c r="F116" i="1"/>
  <c r="F117" i="1" a="1"/>
  <c r="F117" i="1"/>
  <c r="F118" i="1" a="1"/>
  <c r="F118" i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127" i="1" a="1"/>
  <c r="F127" i="1"/>
  <c r="F128" i="1" a="1"/>
  <c r="F128" i="1"/>
  <c r="F129" i="1" a="1"/>
  <c r="F129" i="1"/>
  <c r="F130" i="1" a="1"/>
  <c r="F130" i="1"/>
  <c r="F131" i="1" a="1"/>
  <c r="F131" i="1"/>
  <c r="F132" i="1" a="1"/>
  <c r="F132" i="1"/>
  <c r="F133" i="1" a="1"/>
  <c r="F133" i="1"/>
  <c r="F134" i="1" a="1"/>
  <c r="F134" i="1"/>
  <c r="F135" i="1" a="1"/>
  <c r="F135" i="1"/>
  <c r="F136" i="1" a="1"/>
  <c r="F136" i="1"/>
  <c r="F137" i="1" a="1"/>
  <c r="F137" i="1"/>
  <c r="F138" i="1" a="1"/>
  <c r="F138" i="1"/>
  <c r="F139" i="1" a="1"/>
  <c r="F139" i="1"/>
  <c r="F140" i="1" a="1"/>
  <c r="F140" i="1"/>
  <c r="F141" i="1" a="1"/>
  <c r="F141" i="1"/>
  <c r="F142" i="1" a="1"/>
  <c r="F142" i="1"/>
  <c r="F143" i="1" a="1"/>
  <c r="F143" i="1"/>
  <c r="F144" i="1" a="1"/>
  <c r="F144" i="1"/>
  <c r="F145" i="1" a="1"/>
  <c r="F145" i="1"/>
  <c r="F146" i="1" a="1"/>
  <c r="F146" i="1"/>
  <c r="F147" i="1" a="1"/>
  <c r="F147" i="1"/>
  <c r="F148" i="1" a="1"/>
  <c r="F148" i="1"/>
  <c r="F149" i="1" a="1"/>
  <c r="F149" i="1"/>
  <c r="F150" i="1" a="1"/>
  <c r="F150" i="1"/>
  <c r="F151" i="1" a="1"/>
  <c r="F151" i="1"/>
  <c r="F152" i="1" a="1"/>
  <c r="F152" i="1"/>
  <c r="F153" i="1" a="1"/>
  <c r="F153" i="1"/>
  <c r="F154" i="1" a="1"/>
  <c r="F154" i="1"/>
  <c r="F155" i="1" a="1"/>
  <c r="F155" i="1"/>
  <c r="F156" i="1" a="1"/>
  <c r="F156" i="1"/>
  <c r="F157" i="1" a="1"/>
  <c r="F157" i="1"/>
  <c r="F158" i="1" a="1"/>
  <c r="F158" i="1"/>
  <c r="F159" i="1" a="1"/>
  <c r="F159" i="1"/>
  <c r="F160" i="1" a="1"/>
  <c r="F160" i="1"/>
  <c r="F161" i="1" a="1"/>
  <c r="F161" i="1"/>
  <c r="F162" i="1" a="1"/>
  <c r="F162" i="1"/>
  <c r="F163" i="1" a="1"/>
  <c r="F163" i="1"/>
  <c r="F164" i="1" a="1"/>
  <c r="F164" i="1"/>
  <c r="F165" i="1" a="1"/>
  <c r="F165" i="1"/>
  <c r="F166" i="1" a="1"/>
  <c r="F166" i="1"/>
  <c r="F167" i="1" a="1"/>
  <c r="F167" i="1"/>
  <c r="F168" i="1" a="1"/>
  <c r="F168" i="1"/>
  <c r="F169" i="1" a="1"/>
  <c r="F169" i="1"/>
  <c r="F170" i="1" a="1"/>
  <c r="F170" i="1"/>
  <c r="F171" i="1" a="1"/>
  <c r="F171" i="1"/>
  <c r="F172" i="1" a="1"/>
  <c r="F172" i="1"/>
  <c r="F173" i="1" a="1"/>
  <c r="F173" i="1"/>
  <c r="F174" i="1" a="1"/>
  <c r="F174" i="1"/>
  <c r="F175" i="1" a="1"/>
  <c r="F175" i="1"/>
  <c r="F176" i="1" a="1"/>
  <c r="F176" i="1"/>
  <c r="F177" i="1" a="1"/>
  <c r="F177" i="1"/>
  <c r="F178" i="1" a="1"/>
  <c r="F178" i="1"/>
  <c r="F179" i="1" a="1"/>
  <c r="F179" i="1"/>
  <c r="F180" i="1" a="1"/>
  <c r="F180" i="1"/>
  <c r="F181" i="1" a="1"/>
  <c r="F181" i="1"/>
  <c r="F182" i="1" a="1"/>
  <c r="F182" i="1"/>
  <c r="F183" i="1" a="1"/>
  <c r="F183" i="1"/>
  <c r="F184" i="1" a="1"/>
  <c r="F184" i="1"/>
  <c r="F185" i="1" a="1"/>
  <c r="F185" i="1"/>
  <c r="F186" i="1" a="1"/>
  <c r="F186" i="1"/>
  <c r="F187" i="1" a="1"/>
  <c r="F187" i="1"/>
  <c r="F188" i="1" a="1"/>
  <c r="F188" i="1"/>
  <c r="F189" i="1" a="1"/>
  <c r="F189" i="1"/>
  <c r="F190" i="1" a="1"/>
  <c r="F190" i="1"/>
  <c r="F191" i="1" a="1"/>
  <c r="F191" i="1"/>
  <c r="F192" i="1" a="1"/>
  <c r="F192" i="1"/>
  <c r="F193" i="1" a="1"/>
  <c r="F193" i="1"/>
  <c r="F194" i="1" a="1"/>
  <c r="F194" i="1"/>
  <c r="F195" i="1" a="1"/>
  <c r="F195" i="1"/>
  <c r="F196" i="1" a="1"/>
  <c r="F196" i="1"/>
  <c r="F197" i="1" a="1"/>
  <c r="F197" i="1"/>
  <c r="F198" i="1" a="1"/>
  <c r="F198" i="1"/>
  <c r="F199" i="1" a="1"/>
  <c r="F199" i="1"/>
  <c r="F200" i="1" a="1"/>
  <c r="F200" i="1"/>
  <c r="F201" i="1" a="1"/>
  <c r="F201" i="1"/>
  <c r="F202" i="1" a="1"/>
  <c r="F202" i="1"/>
  <c r="F203" i="1" a="1"/>
  <c r="F203" i="1"/>
  <c r="F204" i="1" a="1"/>
  <c r="F204" i="1"/>
  <c r="F205" i="1" a="1"/>
  <c r="F205" i="1"/>
  <c r="F206" i="1" a="1"/>
  <c r="F206" i="1"/>
  <c r="F207" i="1" a="1"/>
  <c r="F207" i="1"/>
  <c r="F208" i="1" a="1"/>
  <c r="F208" i="1"/>
  <c r="F209" i="1" a="1"/>
  <c r="F209" i="1"/>
  <c r="F210" i="1" a="1"/>
  <c r="F210" i="1"/>
  <c r="F211" i="1" a="1"/>
  <c r="F211" i="1"/>
  <c r="F212" i="1" a="1"/>
  <c r="F212" i="1"/>
  <c r="F213" i="1" a="1"/>
  <c r="F213" i="1"/>
  <c r="F214" i="1" a="1"/>
  <c r="F214" i="1"/>
  <c r="F215" i="1" a="1"/>
  <c r="F215" i="1"/>
  <c r="F216" i="1" a="1"/>
  <c r="F216" i="1"/>
  <c r="F217" i="1" a="1"/>
  <c r="F217" i="1"/>
  <c r="F218" i="1" a="1"/>
  <c r="F218" i="1"/>
  <c r="F219" i="1" a="1"/>
  <c r="F219" i="1"/>
  <c r="F220" i="1" a="1"/>
  <c r="F220" i="1"/>
  <c r="F221" i="1" a="1"/>
  <c r="F221" i="1"/>
  <c r="F222" i="1" a="1"/>
  <c r="F222" i="1"/>
  <c r="F223" i="1" a="1"/>
  <c r="F223" i="1"/>
  <c r="F224" i="1" a="1"/>
  <c r="F224" i="1"/>
  <c r="F225" i="1" a="1"/>
  <c r="F225" i="1"/>
  <c r="F226" i="1" a="1"/>
  <c r="F226" i="1"/>
  <c r="F227" i="1" a="1"/>
  <c r="F227" i="1"/>
  <c r="F228" i="1" a="1"/>
  <c r="F228" i="1"/>
  <c r="F229" i="1" a="1"/>
  <c r="F229" i="1"/>
  <c r="F230" i="1" a="1"/>
  <c r="F230" i="1"/>
  <c r="F231" i="1" a="1"/>
  <c r="F231" i="1"/>
  <c r="F232" i="1" a="1"/>
  <c r="F232" i="1"/>
  <c r="F233" i="1" a="1"/>
  <c r="F233" i="1"/>
  <c r="F234" i="1" a="1"/>
  <c r="F234" i="1"/>
  <c r="F235" i="1" a="1"/>
  <c r="F235" i="1"/>
  <c r="F236" i="1" a="1"/>
  <c r="F236" i="1"/>
  <c r="F237" i="1" a="1"/>
  <c r="F237" i="1"/>
  <c r="F238" i="1" a="1"/>
  <c r="F238" i="1"/>
  <c r="F239" i="1" a="1"/>
  <c r="F239" i="1"/>
  <c r="F240" i="1" a="1"/>
  <c r="F240" i="1"/>
  <c r="F241" i="1" a="1"/>
  <c r="F241" i="1"/>
  <c r="F242" i="1" a="1"/>
  <c r="F242" i="1"/>
  <c r="F243" i="1" a="1"/>
  <c r="F243" i="1"/>
  <c r="F244" i="1" a="1"/>
  <c r="F244" i="1"/>
  <c r="F245" i="1" a="1"/>
  <c r="F245" i="1"/>
  <c r="F246" i="1" a="1"/>
  <c r="F246" i="1"/>
  <c r="F247" i="1" a="1"/>
  <c r="F247" i="1"/>
  <c r="F248" i="1" a="1"/>
  <c r="F248" i="1"/>
  <c r="F249" i="1" a="1"/>
  <c r="F249" i="1"/>
  <c r="F250" i="1" a="1"/>
  <c r="F250" i="1"/>
  <c r="F251" i="1" a="1"/>
  <c r="F251" i="1"/>
  <c r="F252" i="1" a="1"/>
  <c r="F252" i="1"/>
  <c r="F253" i="1" a="1"/>
  <c r="F253" i="1"/>
  <c r="F254" i="1" a="1"/>
  <c r="F254" i="1"/>
  <c r="F255" i="1" a="1"/>
  <c r="F255" i="1"/>
  <c r="F256" i="1" a="1"/>
  <c r="F256" i="1"/>
  <c r="F257" i="1" a="1"/>
  <c r="F257" i="1"/>
  <c r="F258" i="1" a="1"/>
  <c r="F258" i="1"/>
  <c r="F259" i="1" a="1"/>
  <c r="F259" i="1"/>
  <c r="F260" i="1" a="1"/>
  <c r="F260" i="1"/>
  <c r="F261" i="1" a="1"/>
  <c r="F261" i="1"/>
  <c r="F262" i="1" a="1"/>
  <c r="F262" i="1"/>
  <c r="F263" i="1" a="1"/>
  <c r="F263" i="1"/>
  <c r="F264" i="1" a="1"/>
  <c r="F264" i="1"/>
  <c r="F265" i="1" a="1"/>
  <c r="F265" i="1"/>
  <c r="F266" i="1" a="1"/>
  <c r="F266" i="1"/>
  <c r="F267" i="1" a="1"/>
  <c r="F267" i="1"/>
  <c r="F268" i="1" a="1"/>
  <c r="F268" i="1"/>
  <c r="F269" i="1" a="1"/>
  <c r="F269" i="1"/>
  <c r="F270" i="1" a="1"/>
  <c r="F270" i="1"/>
  <c r="F271" i="1" a="1"/>
  <c r="F271" i="1"/>
  <c r="F272" i="1" a="1"/>
  <c r="F272" i="1"/>
  <c r="F273" i="1" a="1"/>
  <c r="F273" i="1"/>
  <c r="F274" i="1" a="1"/>
  <c r="F274" i="1"/>
  <c r="F275" i="1" a="1"/>
  <c r="F275" i="1"/>
  <c r="F276" i="1" a="1"/>
  <c r="F276" i="1"/>
  <c r="F277" i="1" a="1"/>
  <c r="F277" i="1"/>
  <c r="F278" i="1" a="1"/>
  <c r="F278" i="1"/>
  <c r="F279" i="1" a="1"/>
  <c r="F279" i="1"/>
  <c r="F280" i="1" a="1"/>
  <c r="F280" i="1"/>
  <c r="F281" i="1" a="1"/>
  <c r="F281" i="1"/>
  <c r="F282" i="1" a="1"/>
  <c r="F282" i="1"/>
  <c r="F283" i="1" a="1"/>
  <c r="F283" i="1"/>
  <c r="F284" i="1" a="1"/>
  <c r="F284" i="1"/>
  <c r="F285" i="1" a="1"/>
  <c r="F285" i="1"/>
  <c r="F286" i="1" a="1"/>
  <c r="F286" i="1"/>
  <c r="F287" i="1" a="1"/>
  <c r="F287" i="1"/>
  <c r="F288" i="1" a="1"/>
  <c r="F288" i="1"/>
  <c r="F289" i="1" a="1"/>
  <c r="F289" i="1"/>
  <c r="F290" i="1" a="1"/>
  <c r="F290" i="1"/>
  <c r="F291" i="1" a="1"/>
  <c r="F291" i="1"/>
  <c r="F292" i="1" a="1"/>
  <c r="F292" i="1"/>
  <c r="F293" i="1" a="1"/>
  <c r="F293" i="1"/>
  <c r="F294" i="1" a="1"/>
  <c r="F294" i="1"/>
  <c r="F295" i="1" a="1"/>
  <c r="F295" i="1"/>
  <c r="F296" i="1" a="1"/>
  <c r="F296" i="1"/>
  <c r="F297" i="1" a="1"/>
  <c r="F297" i="1"/>
  <c r="F298" i="1" a="1"/>
  <c r="F298" i="1"/>
  <c r="F299" i="1" a="1"/>
  <c r="F299" i="1"/>
  <c r="F300" i="1" a="1"/>
  <c r="F300" i="1"/>
  <c r="F301" i="1" a="1"/>
  <c r="F301" i="1"/>
  <c r="F302" i="1" a="1"/>
  <c r="F302" i="1"/>
  <c r="F303" i="1" a="1"/>
  <c r="F303" i="1"/>
  <c r="F304" i="1" a="1"/>
  <c r="F304" i="1"/>
  <c r="F305" i="1" a="1"/>
  <c r="F305" i="1"/>
  <c r="F306" i="1" a="1"/>
  <c r="F306" i="1"/>
  <c r="F307" i="1" a="1"/>
  <c r="F307" i="1"/>
  <c r="F308" i="1" a="1"/>
  <c r="F308" i="1"/>
  <c r="F309" i="1" a="1"/>
  <c r="F309" i="1"/>
  <c r="F310" i="1" a="1"/>
  <c r="F310" i="1"/>
  <c r="F311" i="1" a="1"/>
  <c r="F311" i="1"/>
  <c r="F312" i="1" a="1"/>
  <c r="F312" i="1"/>
  <c r="F313" i="1" a="1"/>
  <c r="F313" i="1"/>
  <c r="F314" i="1" a="1"/>
  <c r="F314" i="1"/>
  <c r="F315" i="1" a="1"/>
  <c r="F315" i="1"/>
  <c r="F316" i="1" a="1"/>
  <c r="F316" i="1"/>
  <c r="F317" i="1" a="1"/>
  <c r="F317" i="1"/>
  <c r="F318" i="1" a="1"/>
  <c r="F318" i="1"/>
  <c r="F319" i="1" a="1"/>
  <c r="F319" i="1"/>
  <c r="F320" i="1" a="1"/>
  <c r="F320" i="1"/>
  <c r="F321" i="1" a="1"/>
  <c r="F321" i="1"/>
  <c r="F322" i="1" a="1"/>
  <c r="F322" i="1"/>
  <c r="F323" i="1" a="1"/>
  <c r="F323" i="1"/>
  <c r="F324" i="1" a="1"/>
  <c r="F324" i="1"/>
  <c r="F325" i="1" a="1"/>
  <c r="F325" i="1"/>
  <c r="F326" i="1" a="1"/>
  <c r="F326" i="1"/>
  <c r="F327" i="1" a="1"/>
  <c r="F327" i="1"/>
  <c r="F328" i="1" a="1"/>
  <c r="F328" i="1"/>
  <c r="F329" i="1" a="1"/>
  <c r="F329" i="1"/>
  <c r="F330" i="1" a="1"/>
  <c r="F330" i="1"/>
  <c r="F331" i="1" a="1"/>
  <c r="F331" i="1"/>
  <c r="F332" i="1" a="1"/>
  <c r="F332" i="1"/>
  <c r="F333" i="1" a="1"/>
  <c r="F333" i="1"/>
  <c r="F334" i="1" a="1"/>
  <c r="F334" i="1"/>
  <c r="F335" i="1" a="1"/>
  <c r="F335" i="1"/>
  <c r="F336" i="1" a="1"/>
  <c r="F336" i="1"/>
  <c r="F337" i="1" a="1"/>
  <c r="F337" i="1"/>
  <c r="F338" i="1" a="1"/>
  <c r="F338" i="1"/>
  <c r="F339" i="1" a="1"/>
  <c r="F339" i="1"/>
  <c r="F340" i="1" a="1"/>
  <c r="F340" i="1"/>
  <c r="F341" i="1" a="1"/>
  <c r="F341" i="1"/>
  <c r="F342" i="1" a="1"/>
  <c r="F342" i="1"/>
  <c r="F343" i="1" a="1"/>
  <c r="F343" i="1"/>
  <c r="F344" i="1" a="1"/>
  <c r="F344" i="1"/>
  <c r="F345" i="1" a="1"/>
  <c r="F345" i="1"/>
  <c r="F346" i="1" a="1"/>
  <c r="F346" i="1"/>
  <c r="F347" i="1" a="1"/>
  <c r="F347" i="1"/>
  <c r="F348" i="1" a="1"/>
  <c r="F348" i="1"/>
  <c r="F349" i="1" a="1"/>
  <c r="F349" i="1"/>
  <c r="F350" i="1" a="1"/>
  <c r="F350" i="1"/>
  <c r="F351" i="1" a="1"/>
  <c r="F351" i="1"/>
  <c r="F352" i="1" a="1"/>
  <c r="F352" i="1"/>
  <c r="F353" i="1" a="1"/>
  <c r="F353" i="1"/>
  <c r="F354" i="1" a="1"/>
  <c r="F354" i="1"/>
  <c r="F355" i="1" a="1"/>
  <c r="F355" i="1"/>
  <c r="F356" i="1" a="1"/>
  <c r="F356" i="1"/>
  <c r="F357" i="1" a="1"/>
  <c r="F357" i="1"/>
  <c r="F358" i="1" a="1"/>
  <c r="F358" i="1"/>
  <c r="F359" i="1" a="1"/>
  <c r="F359" i="1"/>
  <c r="F360" i="1" a="1"/>
  <c r="F360" i="1"/>
  <c r="F361" i="1" a="1"/>
  <c r="F361" i="1"/>
  <c r="F362" i="1" a="1"/>
  <c r="F362" i="1"/>
  <c r="F363" i="1" a="1"/>
  <c r="F363" i="1"/>
  <c r="F364" i="1" a="1"/>
  <c r="F364" i="1"/>
  <c r="F365" i="1" a="1"/>
  <c r="F365" i="1"/>
  <c r="F366" i="1" a="1"/>
  <c r="F366" i="1"/>
  <c r="F367" i="1" a="1"/>
  <c r="F367" i="1"/>
  <c r="F368" i="1" a="1"/>
  <c r="F368" i="1"/>
  <c r="F369" i="1" a="1"/>
  <c r="F369" i="1"/>
  <c r="F370" i="1" a="1"/>
  <c r="F370" i="1"/>
  <c r="F371" i="1" a="1"/>
  <c r="F371" i="1"/>
  <c r="F372" i="1" a="1"/>
  <c r="F372" i="1"/>
  <c r="F373" i="1" a="1"/>
  <c r="F373" i="1"/>
  <c r="F374" i="1" a="1"/>
  <c r="F374" i="1"/>
  <c r="F375" i="1" a="1"/>
  <c r="F375" i="1"/>
  <c r="F376" i="1" a="1"/>
  <c r="F376" i="1"/>
  <c r="F377" i="1" a="1"/>
  <c r="F377" i="1"/>
  <c r="F378" i="1" a="1"/>
  <c r="F378" i="1"/>
  <c r="F379" i="1" a="1"/>
  <c r="F379" i="1"/>
  <c r="F380" i="1" a="1"/>
  <c r="F380" i="1"/>
  <c r="F381" i="1" a="1"/>
  <c r="F381" i="1"/>
  <c r="F382" i="1" a="1"/>
  <c r="F382" i="1"/>
  <c r="F383" i="1" a="1"/>
  <c r="F383" i="1"/>
  <c r="F384" i="1" a="1"/>
  <c r="F384" i="1"/>
  <c r="F385" i="1" a="1"/>
  <c r="F385" i="1"/>
  <c r="F386" i="1" a="1"/>
  <c r="F386" i="1"/>
  <c r="F387" i="1" a="1"/>
  <c r="F387" i="1"/>
  <c r="F388" i="1" a="1"/>
  <c r="F388" i="1"/>
  <c r="F389" i="1" a="1"/>
  <c r="F389" i="1"/>
  <c r="F390" i="1" a="1"/>
  <c r="F390" i="1"/>
  <c r="F391" i="1" a="1"/>
  <c r="F391" i="1"/>
  <c r="F392" i="1" a="1"/>
  <c r="F392" i="1"/>
  <c r="F393" i="1" a="1"/>
  <c r="F393" i="1"/>
  <c r="F394" i="1" a="1"/>
  <c r="F394" i="1"/>
  <c r="F395" i="1" a="1"/>
  <c r="F395" i="1"/>
  <c r="F396" i="1" a="1"/>
  <c r="F396" i="1"/>
  <c r="F397" i="1" a="1"/>
  <c r="F397" i="1"/>
  <c r="F398" i="1" a="1"/>
  <c r="F398" i="1"/>
  <c r="F399" i="1" a="1"/>
  <c r="F399" i="1"/>
  <c r="F400" i="1" a="1"/>
  <c r="F400" i="1"/>
  <c r="F401" i="1" a="1"/>
  <c r="F401" i="1"/>
  <c r="F402" i="1" a="1"/>
  <c r="F402" i="1"/>
  <c r="F403" i="1" a="1"/>
  <c r="F403" i="1"/>
  <c r="F404" i="1" a="1"/>
  <c r="F404" i="1"/>
  <c r="F405" i="1" a="1"/>
  <c r="F405" i="1"/>
  <c r="F406" i="1" a="1"/>
  <c r="F406" i="1"/>
  <c r="F407" i="1" a="1"/>
  <c r="F407" i="1"/>
  <c r="F408" i="1" a="1"/>
  <c r="F408" i="1"/>
  <c r="F409" i="1" a="1"/>
  <c r="F409" i="1"/>
  <c r="F410" i="1" a="1"/>
  <c r="F410" i="1"/>
  <c r="F411" i="1" a="1"/>
  <c r="F411" i="1"/>
  <c r="F412" i="1" a="1"/>
  <c r="F412" i="1"/>
  <c r="F413" i="1" a="1"/>
  <c r="F413" i="1"/>
  <c r="F414" i="1" a="1"/>
  <c r="F414" i="1"/>
  <c r="F415" i="1" a="1"/>
  <c r="F415" i="1"/>
  <c r="F416" i="1" a="1"/>
  <c r="F416" i="1"/>
  <c r="F417" i="1" a="1"/>
  <c r="F417" i="1"/>
  <c r="F418" i="1" a="1"/>
  <c r="F418" i="1"/>
  <c r="F419" i="1" a="1"/>
  <c r="F419" i="1"/>
  <c r="F420" i="1" a="1"/>
  <c r="F420" i="1"/>
  <c r="F421" i="1" a="1"/>
  <c r="F421" i="1"/>
  <c r="F422" i="1" a="1"/>
  <c r="F422" i="1"/>
  <c r="F423" i="1" a="1"/>
  <c r="F423" i="1"/>
  <c r="F424" i="1" a="1"/>
  <c r="F424" i="1"/>
  <c r="F425" i="1" a="1"/>
  <c r="F425" i="1"/>
  <c r="F426" i="1" a="1"/>
  <c r="F426" i="1"/>
  <c r="F427" i="1" a="1"/>
  <c r="F427" i="1"/>
  <c r="F428" i="1" a="1"/>
  <c r="F428" i="1"/>
  <c r="F429" i="1" a="1"/>
  <c r="F429" i="1"/>
  <c r="F430" i="1" a="1"/>
  <c r="F430" i="1"/>
  <c r="F431" i="1" a="1"/>
  <c r="F431" i="1"/>
  <c r="F432" i="1" a="1"/>
  <c r="F432" i="1"/>
  <c r="F433" i="1" a="1"/>
  <c r="F433" i="1"/>
  <c r="F434" i="1" a="1"/>
  <c r="F434" i="1"/>
  <c r="F435" i="1" a="1"/>
  <c r="F435" i="1"/>
  <c r="F436" i="1" a="1"/>
  <c r="F436" i="1"/>
  <c r="F437" i="1" a="1"/>
  <c r="F437" i="1"/>
  <c r="F438" i="1" a="1"/>
  <c r="F438" i="1"/>
  <c r="F439" i="1" a="1"/>
  <c r="F439" i="1"/>
  <c r="F440" i="1" a="1"/>
  <c r="F440" i="1"/>
  <c r="F441" i="1" a="1"/>
  <c r="F441" i="1"/>
  <c r="F442" i="1" a="1"/>
  <c r="F442" i="1"/>
  <c r="F443" i="1" a="1"/>
  <c r="F443" i="1"/>
  <c r="F444" i="1" a="1"/>
  <c r="F444" i="1"/>
  <c r="F445" i="1" a="1"/>
  <c r="F445" i="1"/>
  <c r="F446" i="1" a="1"/>
  <c r="F446" i="1"/>
  <c r="F447" i="1" a="1"/>
  <c r="F447" i="1"/>
  <c r="F448" i="1" a="1"/>
  <c r="F448" i="1"/>
  <c r="F449" i="1" a="1"/>
  <c r="F449" i="1"/>
  <c r="F450" i="1" a="1"/>
  <c r="F450" i="1"/>
  <c r="F451" i="1" a="1"/>
  <c r="F451" i="1"/>
  <c r="F452" i="1" a="1"/>
  <c r="F452" i="1"/>
  <c r="F453" i="1" a="1"/>
  <c r="F453" i="1"/>
  <c r="F454" i="1" a="1"/>
  <c r="F454" i="1"/>
  <c r="F455" i="1" a="1"/>
  <c r="F455" i="1"/>
  <c r="F456" i="1" a="1"/>
  <c r="F456" i="1"/>
  <c r="F457" i="1" a="1"/>
  <c r="F457" i="1"/>
  <c r="F458" i="1" a="1"/>
  <c r="F458" i="1"/>
  <c r="F459" i="1" a="1"/>
  <c r="F459" i="1"/>
  <c r="F460" i="1" a="1"/>
  <c r="F460" i="1"/>
  <c r="F461" i="1" a="1"/>
  <c r="F461" i="1"/>
  <c r="F462" i="1" a="1"/>
  <c r="F462" i="1"/>
  <c r="F463" i="1" a="1"/>
  <c r="F463" i="1"/>
  <c r="F464" i="1" a="1"/>
  <c r="F464" i="1"/>
  <c r="F465" i="1" a="1"/>
  <c r="F465" i="1"/>
  <c r="F466" i="1" a="1"/>
  <c r="F466" i="1"/>
  <c r="F467" i="1" a="1"/>
  <c r="F467" i="1"/>
  <c r="F468" i="1" a="1"/>
  <c r="F468" i="1"/>
  <c r="F469" i="1" a="1"/>
  <c r="F469" i="1"/>
  <c r="F470" i="1" a="1"/>
  <c r="F470" i="1"/>
  <c r="F471" i="1" a="1"/>
  <c r="F471" i="1"/>
  <c r="F472" i="1" a="1"/>
  <c r="F472" i="1"/>
  <c r="F473" i="1" a="1"/>
  <c r="F473" i="1"/>
  <c r="F474" i="1" a="1"/>
  <c r="F474" i="1"/>
  <c r="F475" i="1" a="1"/>
  <c r="F475" i="1"/>
  <c r="F476" i="1" a="1"/>
  <c r="F476" i="1"/>
  <c r="F477" i="1" a="1"/>
  <c r="F477" i="1"/>
  <c r="F478" i="1" a="1"/>
  <c r="F478" i="1"/>
  <c r="F479" i="1" a="1"/>
  <c r="F479" i="1"/>
  <c r="F480" i="1" a="1"/>
  <c r="F480" i="1"/>
  <c r="F481" i="1" a="1"/>
  <c r="F481" i="1"/>
  <c r="F482" i="1" a="1"/>
  <c r="F482" i="1"/>
  <c r="F483" i="1" a="1"/>
  <c r="F483" i="1"/>
  <c r="F484" i="1" a="1"/>
  <c r="F484" i="1"/>
  <c r="F485" i="1" a="1"/>
  <c r="F485" i="1"/>
  <c r="F486" i="1" a="1"/>
  <c r="F486" i="1"/>
  <c r="F487" i="1" a="1"/>
  <c r="F487" i="1"/>
  <c r="F488" i="1" a="1"/>
  <c r="F488" i="1"/>
  <c r="F489" i="1" a="1"/>
  <c r="F489" i="1"/>
  <c r="F490" i="1" a="1"/>
  <c r="F490" i="1"/>
  <c r="F491" i="1" a="1"/>
  <c r="F491" i="1"/>
  <c r="F492" i="1" a="1"/>
  <c r="F492" i="1"/>
  <c r="F493" i="1" a="1"/>
  <c r="F493" i="1"/>
  <c r="F494" i="1" a="1"/>
  <c r="F494" i="1"/>
  <c r="F495" i="1" a="1"/>
  <c r="F495" i="1"/>
  <c r="F496" i="1" a="1"/>
  <c r="F496" i="1"/>
  <c r="F497" i="1" a="1"/>
  <c r="F497" i="1"/>
  <c r="F498" i="1" a="1"/>
  <c r="F498" i="1"/>
  <c r="F499" i="1" a="1"/>
  <c r="F499" i="1"/>
  <c r="F500" i="1" a="1"/>
  <c r="F500" i="1"/>
  <c r="F501" i="1" a="1"/>
  <c r="F501" i="1"/>
  <c r="F502" i="1" a="1"/>
  <c r="F502" i="1"/>
  <c r="F503" i="1" a="1"/>
  <c r="F503" i="1"/>
  <c r="F504" i="1" a="1"/>
  <c r="F504" i="1"/>
  <c r="F505" i="1" a="1"/>
  <c r="F505" i="1"/>
  <c r="F506" i="1" a="1"/>
  <c r="F506" i="1"/>
  <c r="F507" i="1" a="1"/>
  <c r="F507" i="1"/>
  <c r="F508" i="1" a="1"/>
  <c r="F508" i="1"/>
  <c r="F509" i="1" a="1"/>
  <c r="F509" i="1"/>
  <c r="F510" i="1" a="1"/>
  <c r="F510" i="1"/>
  <c r="F511" i="1" a="1"/>
  <c r="F511" i="1"/>
  <c r="F512" i="1" a="1"/>
  <c r="F512" i="1"/>
  <c r="F513" i="1" a="1"/>
  <c r="F513" i="1"/>
  <c r="F514" i="1" a="1"/>
  <c r="F514" i="1"/>
  <c r="F515" i="1" a="1"/>
  <c r="F515" i="1"/>
  <c r="F516" i="1" a="1"/>
  <c r="F516" i="1"/>
  <c r="F517" i="1" a="1"/>
  <c r="F517" i="1"/>
  <c r="F518" i="1" a="1"/>
  <c r="F518" i="1"/>
  <c r="F519" i="1" a="1"/>
  <c r="F519" i="1"/>
  <c r="F520" i="1" a="1"/>
  <c r="F520" i="1"/>
  <c r="F521" i="1" a="1"/>
  <c r="F521" i="1"/>
  <c r="F522" i="1" a="1"/>
  <c r="F522" i="1"/>
  <c r="F523" i="1" a="1"/>
  <c r="F523" i="1"/>
  <c r="F524" i="1" a="1"/>
  <c r="F524" i="1"/>
  <c r="F525" i="1" a="1"/>
  <c r="F525" i="1"/>
  <c r="F526" i="1" a="1"/>
  <c r="F526" i="1"/>
  <c r="F527" i="1" a="1"/>
  <c r="F527" i="1"/>
  <c r="F528" i="1" a="1"/>
  <c r="F528" i="1"/>
  <c r="F529" i="1" a="1"/>
  <c r="F529" i="1"/>
  <c r="F530" i="1" a="1"/>
  <c r="F530" i="1"/>
  <c r="F531" i="1" a="1"/>
  <c r="F531" i="1"/>
  <c r="F532" i="1" a="1"/>
  <c r="F532" i="1"/>
  <c r="F533" i="1" a="1"/>
  <c r="F533" i="1"/>
  <c r="F534" i="1" a="1"/>
  <c r="F534" i="1"/>
  <c r="F535" i="1" a="1"/>
  <c r="F535" i="1"/>
  <c r="F536" i="1" a="1"/>
  <c r="F536" i="1"/>
  <c r="F537" i="1" a="1"/>
  <c r="F537" i="1"/>
  <c r="F538" i="1" a="1"/>
  <c r="F538" i="1"/>
  <c r="F539" i="1" a="1"/>
  <c r="F539" i="1"/>
  <c r="F540" i="1" a="1"/>
  <c r="F540" i="1"/>
  <c r="F541" i="1" a="1"/>
  <c r="F541" i="1"/>
  <c r="F542" i="1" a="1"/>
  <c r="F542" i="1"/>
  <c r="F543" i="1" a="1"/>
  <c r="F543" i="1"/>
  <c r="F544" i="1" a="1"/>
  <c r="F544" i="1"/>
  <c r="F545" i="1" a="1"/>
  <c r="F545" i="1"/>
  <c r="F546" i="1" a="1"/>
  <c r="F546" i="1"/>
  <c r="F547" i="1" a="1"/>
  <c r="F547" i="1"/>
  <c r="F548" i="1" a="1"/>
  <c r="F548" i="1"/>
  <c r="F549" i="1" a="1"/>
  <c r="F549" i="1"/>
  <c r="F550" i="1" a="1"/>
  <c r="F550" i="1"/>
  <c r="F551" i="1" a="1"/>
  <c r="F551" i="1"/>
  <c r="F552" i="1" a="1"/>
  <c r="F552" i="1"/>
  <c r="F553" i="1" a="1"/>
  <c r="F553" i="1"/>
  <c r="F554" i="1" a="1"/>
  <c r="F554" i="1"/>
  <c r="F555" i="1" a="1"/>
  <c r="F555" i="1"/>
  <c r="F556" i="1" a="1"/>
  <c r="F556" i="1"/>
  <c r="F557" i="1" a="1"/>
  <c r="F557" i="1"/>
  <c r="F558" i="1" a="1"/>
  <c r="F558" i="1"/>
  <c r="F559" i="1" a="1"/>
  <c r="F559" i="1"/>
  <c r="F560" i="1" a="1"/>
  <c r="F560" i="1"/>
  <c r="F561" i="1" a="1"/>
  <c r="F561" i="1"/>
  <c r="F562" i="1" a="1"/>
  <c r="F562" i="1"/>
  <c r="F563" i="1" a="1"/>
  <c r="F563" i="1"/>
  <c r="F564" i="1" a="1"/>
  <c r="F564" i="1"/>
  <c r="F565" i="1" a="1"/>
  <c r="F565" i="1"/>
  <c r="F566" i="1" a="1"/>
  <c r="F566" i="1"/>
  <c r="F567" i="1" a="1"/>
  <c r="F567" i="1"/>
  <c r="F568" i="1" a="1"/>
  <c r="F568" i="1"/>
  <c r="F569" i="1" a="1"/>
  <c r="F569" i="1"/>
  <c r="F570" i="1" a="1"/>
  <c r="F570" i="1"/>
  <c r="F571" i="1" a="1"/>
  <c r="F571" i="1"/>
  <c r="F572" i="1" a="1"/>
  <c r="F572" i="1"/>
  <c r="F573" i="1" a="1"/>
  <c r="F573" i="1"/>
  <c r="F574" i="1" a="1"/>
  <c r="F574" i="1"/>
  <c r="F575" i="1" a="1"/>
  <c r="F575" i="1"/>
  <c r="F576" i="1" a="1"/>
  <c r="F576" i="1"/>
  <c r="F577" i="1" a="1"/>
  <c r="F577" i="1"/>
  <c r="F578" i="1" a="1"/>
  <c r="F578" i="1"/>
  <c r="F579" i="1" a="1"/>
  <c r="F579" i="1"/>
  <c r="F580" i="1" a="1"/>
  <c r="F580" i="1"/>
  <c r="F581" i="1" a="1"/>
  <c r="F581" i="1"/>
  <c r="F582" i="1" a="1"/>
  <c r="F582" i="1"/>
  <c r="F583" i="1" a="1"/>
  <c r="F583" i="1"/>
  <c r="F584" i="1" a="1"/>
  <c r="F584" i="1"/>
  <c r="F585" i="1" a="1"/>
  <c r="F585" i="1"/>
  <c r="F586" i="1" a="1"/>
  <c r="F586" i="1"/>
  <c r="F587" i="1" a="1"/>
  <c r="F587" i="1"/>
  <c r="F588" i="1" a="1"/>
  <c r="F588" i="1"/>
  <c r="F589" i="1" a="1"/>
  <c r="F589" i="1"/>
  <c r="F590" i="1" a="1"/>
  <c r="F590" i="1"/>
  <c r="F591" i="1" a="1"/>
  <c r="F591" i="1"/>
  <c r="F592" i="1" a="1"/>
  <c r="F592" i="1"/>
  <c r="F593" i="1" a="1"/>
  <c r="F593" i="1"/>
  <c r="F594" i="1" a="1"/>
  <c r="F594" i="1"/>
  <c r="F595" i="1" a="1"/>
  <c r="F595" i="1"/>
  <c r="F596" i="1" a="1"/>
  <c r="F596" i="1"/>
  <c r="F597" i="1" a="1"/>
  <c r="F597" i="1"/>
  <c r="F598" i="1" a="1"/>
  <c r="F598" i="1"/>
  <c r="F599" i="1" a="1"/>
  <c r="F599" i="1"/>
  <c r="F600" i="1" a="1"/>
  <c r="F600" i="1"/>
  <c r="F601" i="1" a="1"/>
  <c r="F601" i="1"/>
  <c r="F602" i="1" a="1"/>
  <c r="F602" i="1"/>
  <c r="F603" i="1" a="1"/>
  <c r="F603" i="1"/>
  <c r="F604" i="1" a="1"/>
  <c r="F604" i="1"/>
  <c r="F605" i="1" a="1"/>
  <c r="F605" i="1"/>
  <c r="F606" i="1" a="1"/>
  <c r="F606" i="1"/>
  <c r="F607" i="1" a="1"/>
  <c r="F607" i="1"/>
  <c r="F608" i="1" a="1"/>
  <c r="F608" i="1"/>
  <c r="F609" i="1" a="1"/>
  <c r="F609" i="1"/>
  <c r="F610" i="1" a="1"/>
  <c r="F610" i="1"/>
  <c r="F611" i="1" a="1"/>
  <c r="F611" i="1"/>
  <c r="F612" i="1" a="1"/>
  <c r="F612" i="1"/>
  <c r="F613" i="1" a="1"/>
  <c r="F613" i="1"/>
  <c r="F614" i="1" a="1"/>
  <c r="F614" i="1"/>
  <c r="F615" i="1" a="1"/>
  <c r="F615" i="1"/>
  <c r="F616" i="1" a="1"/>
  <c r="F616" i="1"/>
  <c r="F617" i="1" a="1"/>
  <c r="F617" i="1"/>
  <c r="F618" i="1" a="1"/>
  <c r="F618" i="1"/>
  <c r="F619" i="1" a="1"/>
  <c r="F619" i="1"/>
  <c r="F620" i="1" a="1"/>
  <c r="F620" i="1"/>
  <c r="F621" i="1" a="1"/>
  <c r="F621" i="1"/>
  <c r="F622" i="1" a="1"/>
  <c r="F622" i="1"/>
  <c r="F623" i="1" a="1"/>
  <c r="F623" i="1"/>
  <c r="F624" i="1" a="1"/>
  <c r="F624" i="1"/>
  <c r="F625" i="1" a="1"/>
  <c r="F625" i="1"/>
  <c r="F626" i="1" a="1"/>
  <c r="F626" i="1"/>
  <c r="F627" i="1" a="1"/>
  <c r="F627" i="1"/>
  <c r="F628" i="1" a="1"/>
  <c r="F628" i="1"/>
  <c r="F629" i="1" a="1"/>
  <c r="F629" i="1"/>
  <c r="F630" i="1" a="1"/>
  <c r="F630" i="1"/>
  <c r="F631" i="1" a="1"/>
  <c r="F631" i="1"/>
  <c r="F632" i="1" a="1"/>
  <c r="F632" i="1"/>
  <c r="F633" i="1" a="1"/>
  <c r="F633" i="1"/>
  <c r="F634" i="1" a="1"/>
  <c r="F634" i="1"/>
  <c r="F635" i="1" a="1"/>
  <c r="F635" i="1"/>
  <c r="F636" i="1" a="1"/>
  <c r="F636" i="1"/>
  <c r="F637" i="1" a="1"/>
  <c r="F637" i="1"/>
  <c r="F638" i="1" a="1"/>
  <c r="F638" i="1"/>
  <c r="F639" i="1" a="1"/>
  <c r="F639" i="1"/>
  <c r="F640" i="1" a="1"/>
  <c r="F640" i="1"/>
  <c r="F641" i="1" a="1"/>
  <c r="F641" i="1"/>
  <c r="F642" i="1" a="1"/>
  <c r="F642" i="1"/>
  <c r="F643" i="1" a="1"/>
  <c r="F643" i="1"/>
  <c r="F644" i="1" a="1"/>
  <c r="F644" i="1"/>
  <c r="F645" i="1" a="1"/>
  <c r="F645" i="1"/>
  <c r="F646" i="1" a="1"/>
  <c r="F646" i="1"/>
  <c r="F647" i="1" a="1"/>
  <c r="F647" i="1"/>
  <c r="F648" i="1" a="1"/>
  <c r="F648" i="1"/>
  <c r="F649" i="1" a="1"/>
  <c r="F649" i="1"/>
  <c r="F650" i="1" a="1"/>
  <c r="F650" i="1"/>
  <c r="F651" i="1" a="1"/>
  <c r="F651" i="1"/>
  <c r="F652" i="1" a="1"/>
  <c r="F652" i="1"/>
  <c r="F653" i="1" a="1"/>
  <c r="F653" i="1"/>
  <c r="F654" i="1" a="1"/>
  <c r="F654" i="1"/>
  <c r="F655" i="1" a="1"/>
  <c r="F655" i="1"/>
  <c r="F656" i="1" a="1"/>
  <c r="F656" i="1"/>
  <c r="F657" i="1" a="1"/>
  <c r="F657" i="1"/>
  <c r="F658" i="1" a="1"/>
  <c r="F658" i="1"/>
  <c r="F659" i="1" a="1"/>
  <c r="F659" i="1"/>
  <c r="F660" i="1" a="1"/>
  <c r="F660" i="1"/>
  <c r="F661" i="1" a="1"/>
  <c r="F661" i="1"/>
  <c r="F662" i="1" a="1"/>
  <c r="F662" i="1"/>
  <c r="F663" i="1" a="1"/>
  <c r="F663" i="1"/>
  <c r="F664" i="1" a="1"/>
  <c r="F664" i="1"/>
  <c r="F665" i="1" a="1"/>
  <c r="F665" i="1"/>
  <c r="F666" i="1" a="1"/>
  <c r="F666" i="1"/>
  <c r="F667" i="1" a="1"/>
  <c r="F667" i="1"/>
  <c r="F668" i="1" a="1"/>
  <c r="F668" i="1"/>
  <c r="F669" i="1" a="1"/>
  <c r="F669" i="1"/>
  <c r="F670" i="1" a="1"/>
  <c r="F670" i="1"/>
  <c r="F671" i="1" a="1"/>
  <c r="F671" i="1"/>
  <c r="F672" i="1" a="1"/>
  <c r="F672" i="1"/>
  <c r="F673" i="1" a="1"/>
  <c r="F673" i="1"/>
  <c r="F674" i="1" a="1"/>
  <c r="F674" i="1"/>
  <c r="F675" i="1" a="1"/>
  <c r="F675" i="1"/>
  <c r="F676" i="1" a="1"/>
  <c r="F676" i="1"/>
  <c r="F677" i="1" a="1"/>
  <c r="F677" i="1"/>
  <c r="F678" i="1" a="1"/>
  <c r="F678" i="1"/>
  <c r="F679" i="1" a="1"/>
  <c r="F679" i="1"/>
  <c r="F680" i="1" a="1"/>
  <c r="F680" i="1"/>
  <c r="F681" i="1" a="1"/>
  <c r="F681" i="1"/>
  <c r="F682" i="1" a="1"/>
  <c r="F682" i="1"/>
  <c r="F683" i="1" a="1"/>
  <c r="F683" i="1"/>
  <c r="F684" i="1" a="1"/>
  <c r="F684" i="1"/>
  <c r="F685" i="1" a="1"/>
  <c r="F685" i="1"/>
  <c r="F686" i="1" a="1"/>
  <c r="F686" i="1"/>
  <c r="F687" i="1" a="1"/>
  <c r="F687" i="1"/>
  <c r="F688" i="1" a="1"/>
  <c r="F688" i="1"/>
  <c r="F689" i="1" a="1"/>
  <c r="F689" i="1"/>
  <c r="F690" i="1" a="1"/>
  <c r="F690" i="1"/>
  <c r="F691" i="1" a="1"/>
  <c r="F691" i="1"/>
  <c r="F692" i="1" a="1"/>
  <c r="F692" i="1"/>
  <c r="F693" i="1" a="1"/>
  <c r="F693" i="1"/>
  <c r="F694" i="1" a="1"/>
  <c r="F694" i="1"/>
  <c r="F695" i="1" a="1"/>
  <c r="F695" i="1"/>
  <c r="F696" i="1" a="1"/>
  <c r="F696" i="1"/>
  <c r="F697" i="1" a="1"/>
  <c r="F697" i="1"/>
  <c r="F698" i="1" a="1"/>
  <c r="F698" i="1"/>
  <c r="F699" i="1" a="1"/>
  <c r="F699" i="1"/>
  <c r="F700" i="1" a="1"/>
  <c r="F700" i="1"/>
  <c r="F701" i="1" a="1"/>
  <c r="F701" i="1"/>
  <c r="F702" i="1" a="1"/>
  <c r="F702" i="1"/>
  <c r="F703" i="1" a="1"/>
  <c r="F703" i="1"/>
  <c r="F704" i="1" a="1"/>
  <c r="F704" i="1"/>
  <c r="F705" i="1" a="1"/>
  <c r="F705" i="1"/>
  <c r="F706" i="1" a="1"/>
  <c r="F706" i="1"/>
  <c r="F707" i="1" a="1"/>
  <c r="F707" i="1"/>
  <c r="F708" i="1" a="1"/>
  <c r="F708" i="1"/>
  <c r="F709" i="1" a="1"/>
  <c r="F709" i="1"/>
  <c r="F710" i="1" a="1"/>
  <c r="F710" i="1"/>
  <c r="F711" i="1" a="1"/>
  <c r="F711" i="1"/>
  <c r="F712" i="1" a="1"/>
  <c r="F712" i="1"/>
  <c r="F713" i="1" a="1"/>
  <c r="F713" i="1"/>
  <c r="F714" i="1" a="1"/>
  <c r="F714" i="1"/>
  <c r="F715" i="1" a="1"/>
  <c r="F715" i="1"/>
  <c r="F716" i="1" a="1"/>
  <c r="F716" i="1"/>
  <c r="F717" i="1" a="1"/>
  <c r="F717" i="1"/>
  <c r="F718" i="1" a="1"/>
  <c r="F718" i="1"/>
  <c r="F719" i="1" a="1"/>
  <c r="F719" i="1"/>
  <c r="F720" i="1" a="1"/>
  <c r="F720" i="1"/>
  <c r="F721" i="1" a="1"/>
  <c r="F721" i="1"/>
  <c r="F722" i="1" a="1"/>
  <c r="F722" i="1"/>
  <c r="F723" i="1" a="1"/>
  <c r="F723" i="1"/>
  <c r="F724" i="1" a="1"/>
  <c r="F724" i="1"/>
  <c r="F725" i="1" a="1"/>
  <c r="F725" i="1"/>
  <c r="F726" i="1" a="1"/>
  <c r="F726" i="1"/>
  <c r="F727" i="1" a="1"/>
  <c r="F727" i="1"/>
  <c r="F728" i="1" a="1"/>
  <c r="F728" i="1"/>
  <c r="F729" i="1" a="1"/>
  <c r="F729" i="1"/>
  <c r="F730" i="1" a="1"/>
  <c r="F730" i="1"/>
  <c r="F731" i="1" a="1"/>
  <c r="F731" i="1"/>
  <c r="F732" i="1" a="1"/>
  <c r="F732" i="1"/>
  <c r="F733" i="1" a="1"/>
  <c r="F733" i="1"/>
  <c r="F734" i="1" a="1"/>
  <c r="F734" i="1"/>
  <c r="F735" i="1" a="1"/>
  <c r="F735" i="1"/>
  <c r="F736" i="1" a="1"/>
  <c r="F736" i="1"/>
  <c r="F737" i="1" a="1"/>
  <c r="F737" i="1"/>
  <c r="F738" i="1" a="1"/>
  <c r="F738" i="1"/>
  <c r="F739" i="1" a="1"/>
  <c r="F739" i="1"/>
  <c r="F740" i="1" a="1"/>
  <c r="F740" i="1"/>
  <c r="F741" i="1" a="1"/>
  <c r="F741" i="1"/>
  <c r="F742" i="1" a="1"/>
  <c r="F742" i="1"/>
  <c r="F743" i="1" a="1"/>
  <c r="F743" i="1"/>
  <c r="F744" i="1" a="1"/>
  <c r="F744" i="1"/>
  <c r="F745" i="1" a="1"/>
  <c r="F745" i="1"/>
  <c r="F746" i="1" a="1"/>
  <c r="F746" i="1"/>
  <c r="F747" i="1" a="1"/>
  <c r="F747" i="1"/>
  <c r="F748" i="1" a="1"/>
  <c r="F748" i="1"/>
  <c r="F749" i="1" a="1"/>
  <c r="F749" i="1"/>
  <c r="F750" i="1" a="1"/>
  <c r="F750" i="1"/>
  <c r="F751" i="1" a="1"/>
  <c r="F751" i="1"/>
  <c r="F752" i="1" a="1"/>
  <c r="F752" i="1"/>
  <c r="F753" i="1" a="1"/>
  <c r="F753" i="1"/>
  <c r="F754" i="1" a="1"/>
  <c r="F754" i="1"/>
  <c r="F755" i="1" a="1"/>
  <c r="F755" i="1"/>
  <c r="F756" i="1" a="1"/>
  <c r="F756" i="1"/>
  <c r="F757" i="1" a="1"/>
  <c r="F757" i="1"/>
  <c r="F758" i="1" a="1"/>
  <c r="F758" i="1"/>
  <c r="F759" i="1" a="1"/>
  <c r="F759" i="1"/>
  <c r="F760" i="1" a="1"/>
  <c r="F760" i="1"/>
  <c r="F761" i="1" a="1"/>
  <c r="F761" i="1"/>
  <c r="F762" i="1" a="1"/>
  <c r="F762" i="1"/>
  <c r="F763" i="1" a="1"/>
  <c r="F763" i="1"/>
  <c r="F764" i="1" a="1"/>
  <c r="F764" i="1"/>
  <c r="F765" i="1" a="1"/>
  <c r="F765" i="1"/>
  <c r="F766" i="1" a="1"/>
  <c r="F766" i="1"/>
  <c r="F767" i="1" a="1"/>
  <c r="F767" i="1"/>
  <c r="F768" i="1" a="1"/>
  <c r="F768" i="1"/>
  <c r="F769" i="1" a="1"/>
  <c r="F769" i="1"/>
  <c r="F770" i="1" a="1"/>
  <c r="F770" i="1"/>
  <c r="F771" i="1" a="1"/>
  <c r="F771" i="1"/>
  <c r="F772" i="1" a="1"/>
  <c r="F772" i="1"/>
  <c r="F773" i="1" a="1"/>
  <c r="F773" i="1"/>
  <c r="F774" i="1" a="1"/>
  <c r="F774" i="1"/>
  <c r="F775" i="1" a="1"/>
  <c r="F775" i="1"/>
  <c r="F776" i="1" a="1"/>
  <c r="F776" i="1"/>
  <c r="F777" i="1" a="1"/>
  <c r="F777" i="1"/>
  <c r="F778" i="1" a="1"/>
  <c r="F778" i="1"/>
  <c r="F779" i="1" a="1"/>
  <c r="F779" i="1"/>
  <c r="F780" i="1" a="1"/>
  <c r="F780" i="1"/>
  <c r="F781" i="1" a="1"/>
  <c r="F781" i="1"/>
  <c r="F782" i="1" a="1"/>
  <c r="F782" i="1"/>
  <c r="F783" i="1" a="1"/>
  <c r="F783" i="1"/>
  <c r="F784" i="1" a="1"/>
  <c r="F784" i="1"/>
  <c r="F785" i="1" a="1"/>
  <c r="F785" i="1"/>
  <c r="F786" i="1" a="1"/>
  <c r="F786" i="1"/>
  <c r="F787" i="1" a="1"/>
  <c r="F787" i="1"/>
  <c r="F788" i="1" a="1"/>
  <c r="F788" i="1"/>
  <c r="F789" i="1" a="1"/>
  <c r="F789" i="1"/>
  <c r="F790" i="1" a="1"/>
  <c r="F790" i="1"/>
  <c r="F791" i="1" a="1"/>
  <c r="F791" i="1"/>
  <c r="F792" i="1" a="1"/>
  <c r="F792" i="1"/>
  <c r="F793" i="1" a="1"/>
  <c r="F793" i="1"/>
  <c r="F794" i="1" a="1"/>
  <c r="F794" i="1"/>
  <c r="F795" i="1" a="1"/>
  <c r="F795" i="1"/>
  <c r="F796" i="1" a="1"/>
  <c r="F796" i="1"/>
  <c r="F797" i="1" a="1"/>
  <c r="F797" i="1"/>
  <c r="F798" i="1" a="1"/>
  <c r="F798" i="1"/>
  <c r="F799" i="1" a="1"/>
  <c r="F799" i="1"/>
  <c r="F800" i="1" a="1"/>
  <c r="F800" i="1"/>
  <c r="F801" i="1" a="1"/>
  <c r="F801" i="1"/>
  <c r="F802" i="1" a="1"/>
  <c r="F802" i="1"/>
  <c r="F803" i="1" a="1"/>
  <c r="F803" i="1"/>
  <c r="F804" i="1" a="1"/>
  <c r="F804" i="1"/>
  <c r="F805" i="1" a="1"/>
  <c r="F805" i="1"/>
  <c r="F806" i="1" a="1"/>
  <c r="F806" i="1"/>
  <c r="F807" i="1" a="1"/>
  <c r="F807" i="1"/>
  <c r="F808" i="1" a="1"/>
  <c r="F808" i="1"/>
  <c r="F809" i="1" a="1"/>
  <c r="F809" i="1"/>
  <c r="F810" i="1" a="1"/>
  <c r="F810" i="1"/>
  <c r="F811" i="1" a="1"/>
  <c r="F811" i="1"/>
  <c r="F812" i="1" a="1"/>
  <c r="F812" i="1"/>
  <c r="F813" i="1" a="1"/>
  <c r="F813" i="1"/>
  <c r="F814" i="1" a="1"/>
  <c r="F814" i="1"/>
  <c r="F815" i="1" a="1"/>
  <c r="F815" i="1"/>
  <c r="F816" i="1" a="1"/>
  <c r="F816" i="1"/>
  <c r="F817" i="1" a="1"/>
  <c r="F817" i="1"/>
  <c r="F818" i="1" a="1"/>
  <c r="F818" i="1"/>
  <c r="F819" i="1" a="1"/>
  <c r="F819" i="1"/>
  <c r="F820" i="1" a="1"/>
  <c r="F820" i="1"/>
  <c r="F821" i="1" a="1"/>
  <c r="F821" i="1"/>
  <c r="F822" i="1" a="1"/>
  <c r="F822" i="1"/>
  <c r="F823" i="1" a="1"/>
  <c r="F823" i="1"/>
  <c r="F824" i="1" a="1"/>
  <c r="F824" i="1"/>
  <c r="F825" i="1" a="1"/>
  <c r="F825" i="1"/>
  <c r="F826" i="1" a="1"/>
  <c r="F826" i="1"/>
  <c r="F827" i="1" a="1"/>
  <c r="F827" i="1"/>
  <c r="F828" i="1" a="1"/>
  <c r="F828" i="1"/>
  <c r="F829" i="1" a="1"/>
  <c r="F829" i="1"/>
  <c r="F830" i="1" a="1"/>
  <c r="F830" i="1"/>
  <c r="F831" i="1" a="1"/>
  <c r="F831" i="1"/>
  <c r="F832" i="1" a="1"/>
  <c r="F832" i="1"/>
  <c r="F833" i="1" a="1"/>
  <c r="F833" i="1"/>
  <c r="F834" i="1" a="1"/>
  <c r="F834" i="1"/>
  <c r="F835" i="1" a="1"/>
  <c r="F835" i="1"/>
  <c r="F836" i="1" a="1"/>
  <c r="F836" i="1"/>
  <c r="F837" i="1" a="1"/>
  <c r="F837" i="1"/>
  <c r="F838" i="1" a="1"/>
  <c r="F838" i="1"/>
  <c r="F839" i="1" a="1"/>
  <c r="F839" i="1"/>
  <c r="F840" i="1" a="1"/>
  <c r="F840" i="1"/>
  <c r="F841" i="1" a="1"/>
  <c r="F841" i="1"/>
  <c r="F842" i="1" a="1"/>
  <c r="F842" i="1"/>
  <c r="F843" i="1" a="1"/>
  <c r="F843" i="1"/>
  <c r="F844" i="1" a="1"/>
  <c r="F844" i="1"/>
  <c r="F845" i="1" a="1"/>
  <c r="F845" i="1"/>
  <c r="F846" i="1" a="1"/>
  <c r="F846" i="1"/>
  <c r="F847" i="1" a="1"/>
  <c r="F847" i="1"/>
  <c r="F848" i="1" a="1"/>
  <c r="F848" i="1"/>
  <c r="F849" i="1" a="1"/>
  <c r="F849" i="1"/>
  <c r="F850" i="1" a="1"/>
  <c r="F850" i="1"/>
  <c r="F851" i="1" a="1"/>
  <c r="F851" i="1"/>
  <c r="F852" i="1" a="1"/>
  <c r="F852" i="1"/>
  <c r="F853" i="1" a="1"/>
  <c r="F853" i="1"/>
  <c r="F854" i="1" a="1"/>
  <c r="F854" i="1"/>
  <c r="F855" i="1" a="1"/>
  <c r="F855" i="1"/>
  <c r="F856" i="1" a="1"/>
  <c r="F856" i="1"/>
  <c r="F857" i="1" a="1"/>
  <c r="F857" i="1"/>
  <c r="F858" i="1" a="1"/>
  <c r="F858" i="1"/>
  <c r="F859" i="1" a="1"/>
  <c r="F859" i="1"/>
  <c r="F860" i="1" a="1"/>
  <c r="F860" i="1"/>
  <c r="F861" i="1" a="1"/>
  <c r="F861" i="1"/>
  <c r="F862" i="1" a="1"/>
  <c r="F862" i="1"/>
  <c r="F863" i="1" a="1"/>
  <c r="F863" i="1"/>
  <c r="F864" i="1" a="1"/>
  <c r="F864" i="1"/>
  <c r="F865" i="1" a="1"/>
  <c r="F865" i="1"/>
  <c r="F866" i="1" a="1"/>
  <c r="F866" i="1"/>
  <c r="F867" i="1" a="1"/>
  <c r="F867" i="1"/>
  <c r="F868" i="1" a="1"/>
  <c r="F868" i="1"/>
  <c r="F869" i="1" a="1"/>
  <c r="F869" i="1"/>
  <c r="F870" i="1" a="1"/>
  <c r="F870" i="1"/>
  <c r="F871" i="1" a="1"/>
  <c r="F871" i="1"/>
  <c r="F872" i="1" a="1"/>
  <c r="F872" i="1"/>
  <c r="F873" i="1" a="1"/>
  <c r="F873" i="1"/>
  <c r="F874" i="1" a="1"/>
  <c r="F874" i="1"/>
  <c r="F875" i="1" a="1"/>
  <c r="F875" i="1"/>
  <c r="F876" i="1" a="1"/>
  <c r="F876" i="1"/>
  <c r="F877" i="1" a="1"/>
  <c r="F877" i="1"/>
  <c r="F878" i="1" a="1"/>
  <c r="F878" i="1"/>
  <c r="F879" i="1" a="1"/>
  <c r="F879" i="1"/>
  <c r="F880" i="1" a="1"/>
  <c r="F880" i="1"/>
  <c r="F881" i="1" a="1"/>
  <c r="F881" i="1"/>
  <c r="F882" i="1" a="1"/>
  <c r="F882" i="1"/>
  <c r="F883" i="1" a="1"/>
  <c r="F883" i="1"/>
  <c r="F884" i="1" a="1"/>
  <c r="F884" i="1"/>
  <c r="F885" i="1" a="1"/>
  <c r="F885" i="1"/>
  <c r="F886" i="1" a="1"/>
  <c r="F886" i="1"/>
  <c r="F887" i="1" a="1"/>
  <c r="F887" i="1"/>
  <c r="F888" i="1" a="1"/>
  <c r="F888" i="1"/>
  <c r="F889" i="1" a="1"/>
  <c r="F889" i="1"/>
  <c r="F890" i="1" a="1"/>
  <c r="F890" i="1"/>
  <c r="F891" i="1" a="1"/>
  <c r="F891" i="1"/>
  <c r="F892" i="1" a="1"/>
  <c r="F892" i="1"/>
  <c r="F893" i="1" a="1"/>
  <c r="F893" i="1"/>
  <c r="F894" i="1" a="1"/>
  <c r="F894" i="1"/>
  <c r="F895" i="1" a="1"/>
  <c r="F895" i="1"/>
  <c r="F896" i="1" a="1"/>
  <c r="F896" i="1"/>
  <c r="F897" i="1" a="1"/>
  <c r="F897" i="1"/>
  <c r="F898" i="1" a="1"/>
  <c r="F898" i="1"/>
  <c r="F899" i="1" a="1"/>
  <c r="F899" i="1"/>
  <c r="F900" i="1" a="1"/>
  <c r="F900" i="1"/>
  <c r="F901" i="1" a="1"/>
  <c r="F901" i="1"/>
  <c r="F902" i="1" a="1"/>
  <c r="F902" i="1"/>
  <c r="F903" i="1" a="1"/>
  <c r="F903" i="1"/>
  <c r="F904" i="1" a="1"/>
  <c r="F904" i="1"/>
  <c r="F905" i="1" a="1"/>
  <c r="F905" i="1"/>
  <c r="F906" i="1" a="1"/>
  <c r="F906" i="1"/>
  <c r="F907" i="1" a="1"/>
  <c r="F907" i="1"/>
  <c r="F908" i="1" a="1"/>
  <c r="F908" i="1"/>
  <c r="F909" i="1" a="1"/>
  <c r="F909" i="1"/>
  <c r="F910" i="1" a="1"/>
  <c r="F910" i="1"/>
  <c r="F911" i="1" a="1"/>
  <c r="F911" i="1"/>
  <c r="F912" i="1" a="1"/>
  <c r="F912" i="1"/>
  <c r="F913" i="1" a="1"/>
  <c r="F913" i="1"/>
  <c r="F914" i="1" a="1"/>
  <c r="F914" i="1"/>
  <c r="F915" i="1" a="1"/>
  <c r="F915" i="1"/>
  <c r="F916" i="1" a="1"/>
  <c r="F916" i="1"/>
  <c r="F917" i="1" a="1"/>
  <c r="F917" i="1"/>
  <c r="F918" i="1" a="1"/>
  <c r="F918" i="1"/>
  <c r="F919" i="1" a="1"/>
  <c r="F919" i="1"/>
  <c r="F920" i="1" a="1"/>
  <c r="F920" i="1"/>
  <c r="F921" i="1" a="1"/>
  <c r="F921" i="1"/>
  <c r="F922" i="1" a="1"/>
  <c r="F922" i="1"/>
  <c r="F923" i="1" a="1"/>
  <c r="F923" i="1"/>
  <c r="F924" i="1" a="1"/>
  <c r="F924" i="1"/>
  <c r="F925" i="1" a="1"/>
  <c r="F925" i="1"/>
  <c r="F926" i="1" a="1"/>
  <c r="F926" i="1"/>
  <c r="F927" i="1" a="1"/>
  <c r="F927" i="1"/>
  <c r="F928" i="1" a="1"/>
  <c r="F928" i="1"/>
  <c r="F929" i="1" a="1"/>
  <c r="F929" i="1"/>
  <c r="F930" i="1" a="1"/>
  <c r="F930" i="1"/>
  <c r="F931" i="1" a="1"/>
  <c r="F931" i="1"/>
  <c r="F932" i="1" a="1"/>
  <c r="F932" i="1"/>
  <c r="F933" i="1" a="1"/>
  <c r="F933" i="1"/>
  <c r="F934" i="1" a="1"/>
  <c r="F934" i="1"/>
  <c r="F935" i="1" a="1"/>
  <c r="F935" i="1"/>
  <c r="F936" i="1" a="1"/>
  <c r="F936" i="1"/>
  <c r="F937" i="1" a="1"/>
  <c r="F937" i="1"/>
  <c r="F938" i="1" a="1"/>
  <c r="F938" i="1"/>
  <c r="F939" i="1" a="1"/>
  <c r="F939" i="1"/>
  <c r="F940" i="1" a="1"/>
  <c r="F940" i="1"/>
  <c r="F941" i="1" a="1"/>
  <c r="F941" i="1"/>
  <c r="F942" i="1" a="1"/>
  <c r="F942" i="1"/>
  <c r="F943" i="1" a="1"/>
  <c r="F943" i="1"/>
  <c r="F944" i="1" a="1"/>
  <c r="F944" i="1"/>
  <c r="F945" i="1" a="1"/>
  <c r="F945" i="1"/>
  <c r="F946" i="1" a="1"/>
  <c r="F946" i="1"/>
  <c r="F947" i="1" a="1"/>
  <c r="F947" i="1"/>
  <c r="F948" i="1" a="1"/>
  <c r="F948" i="1"/>
  <c r="F949" i="1" a="1"/>
  <c r="F949" i="1"/>
  <c r="F950" i="1" a="1"/>
  <c r="F950" i="1"/>
  <c r="F951" i="1" a="1"/>
  <c r="F951" i="1"/>
  <c r="F952" i="1" a="1"/>
  <c r="F952" i="1"/>
  <c r="F953" i="1" a="1"/>
  <c r="F953" i="1"/>
  <c r="F954" i="1" a="1"/>
  <c r="F954" i="1"/>
  <c r="F955" i="1" a="1"/>
  <c r="F955" i="1"/>
  <c r="F956" i="1" a="1"/>
  <c r="F956" i="1"/>
  <c r="F957" i="1" a="1"/>
  <c r="F957" i="1"/>
  <c r="F958" i="1" a="1"/>
  <c r="F958" i="1"/>
  <c r="F959" i="1" a="1"/>
  <c r="F959" i="1"/>
  <c r="F960" i="1" a="1"/>
  <c r="F960" i="1"/>
  <c r="F961" i="1" a="1"/>
  <c r="F961" i="1"/>
  <c r="F962" i="1" a="1"/>
  <c r="F962" i="1"/>
  <c r="F963" i="1" a="1"/>
  <c r="F963" i="1"/>
  <c r="F964" i="1" a="1"/>
  <c r="F964" i="1"/>
  <c r="F965" i="1" a="1"/>
  <c r="F965" i="1"/>
  <c r="F966" i="1" a="1"/>
  <c r="F966" i="1"/>
  <c r="F967" i="1" a="1"/>
  <c r="F967" i="1"/>
  <c r="F968" i="1" a="1"/>
  <c r="F968" i="1"/>
  <c r="F969" i="1" a="1"/>
  <c r="F969" i="1"/>
  <c r="F970" i="1" a="1"/>
  <c r="F970" i="1"/>
  <c r="F971" i="1" a="1"/>
  <c r="F971" i="1"/>
  <c r="F972" i="1" a="1"/>
  <c r="F972" i="1"/>
  <c r="F973" i="1" a="1"/>
  <c r="F973" i="1"/>
  <c r="F974" i="1" a="1"/>
  <c r="F974" i="1"/>
  <c r="F975" i="1" a="1"/>
  <c r="F975" i="1"/>
  <c r="F976" i="1" a="1"/>
  <c r="F976" i="1"/>
  <c r="F977" i="1" a="1"/>
  <c r="F977" i="1"/>
  <c r="F978" i="1" a="1"/>
  <c r="F978" i="1"/>
  <c r="F979" i="1" a="1"/>
  <c r="F979" i="1"/>
  <c r="F980" i="1" a="1"/>
  <c r="F980" i="1"/>
  <c r="F981" i="1" a="1"/>
  <c r="F981" i="1"/>
  <c r="F982" i="1" a="1"/>
  <c r="F982" i="1"/>
  <c r="F983" i="1" a="1"/>
  <c r="F983" i="1"/>
  <c r="F984" i="1" a="1"/>
  <c r="F984" i="1"/>
  <c r="F985" i="1" a="1"/>
  <c r="F985" i="1"/>
  <c r="F986" i="1" a="1"/>
  <c r="F986" i="1"/>
  <c r="F987" i="1" a="1"/>
  <c r="F987" i="1"/>
  <c r="F988" i="1" a="1"/>
  <c r="F988" i="1"/>
  <c r="F989" i="1" a="1"/>
  <c r="F989" i="1"/>
  <c r="F990" i="1" a="1"/>
  <c r="F990" i="1"/>
  <c r="F991" i="1" a="1"/>
  <c r="F991" i="1"/>
  <c r="F992" i="1" a="1"/>
  <c r="F992" i="1"/>
  <c r="F993" i="1" a="1"/>
  <c r="F993" i="1"/>
  <c r="F994" i="1" a="1"/>
  <c r="F994" i="1"/>
  <c r="F995" i="1" a="1"/>
  <c r="F995" i="1"/>
  <c r="F996" i="1" a="1"/>
  <c r="F996" i="1"/>
  <c r="F997" i="1" a="1"/>
  <c r="F997" i="1"/>
  <c r="F998" i="1" a="1"/>
  <c r="F998" i="1"/>
  <c r="F999" i="1" a="1"/>
  <c r="F999" i="1"/>
  <c r="F1000" i="1" a="1"/>
  <c r="F1000" i="1"/>
  <c r="F1001" i="1" a="1"/>
  <c r="F1001" i="1"/>
  <c r="K2" i="3"/>
  <c r="J2" i="3"/>
  <c r="I2" i="3"/>
  <c r="E2" i="3"/>
  <c r="F2" i="3" s="1"/>
  <c r="E5" i="3"/>
  <c r="F5" i="3" s="1"/>
  <c r="E6" i="3"/>
  <c r="F6" i="3" s="1"/>
  <c r="E7" i="3"/>
  <c r="F7" i="3" s="1"/>
  <c r="E8" i="3"/>
  <c r="F8" i="3" s="1"/>
  <c r="E3" i="3"/>
  <c r="F3" i="3" s="1"/>
  <c r="E9" i="3"/>
  <c r="F9" i="3" s="1"/>
  <c r="E10" i="3"/>
  <c r="F10" i="3" s="1"/>
  <c r="E11" i="3"/>
  <c r="F11" i="3" s="1"/>
  <c r="E4" i="3"/>
  <c r="F4" i="3" s="1"/>
  <c r="B2" i="2"/>
  <c r="C2" i="2"/>
  <c r="D2" i="2" s="1"/>
  <c r="C3" i="2"/>
  <c r="C4" i="2"/>
  <c r="C5" i="2"/>
  <c r="C6" i="2"/>
  <c r="C7" i="2"/>
  <c r="C8" i="2"/>
  <c r="C9" i="2"/>
  <c r="C10" i="2"/>
  <c r="B3" i="2"/>
  <c r="D3" i="2" s="1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M23" i="1"/>
  <c r="M22" i="1"/>
  <c r="M21" i="1"/>
  <c r="N13" i="1" a="1"/>
  <c r="N13" i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J16" i="1"/>
  <c r="K16" i="1" s="1"/>
  <c r="J17" i="1"/>
  <c r="K17" i="1" s="1"/>
  <c r="J2" i="1"/>
  <c r="K2" i="1" s="1"/>
  <c r="K15" i="1" l="1"/>
  <c r="M9" i="1" s="1"/>
  <c r="N17" i="1"/>
  <c r="N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<sst xmlns="http://schemas.openxmlformats.org/spreadsheetml/2006/main" count="3059" uniqueCount="1054">
  <si>
    <t>Transaction ID</t>
  </si>
  <si>
    <t>Date</t>
  </si>
  <si>
    <t>Customer ID</t>
  </si>
  <si>
    <t>Gender</t>
  </si>
  <si>
    <t>Age</t>
  </si>
  <si>
    <t>General</t>
  </si>
  <si>
    <t>Product Category</t>
  </si>
  <si>
    <t>Quantity</t>
  </si>
  <si>
    <t>Price per Unit</t>
  </si>
  <si>
    <t>Total Sales</t>
  </si>
  <si>
    <t>Commission 2023</t>
  </si>
  <si>
    <t>CUST001</t>
  </si>
  <si>
    <t>Male</t>
  </si>
  <si>
    <t>Beauty</t>
  </si>
  <si>
    <t>Rate %</t>
  </si>
  <si>
    <t>CUST002</t>
  </si>
  <si>
    <t>Female</t>
  </si>
  <si>
    <t>Clothing</t>
  </si>
  <si>
    <t>Commision 2023</t>
  </si>
  <si>
    <t>CUST003</t>
  </si>
  <si>
    <t>Electronics</t>
  </si>
  <si>
    <t>Commision 2024</t>
  </si>
  <si>
    <t>CUST004</t>
  </si>
  <si>
    <t>CUST005</t>
  </si>
  <si>
    <t>CUST006</t>
  </si>
  <si>
    <t>CUST007</t>
  </si>
  <si>
    <t>Total Commision</t>
  </si>
  <si>
    <t>Average Commision</t>
  </si>
  <si>
    <t>CUST008</t>
  </si>
  <si>
    <t>CUST009</t>
  </si>
  <si>
    <t>CUST010</t>
  </si>
  <si>
    <t>CUST011</t>
  </si>
  <si>
    <t>CUST012</t>
  </si>
  <si>
    <t>Product Categories</t>
  </si>
  <si>
    <t>CUST013</t>
  </si>
  <si>
    <t>CUST014</t>
  </si>
  <si>
    <t>CUST015</t>
  </si>
  <si>
    <t>CUST016</t>
  </si>
  <si>
    <t>Total Clothing Sales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</si>
  <si>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</si>
  <si>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</si>
  <si>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</si>
  <si>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</si>
  <si>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</si>
  <si>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</si>
  <si>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</si>
  <si>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</si>
  <si>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</si>
  <si>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</si>
  <si>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</si>
  <si>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</si>
  <si>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</si>
  <si>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</si>
  <si>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</si>
  <si>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</si>
  <si>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</si>
  <si>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</si>
  <si>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</si>
  <si>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</si>
  <si>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</si>
  <si>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</si>
  <si>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</si>
  <si>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</si>
  <si>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</si>
  <si>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</si>
  <si>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</si>
  <si>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</si>
  <si>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</si>
  <si>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</si>
  <si>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</si>
  <si>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</si>
  <si>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</si>
  <si>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</si>
  <si>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</si>
  <si>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</si>
  <si>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</si>
  <si>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</si>
  <si>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</si>
  <si>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</si>
  <si>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</si>
  <si>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</si>
  <si>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</si>
  <si>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</si>
  <si>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</si>
  <si>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</si>
  <si>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</si>
  <si>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</si>
  <si>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</si>
  <si>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</si>
  <si>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</si>
  <si>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</si>
  <si>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</si>
  <si>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</si>
  <si>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</si>
  <si>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</si>
  <si>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</si>
  <si>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</si>
  <si>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</si>
  <si>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</si>
  <si>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</si>
  <si>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</si>
  <si>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</si>
  <si>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</si>
  <si>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</si>
  <si>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</si>
  <si>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</si>
  <si>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</si>
  <si>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</si>
  <si>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</si>
  <si>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</si>
  <si>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</si>
  <si>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</si>
  <si>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</si>
  <si>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</si>
  <si>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</si>
  <si>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</si>
  <si>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</si>
  <si>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</si>
  <si>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</si>
  <si>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</si>
  <si>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</si>
  <si>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</si>
  <si>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</si>
  <si>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</si>
  <si>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</si>
  <si>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</si>
  <si>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</si>
  <si>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</si>
  <si>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</si>
  <si>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</si>
  <si>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</si>
  <si>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</si>
  <si>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</si>
  <si>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</si>
  <si>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</si>
  <si>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</si>
  <si>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</si>
  <si>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</si>
  <si>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</si>
  <si>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</si>
  <si>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</si>
  <si>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</si>
  <si>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</si>
  <si>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</si>
  <si>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</si>
  <si>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</si>
  <si>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</si>
  <si>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</si>
  <si>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</si>
  <si>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</si>
  <si>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</si>
  <si>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</si>
  <si>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</si>
  <si>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</si>
  <si>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</si>
  <si>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</si>
  <si>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</si>
  <si>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</si>
  <si>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</si>
  <si>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</si>
  <si>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</si>
  <si>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</si>
  <si>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</si>
  <si>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</si>
  <si>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</si>
  <si>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</si>
  <si>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</si>
  <si>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</si>
  <si>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</si>
  <si>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</si>
  <si>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</si>
  <si>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</si>
  <si>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</si>
  <si>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</si>
  <si>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</si>
  <si>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</si>
  <si>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</si>
  <si>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</si>
  <si>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</si>
  <si>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</si>
  <si>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</si>
  <si>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</si>
  <si>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</si>
  <si>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</si>
  <si>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</si>
  <si>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</si>
  <si>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</si>
  <si>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</si>
  <si>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</si>
  <si>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</si>
  <si>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</si>
  <si>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</si>
  <si>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</si>
  <si>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</si>
  <si>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</si>
  <si>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</si>
  <si>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</si>
  <si>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</si>
  <si>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</si>
  <si>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</si>
  <si>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</si>
  <si>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</si>
  <si>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</si>
  <si>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</si>
  <si>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</si>
  <si>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</si>
  <si>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</si>
  <si>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</si>
  <si>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</si>
  <si>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</si>
  <si>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</si>
  <si>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</si>
  <si>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</si>
  <si>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</si>
  <si>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</si>
  <si>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</si>
  <si>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</si>
  <si>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</si>
  <si>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</si>
  <si>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</si>
  <si>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</si>
  <si>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</si>
  <si>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</si>
  <si>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</si>
  <si>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</si>
  <si>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</si>
  <si>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</si>
  <si>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</si>
  <si>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</si>
  <si>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</si>
  <si>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</si>
  <si>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</si>
  <si>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</si>
  <si>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</si>
  <si>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</si>
  <si>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</si>
  <si>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</si>
  <si>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</si>
  <si>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</si>
  <si>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</si>
  <si>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</si>
  <si>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</si>
  <si>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</si>
  <si>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</si>
  <si>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</si>
  <si>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</si>
  <si>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</si>
  <si>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</si>
  <si>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</si>
  <si>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</si>
  <si>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</si>
  <si>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</si>
  <si>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</si>
  <si>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</si>
  <si>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</si>
  <si>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</si>
  <si>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</si>
  <si>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</si>
  <si>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</si>
  <si>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</si>
  <si>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</si>
  <si>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</si>
  <si>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</si>
  <si>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</si>
  <si>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</si>
  <si>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</si>
  <si>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</si>
  <si>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</si>
  <si>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</si>
  <si>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</si>
  <si>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</si>
  <si>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</si>
  <si>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</si>
  <si>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</si>
  <si>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</si>
  <si>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</si>
  <si>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</si>
  <si>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</si>
  <si>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</si>
  <si>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</si>
  <si>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</si>
  <si>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</si>
  <si>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</si>
  <si>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</si>
  <si>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</si>
  <si>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</si>
  <si>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</si>
  <si>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</si>
  <si>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</si>
  <si>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</si>
  <si>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</si>
  <si>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</si>
  <si>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</si>
  <si>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</si>
  <si>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</si>
  <si>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</si>
  <si>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</si>
  <si>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</si>
  <si>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</si>
  <si>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</si>
  <si>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</si>
  <si>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</si>
  <si>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</si>
  <si>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</si>
  <si>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</si>
  <si>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</si>
  <si>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</si>
  <si>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</si>
  <si>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</si>
  <si>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</si>
  <si>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</si>
  <si>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</si>
  <si>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</si>
  <si>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</si>
  <si>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</si>
  <si>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</si>
  <si>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</si>
  <si>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</si>
  <si>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</si>
  <si>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</si>
  <si>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</si>
  <si>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</si>
  <si>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</si>
  <si>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</si>
  <si>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</si>
  <si>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</si>
  <si>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</si>
  <si>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</si>
  <si>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</si>
  <si>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</si>
  <si>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</si>
  <si>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</si>
  <si>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</si>
  <si>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</si>
  <si>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</si>
  <si>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</si>
  <si>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</si>
  <si>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</si>
  <si>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</si>
  <si>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</si>
  <si>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</si>
  <si>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</si>
  <si>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</si>
  <si>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</si>
  <si>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</si>
  <si>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</si>
  <si>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</si>
  <si>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</si>
  <si>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</si>
  <si>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</si>
  <si>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</si>
  <si>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</si>
  <si>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</si>
  <si>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</si>
  <si>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</si>
  <si>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</si>
  <si>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</si>
  <si>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</si>
  <si>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</si>
  <si>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</si>
  <si>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</si>
  <si>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</si>
  <si>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</si>
  <si>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</si>
  <si>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</si>
  <si>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</si>
  <si>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</si>
  <si>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</si>
  <si>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</si>
  <si>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</si>
  <si>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</si>
  <si>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</si>
  <si>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</si>
  <si>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</si>
  <si>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</si>
  <si>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</si>
  <si>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</si>
  <si>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</si>
  <si>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</si>
  <si>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</si>
  <si>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</si>
  <si>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</si>
  <si>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</si>
  <si>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</si>
  <si>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</si>
  <si>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</si>
  <si>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</si>
  <si>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</si>
  <si>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</si>
  <si>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</si>
  <si>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</si>
  <si>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</si>
  <si>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</si>
  <si>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</si>
  <si>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</si>
  <si>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</si>
  <si>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</si>
  <si>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</si>
  <si>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</si>
  <si>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</si>
  <si>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</si>
  <si>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</si>
  <si>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</si>
  <si>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</si>
  <si>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</si>
  <si>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</si>
  <si>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</si>
  <si>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</si>
  <si>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</si>
  <si>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</si>
  <si>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</si>
  <si>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</si>
  <si>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</si>
  <si>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</si>
  <si>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</si>
  <si>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</si>
  <si>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</si>
  <si>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</si>
  <si>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</si>
  <si>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</si>
  <si>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</si>
  <si>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</si>
  <si>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</si>
  <si>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</si>
  <si>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</si>
  <si>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</si>
  <si>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</si>
  <si>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</si>
  <si>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</si>
  <si>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</si>
  <si>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</si>
  <si>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</si>
  <si>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</si>
  <si>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</si>
  <si>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</si>
  <si>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</si>
  <si>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</si>
  <si>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</si>
  <si>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</si>
  <si>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</si>
  <si>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</si>
  <si>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</si>
  <si>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</si>
  <si>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</si>
  <si>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</si>
  <si>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</si>
  <si>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</si>
  <si>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</si>
  <si>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</si>
  <si>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</si>
  <si>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</si>
  <si>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</si>
  <si>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</si>
  <si>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</si>
  <si>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</si>
  <si>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</si>
  <si>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</si>
  <si>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</si>
  <si>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</si>
  <si>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</si>
  <si>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</si>
  <si>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</si>
  <si>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</si>
  <si>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</si>
  <si>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</si>
  <si>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</si>
  <si>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</si>
  <si>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</si>
  <si>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</si>
  <si>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</si>
  <si>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</si>
  <si>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</si>
  <si>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</si>
  <si>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</si>
  <si>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</si>
  <si>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</si>
  <si>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</si>
  <si>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</si>
  <si>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</si>
  <si>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</si>
  <si>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</si>
  <si>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</si>
  <si>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</si>
  <si>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</si>
  <si>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</si>
  <si>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</si>
  <si>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</si>
  <si>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</si>
  <si>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</si>
  <si>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</si>
  <si>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</si>
  <si>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</si>
  <si>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</si>
  <si>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</si>
  <si>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</si>
  <si>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</si>
  <si>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</si>
  <si>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</si>
  <si>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</si>
  <si>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</si>
  <si>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</si>
  <si>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</si>
  <si>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</si>
  <si>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</si>
  <si>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</si>
  <si>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</si>
  <si>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</si>
  <si>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</si>
  <si>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</si>
  <si>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</si>
  <si>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</si>
  <si>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</si>
  <si>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</si>
  <si>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</si>
  <si>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</si>
  <si>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</si>
  <si>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</si>
  <si>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</si>
  <si>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</si>
  <si>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</si>
  <si>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</si>
  <si>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</si>
  <si>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</si>
  <si>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</si>
  <si>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</si>
  <si>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</si>
  <si>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</si>
  <si>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</si>
  <si>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</si>
  <si>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</si>
  <si>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</si>
  <si>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</si>
  <si>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</si>
  <si>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</si>
  <si>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</si>
  <si>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</si>
  <si>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</si>
  <si>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</si>
  <si>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</si>
  <si>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</si>
  <si>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</si>
  <si>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</si>
  <si>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</si>
  <si>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</si>
  <si>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</si>
  <si>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</si>
  <si>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</si>
  <si>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</si>
  <si>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</si>
  <si>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</si>
  <si>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</si>
  <si>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</si>
  <si>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</si>
  <si>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</si>
  <si>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</si>
  <si>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</si>
  <si>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</si>
  <si>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</si>
  <si>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</si>
  <si>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</si>
  <si>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</si>
  <si>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</si>
  <si>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</si>
  <si>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</si>
  <si>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</si>
  <si>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</si>
  <si>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</si>
  <si>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</si>
  <si>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</si>
  <si>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</si>
  <si>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</si>
  <si>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</si>
  <si>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</si>
  <si>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</si>
  <si>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</si>
  <si>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</si>
  <si>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</si>
  <si>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</si>
  <si>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</si>
  <si>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</si>
  <si>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</si>
  <si>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</si>
  <si>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</si>
  <si>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</si>
  <si>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</si>
  <si>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</si>
  <si>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</si>
  <si>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</si>
  <si>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</si>
  <si>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</si>
  <si>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</si>
  <si>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</si>
  <si>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</si>
  <si>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</si>
  <si>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</si>
  <si>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</si>
  <si>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</si>
  <si>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</si>
  <si>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</si>
  <si>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</si>
  <si>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</si>
  <si>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</si>
  <si>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</si>
  <si>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</si>
  <si>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</si>
  <si>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</si>
  <si>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</si>
  <si>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</si>
  <si>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</si>
  <si>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</si>
  <si>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</si>
  <si>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</si>
  <si>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</si>
  <si>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</si>
  <si>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</si>
  <si>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</si>
  <si>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</si>
  <si>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</si>
  <si>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</si>
  <si>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</si>
  <si>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</si>
  <si>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</si>
  <si>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</si>
  <si>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</si>
  <si>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</si>
  <si>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</si>
  <si>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</si>
  <si>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</si>
  <si>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</si>
  <si>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</si>
  <si>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</si>
  <si>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</si>
  <si>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</si>
  <si>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</si>
  <si>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</si>
  <si>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</si>
  <si>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</si>
  <si>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</si>
  <si>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</si>
  <si>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</si>
  <si>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</si>
  <si>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</si>
  <si>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</si>
  <si>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</si>
  <si>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</si>
  <si>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</si>
  <si>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</si>
  <si>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</si>
  <si>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</si>
  <si>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</si>
  <si>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</si>
  <si>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</si>
  <si>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</si>
  <si>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</si>
  <si>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</si>
  <si>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</si>
  <si>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</si>
  <si>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</si>
  <si>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</si>
  <si>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</si>
  <si>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</si>
  <si>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</si>
  <si>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</si>
  <si>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</si>
  <si>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</si>
  <si>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</si>
  <si>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</si>
  <si>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</si>
  <si>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</si>
  <si>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</si>
  <si>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</si>
  <si>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</si>
  <si>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</si>
  <si>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</si>
  <si>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</si>
  <si>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</si>
  <si>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</si>
  <si>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</si>
  <si>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</si>
  <si>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</si>
  <si>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</si>
  <si>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</si>
  <si>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</si>
  <si>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</si>
  <si>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</si>
  <si>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</si>
  <si>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</si>
  <si>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</si>
  <si>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</si>
  <si>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</si>
  <si>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</si>
  <si>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</si>
  <si>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</si>
  <si>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</si>
  <si>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</si>
  <si>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</si>
  <si>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</si>
  <si>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</si>
  <si>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</si>
  <si>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</si>
  <si>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</si>
  <si>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</si>
  <si>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</si>
  <si>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</si>
  <si>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</si>
  <si>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</si>
  <si>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</si>
  <si>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</si>
  <si>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</si>
  <si>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</si>
  <si>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</si>
  <si>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</si>
  <si>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</si>
  <si>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</si>
  <si>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</si>
  <si>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</si>
  <si>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</si>
  <si>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</si>
  <si>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</si>
  <si>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</si>
  <si>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</si>
  <si>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</si>
  <si>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</si>
  <si>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</si>
  <si>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</si>
  <si>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</si>
  <si>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</si>
  <si>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</si>
  <si>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</si>
  <si>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</si>
  <si>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</si>
  <si>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</si>
  <si>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</si>
  <si>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</si>
  <si>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</si>
  <si>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</si>
  <si>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</si>
  <si>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</si>
  <si>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</si>
  <si>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</si>
  <si>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</si>
  <si>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</si>
  <si>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</si>
  <si>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</si>
  <si>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</si>
  <si>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</si>
  <si>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</si>
  <si>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</si>
  <si>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</si>
  <si>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</si>
  <si>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</si>
  <si>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</si>
  <si>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</si>
  <si>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</si>
  <si>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</si>
  <si>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</si>
  <si>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</si>
  <si>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</si>
  <si>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</si>
  <si>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</si>
  <si>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</si>
  <si>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</si>
  <si>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</si>
  <si>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</si>
  <si>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</si>
  <si>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</si>
  <si>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</si>
  <si>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</si>
  <si>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</si>
  <si>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</si>
  <si>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</si>
  <si>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</si>
  <si>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</si>
  <si>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</si>
  <si>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</si>
  <si>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</si>
  <si>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</si>
  <si>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</si>
  <si>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</si>
  <si>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</si>
  <si>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</si>
  <si>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</si>
  <si>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</si>
  <si>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</si>
  <si>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</si>
  <si>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</si>
  <si>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</si>
  <si>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</si>
  <si>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</si>
  <si>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</si>
  <si>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</si>
  <si>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</si>
  <si>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</si>
  <si>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</si>
  <si>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</si>
  <si>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</si>
  <si>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</si>
  <si>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</si>
  <si>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</si>
  <si>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</si>
  <si>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</si>
  <si>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</si>
  <si>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</si>
  <si>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</si>
  <si>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</si>
  <si>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</si>
  <si>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</si>
  <si>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</si>
  <si>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</si>
  <si>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</si>
  <si>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</si>
  <si>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</si>
  <si>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</si>
  <si>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</si>
  <si>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</si>
  <si>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</si>
  <si>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</si>
  <si>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</si>
  <si>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</si>
  <si>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</si>
  <si>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</si>
  <si>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</si>
  <si>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</si>
  <si>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</si>
  <si>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</si>
  <si>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</si>
  <si>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</si>
  <si>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</si>
  <si>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</si>
  <si>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</si>
  <si>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</si>
  <si>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</si>
  <si>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</si>
  <si>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</si>
  <si>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</si>
  <si>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</si>
  <si>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</si>
  <si>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</si>
  <si>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</si>
  <si>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</si>
  <si>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</si>
  <si>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</si>
  <si>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</si>
  <si>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</si>
  <si>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</si>
  <si>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</si>
  <si>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</si>
  <si>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</si>
  <si>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</si>
  <si>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</si>
  <si>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</si>
  <si>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</si>
  <si>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</si>
  <si>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</si>
  <si>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</si>
  <si>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</si>
  <si>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</si>
  <si>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</si>
  <si>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</si>
  <si>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</si>
  <si>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</si>
  <si>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</si>
  <si>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</si>
  <si>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</si>
  <si>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</si>
  <si>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</si>
  <si>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</si>
  <si>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</si>
  <si>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</si>
  <si>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</si>
  <si>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</si>
  <si>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</si>
  <si>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</si>
  <si>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</si>
  <si>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</si>
  <si>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</si>
  <si>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</si>
  <si>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</si>
  <si>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</si>
  <si>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</si>
  <si>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</si>
  <si>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</si>
  <si>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</si>
  <si>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</si>
  <si>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</si>
  <si>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</si>
  <si>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</si>
  <si>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</si>
  <si>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</si>
  <si>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</si>
  <si>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</si>
  <si>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</si>
  <si>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</si>
  <si>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</si>
  <si>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</si>
  <si>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</si>
  <si>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</si>
  <si>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</si>
  <si>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</si>
  <si>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</si>
  <si>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</si>
  <si>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</si>
  <si>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</si>
  <si>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</si>
  <si>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</si>
  <si>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</si>
  <si>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</si>
  <si>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</si>
  <si>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</si>
  <si>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</si>
  <si>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</si>
  <si>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</si>
  <si>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</si>
  <si>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</si>
  <si>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</si>
  <si>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</si>
  <si>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</si>
  <si>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</si>
  <si>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</si>
  <si>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</si>
  <si>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</si>
  <si>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</si>
  <si>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</si>
  <si>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</si>
  <si>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</si>
  <si>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</si>
  <si>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</si>
  <si>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</si>
  <si>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</si>
  <si>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</si>
  <si>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</si>
  <si>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</si>
  <si>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</si>
  <si>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</si>
  <si>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</si>
  <si>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</si>
  <si>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</si>
  <si>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</si>
  <si>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</si>
  <si>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</si>
  <si>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</si>
  <si>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</si>
  <si>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</si>
  <si>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</si>
  <si>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</si>
  <si>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</si>
  <si>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</si>
  <si>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</si>
  <si>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</si>
  <si>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</si>
  <si>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</si>
  <si>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</si>
  <si>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</si>
  <si>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</si>
  <si>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</si>
  <si>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</si>
  <si>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</si>
  <si>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</si>
  <si>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</si>
  <si>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</si>
  <si>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</si>
  <si>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</si>
  <si>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</si>
  <si>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</si>
  <si>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</si>
  <si>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</si>
  <si>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</si>
  <si>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</si>
  <si>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</si>
  <si>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</si>
  <si>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</si>
  <si>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</si>
  <si>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</si>
  <si>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</si>
  <si>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</si>
  <si>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</si>
  <si>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</si>
  <si>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</si>
  <si>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</si>
  <si>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</si>
  <si>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</si>
  <si>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</si>
  <si>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</si>
  <si>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</si>
  <si>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</si>
  <si>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</si>
  <si>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</si>
  <si>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</si>
  <si>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</si>
  <si>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</si>
  <si>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</si>
  <si>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</si>
  <si>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</si>
  <si>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</si>
  <si>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</si>
  <si>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</si>
  <si>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</si>
  <si>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</si>
  <si>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</si>
  <si>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</si>
  <si>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</si>
  <si>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</si>
  <si>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</si>
  <si>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</si>
  <si>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</si>
  <si>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</si>
  <si>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</si>
  <si>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</si>
  <si>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</si>
  <si>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</si>
  <si>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</si>
  <si>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</si>
  <si>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</si>
  <si>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</si>
  <si>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</si>
  <si>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</si>
  <si>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</si>
  <si>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</si>
  <si>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</si>
  <si>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</si>
  <si>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</si>
  <si>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</si>
  <si>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</si>
  <si>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</si>
  <si>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</si>
  <si>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</si>
  <si>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</si>
  <si>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</si>
  <si>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</si>
  <si>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</si>
  <si>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</si>
  <si>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Pass or Fail</t>
  </si>
  <si>
    <t>English Median</t>
  </si>
  <si>
    <t>Maths Median</t>
  </si>
  <si>
    <t>Science Median</t>
  </si>
  <si>
    <t>Ted</t>
  </si>
  <si>
    <t>Pass</t>
  </si>
  <si>
    <t>Linda</t>
  </si>
  <si>
    <t>Carol</t>
  </si>
  <si>
    <t>Khan</t>
  </si>
  <si>
    <t>Harry</t>
  </si>
  <si>
    <t>Sarah</t>
  </si>
  <si>
    <t>John</t>
  </si>
  <si>
    <t>Edward</t>
  </si>
  <si>
    <t>Mary</t>
  </si>
  <si>
    <t>Fail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</si>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</sst>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0.0%"/>
    <numFmt numFmtId="166" formatCode="[$£-809]#,##0.00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trike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21" fillId="0" borderId="0" xfId="0" applyFont="1"/>
    <xf numFmtId="0" fontId="16" fillId="0" borderId="15" xfId="0" applyFont="1" applyBorder="1"/>
    <xf numFmtId="0" fontId="16" fillId="0" borderId="14" xfId="0" applyFont="1" applyBorder="1"/>
    <xf numFmtId="165" fontId="16" fillId="0" borderId="14" xfId="0" applyNumberFormat="1" applyFont="1" applyBorder="1"/>
    <xf numFmtId="9" fontId="16" fillId="0" borderId="14" xfId="0" applyNumberFormat="1" applyFont="1" applyBorder="1"/>
    <xf numFmtId="0" fontId="0" fillId="0" borderId="14" xfId="0" applyBorder="1"/>
    <xf numFmtId="0" fontId="16" fillId="0" borderId="17" xfId="0" applyFont="1" applyBorder="1"/>
    <xf numFmtId="166" fontId="0" fillId="0" borderId="15" xfId="0" applyNumberFormat="1" applyBorder="1"/>
    <xf numFmtId="0" fontId="21" fillId="0" borderId="16" xfId="0" applyFont="1" applyBorder="1"/>
    <xf numFmtId="0" fontId="21" fillId="0" borderId="15" xfId="0" applyFont="1" applyBorder="1"/>
    <xf numFmtId="0" fontId="18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9" fillId="0" borderId="18" xfId="0" applyFont="1" applyBorder="1"/>
    <xf numFmtId="164" fontId="20" fillId="0" borderId="18" xfId="0" applyNumberFormat="1" applyFont="1" applyBorder="1" applyAlignment="1">
      <alignment horizontal="left"/>
    </xf>
    <xf numFmtId="0" fontId="19" fillId="0" borderId="15" xfId="0" applyFont="1" applyBorder="1"/>
    <xf numFmtId="0" fontId="19" fillId="0" borderId="22" xfId="0" applyFont="1" applyBorder="1"/>
    <xf numFmtId="0" fontId="19" fillId="0" borderId="16" xfId="0" applyFont="1" applyBorder="1"/>
    <xf numFmtId="0" fontId="19" fillId="0" borderId="17" xfId="0" applyFont="1" applyBorder="1"/>
    <xf numFmtId="0" fontId="23" fillId="0" borderId="0" xfId="0" applyFont="1"/>
    <xf numFmtId="0" fontId="24" fillId="0" borderId="19" xfId="0" applyFont="1" applyBorder="1"/>
    <xf numFmtId="0" fontId="24" fillId="0" borderId="2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1" fontId="19" fillId="0" borderId="14" xfId="0" applyNumberFormat="1" applyFont="1" applyBorder="1"/>
    <xf numFmtId="1" fontId="19" fillId="0" borderId="16" xfId="0" applyNumberFormat="1" applyFont="1" applyBorder="1"/>
    <xf numFmtId="0" fontId="19" fillId="0" borderId="20" xfId="0" applyFont="1" applyBorder="1"/>
    <xf numFmtId="0" fontId="16" fillId="0" borderId="23" xfId="0" applyFont="1" applyBorder="1"/>
    <xf numFmtId="0" fontId="21" fillId="0" borderId="23" xfId="0" applyFont="1" applyBorder="1"/>
    <xf numFmtId="0" fontId="0" fillId="0" borderId="23" xfId="0" applyBorder="1" applyAlignment="1">
      <alignment horizontal="center"/>
    </xf>
    <xf numFmtId="0" fontId="22" fillId="0" borderId="23" xfId="0" applyFont="1" applyBorder="1" applyAlignment="1">
      <alignment horizontal="center"/>
    </xf>
    <xf numFmtId="0" fontId="0" fillId="0" borderId="2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BF053-3628-4F9B-886C-BCAAE62E7866}" name="Table1" displayName="Table1" ref="A1:K1001" totalsRowShown="0" headerRowDxfId="22" tableBorderDxfId="21">
  <autoFilter ref="A1:K1001" xr:uid="{9FEBF053-3628-4F9B-886C-BCAAE62E7866}"/>
  <sortState xmlns:xlrd2="http://schemas.microsoft.com/office/spreadsheetml/2017/richdata2" ref="A2:K1001">
    <sortCondition ref="A1:A1001"/>
  </sortState>
  <tableColumns count="11">
    <tableColumn id="1" xr3:uid="{D2824F82-8F33-4EF7-BBCE-02508DC0E902}" name="Transaction ID" dataDxfId="20"/>
    <tableColumn id="2" xr3:uid="{E2B8FB64-2A04-4E32-93F8-7B625094E31B}" name="Date" dataDxfId="19"/>
    <tableColumn id="3" xr3:uid="{3AA931BA-D4CB-46A1-B7B6-3D1F4491574A}" name="Customer ID" dataDxfId="18"/>
    <tableColumn id="4" xr3:uid="{A042A328-09EB-4D23-9989-3B4152219E11}" name="Gender" dataDxfId="17"/>
    <tableColumn id="5" xr3:uid="{9DAC9D13-CA03-441C-A39A-6CF93F1C0AC8}" name="Age" dataDxfId="16"/>
    <tableColumn id="13" xr3:uid="{DA566F9E-E0DE-4A47-B9A2-36971E7A01C0}" name="General" dataDxfId="15">
      <calculatedColumnFormula array="1">_xlfn.IFS(E4&lt;30,"Young Adult", E4&gt;=50, "Senior",E4&gt;=30,"Adult")</calculatedColumnFormula>
    </tableColumn>
    <tableColumn id="6" xr3:uid="{D2F0925C-534D-47B3-B058-E5FFDB62B0B3}" name="Product Category" dataDxfId="14"/>
    <tableColumn id="7" xr3:uid="{CBB6B17F-81F4-4C0B-B2FE-680AC29905E3}" name="Quantity" dataDxfId="13"/>
    <tableColumn id="8" xr3:uid="{399BF56F-748A-4859-B989-4CD63AEAB05D}" name="Price per Unit" dataDxfId="12"/>
    <tableColumn id="9" xr3:uid="{F1CC70C5-302E-4512-B380-D2DA9A441B54}" name="Total Sales">
      <calculatedColumnFormula>H2*I2</calculatedColumnFormula>
    </tableColumn>
    <tableColumn id="10" xr3:uid="{E3A7BE46-1DEB-4C1A-8FEE-AE49FCE5548E}" name="Commission 2023">
      <calculatedColumnFormula>J2*$N$3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A942B4-EFFC-463F-98E9-F2CB24DAA6E2}" name="Table3" displayName="Table3" ref="A1:G11" totalsRowShown="0" headerRowDxfId="11" dataDxfId="10" headerRowBorderDxfId="8" tableBorderDxfId="9" totalsRowBorderDxfId="7">
  <autoFilter ref="A1:G11" xr:uid="{61A942B4-EFFC-463F-98E9-F2CB24DAA6E2}"/>
  <sortState xmlns:xlrd2="http://schemas.microsoft.com/office/spreadsheetml/2017/richdata2" ref="A2:F11">
    <sortCondition descending="1" ref="F1:F11"/>
  </sortState>
  <tableColumns count="7">
    <tableColumn id="1" xr3:uid="{13092D20-F88E-493A-BEDF-A9675A5EDCF5}" name="Student name" dataDxfId="6"/>
    <tableColumn id="2" xr3:uid="{F7A37062-99E3-4CC7-BEE4-1627D95B5CDF}" name="English" dataDxfId="5"/>
    <tableColumn id="3" xr3:uid="{E0F499F4-8224-49EE-8315-B88435D043AA}" name="Mathematics" dataDxfId="4"/>
    <tableColumn id="4" xr3:uid="{FEE43980-3CDA-4A08-9D5A-A259101567AD}" name="Science" dataDxfId="3"/>
    <tableColumn id="5" xr3:uid="{F0A43E01-7052-4C20-89B6-87825D5728C6}" name="Average " dataDxfId="2">
      <calculatedColumnFormula>AVERAGE(B2:D2)</calculatedColumnFormula>
    </tableColumn>
    <tableColumn id="6" xr3:uid="{5A2B35F4-CFB2-4093-9F6B-B9D602927A47}" name="Highest score" dataDxfId="1">
      <calculatedColumnFormula>MAX(B2:E2)</calculatedColumnFormula>
    </tableColumn>
    <tableColumn id="7" xr3:uid="{F7B30412-66BA-4568-9A4E-2E2A8A56AF26}" name="Pass or 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F3" sqref="F3"/>
    </sheetView>
  </sheetViews>
  <sheetFormatPr defaultColWidth="11.125" defaultRowHeight="15.75" customHeight="1"/>
  <cols>
    <col min="1" max="1" width="15.125" bestFit="1" customWidth="1"/>
    <col min="2" max="2" width="10.625" bestFit="1" customWidth="1"/>
    <col min="3" max="3" width="13.125" bestFit="1" customWidth="1"/>
    <col min="7" max="7" width="17.5" bestFit="1" customWidth="1"/>
    <col min="9" max="9" width="14.375" bestFit="1" customWidth="1"/>
    <col min="10" max="10" width="11.875" bestFit="1" customWidth="1"/>
    <col min="11" max="11" width="17.625" bestFit="1" customWidth="1"/>
    <col min="12" max="13" width="18.5" customWidth="1"/>
    <col min="14" max="14" width="16.125" customWidth="1"/>
    <col min="15" max="15" width="16.875" customWidth="1"/>
  </cols>
  <sheetData>
    <row r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1" t="s">
        <v>9</v>
      </c>
      <c r="K1" s="1" t="s">
        <v>10</v>
      </c>
      <c r="L1" s="21"/>
    </row>
    <row r="2" spans="1:14">
      <c r="A2" s="3">
        <v>1</v>
      </c>
      <c r="B2" s="2">
        <v>45254</v>
      </c>
      <c r="C2" s="3" t="s">
        <v>11</v>
      </c>
      <c r="D2" s="3" t="s">
        <v>12</v>
      </c>
      <c r="E2" s="3">
        <v>34</v>
      </c>
      <c r="F2" s="3" t="str" cm="1">
        <f t="array" ref="F2">_xlfn.IFS(E4&lt;30,"Young Adult", E4&gt;=50, "Senior",E4&gt;=30,"Adult")</f>
        <v>Senior</v>
      </c>
      <c r="G2" s="3" t="s">
        <v>13</v>
      </c>
      <c r="H2" s="3">
        <v>3</v>
      </c>
      <c r="I2" s="4">
        <v>50</v>
      </c>
      <c r="J2">
        <f t="shared" ref="J2:J65" si="0">H2*I2</f>
        <v>150</v>
      </c>
      <c r="K2">
        <f t="shared" ref="K2:K65" si="1">J2*$N$3</f>
        <v>2.25</v>
      </c>
      <c r="N2" s="13" t="s">
        <v>14</v>
      </c>
    </row>
    <row r="3" spans="1:14">
      <c r="A3" s="3">
        <v>2</v>
      </c>
      <c r="B3" s="2">
        <v>44984</v>
      </c>
      <c r="C3" s="3" t="s">
        <v>15</v>
      </c>
      <c r="D3" s="3" t="s">
        <v>16</v>
      </c>
      <c r="E3" s="3">
        <v>26</v>
      </c>
      <c r="F3" s="3" t="str" cm="1">
        <f t="array" ref="F3">_xlfn.IFS(E5&lt;30,"Young Adult", E5&gt;=50, "Senior",E5&gt;=30,"Adult")</f>
        <v>Adult</v>
      </c>
      <c r="G3" s="3" t="s">
        <v>17</v>
      </c>
      <c r="H3" s="3">
        <v>2</v>
      </c>
      <c r="I3" s="4">
        <v>500</v>
      </c>
      <c r="J3">
        <f t="shared" si="0"/>
        <v>1000</v>
      </c>
      <c r="K3">
        <f t="shared" si="1"/>
        <v>15</v>
      </c>
      <c r="M3" s="12" t="s">
        <v>18</v>
      </c>
      <c r="N3" s="14">
        <v>1.4999999999999999E-2</v>
      </c>
    </row>
    <row r="4" spans="1:14">
      <c r="A4" s="3">
        <v>3</v>
      </c>
      <c r="B4" s="2">
        <v>44939</v>
      </c>
      <c r="C4" s="3" t="s">
        <v>19</v>
      </c>
      <c r="D4" s="3" t="s">
        <v>12</v>
      </c>
      <c r="E4" s="3">
        <v>50</v>
      </c>
      <c r="F4" s="3" t="str" cm="1">
        <f t="array" ref="F4">_xlfn.IFS(E6&lt;30,"Young Adult", E6&gt;=50, "Senior",E6&gt;=30,"Adult")</f>
        <v>Adult</v>
      </c>
      <c r="G4" s="3" t="s">
        <v>20</v>
      </c>
      <c r="H4" s="3">
        <v>1</v>
      </c>
      <c r="I4" s="4">
        <v>30</v>
      </c>
      <c r="J4">
        <f t="shared" si="0"/>
        <v>30</v>
      </c>
      <c r="K4">
        <f t="shared" si="1"/>
        <v>0.44999999999999996</v>
      </c>
      <c r="M4" s="12" t="s">
        <v>21</v>
      </c>
      <c r="N4" s="15">
        <v>0.02</v>
      </c>
    </row>
    <row r="5" spans="1:14">
      <c r="A5" s="3">
        <v>4</v>
      </c>
      <c r="B5" s="2">
        <v>45067</v>
      </c>
      <c r="C5" s="3" t="s">
        <v>22</v>
      </c>
      <c r="D5" s="3" t="s">
        <v>12</v>
      </c>
      <c r="E5" s="3">
        <v>37</v>
      </c>
      <c r="F5" s="3" t="str" cm="1">
        <f t="array" ref="F5">_xlfn.IFS(E7&lt;30,"Young Adult", E7&gt;=50, "Senior",E7&gt;=30,"Adult")</f>
        <v>Adult</v>
      </c>
      <c r="G5" s="3" t="s">
        <v>17</v>
      </c>
      <c r="H5" s="3">
        <v>1</v>
      </c>
      <c r="I5" s="4">
        <v>500</v>
      </c>
      <c r="J5">
        <f t="shared" si="0"/>
        <v>500</v>
      </c>
      <c r="K5">
        <f t="shared" si="1"/>
        <v>7.5</v>
      </c>
    </row>
    <row r="6" spans="1:14">
      <c r="A6" s="3">
        <v>5</v>
      </c>
      <c r="B6" s="2">
        <v>45052</v>
      </c>
      <c r="C6" s="3" t="s">
        <v>23</v>
      </c>
      <c r="D6" s="3" t="s">
        <v>12</v>
      </c>
      <c r="E6" s="3">
        <v>30</v>
      </c>
      <c r="F6" s="3" t="str" cm="1">
        <f t="array" ref="F6">_xlfn.IFS(E8&lt;30,"Young Adult", E8&gt;=50, "Senior",E8&gt;=30,"Adult")</f>
        <v>Adult</v>
      </c>
      <c r="G6" s="3" t="s">
        <v>13</v>
      </c>
      <c r="H6" s="3">
        <v>2</v>
      </c>
      <c r="I6" s="4">
        <v>50</v>
      </c>
      <c r="J6">
        <f t="shared" si="0"/>
        <v>100</v>
      </c>
      <c r="K6">
        <f t="shared" si="1"/>
        <v>1.5</v>
      </c>
    </row>
    <row r="7" spans="1:14">
      <c r="A7" s="3">
        <v>6</v>
      </c>
      <c r="B7" s="2">
        <v>45041</v>
      </c>
      <c r="C7" s="3" t="s">
        <v>24</v>
      </c>
      <c r="D7" s="3" t="s">
        <v>16</v>
      </c>
      <c r="E7" s="3">
        <v>45</v>
      </c>
      <c r="F7" s="3" t="str" cm="1">
        <f t="array" ref="F7">_xlfn.IFS(E9&lt;30,"Young Adult", E9&gt;=50, "Senior",E9&gt;=30,"Adult")</f>
        <v>Adult</v>
      </c>
      <c r="G7" s="3" t="s">
        <v>13</v>
      </c>
      <c r="H7" s="3">
        <v>1</v>
      </c>
      <c r="I7" s="4">
        <v>30</v>
      </c>
      <c r="J7">
        <f t="shared" si="0"/>
        <v>30</v>
      </c>
      <c r="K7">
        <f t="shared" si="1"/>
        <v>0.44999999999999996</v>
      </c>
    </row>
    <row r="8" spans="1:14">
      <c r="A8" s="3">
        <v>7</v>
      </c>
      <c r="B8" s="2">
        <v>44998</v>
      </c>
      <c r="C8" s="3" t="s">
        <v>25</v>
      </c>
      <c r="D8" s="3" t="s">
        <v>12</v>
      </c>
      <c r="E8" s="3">
        <v>46</v>
      </c>
      <c r="F8" s="3" t="str" cm="1">
        <f t="array" ref="F8">_xlfn.IFS(E10&lt;30,"Young Adult", E10&gt;=50, "Senior",E10&gt;=30,"Adult")</f>
        <v>Senior</v>
      </c>
      <c r="G8" s="3" t="s">
        <v>17</v>
      </c>
      <c r="H8" s="3">
        <v>2</v>
      </c>
      <c r="I8" s="4">
        <v>25</v>
      </c>
      <c r="J8">
        <f t="shared" si="0"/>
        <v>50</v>
      </c>
      <c r="K8">
        <f t="shared" si="1"/>
        <v>0.75</v>
      </c>
      <c r="M8" s="17" t="s">
        <v>26</v>
      </c>
      <c r="N8" s="19" t="s">
        <v>27</v>
      </c>
    </row>
    <row r="9" spans="1:14">
      <c r="A9" s="3">
        <v>8</v>
      </c>
      <c r="B9" s="2">
        <v>44979</v>
      </c>
      <c r="C9" s="3" t="s">
        <v>28</v>
      </c>
      <c r="D9" s="3" t="s">
        <v>12</v>
      </c>
      <c r="E9" s="3">
        <v>30</v>
      </c>
      <c r="F9" s="3" t="str" cm="1">
        <f t="array" ref="F9">_xlfn.IFS(E11&lt;30,"Young Adult", E11&gt;=50, "Senior",E11&gt;=30,"Adult")</f>
        <v>Senior</v>
      </c>
      <c r="G9" s="3" t="s">
        <v>20</v>
      </c>
      <c r="H9" s="3">
        <v>4</v>
      </c>
      <c r="I9" s="4">
        <v>25</v>
      </c>
      <c r="J9">
        <f t="shared" si="0"/>
        <v>100</v>
      </c>
      <c r="K9">
        <f t="shared" si="1"/>
        <v>1.5</v>
      </c>
      <c r="M9" s="18">
        <f>SUM(K2:K1001)</f>
        <v>6840</v>
      </c>
      <c r="N9" s="16">
        <f>AVERAGE(K2:K1001)</f>
        <v>6.84</v>
      </c>
    </row>
    <row r="10" spans="1:14">
      <c r="A10" s="3">
        <v>9</v>
      </c>
      <c r="B10" s="2">
        <v>45273</v>
      </c>
      <c r="C10" s="3" t="s">
        <v>29</v>
      </c>
      <c r="D10" s="3" t="s">
        <v>12</v>
      </c>
      <c r="E10" s="3">
        <v>63</v>
      </c>
      <c r="F10" s="3" t="str" cm="1">
        <f t="array" ref="F10">_xlfn.IFS(E12&lt;30,"Young Adult", E12&gt;=50, "Senior",E12&gt;=30,"Adult")</f>
        <v>Young Adult</v>
      </c>
      <c r="G10" s="3" t="s">
        <v>20</v>
      </c>
      <c r="H10" s="3">
        <v>2</v>
      </c>
      <c r="I10" s="4">
        <v>300</v>
      </c>
      <c r="J10">
        <f t="shared" si="0"/>
        <v>600</v>
      </c>
      <c r="K10">
        <f t="shared" si="1"/>
        <v>9</v>
      </c>
    </row>
    <row r="11" spans="1:14">
      <c r="A11" s="3">
        <v>10</v>
      </c>
      <c r="B11" s="2">
        <v>45206</v>
      </c>
      <c r="C11" s="3" t="s">
        <v>30</v>
      </c>
      <c r="D11" s="3" t="s">
        <v>16</v>
      </c>
      <c r="E11" s="3">
        <v>52</v>
      </c>
      <c r="F11" s="3" t="str" cm="1">
        <f t="array" ref="F11">_xlfn.IFS(E13&lt;30,"Young Adult", E13&gt;=50, "Senior",E13&gt;=30,"Adult")</f>
        <v>Adult</v>
      </c>
      <c r="G11" s="3" t="s">
        <v>17</v>
      </c>
      <c r="H11" s="3">
        <v>4</v>
      </c>
      <c r="I11" s="4">
        <v>50</v>
      </c>
      <c r="J11">
        <f t="shared" si="0"/>
        <v>200</v>
      </c>
      <c r="K11">
        <f t="shared" si="1"/>
        <v>3</v>
      </c>
    </row>
    <row r="12" spans="1:14">
      <c r="A12" s="3">
        <v>11</v>
      </c>
      <c r="B12" s="2">
        <v>44971</v>
      </c>
      <c r="C12" s="3" t="s">
        <v>31</v>
      </c>
      <c r="D12" s="3" t="s">
        <v>12</v>
      </c>
      <c r="E12" s="3">
        <v>23</v>
      </c>
      <c r="F12" s="3" t="str" cm="1">
        <f t="array" ref="F12">_xlfn.IFS(E14&lt;30,"Young Adult", E14&gt;=50, "Senior",E14&gt;=30,"Adult")</f>
        <v>Young Adult</v>
      </c>
      <c r="G12" s="3" t="s">
        <v>17</v>
      </c>
      <c r="H12" s="3">
        <v>2</v>
      </c>
      <c r="I12" s="4">
        <v>50</v>
      </c>
      <c r="J12">
        <f t="shared" si="0"/>
        <v>100</v>
      </c>
      <c r="K12">
        <f t="shared" si="1"/>
        <v>1.5</v>
      </c>
    </row>
    <row r="13" spans="1:14">
      <c r="A13" s="3">
        <v>12</v>
      </c>
      <c r="B13" s="2">
        <v>45229</v>
      </c>
      <c r="C13" s="3" t="s">
        <v>32</v>
      </c>
      <c r="D13" s="3" t="s">
        <v>12</v>
      </c>
      <c r="E13" s="3">
        <v>35</v>
      </c>
      <c r="F13" s="3" t="str" cm="1">
        <f t="array" ref="F13">_xlfn.IFS(E15&lt;30,"Young Adult", E15&gt;=50, "Senior",E15&gt;=30,"Adult")</f>
        <v>Senior</v>
      </c>
      <c r="G13" s="3" t="s">
        <v>13</v>
      </c>
      <c r="H13" s="3">
        <v>3</v>
      </c>
      <c r="I13" s="4">
        <v>25</v>
      </c>
      <c r="J13">
        <f t="shared" si="0"/>
        <v>75</v>
      </c>
      <c r="K13">
        <f t="shared" si="1"/>
        <v>1.125</v>
      </c>
      <c r="M13" s="20" t="s">
        <v>33</v>
      </c>
      <c r="N13" s="16" t="str" cm="1">
        <f t="array" ref="N13:N15">_xlfn.UNIQUE(Table1[Product Category])</f>
        <v>Beauty</v>
      </c>
    </row>
    <row r="14" spans="1:14">
      <c r="A14" s="3">
        <v>13</v>
      </c>
      <c r="B14" s="2">
        <v>45143</v>
      </c>
      <c r="C14" s="3" t="s">
        <v>34</v>
      </c>
      <c r="D14" s="3" t="s">
        <v>12</v>
      </c>
      <c r="E14" s="3">
        <v>22</v>
      </c>
      <c r="F14" s="3" t="str" cm="1">
        <f t="array" ref="F14">_xlfn.IFS(E16&lt;30,"Young Adult", E16&gt;=50, "Senior",E16&gt;=30,"Adult")</f>
        <v>Adult</v>
      </c>
      <c r="G14" s="3" t="s">
        <v>20</v>
      </c>
      <c r="H14" s="3">
        <v>3</v>
      </c>
      <c r="I14" s="4">
        <v>500</v>
      </c>
      <c r="J14">
        <f t="shared" si="0"/>
        <v>1500</v>
      </c>
      <c r="K14">
        <f t="shared" si="1"/>
        <v>22.5</v>
      </c>
      <c r="N14" s="16" t="str">
        <v>Clothing</v>
      </c>
    </row>
    <row r="15" spans="1:14">
      <c r="A15" s="3">
        <v>14</v>
      </c>
      <c r="B15" s="2">
        <v>44943</v>
      </c>
      <c r="C15" s="3" t="s">
        <v>35</v>
      </c>
      <c r="D15" s="3" t="s">
        <v>12</v>
      </c>
      <c r="E15" s="3">
        <v>64</v>
      </c>
      <c r="F15" s="3" t="str" cm="1">
        <f t="array" ref="F15">_xlfn.IFS(E17&lt;30,"Young Adult", E17&gt;=50, "Senior",E17&gt;=30,"Adult")</f>
        <v>Young Adult</v>
      </c>
      <c r="G15" s="3" t="s">
        <v>17</v>
      </c>
      <c r="H15" s="3">
        <v>4</v>
      </c>
      <c r="I15" s="4">
        <v>30</v>
      </c>
      <c r="J15">
        <f t="shared" si="0"/>
        <v>120</v>
      </c>
      <c r="K15">
        <f t="shared" si="1"/>
        <v>1.7999999999999998</v>
      </c>
      <c r="N15" s="16" t="str">
        <v>Electronics</v>
      </c>
    </row>
    <row r="16" spans="1:14">
      <c r="A16" s="3">
        <v>15</v>
      </c>
      <c r="B16" s="2">
        <v>44942</v>
      </c>
      <c r="C16" s="3" t="s">
        <v>36</v>
      </c>
      <c r="D16" s="3" t="s">
        <v>16</v>
      </c>
      <c r="E16" s="3">
        <v>42</v>
      </c>
      <c r="F16" s="3" t="str" cm="1">
        <f t="array" ref="F16">_xlfn.IFS(E18&lt;30,"Young Adult", E18&gt;=50, "Senior",E18&gt;=30,"Adult")</f>
        <v>Young Adult</v>
      </c>
      <c r="G16" s="3" t="s">
        <v>20</v>
      </c>
      <c r="H16" s="3">
        <v>4</v>
      </c>
      <c r="I16" s="4">
        <v>500</v>
      </c>
      <c r="J16">
        <f t="shared" si="0"/>
        <v>2000</v>
      </c>
      <c r="K16">
        <f t="shared" si="1"/>
        <v>30</v>
      </c>
    </row>
    <row r="17" spans="1:14">
      <c r="A17" s="3">
        <v>16</v>
      </c>
      <c r="B17" s="2">
        <v>44974</v>
      </c>
      <c r="C17" s="3" t="s">
        <v>37</v>
      </c>
      <c r="D17" s="3" t="s">
        <v>12</v>
      </c>
      <c r="E17" s="3">
        <v>19</v>
      </c>
      <c r="F17" s="3" t="str" cm="1">
        <f t="array" ref="F17">_xlfn.IFS(E19&lt;30,"Young Adult", E19&gt;=50, "Senior",E19&gt;=30,"Adult")</f>
        <v>Adult</v>
      </c>
      <c r="G17" s="3" t="s">
        <v>17</v>
      </c>
      <c r="H17" s="3">
        <v>3</v>
      </c>
      <c r="I17" s="4">
        <v>500</v>
      </c>
      <c r="J17">
        <f t="shared" si="0"/>
        <v>1500</v>
      </c>
      <c r="K17">
        <f t="shared" si="1"/>
        <v>22.5</v>
      </c>
      <c r="M17" s="20" t="s">
        <v>38</v>
      </c>
      <c r="N17" s="16">
        <f>SUMIF(G2:G1001,"Clothing",J2:J1001)</f>
        <v>155580</v>
      </c>
    </row>
    <row r="18" spans="1:14">
      <c r="A18" s="3">
        <v>17</v>
      </c>
      <c r="B18" s="2">
        <v>45038</v>
      </c>
      <c r="C18" s="3" t="s">
        <v>39</v>
      </c>
      <c r="D18" s="3" t="s">
        <v>16</v>
      </c>
      <c r="E18" s="3">
        <v>27</v>
      </c>
      <c r="F18" s="3" t="str" cm="1">
        <f t="array" ref="F18">_xlfn.IFS(E20&lt;30,"Young Adult", E20&gt;=50, "Senior",E20&gt;=30,"Adult")</f>
        <v>Senior</v>
      </c>
      <c r="G18" s="3" t="s">
        <v>17</v>
      </c>
      <c r="H18" s="3">
        <v>4</v>
      </c>
      <c r="I18" s="4">
        <v>25</v>
      </c>
      <c r="J18">
        <f t="shared" si="0"/>
        <v>100</v>
      </c>
      <c r="K18">
        <f t="shared" si="1"/>
        <v>1.5</v>
      </c>
    </row>
    <row r="19" spans="1:14">
      <c r="A19" s="3">
        <v>18</v>
      </c>
      <c r="B19" s="2">
        <v>45046</v>
      </c>
      <c r="C19" s="3" t="s">
        <v>40</v>
      </c>
      <c r="D19" s="3" t="s">
        <v>16</v>
      </c>
      <c r="E19" s="3">
        <v>47</v>
      </c>
      <c r="F19" s="3" t="str" cm="1">
        <f t="array" ref="F19">_xlfn.IFS(E21&lt;30,"Young Adult", E21&gt;=50, "Senior",E21&gt;=30,"Adult")</f>
        <v>Young Adult</v>
      </c>
      <c r="G19" s="3" t="s">
        <v>20</v>
      </c>
      <c r="H19" s="3">
        <v>2</v>
      </c>
      <c r="I19" s="4">
        <v>25</v>
      </c>
      <c r="J19">
        <f t="shared" si="0"/>
        <v>50</v>
      </c>
      <c r="K19">
        <f t="shared" si="1"/>
        <v>0.75</v>
      </c>
    </row>
    <row r="20" spans="1:14">
      <c r="A20" s="3">
        <v>19</v>
      </c>
      <c r="B20" s="2">
        <v>45185</v>
      </c>
      <c r="C20" s="3" t="s">
        <v>41</v>
      </c>
      <c r="D20" s="3" t="s">
        <v>16</v>
      </c>
      <c r="E20" s="3">
        <v>62</v>
      </c>
      <c r="F20" s="3" t="str" cm="1">
        <f t="array" ref="F20">_xlfn.IFS(E22&lt;30,"Young Adult", E22&gt;=50, "Senior",E22&gt;=30,"Adult")</f>
        <v>Senior</v>
      </c>
      <c r="G20" s="3" t="s">
        <v>17</v>
      </c>
      <c r="H20" s="3">
        <v>2</v>
      </c>
      <c r="I20" s="4">
        <v>25</v>
      </c>
      <c r="J20">
        <f t="shared" si="0"/>
        <v>50</v>
      </c>
      <c r="K20">
        <f t="shared" si="1"/>
        <v>0.75</v>
      </c>
    </row>
    <row r="21" spans="1:14">
      <c r="A21" s="3">
        <v>20</v>
      </c>
      <c r="B21" s="2">
        <v>45235</v>
      </c>
      <c r="C21" s="3" t="s">
        <v>42</v>
      </c>
      <c r="D21" s="3" t="s">
        <v>12</v>
      </c>
      <c r="E21" s="3">
        <v>22</v>
      </c>
      <c r="F21" s="3" t="str" cm="1">
        <f t="array" ref="F21">_xlfn.IFS(E23&lt;30,"Young Adult", E23&gt;=50, "Senior",E23&gt;=30,"Adult")</f>
        <v>Young Adult</v>
      </c>
      <c r="G21" s="3" t="s">
        <v>17</v>
      </c>
      <c r="H21" s="3">
        <v>3</v>
      </c>
      <c r="I21" s="4">
        <v>300</v>
      </c>
      <c r="J21">
        <f t="shared" si="0"/>
        <v>900</v>
      </c>
      <c r="K21">
        <f t="shared" si="1"/>
        <v>13.5</v>
      </c>
      <c r="L21" s="22"/>
      <c r="M21">
        <f>YEAR(B12)</f>
        <v>2023</v>
      </c>
    </row>
    <row r="22" spans="1:14">
      <c r="A22" s="3">
        <v>21</v>
      </c>
      <c r="B22" s="2">
        <v>44940</v>
      </c>
      <c r="C22" s="3" t="s">
        <v>43</v>
      </c>
      <c r="D22" s="3" t="s">
        <v>16</v>
      </c>
      <c r="E22" s="3">
        <v>50</v>
      </c>
      <c r="F22" s="3" t="str" cm="1">
        <f t="array" ref="F22">_xlfn.IFS(E24&lt;30,"Young Adult", E24&gt;=50, "Senior",E24&gt;=30,"Adult")</f>
        <v>Adult</v>
      </c>
      <c r="G22" s="3" t="s">
        <v>13</v>
      </c>
      <c r="H22" s="3">
        <v>1</v>
      </c>
      <c r="I22" s="4">
        <v>500</v>
      </c>
      <c r="J22">
        <f t="shared" si="0"/>
        <v>500</v>
      </c>
      <c r="K22">
        <f t="shared" si="1"/>
        <v>7.5</v>
      </c>
      <c r="L22" s="22"/>
      <c r="M22">
        <f>MONTH(B12)</f>
        <v>2</v>
      </c>
    </row>
    <row r="23" spans="1:14">
      <c r="A23" s="3">
        <v>22</v>
      </c>
      <c r="B23" s="2">
        <v>45214</v>
      </c>
      <c r="C23" s="3" t="s">
        <v>44</v>
      </c>
      <c r="D23" s="3" t="s">
        <v>12</v>
      </c>
      <c r="E23" s="3">
        <v>18</v>
      </c>
      <c r="F23" s="3" t="str" cm="1">
        <f t="array" ref="F23">_xlfn.IFS(E25&lt;30,"Young Adult", E25&gt;=50, "Senior",E25&gt;=30,"Adult")</f>
        <v>Adult</v>
      </c>
      <c r="G23" s="3" t="s">
        <v>17</v>
      </c>
      <c r="H23" s="3">
        <v>2</v>
      </c>
      <c r="I23" s="4">
        <v>50</v>
      </c>
      <c r="J23">
        <f t="shared" si="0"/>
        <v>100</v>
      </c>
      <c r="K23">
        <f t="shared" si="1"/>
        <v>1.5</v>
      </c>
      <c r="L23" s="22"/>
      <c r="M23">
        <f>DAY(B12)</f>
        <v>14</v>
      </c>
    </row>
    <row r="24" spans="1:14">
      <c r="A24" s="3">
        <v>23</v>
      </c>
      <c r="B24" s="2">
        <v>45028</v>
      </c>
      <c r="C24" s="3" t="s">
        <v>45</v>
      </c>
      <c r="D24" s="3" t="s">
        <v>16</v>
      </c>
      <c r="E24" s="3">
        <v>35</v>
      </c>
      <c r="F24" s="3" t="str" cm="1">
        <f t="array" ref="F24">_xlfn.IFS(E26&lt;30,"Young Adult", E26&gt;=50, "Senior",E26&gt;=30,"Adult")</f>
        <v>Senior</v>
      </c>
      <c r="G24" s="3" t="s">
        <v>17</v>
      </c>
      <c r="H24" s="3">
        <v>4</v>
      </c>
      <c r="I24" s="4">
        <v>30</v>
      </c>
      <c r="J24">
        <f t="shared" si="0"/>
        <v>120</v>
      </c>
      <c r="K24">
        <f t="shared" si="1"/>
        <v>1.7999999999999998</v>
      </c>
    </row>
    <row r="25" spans="1:14">
      <c r="A25" s="3">
        <v>24</v>
      </c>
      <c r="B25" s="2">
        <v>45259</v>
      </c>
      <c r="C25" s="3" t="s">
        <v>46</v>
      </c>
      <c r="D25" s="3" t="s">
        <v>16</v>
      </c>
      <c r="E25" s="3">
        <v>49</v>
      </c>
      <c r="F25" s="3" t="str" cm="1">
        <f t="array" ref="F25">_xlfn.IFS(E27&lt;30,"Young Adult", E27&gt;=50, "Senior",E27&gt;=30,"Adult")</f>
        <v>Young Adult</v>
      </c>
      <c r="G25" s="3" t="s">
        <v>17</v>
      </c>
      <c r="H25" s="3">
        <v>1</v>
      </c>
      <c r="I25" s="4">
        <v>300</v>
      </c>
      <c r="J25">
        <f t="shared" si="0"/>
        <v>300</v>
      </c>
      <c r="K25">
        <f t="shared" si="1"/>
        <v>4.5</v>
      </c>
    </row>
    <row r="26" spans="1:14">
      <c r="A26" s="3">
        <v>25</v>
      </c>
      <c r="B26" s="2">
        <v>45286</v>
      </c>
      <c r="C26" s="3" t="s">
        <v>47</v>
      </c>
      <c r="D26" s="3" t="s">
        <v>16</v>
      </c>
      <c r="E26" s="3">
        <v>64</v>
      </c>
      <c r="F26" s="3" t="str" cm="1">
        <f t="array" ref="F26">_xlfn.IFS(E28&lt;30,"Young Adult", E28&gt;=50, "Senior",E28&gt;=30,"Adult")</f>
        <v>Adult</v>
      </c>
      <c r="G26" s="3" t="s">
        <v>13</v>
      </c>
      <c r="H26" s="3">
        <v>1</v>
      </c>
      <c r="I26" s="4">
        <v>50</v>
      </c>
      <c r="J26">
        <f t="shared" si="0"/>
        <v>50</v>
      </c>
      <c r="K26">
        <f t="shared" si="1"/>
        <v>0.75</v>
      </c>
    </row>
    <row r="27" spans="1:14">
      <c r="A27" s="3">
        <v>26</v>
      </c>
      <c r="B27" s="2">
        <v>45206</v>
      </c>
      <c r="C27" s="3" t="s">
        <v>48</v>
      </c>
      <c r="D27" s="3" t="s">
        <v>16</v>
      </c>
      <c r="E27" s="3">
        <v>28</v>
      </c>
      <c r="F27" s="3" t="str" cm="1">
        <f t="array" ref="F27">_xlfn.IFS(E29&lt;30,"Young Adult", E29&gt;=50, "Senior",E29&gt;=30,"Adult")</f>
        <v>Adult</v>
      </c>
      <c r="G27" s="3" t="s">
        <v>20</v>
      </c>
      <c r="H27" s="3">
        <v>2</v>
      </c>
      <c r="I27" s="4">
        <v>500</v>
      </c>
      <c r="J27">
        <f t="shared" si="0"/>
        <v>1000</v>
      </c>
      <c r="K27">
        <f t="shared" si="1"/>
        <v>15</v>
      </c>
    </row>
    <row r="28" spans="1:14">
      <c r="A28" s="3">
        <v>27</v>
      </c>
      <c r="B28" s="2">
        <v>45141</v>
      </c>
      <c r="C28" s="3" t="s">
        <v>49</v>
      </c>
      <c r="D28" s="3" t="s">
        <v>16</v>
      </c>
      <c r="E28" s="3">
        <v>38</v>
      </c>
      <c r="F28" s="3" t="str" cm="1">
        <f t="array" ref="F28">_xlfn.IFS(E30&lt;30,"Young Adult", E30&gt;=50, "Senior",E30&gt;=30,"Adult")</f>
        <v>Adult</v>
      </c>
      <c r="G28" s="3" t="s">
        <v>13</v>
      </c>
      <c r="H28" s="3">
        <v>2</v>
      </c>
      <c r="I28" s="4">
        <v>25</v>
      </c>
      <c r="J28">
        <f t="shared" si="0"/>
        <v>50</v>
      </c>
      <c r="K28">
        <f t="shared" si="1"/>
        <v>0.75</v>
      </c>
    </row>
    <row r="29" spans="1:14">
      <c r="A29" s="3">
        <v>28</v>
      </c>
      <c r="B29" s="2">
        <v>45039</v>
      </c>
      <c r="C29" s="3" t="s">
        <v>50</v>
      </c>
      <c r="D29" s="3" t="s">
        <v>16</v>
      </c>
      <c r="E29" s="3">
        <v>43</v>
      </c>
      <c r="F29" s="3" t="str" cm="1">
        <f t="array" ref="F29">_xlfn.IFS(E31&lt;30,"Young Adult", E31&gt;=50, "Senior",E31&gt;=30,"Adult")</f>
        <v>Adult</v>
      </c>
      <c r="G29" s="3" t="s">
        <v>13</v>
      </c>
      <c r="H29" s="3">
        <v>1</v>
      </c>
      <c r="I29" s="4">
        <v>500</v>
      </c>
      <c r="J29">
        <f t="shared" si="0"/>
        <v>500</v>
      </c>
      <c r="K29">
        <f t="shared" si="1"/>
        <v>7.5</v>
      </c>
    </row>
    <row r="30" spans="1:14">
      <c r="A30" s="3">
        <v>29</v>
      </c>
      <c r="B30" s="2">
        <v>45156</v>
      </c>
      <c r="C30" s="3" t="s">
        <v>51</v>
      </c>
      <c r="D30" s="3" t="s">
        <v>16</v>
      </c>
      <c r="E30" s="3">
        <v>42</v>
      </c>
      <c r="F30" s="3" t="str" cm="1">
        <f t="array" ref="F30">_xlfn.IFS(E32&lt;30,"Young Adult", E32&gt;=50, "Senior",E32&gt;=30,"Adult")</f>
        <v>Adult</v>
      </c>
      <c r="G30" s="3" t="s">
        <v>20</v>
      </c>
      <c r="H30" s="3">
        <v>1</v>
      </c>
      <c r="I30" s="4">
        <v>30</v>
      </c>
      <c r="J30">
        <f t="shared" si="0"/>
        <v>30</v>
      </c>
      <c r="K30">
        <f t="shared" si="1"/>
        <v>0.44999999999999996</v>
      </c>
    </row>
    <row r="31" spans="1:14">
      <c r="A31" s="3">
        <v>30</v>
      </c>
      <c r="B31" s="2">
        <v>45228</v>
      </c>
      <c r="C31" s="3" t="s">
        <v>52</v>
      </c>
      <c r="D31" s="3" t="s">
        <v>16</v>
      </c>
      <c r="E31" s="3">
        <v>39</v>
      </c>
      <c r="F31" s="3" t="str" cm="1">
        <f t="array" ref="F31">_xlfn.IFS(E33&lt;30,"Young Adult", E33&gt;=50, "Senior",E33&gt;=30,"Adult")</f>
        <v>Adult</v>
      </c>
      <c r="G31" s="3" t="s">
        <v>13</v>
      </c>
      <c r="H31" s="3">
        <v>3</v>
      </c>
      <c r="I31" s="4">
        <v>300</v>
      </c>
      <c r="J31">
        <f t="shared" si="0"/>
        <v>900</v>
      </c>
      <c r="K31">
        <f t="shared" si="1"/>
        <v>13.5</v>
      </c>
    </row>
    <row r="32" spans="1:14">
      <c r="A32" s="3">
        <v>31</v>
      </c>
      <c r="B32" s="2">
        <v>45069</v>
      </c>
      <c r="C32" s="3" t="s">
        <v>53</v>
      </c>
      <c r="D32" s="3" t="s">
        <v>12</v>
      </c>
      <c r="E32" s="3">
        <v>44</v>
      </c>
      <c r="F32" s="3" t="str" cm="1">
        <f t="array" ref="F32">_xlfn.IFS(E34&lt;30,"Young Adult", E34&gt;=50, "Senior",E34&gt;=30,"Adult")</f>
        <v>Senior</v>
      </c>
      <c r="G32" s="3" t="s">
        <v>20</v>
      </c>
      <c r="H32" s="3">
        <v>4</v>
      </c>
      <c r="I32" s="4">
        <v>300</v>
      </c>
      <c r="J32">
        <f t="shared" si="0"/>
        <v>1200</v>
      </c>
      <c r="K32">
        <f t="shared" si="1"/>
        <v>18</v>
      </c>
    </row>
    <row r="33" spans="1:11">
      <c r="A33" s="3">
        <v>32</v>
      </c>
      <c r="B33" s="2">
        <v>44930</v>
      </c>
      <c r="C33" s="3" t="s">
        <v>54</v>
      </c>
      <c r="D33" s="3" t="s">
        <v>12</v>
      </c>
      <c r="E33" s="3">
        <v>30</v>
      </c>
      <c r="F33" s="3" t="str" cm="1">
        <f t="array" ref="F33">_xlfn.IFS(E35&lt;30,"Young Adult", E35&gt;=50, "Senior",E35&gt;=30,"Adult")</f>
        <v>Senior</v>
      </c>
      <c r="G33" s="3" t="s">
        <v>13</v>
      </c>
      <c r="H33" s="3">
        <v>3</v>
      </c>
      <c r="I33" s="4">
        <v>30</v>
      </c>
      <c r="J33">
        <f t="shared" si="0"/>
        <v>90</v>
      </c>
      <c r="K33">
        <f t="shared" si="1"/>
        <v>1.3499999999999999</v>
      </c>
    </row>
    <row r="34" spans="1:11">
      <c r="A34" s="3">
        <v>33</v>
      </c>
      <c r="B34" s="2">
        <v>45008</v>
      </c>
      <c r="C34" s="3" t="s">
        <v>55</v>
      </c>
      <c r="D34" s="3" t="s">
        <v>16</v>
      </c>
      <c r="E34" s="3">
        <v>50</v>
      </c>
      <c r="F34" s="3" t="str" cm="1">
        <f t="array" ref="F34">_xlfn.IFS(E36&lt;30,"Young Adult", E36&gt;=50, "Senior",E36&gt;=30,"Adult")</f>
        <v>Senior</v>
      </c>
      <c r="G34" s="3" t="s">
        <v>20</v>
      </c>
      <c r="H34" s="3">
        <v>2</v>
      </c>
      <c r="I34" s="4">
        <v>50</v>
      </c>
      <c r="J34">
        <f t="shared" si="0"/>
        <v>100</v>
      </c>
      <c r="K34">
        <f t="shared" si="1"/>
        <v>1.5</v>
      </c>
    </row>
    <row r="35" spans="1:11">
      <c r="A35" s="3">
        <v>34</v>
      </c>
      <c r="B35" s="2">
        <v>45284</v>
      </c>
      <c r="C35" s="3" t="s">
        <v>56</v>
      </c>
      <c r="D35" s="3" t="s">
        <v>16</v>
      </c>
      <c r="E35" s="3">
        <v>51</v>
      </c>
      <c r="F35" s="3" t="str" cm="1">
        <f t="array" ref="F35">_xlfn.IFS(E37&lt;30,"Young Adult", E37&gt;=50, "Senior",E37&gt;=30,"Adult")</f>
        <v>Senior</v>
      </c>
      <c r="G35" s="3" t="s">
        <v>17</v>
      </c>
      <c r="H35" s="3">
        <v>3</v>
      </c>
      <c r="I35" s="4">
        <v>50</v>
      </c>
      <c r="J35">
        <f t="shared" si="0"/>
        <v>150</v>
      </c>
      <c r="K35">
        <f t="shared" si="1"/>
        <v>2.25</v>
      </c>
    </row>
    <row r="36" spans="1:11">
      <c r="A36" s="3">
        <v>35</v>
      </c>
      <c r="B36" s="2">
        <v>45143</v>
      </c>
      <c r="C36" s="3" t="s">
        <v>57</v>
      </c>
      <c r="D36" s="3" t="s">
        <v>16</v>
      </c>
      <c r="E36" s="3">
        <v>58</v>
      </c>
      <c r="F36" s="3" t="str" cm="1">
        <f t="array" ref="F36">_xlfn.IFS(E38&lt;30,"Young Adult", E38&gt;=50, "Senior",E38&gt;=30,"Adult")</f>
        <v>Young Adult</v>
      </c>
      <c r="G36" s="3" t="s">
        <v>13</v>
      </c>
      <c r="H36" s="3">
        <v>3</v>
      </c>
      <c r="I36" s="4">
        <v>300</v>
      </c>
      <c r="J36">
        <f t="shared" si="0"/>
        <v>900</v>
      </c>
      <c r="K36">
        <f t="shared" si="1"/>
        <v>13.5</v>
      </c>
    </row>
    <row r="37" spans="1:11">
      <c r="A37" s="3">
        <v>36</v>
      </c>
      <c r="B37" s="2">
        <v>45101</v>
      </c>
      <c r="C37" s="3" t="s">
        <v>58</v>
      </c>
      <c r="D37" s="3" t="s">
        <v>12</v>
      </c>
      <c r="E37" s="3">
        <v>52</v>
      </c>
      <c r="F37" s="3" t="str" cm="1">
        <f t="array" ref="F37">_xlfn.IFS(E39&lt;30,"Young Adult", E39&gt;=50, "Senior",E39&gt;=30,"Adult")</f>
        <v>Adult</v>
      </c>
      <c r="G37" s="3" t="s">
        <v>13</v>
      </c>
      <c r="H37" s="3">
        <v>3</v>
      </c>
      <c r="I37" s="4">
        <v>300</v>
      </c>
      <c r="J37">
        <f t="shared" si="0"/>
        <v>900</v>
      </c>
      <c r="K37">
        <f t="shared" si="1"/>
        <v>13.5</v>
      </c>
    </row>
    <row r="38" spans="1:11">
      <c r="A38" s="3">
        <v>37</v>
      </c>
      <c r="B38" s="2">
        <v>45069</v>
      </c>
      <c r="C38" s="3" t="s">
        <v>59</v>
      </c>
      <c r="D38" s="3" t="s">
        <v>16</v>
      </c>
      <c r="E38" s="3">
        <v>18</v>
      </c>
      <c r="F38" s="3" t="str" cm="1">
        <f t="array" ref="F38">_xlfn.IFS(E40&lt;30,"Young Adult", E40&gt;=50, "Senior",E40&gt;=30,"Adult")</f>
        <v>Young Adult</v>
      </c>
      <c r="G38" s="3" t="s">
        <v>13</v>
      </c>
      <c r="H38" s="3">
        <v>3</v>
      </c>
      <c r="I38" s="4">
        <v>25</v>
      </c>
      <c r="J38">
        <f t="shared" si="0"/>
        <v>75</v>
      </c>
      <c r="K38">
        <f t="shared" si="1"/>
        <v>1.125</v>
      </c>
    </row>
    <row r="39" spans="1:11">
      <c r="A39" s="3">
        <v>38</v>
      </c>
      <c r="B39" s="2">
        <v>45006</v>
      </c>
      <c r="C39" s="3" t="s">
        <v>60</v>
      </c>
      <c r="D39" s="3" t="s">
        <v>12</v>
      </c>
      <c r="E39" s="3">
        <v>38</v>
      </c>
      <c r="F39" s="3" t="str" cm="1">
        <f t="array" ref="F39">_xlfn.IFS(E41&lt;30,"Young Adult", E41&gt;=50, "Senior",E41&gt;=30,"Adult")</f>
        <v>Adult</v>
      </c>
      <c r="G39" s="3" t="s">
        <v>13</v>
      </c>
      <c r="H39" s="3">
        <v>4</v>
      </c>
      <c r="I39" s="4">
        <v>50</v>
      </c>
      <c r="J39">
        <f t="shared" si="0"/>
        <v>200</v>
      </c>
      <c r="K39">
        <f t="shared" si="1"/>
        <v>3</v>
      </c>
    </row>
    <row r="40" spans="1:11">
      <c r="A40" s="3">
        <v>39</v>
      </c>
      <c r="B40" s="2">
        <v>45037</v>
      </c>
      <c r="C40" s="3" t="s">
        <v>61</v>
      </c>
      <c r="D40" s="3" t="s">
        <v>12</v>
      </c>
      <c r="E40" s="3">
        <v>23</v>
      </c>
      <c r="F40" s="3" t="str" cm="1">
        <f t="array" ref="F40">_xlfn.IFS(E42&lt;30,"Young Adult", E42&gt;=50, "Senior",E42&gt;=30,"Adult")</f>
        <v>Adult</v>
      </c>
      <c r="G40" s="3" t="s">
        <v>17</v>
      </c>
      <c r="H40" s="3">
        <v>4</v>
      </c>
      <c r="I40" s="4">
        <v>30</v>
      </c>
      <c r="J40">
        <f t="shared" si="0"/>
        <v>120</v>
      </c>
      <c r="K40">
        <f t="shared" si="1"/>
        <v>1.7999999999999998</v>
      </c>
    </row>
    <row r="41" spans="1:11">
      <c r="A41" s="3">
        <v>40</v>
      </c>
      <c r="B41" s="2">
        <v>45099</v>
      </c>
      <c r="C41" s="3" t="s">
        <v>62</v>
      </c>
      <c r="D41" s="3" t="s">
        <v>12</v>
      </c>
      <c r="E41" s="3">
        <v>45</v>
      </c>
      <c r="F41" s="3" t="str" cm="1">
        <f t="array" ref="F41">_xlfn.IFS(E43&lt;30,"Young Adult", E43&gt;=50, "Senior",E43&gt;=30,"Adult")</f>
        <v>Young Adult</v>
      </c>
      <c r="G41" s="3" t="s">
        <v>13</v>
      </c>
      <c r="H41" s="3">
        <v>1</v>
      </c>
      <c r="I41" s="4">
        <v>50</v>
      </c>
      <c r="J41">
        <f t="shared" si="0"/>
        <v>50</v>
      </c>
      <c r="K41">
        <f t="shared" si="1"/>
        <v>0.75</v>
      </c>
    </row>
    <row r="42" spans="1:11">
      <c r="A42" s="3">
        <v>41</v>
      </c>
      <c r="B42" s="2">
        <v>44979</v>
      </c>
      <c r="C42" s="3" t="s">
        <v>63</v>
      </c>
      <c r="D42" s="3" t="s">
        <v>12</v>
      </c>
      <c r="E42" s="3">
        <v>34</v>
      </c>
      <c r="F42" s="3" t="str" cm="1">
        <f t="array" ref="F42">_xlfn.IFS(E44&lt;30,"Young Adult", E44&gt;=50, "Senior",E44&gt;=30,"Adult")</f>
        <v>Adult</v>
      </c>
      <c r="G42" s="3" t="s">
        <v>17</v>
      </c>
      <c r="H42" s="3">
        <v>2</v>
      </c>
      <c r="I42" s="4">
        <v>25</v>
      </c>
      <c r="J42">
        <f t="shared" si="0"/>
        <v>50</v>
      </c>
      <c r="K42">
        <f t="shared" si="1"/>
        <v>0.75</v>
      </c>
    </row>
    <row r="43" spans="1:11">
      <c r="A43" s="3">
        <v>42</v>
      </c>
      <c r="B43" s="2">
        <v>44974</v>
      </c>
      <c r="C43" s="3" t="s">
        <v>64</v>
      </c>
      <c r="D43" s="3" t="s">
        <v>12</v>
      </c>
      <c r="E43" s="3">
        <v>22</v>
      </c>
      <c r="F43" s="3" t="str" cm="1">
        <f t="array" ref="F43">_xlfn.IFS(E45&lt;30,"Young Adult", E45&gt;=50, "Senior",E45&gt;=30,"Adult")</f>
        <v>Young Adult</v>
      </c>
      <c r="G43" s="3" t="s">
        <v>17</v>
      </c>
      <c r="H43" s="3">
        <v>3</v>
      </c>
      <c r="I43" s="4">
        <v>300</v>
      </c>
      <c r="J43">
        <f t="shared" si="0"/>
        <v>900</v>
      </c>
      <c r="K43">
        <f t="shared" si="1"/>
        <v>13.5</v>
      </c>
    </row>
    <row r="44" spans="1:11">
      <c r="A44" s="3">
        <v>43</v>
      </c>
      <c r="B44" s="2">
        <v>45121</v>
      </c>
      <c r="C44" s="3" t="s">
        <v>65</v>
      </c>
      <c r="D44" s="3" t="s">
        <v>16</v>
      </c>
      <c r="E44" s="3">
        <v>48</v>
      </c>
      <c r="F44" s="3" t="str" cm="1">
        <f t="array" ref="F44">_xlfn.IFS(E46&lt;30,"Young Adult", E46&gt;=50, "Senior",E46&gt;=30,"Adult")</f>
        <v>Senior</v>
      </c>
      <c r="G44" s="3" t="s">
        <v>17</v>
      </c>
      <c r="H44" s="3">
        <v>1</v>
      </c>
      <c r="I44" s="4">
        <v>300</v>
      </c>
      <c r="J44">
        <f t="shared" si="0"/>
        <v>300</v>
      </c>
      <c r="K44">
        <f t="shared" si="1"/>
        <v>4.5</v>
      </c>
    </row>
    <row r="45" spans="1:11">
      <c r="A45" s="3">
        <v>44</v>
      </c>
      <c r="B45" s="2">
        <v>44976</v>
      </c>
      <c r="C45" s="3" t="s">
        <v>66</v>
      </c>
      <c r="D45" s="3" t="s">
        <v>16</v>
      </c>
      <c r="E45" s="3">
        <v>22</v>
      </c>
      <c r="F45" s="3" t="str" cm="1">
        <f t="array" ref="F45">_xlfn.IFS(E47&lt;30,"Young Adult", E47&gt;=50, "Senior",E47&gt;=30,"Adult")</f>
        <v>Young Adult</v>
      </c>
      <c r="G45" s="3" t="s">
        <v>17</v>
      </c>
      <c r="H45" s="3">
        <v>1</v>
      </c>
      <c r="I45" s="4">
        <v>25</v>
      </c>
      <c r="J45">
        <f t="shared" si="0"/>
        <v>25</v>
      </c>
      <c r="K45">
        <f t="shared" si="1"/>
        <v>0.375</v>
      </c>
    </row>
    <row r="46" spans="1:11">
      <c r="A46" s="3">
        <v>45</v>
      </c>
      <c r="B46" s="2">
        <v>45110</v>
      </c>
      <c r="C46" s="3" t="s">
        <v>67</v>
      </c>
      <c r="D46" s="3" t="s">
        <v>16</v>
      </c>
      <c r="E46" s="3">
        <v>55</v>
      </c>
      <c r="F46" s="3" t="str" cm="1">
        <f t="array" ref="F46">_xlfn.IFS(E48&lt;30,"Young Adult", E48&gt;=50, "Senior",E48&gt;=30,"Adult")</f>
        <v>Adult</v>
      </c>
      <c r="G46" s="3" t="s">
        <v>20</v>
      </c>
      <c r="H46" s="3">
        <v>1</v>
      </c>
      <c r="I46" s="4">
        <v>30</v>
      </c>
      <c r="J46">
        <f t="shared" si="0"/>
        <v>30</v>
      </c>
      <c r="K46">
        <f t="shared" si="1"/>
        <v>0.44999999999999996</v>
      </c>
    </row>
    <row r="47" spans="1:11">
      <c r="A47" s="3">
        <v>46</v>
      </c>
      <c r="B47" s="2">
        <v>45103</v>
      </c>
      <c r="C47" s="3" t="s">
        <v>68</v>
      </c>
      <c r="D47" s="3" t="s">
        <v>16</v>
      </c>
      <c r="E47" s="3">
        <v>20</v>
      </c>
      <c r="F47" s="3" t="str" cm="1">
        <f t="array" ref="F47">_xlfn.IFS(E49&lt;30,"Young Adult", E49&gt;=50, "Senior",E49&gt;=30,"Adult")</f>
        <v>Senior</v>
      </c>
      <c r="G47" s="3" t="s">
        <v>20</v>
      </c>
      <c r="H47" s="3">
        <v>4</v>
      </c>
      <c r="I47" s="4">
        <v>300</v>
      </c>
      <c r="J47">
        <f t="shared" si="0"/>
        <v>1200</v>
      </c>
      <c r="K47">
        <f t="shared" si="1"/>
        <v>18</v>
      </c>
    </row>
    <row r="48" spans="1:11">
      <c r="A48" s="3">
        <v>47</v>
      </c>
      <c r="B48" s="2">
        <v>45236</v>
      </c>
      <c r="C48" s="3" t="s">
        <v>69</v>
      </c>
      <c r="D48" s="3" t="s">
        <v>16</v>
      </c>
      <c r="E48" s="3">
        <v>40</v>
      </c>
      <c r="F48" s="3" t="str" cm="1">
        <f t="array" ref="F48">_xlfn.IFS(E50&lt;30,"Young Adult", E50&gt;=50, "Senior",E50&gt;=30,"Adult")</f>
        <v>Senior</v>
      </c>
      <c r="G48" s="3" t="s">
        <v>13</v>
      </c>
      <c r="H48" s="3">
        <v>3</v>
      </c>
      <c r="I48" s="4">
        <v>500</v>
      </c>
      <c r="J48">
        <f t="shared" si="0"/>
        <v>1500</v>
      </c>
      <c r="K48">
        <f t="shared" si="1"/>
        <v>22.5</v>
      </c>
    </row>
    <row r="49" spans="1:11">
      <c r="A49" s="3">
        <v>48</v>
      </c>
      <c r="B49" s="2">
        <v>45062</v>
      </c>
      <c r="C49" s="3" t="s">
        <v>70</v>
      </c>
      <c r="D49" s="3" t="s">
        <v>12</v>
      </c>
      <c r="E49" s="3">
        <v>54</v>
      </c>
      <c r="F49" s="3" t="str" cm="1">
        <f t="array" ref="F49">_xlfn.IFS(E51&lt;30,"Young Adult", E51&gt;=50, "Senior",E51&gt;=30,"Adult")</f>
        <v>Young Adult</v>
      </c>
      <c r="G49" s="3" t="s">
        <v>20</v>
      </c>
      <c r="H49" s="3">
        <v>3</v>
      </c>
      <c r="I49" s="4">
        <v>300</v>
      </c>
      <c r="J49">
        <f t="shared" si="0"/>
        <v>900</v>
      </c>
      <c r="K49">
        <f t="shared" si="1"/>
        <v>13.5</v>
      </c>
    </row>
    <row r="50" spans="1:11">
      <c r="A50" s="3">
        <v>49</v>
      </c>
      <c r="B50" s="2">
        <v>44949</v>
      </c>
      <c r="C50" s="3" t="s">
        <v>71</v>
      </c>
      <c r="D50" s="3" t="s">
        <v>16</v>
      </c>
      <c r="E50" s="3">
        <v>54</v>
      </c>
      <c r="F50" s="3" t="str" cm="1">
        <f t="array" ref="F50">_xlfn.IFS(E52&lt;30,"Young Adult", E52&gt;=50, "Senior",E52&gt;=30,"Adult")</f>
        <v>Young Adult</v>
      </c>
      <c r="G50" s="3" t="s">
        <v>20</v>
      </c>
      <c r="H50" s="3">
        <v>2</v>
      </c>
      <c r="I50" s="4">
        <v>500</v>
      </c>
      <c r="J50">
        <f t="shared" si="0"/>
        <v>1000</v>
      </c>
      <c r="K50">
        <f t="shared" si="1"/>
        <v>15</v>
      </c>
    </row>
    <row r="51" spans="1:11">
      <c r="A51" s="3">
        <v>50</v>
      </c>
      <c r="B51" s="2">
        <v>45162</v>
      </c>
      <c r="C51" s="3" t="s">
        <v>72</v>
      </c>
      <c r="D51" s="3" t="s">
        <v>16</v>
      </c>
      <c r="E51" s="3">
        <v>27</v>
      </c>
      <c r="F51" s="3" t="str" cm="1">
        <f t="array" ref="F51">_xlfn.IFS(E53&lt;30,"Young Adult", E53&gt;=50, "Senior",E53&gt;=30,"Adult")</f>
        <v>Adult</v>
      </c>
      <c r="G51" s="3" t="s">
        <v>13</v>
      </c>
      <c r="H51" s="3">
        <v>3</v>
      </c>
      <c r="I51" s="4">
        <v>25</v>
      </c>
      <c r="J51">
        <f t="shared" si="0"/>
        <v>75</v>
      </c>
      <c r="K51">
        <f t="shared" si="1"/>
        <v>1.125</v>
      </c>
    </row>
    <row r="52" spans="1:11">
      <c r="A52" s="3">
        <v>51</v>
      </c>
      <c r="B52" s="2">
        <v>45201</v>
      </c>
      <c r="C52" s="3" t="s">
        <v>73</v>
      </c>
      <c r="D52" s="3" t="s">
        <v>12</v>
      </c>
      <c r="E52" s="3">
        <v>27</v>
      </c>
      <c r="F52" s="3" t="str" cm="1">
        <f t="array" ref="F52">_xlfn.IFS(E54&lt;30,"Young Adult", E54&gt;=50, "Senior",E54&gt;=30,"Adult")</f>
        <v>Adult</v>
      </c>
      <c r="G52" s="3" t="s">
        <v>13</v>
      </c>
      <c r="H52" s="3">
        <v>3</v>
      </c>
      <c r="I52" s="4">
        <v>25</v>
      </c>
      <c r="J52">
        <f t="shared" si="0"/>
        <v>75</v>
      </c>
      <c r="K52">
        <f t="shared" si="1"/>
        <v>1.125</v>
      </c>
    </row>
    <row r="53" spans="1:11">
      <c r="A53" s="3">
        <v>52</v>
      </c>
      <c r="B53" s="2">
        <v>44990</v>
      </c>
      <c r="C53" s="3" t="s">
        <v>74</v>
      </c>
      <c r="D53" s="3" t="s">
        <v>16</v>
      </c>
      <c r="E53" s="3">
        <v>36</v>
      </c>
      <c r="F53" s="3" t="str" cm="1">
        <f t="array" ref="F53">_xlfn.IFS(E55&lt;30,"Young Adult", E55&gt;=50, "Senior",E55&gt;=30,"Adult")</f>
        <v>Adult</v>
      </c>
      <c r="G53" s="3" t="s">
        <v>13</v>
      </c>
      <c r="H53" s="3">
        <v>1</v>
      </c>
      <c r="I53" s="4">
        <v>300</v>
      </c>
      <c r="J53">
        <f t="shared" si="0"/>
        <v>300</v>
      </c>
      <c r="K53">
        <f t="shared" si="1"/>
        <v>4.5</v>
      </c>
    </row>
    <row r="54" spans="1:11">
      <c r="A54" s="3">
        <v>53</v>
      </c>
      <c r="B54" s="2">
        <v>45120</v>
      </c>
      <c r="C54" s="3" t="s">
        <v>75</v>
      </c>
      <c r="D54" s="3" t="s">
        <v>12</v>
      </c>
      <c r="E54" s="3">
        <v>34</v>
      </c>
      <c r="F54" s="3" t="str" cm="1">
        <f t="array" ref="F54">_xlfn.IFS(E56&lt;30,"Young Adult", E56&gt;=50, "Senior",E56&gt;=30,"Adult")</f>
        <v>Adult</v>
      </c>
      <c r="G54" s="3" t="s">
        <v>20</v>
      </c>
      <c r="H54" s="3">
        <v>2</v>
      </c>
      <c r="I54" s="4">
        <v>50</v>
      </c>
      <c r="J54">
        <f t="shared" si="0"/>
        <v>100</v>
      </c>
      <c r="K54">
        <f t="shared" si="1"/>
        <v>1.5</v>
      </c>
    </row>
    <row r="55" spans="1:11">
      <c r="A55" s="3">
        <v>54</v>
      </c>
      <c r="B55" s="2">
        <v>44967</v>
      </c>
      <c r="C55" s="3" t="s">
        <v>76</v>
      </c>
      <c r="D55" s="3" t="s">
        <v>16</v>
      </c>
      <c r="E55" s="3">
        <v>38</v>
      </c>
      <c r="F55" s="3" t="str" cm="1">
        <f t="array" ref="F55">_xlfn.IFS(E57&lt;30,"Young Adult", E57&gt;=50, "Senior",E57&gt;=30,"Adult")</f>
        <v>Young Adult</v>
      </c>
      <c r="G55" s="3" t="s">
        <v>20</v>
      </c>
      <c r="H55" s="3">
        <v>3</v>
      </c>
      <c r="I55" s="4">
        <v>500</v>
      </c>
      <c r="J55">
        <f t="shared" si="0"/>
        <v>1500</v>
      </c>
      <c r="K55">
        <f t="shared" si="1"/>
        <v>22.5</v>
      </c>
    </row>
    <row r="56" spans="1:11">
      <c r="A56" s="3">
        <v>55</v>
      </c>
      <c r="B56" s="2">
        <v>45209</v>
      </c>
      <c r="C56" s="3" t="s">
        <v>77</v>
      </c>
      <c r="D56" s="3" t="s">
        <v>12</v>
      </c>
      <c r="E56" s="3">
        <v>31</v>
      </c>
      <c r="F56" s="3" t="str" cm="1">
        <f t="array" ref="F56">_xlfn.IFS(E58&lt;30,"Young Adult", E58&gt;=50, "Senior",E58&gt;=30,"Adult")</f>
        <v>Senior</v>
      </c>
      <c r="G56" s="3" t="s">
        <v>13</v>
      </c>
      <c r="H56" s="3">
        <v>4</v>
      </c>
      <c r="I56" s="4">
        <v>30</v>
      </c>
      <c r="J56">
        <f t="shared" si="0"/>
        <v>120</v>
      </c>
      <c r="K56">
        <f t="shared" si="1"/>
        <v>1.7999999999999998</v>
      </c>
    </row>
    <row r="57" spans="1:11">
      <c r="A57" s="3">
        <v>56</v>
      </c>
      <c r="B57" s="2">
        <v>45077</v>
      </c>
      <c r="C57" s="3" t="s">
        <v>78</v>
      </c>
      <c r="D57" s="3" t="s">
        <v>16</v>
      </c>
      <c r="E57" s="3">
        <v>26</v>
      </c>
      <c r="F57" s="3" t="str" cm="1">
        <f t="array" ref="F57">_xlfn.IFS(E59&lt;30,"Young Adult", E59&gt;=50, "Senior",E59&gt;=30,"Adult")</f>
        <v>Young Adult</v>
      </c>
      <c r="G57" s="3" t="s">
        <v>17</v>
      </c>
      <c r="H57" s="3">
        <v>3</v>
      </c>
      <c r="I57" s="4">
        <v>300</v>
      </c>
      <c r="J57">
        <f t="shared" si="0"/>
        <v>900</v>
      </c>
      <c r="K57">
        <f t="shared" si="1"/>
        <v>13.5</v>
      </c>
    </row>
    <row r="58" spans="1:11">
      <c r="A58" s="3">
        <v>57</v>
      </c>
      <c r="B58" s="2">
        <v>45248</v>
      </c>
      <c r="C58" s="3" t="s">
        <v>79</v>
      </c>
      <c r="D58" s="3" t="s">
        <v>16</v>
      </c>
      <c r="E58" s="3">
        <v>63</v>
      </c>
      <c r="F58" s="3" t="str" cm="1">
        <f t="array" ref="F58">_xlfn.IFS(E60&lt;30,"Young Adult", E60&gt;=50, "Senior",E60&gt;=30,"Adult")</f>
        <v>Senior</v>
      </c>
      <c r="G58" s="3" t="s">
        <v>13</v>
      </c>
      <c r="H58" s="3">
        <v>1</v>
      </c>
      <c r="I58" s="4">
        <v>30</v>
      </c>
      <c r="J58">
        <f t="shared" si="0"/>
        <v>30</v>
      </c>
      <c r="K58">
        <f t="shared" si="1"/>
        <v>0.44999999999999996</v>
      </c>
    </row>
    <row r="59" spans="1:11">
      <c r="A59" s="3">
        <v>58</v>
      </c>
      <c r="B59" s="2">
        <v>45243</v>
      </c>
      <c r="C59" s="3" t="s">
        <v>80</v>
      </c>
      <c r="D59" s="3" t="s">
        <v>12</v>
      </c>
      <c r="E59" s="3">
        <v>18</v>
      </c>
      <c r="F59" s="3" t="str" cm="1">
        <f t="array" ref="F59">_xlfn.IFS(E61&lt;30,"Young Adult", E61&gt;=50, "Senior",E61&gt;=30,"Adult")</f>
        <v>Adult</v>
      </c>
      <c r="G59" s="3" t="s">
        <v>17</v>
      </c>
      <c r="H59" s="3">
        <v>4</v>
      </c>
      <c r="I59" s="4">
        <v>300</v>
      </c>
      <c r="J59">
        <f t="shared" si="0"/>
        <v>1200</v>
      </c>
      <c r="K59">
        <f t="shared" si="1"/>
        <v>18</v>
      </c>
    </row>
    <row r="60" spans="1:11">
      <c r="A60" s="3">
        <v>59</v>
      </c>
      <c r="B60" s="2">
        <v>45112</v>
      </c>
      <c r="C60" s="3" t="s">
        <v>81</v>
      </c>
      <c r="D60" s="3" t="s">
        <v>12</v>
      </c>
      <c r="E60" s="3">
        <v>62</v>
      </c>
      <c r="F60" s="3" t="str" cm="1">
        <f t="array" ref="F60">_xlfn.IFS(E62&lt;30,"Young Adult", E62&gt;=50, "Senior",E62&gt;=30,"Adult")</f>
        <v>Young Adult</v>
      </c>
      <c r="G60" s="3" t="s">
        <v>17</v>
      </c>
      <c r="H60" s="3">
        <v>1</v>
      </c>
      <c r="I60" s="4">
        <v>50</v>
      </c>
      <c r="J60">
        <f t="shared" si="0"/>
        <v>50</v>
      </c>
      <c r="K60">
        <f t="shared" si="1"/>
        <v>0.75</v>
      </c>
    </row>
    <row r="61" spans="1:11">
      <c r="A61" s="3">
        <v>60</v>
      </c>
      <c r="B61" s="2">
        <v>45222</v>
      </c>
      <c r="C61" s="3" t="s">
        <v>82</v>
      </c>
      <c r="D61" s="3" t="s">
        <v>12</v>
      </c>
      <c r="E61" s="3">
        <v>30</v>
      </c>
      <c r="F61" s="3" t="str" cm="1">
        <f t="array" ref="F61">_xlfn.IFS(E63&lt;30,"Young Adult", E63&gt;=50, "Senior",E63&gt;=30,"Adult")</f>
        <v>Young Adult</v>
      </c>
      <c r="G61" s="3" t="s">
        <v>13</v>
      </c>
      <c r="H61" s="3">
        <v>3</v>
      </c>
      <c r="I61" s="4">
        <v>50</v>
      </c>
      <c r="J61">
        <f t="shared" si="0"/>
        <v>150</v>
      </c>
      <c r="K61">
        <f t="shared" si="1"/>
        <v>2.25</v>
      </c>
    </row>
    <row r="62" spans="1:11">
      <c r="A62" s="3">
        <v>61</v>
      </c>
      <c r="B62" s="2">
        <v>45025</v>
      </c>
      <c r="C62" s="3" t="s">
        <v>83</v>
      </c>
      <c r="D62" s="3" t="s">
        <v>12</v>
      </c>
      <c r="E62" s="3">
        <v>21</v>
      </c>
      <c r="F62" s="3" t="str" cm="1">
        <f t="array" ref="F62">_xlfn.IFS(E64&lt;30,"Young Adult", E64&gt;=50, "Senior",E64&gt;=30,"Adult")</f>
        <v>Senior</v>
      </c>
      <c r="G62" s="3" t="s">
        <v>13</v>
      </c>
      <c r="H62" s="3">
        <v>4</v>
      </c>
      <c r="I62" s="4">
        <v>50</v>
      </c>
      <c r="J62">
        <f t="shared" si="0"/>
        <v>200</v>
      </c>
      <c r="K62">
        <f t="shared" si="1"/>
        <v>3</v>
      </c>
    </row>
    <row r="63" spans="1:11">
      <c r="A63" s="3">
        <v>62</v>
      </c>
      <c r="B63" s="2">
        <v>45287</v>
      </c>
      <c r="C63" s="3" t="s">
        <v>84</v>
      </c>
      <c r="D63" s="3" t="s">
        <v>12</v>
      </c>
      <c r="E63" s="3">
        <v>18</v>
      </c>
      <c r="F63" s="3" t="str" cm="1">
        <f t="array" ref="F63">_xlfn.IFS(E65&lt;30,"Young Adult", E65&gt;=50, "Senior",E65&gt;=30,"Adult")</f>
        <v>Adult</v>
      </c>
      <c r="G63" s="3" t="s">
        <v>13</v>
      </c>
      <c r="H63" s="3">
        <v>2</v>
      </c>
      <c r="I63" s="4">
        <v>50</v>
      </c>
      <c r="J63">
        <f t="shared" si="0"/>
        <v>100</v>
      </c>
      <c r="K63">
        <f t="shared" si="1"/>
        <v>1.5</v>
      </c>
    </row>
    <row r="64" spans="1:11">
      <c r="A64" s="3">
        <v>63</v>
      </c>
      <c r="B64" s="2">
        <v>44962</v>
      </c>
      <c r="C64" s="3" t="s">
        <v>85</v>
      </c>
      <c r="D64" s="3" t="s">
        <v>12</v>
      </c>
      <c r="E64" s="3">
        <v>57</v>
      </c>
      <c r="F64" s="3" t="str" cm="1">
        <f t="array" ref="F64">_xlfn.IFS(E66&lt;30,"Young Adult", E66&gt;=50, "Senior",E66&gt;=30,"Adult")</f>
        <v>Senior</v>
      </c>
      <c r="G64" s="3" t="s">
        <v>20</v>
      </c>
      <c r="H64" s="3">
        <v>2</v>
      </c>
      <c r="I64" s="4">
        <v>25</v>
      </c>
      <c r="J64">
        <f t="shared" si="0"/>
        <v>50</v>
      </c>
      <c r="K64">
        <f t="shared" si="1"/>
        <v>0.75</v>
      </c>
    </row>
    <row r="65" spans="1:11">
      <c r="A65" s="3">
        <v>64</v>
      </c>
      <c r="B65" s="2">
        <v>44950</v>
      </c>
      <c r="C65" s="3" t="s">
        <v>86</v>
      </c>
      <c r="D65" s="3" t="s">
        <v>12</v>
      </c>
      <c r="E65" s="3">
        <v>49</v>
      </c>
      <c r="F65" s="3" t="str" cm="1">
        <f t="array" ref="F65">_xlfn.IFS(E67&lt;30,"Young Adult", E67&gt;=50, "Senior",E67&gt;=30,"Adult")</f>
        <v>Adult</v>
      </c>
      <c r="G65" s="3" t="s">
        <v>17</v>
      </c>
      <c r="H65" s="3">
        <v>4</v>
      </c>
      <c r="I65" s="4">
        <v>25</v>
      </c>
      <c r="J65">
        <f t="shared" si="0"/>
        <v>100</v>
      </c>
      <c r="K65">
        <f t="shared" si="1"/>
        <v>1.5</v>
      </c>
    </row>
    <row r="66" spans="1:11">
      <c r="A66" s="3">
        <v>65</v>
      </c>
      <c r="B66" s="2">
        <v>45265</v>
      </c>
      <c r="C66" s="3" t="s">
        <v>87</v>
      </c>
      <c r="D66" s="3" t="s">
        <v>12</v>
      </c>
      <c r="E66" s="3">
        <v>51</v>
      </c>
      <c r="F66" s="3" t="str" cm="1">
        <f t="array" ref="F66">_xlfn.IFS(E68&lt;30,"Young Adult", E68&gt;=50, "Senior",E68&gt;=30,"Adult")</f>
        <v>Adult</v>
      </c>
      <c r="G66" s="3" t="s">
        <v>20</v>
      </c>
      <c r="H66" s="3">
        <v>4</v>
      </c>
      <c r="I66" s="4">
        <v>500</v>
      </c>
      <c r="J66">
        <f t="shared" ref="J66:J129" si="2">H66*I66</f>
        <v>2000</v>
      </c>
      <c r="K66">
        <f t="shared" ref="K66:K129" si="3">J66*$N$3</f>
        <v>30</v>
      </c>
    </row>
    <row r="67" spans="1:11">
      <c r="A67" s="3">
        <v>66</v>
      </c>
      <c r="B67" s="2">
        <v>45043</v>
      </c>
      <c r="C67" s="3" t="s">
        <v>88</v>
      </c>
      <c r="D67" s="3" t="s">
        <v>16</v>
      </c>
      <c r="E67" s="3">
        <v>45</v>
      </c>
      <c r="F67" s="3" t="str" cm="1">
        <f t="array" ref="F67">_xlfn.IFS(E69&lt;30,"Young Adult", E69&gt;=50, "Senior",E69&gt;=30,"Adult")</f>
        <v>Young Adult</v>
      </c>
      <c r="G67" s="3" t="s">
        <v>20</v>
      </c>
      <c r="H67" s="3">
        <v>1</v>
      </c>
      <c r="I67" s="4">
        <v>30</v>
      </c>
      <c r="J67">
        <f t="shared" si="2"/>
        <v>30</v>
      </c>
      <c r="K67">
        <f t="shared" si="3"/>
        <v>0.44999999999999996</v>
      </c>
    </row>
    <row r="68" spans="1:11">
      <c r="A68" s="3">
        <v>67</v>
      </c>
      <c r="B68" s="2">
        <v>45075</v>
      </c>
      <c r="C68" s="3" t="s">
        <v>89</v>
      </c>
      <c r="D68" s="3" t="s">
        <v>16</v>
      </c>
      <c r="E68" s="3">
        <v>48</v>
      </c>
      <c r="F68" s="3" t="str" cm="1">
        <f t="array" ref="F68">_xlfn.IFS(E70&lt;30,"Young Adult", E70&gt;=50, "Senior",E70&gt;=30,"Adult")</f>
        <v>Senior</v>
      </c>
      <c r="G68" s="3" t="s">
        <v>13</v>
      </c>
      <c r="H68" s="3">
        <v>4</v>
      </c>
      <c r="I68" s="4">
        <v>300</v>
      </c>
      <c r="J68">
        <f t="shared" si="2"/>
        <v>1200</v>
      </c>
      <c r="K68">
        <f t="shared" si="3"/>
        <v>18</v>
      </c>
    </row>
    <row r="69" spans="1:11">
      <c r="A69" s="3">
        <v>68</v>
      </c>
      <c r="B69" s="2">
        <v>44967</v>
      </c>
      <c r="C69" s="3" t="s">
        <v>90</v>
      </c>
      <c r="D69" s="3" t="s">
        <v>12</v>
      </c>
      <c r="E69" s="3">
        <v>25</v>
      </c>
      <c r="F69" s="3" t="str" cm="1">
        <f t="array" ref="F69">_xlfn.IFS(E71&lt;30,"Young Adult", E71&gt;=50, "Senior",E71&gt;=30,"Adult")</f>
        <v>Adult</v>
      </c>
      <c r="G69" s="3" t="s">
        <v>20</v>
      </c>
      <c r="H69" s="3">
        <v>1</v>
      </c>
      <c r="I69" s="4">
        <v>300</v>
      </c>
      <c r="J69">
        <f t="shared" si="2"/>
        <v>300</v>
      </c>
      <c r="K69">
        <f t="shared" si="3"/>
        <v>4.5</v>
      </c>
    </row>
    <row r="70" spans="1:11">
      <c r="A70" s="3">
        <v>69</v>
      </c>
      <c r="B70" s="2">
        <v>45046</v>
      </c>
      <c r="C70" s="3" t="s">
        <v>91</v>
      </c>
      <c r="D70" s="3" t="s">
        <v>16</v>
      </c>
      <c r="E70" s="3">
        <v>56</v>
      </c>
      <c r="F70" s="3" t="str" cm="1">
        <f t="array" ref="F70">_xlfn.IFS(E72&lt;30,"Young Adult", E72&gt;=50, "Senior",E72&gt;=30,"Adult")</f>
        <v>Senior</v>
      </c>
      <c r="G70" s="3" t="s">
        <v>13</v>
      </c>
      <c r="H70" s="3">
        <v>3</v>
      </c>
      <c r="I70" s="4">
        <v>25</v>
      </c>
      <c r="J70">
        <f t="shared" si="2"/>
        <v>75</v>
      </c>
      <c r="K70">
        <f t="shared" si="3"/>
        <v>1.125</v>
      </c>
    </row>
    <row r="71" spans="1:11">
      <c r="A71" s="3">
        <v>70</v>
      </c>
      <c r="B71" s="2">
        <v>44978</v>
      </c>
      <c r="C71" s="3" t="s">
        <v>92</v>
      </c>
      <c r="D71" s="3" t="s">
        <v>16</v>
      </c>
      <c r="E71" s="3">
        <v>43</v>
      </c>
      <c r="F71" s="3" t="str" cm="1">
        <f t="array" ref="F71">_xlfn.IFS(E73&lt;30,"Young Adult", E73&gt;=50, "Senior",E73&gt;=30,"Adult")</f>
        <v>Young Adult</v>
      </c>
      <c r="G71" s="3" t="s">
        <v>17</v>
      </c>
      <c r="H71" s="3">
        <v>1</v>
      </c>
      <c r="I71" s="4">
        <v>300</v>
      </c>
      <c r="J71">
        <f t="shared" si="2"/>
        <v>300</v>
      </c>
      <c r="K71">
        <f t="shared" si="3"/>
        <v>4.5</v>
      </c>
    </row>
    <row r="72" spans="1:11">
      <c r="A72" s="3">
        <v>71</v>
      </c>
      <c r="B72" s="2">
        <v>45121</v>
      </c>
      <c r="C72" s="3" t="s">
        <v>93</v>
      </c>
      <c r="D72" s="3" t="s">
        <v>16</v>
      </c>
      <c r="E72" s="3">
        <v>51</v>
      </c>
      <c r="F72" s="3" t="str" cm="1">
        <f t="array" ref="F72">_xlfn.IFS(E74&lt;30,"Young Adult", E74&gt;=50, "Senior",E74&gt;=30,"Adult")</f>
        <v>Young Adult</v>
      </c>
      <c r="G72" s="3" t="s">
        <v>13</v>
      </c>
      <c r="H72" s="3">
        <v>4</v>
      </c>
      <c r="I72" s="4">
        <v>25</v>
      </c>
      <c r="J72">
        <f t="shared" si="2"/>
        <v>100</v>
      </c>
      <c r="K72">
        <f t="shared" si="3"/>
        <v>1.5</v>
      </c>
    </row>
    <row r="73" spans="1:11">
      <c r="A73" s="3">
        <v>72</v>
      </c>
      <c r="B73" s="2">
        <v>45069</v>
      </c>
      <c r="C73" s="3" t="s">
        <v>94</v>
      </c>
      <c r="D73" s="3" t="s">
        <v>16</v>
      </c>
      <c r="E73" s="3">
        <v>20</v>
      </c>
      <c r="F73" s="3" t="str" cm="1">
        <f t="array" ref="F73">_xlfn.IFS(E75&lt;30,"Young Adult", E75&gt;=50, "Senior",E75&gt;=30,"Adult")</f>
        <v>Young Adult</v>
      </c>
      <c r="G73" s="3" t="s">
        <v>20</v>
      </c>
      <c r="H73" s="3">
        <v>4</v>
      </c>
      <c r="I73" s="4">
        <v>500</v>
      </c>
      <c r="J73">
        <f t="shared" si="2"/>
        <v>2000</v>
      </c>
      <c r="K73">
        <f t="shared" si="3"/>
        <v>30</v>
      </c>
    </row>
    <row r="74" spans="1:11">
      <c r="A74" s="3">
        <v>73</v>
      </c>
      <c r="B74" s="2">
        <v>45159</v>
      </c>
      <c r="C74" s="3" t="s">
        <v>95</v>
      </c>
      <c r="D74" s="3" t="s">
        <v>12</v>
      </c>
      <c r="E74" s="3">
        <v>29</v>
      </c>
      <c r="F74" s="3" t="str" cm="1">
        <f t="array" ref="F74">_xlfn.IFS(E76&lt;30,"Young Adult", E76&gt;=50, "Senior",E76&gt;=30,"Adult")</f>
        <v>Senior</v>
      </c>
      <c r="G74" s="3" t="s">
        <v>20</v>
      </c>
      <c r="H74" s="3">
        <v>3</v>
      </c>
      <c r="I74" s="4">
        <v>30</v>
      </c>
      <c r="J74">
        <f t="shared" si="2"/>
        <v>90</v>
      </c>
      <c r="K74">
        <f t="shared" si="3"/>
        <v>1.3499999999999999</v>
      </c>
    </row>
    <row r="75" spans="1:11">
      <c r="A75" s="3">
        <v>74</v>
      </c>
      <c r="B75" s="2">
        <v>45252</v>
      </c>
      <c r="C75" s="3" t="s">
        <v>96</v>
      </c>
      <c r="D75" s="3" t="s">
        <v>16</v>
      </c>
      <c r="E75" s="3">
        <v>18</v>
      </c>
      <c r="F75" s="3" t="str" cm="1">
        <f t="array" ref="F75">_xlfn.IFS(E77&lt;30,"Young Adult", E77&gt;=50, "Senior",E77&gt;=30,"Adult")</f>
        <v>Young Adult</v>
      </c>
      <c r="G75" s="3" t="s">
        <v>13</v>
      </c>
      <c r="H75" s="3">
        <v>4</v>
      </c>
      <c r="I75" s="4">
        <v>500</v>
      </c>
      <c r="J75">
        <f t="shared" si="2"/>
        <v>2000</v>
      </c>
      <c r="K75">
        <f t="shared" si="3"/>
        <v>30</v>
      </c>
    </row>
    <row r="76" spans="1:11">
      <c r="A76" s="3">
        <v>75</v>
      </c>
      <c r="B76" s="2">
        <v>45113</v>
      </c>
      <c r="C76" s="3" t="s">
        <v>97</v>
      </c>
      <c r="D76" s="3" t="s">
        <v>12</v>
      </c>
      <c r="E76" s="3">
        <v>61</v>
      </c>
      <c r="F76" s="3" t="str" cm="1">
        <f t="array" ref="F76">_xlfn.IFS(E78&lt;30,"Young Adult", E78&gt;=50, "Senior",E78&gt;=30,"Adult")</f>
        <v>Adult</v>
      </c>
      <c r="G76" s="3" t="s">
        <v>13</v>
      </c>
      <c r="H76" s="3">
        <v>4</v>
      </c>
      <c r="I76" s="4">
        <v>50</v>
      </c>
      <c r="J76">
        <f t="shared" si="2"/>
        <v>200</v>
      </c>
      <c r="K76">
        <f t="shared" si="3"/>
        <v>3</v>
      </c>
    </row>
    <row r="77" spans="1:11">
      <c r="A77" s="3">
        <v>76</v>
      </c>
      <c r="B77" s="2">
        <v>45010</v>
      </c>
      <c r="C77" s="3" t="s">
        <v>98</v>
      </c>
      <c r="D77" s="3" t="s">
        <v>16</v>
      </c>
      <c r="E77" s="3">
        <v>22</v>
      </c>
      <c r="F77" s="3" t="str" cm="1">
        <f t="array" ref="F77">_xlfn.IFS(E79&lt;30,"Young Adult", E79&gt;=50, "Senior",E79&gt;=30,"Adult")</f>
        <v>Adult</v>
      </c>
      <c r="G77" s="3" t="s">
        <v>20</v>
      </c>
      <c r="H77" s="3">
        <v>2</v>
      </c>
      <c r="I77" s="4">
        <v>50</v>
      </c>
      <c r="J77">
        <f t="shared" si="2"/>
        <v>100</v>
      </c>
      <c r="K77">
        <f t="shared" si="3"/>
        <v>1.5</v>
      </c>
    </row>
    <row r="78" spans="1:11">
      <c r="A78" s="3">
        <v>77</v>
      </c>
      <c r="B78" s="2">
        <v>45116</v>
      </c>
      <c r="C78" s="3" t="s">
        <v>99</v>
      </c>
      <c r="D78" s="3" t="s">
        <v>16</v>
      </c>
      <c r="E78" s="3">
        <v>47</v>
      </c>
      <c r="F78" s="3" t="str" cm="1">
        <f t="array" ref="F78">_xlfn.IFS(E80&lt;30,"Young Adult", E80&gt;=50, "Senior",E80&gt;=30,"Adult")</f>
        <v>Adult</v>
      </c>
      <c r="G78" s="3" t="s">
        <v>17</v>
      </c>
      <c r="H78" s="3">
        <v>2</v>
      </c>
      <c r="I78" s="4">
        <v>50</v>
      </c>
      <c r="J78">
        <f t="shared" si="2"/>
        <v>100</v>
      </c>
      <c r="K78">
        <f t="shared" si="3"/>
        <v>1.5</v>
      </c>
    </row>
    <row r="79" spans="1:11">
      <c r="A79" s="3">
        <v>78</v>
      </c>
      <c r="B79" s="2">
        <v>45108</v>
      </c>
      <c r="C79" s="3" t="s">
        <v>100</v>
      </c>
      <c r="D79" s="3" t="s">
        <v>16</v>
      </c>
      <c r="E79" s="3">
        <v>47</v>
      </c>
      <c r="F79" s="3" t="str" cm="1">
        <f t="array" ref="F79">_xlfn.IFS(E81&lt;30,"Young Adult", E81&gt;=50, "Senior",E81&gt;=30,"Adult")</f>
        <v>Senior</v>
      </c>
      <c r="G79" s="3" t="s">
        <v>17</v>
      </c>
      <c r="H79" s="3">
        <v>3</v>
      </c>
      <c r="I79" s="4">
        <v>500</v>
      </c>
      <c r="J79">
        <f t="shared" si="2"/>
        <v>1500</v>
      </c>
      <c r="K79">
        <f t="shared" si="3"/>
        <v>22.5</v>
      </c>
    </row>
    <row r="80" spans="1:11">
      <c r="A80" s="3">
        <v>79</v>
      </c>
      <c r="B80" s="2">
        <v>45034</v>
      </c>
      <c r="C80" s="3" t="s">
        <v>101</v>
      </c>
      <c r="D80" s="3" t="s">
        <v>12</v>
      </c>
      <c r="E80" s="3">
        <v>34</v>
      </c>
      <c r="F80" s="3" t="str" cm="1">
        <f t="array" ref="F80">_xlfn.IFS(E82&lt;30,"Young Adult", E82&gt;=50, "Senior",E82&gt;=30,"Adult")</f>
        <v>Adult</v>
      </c>
      <c r="G80" s="3" t="s">
        <v>13</v>
      </c>
      <c r="H80" s="3">
        <v>1</v>
      </c>
      <c r="I80" s="4">
        <v>300</v>
      </c>
      <c r="J80">
        <f t="shared" si="2"/>
        <v>300</v>
      </c>
      <c r="K80">
        <f t="shared" si="3"/>
        <v>4.5</v>
      </c>
    </row>
    <row r="81" spans="1:11">
      <c r="A81" s="3">
        <v>80</v>
      </c>
      <c r="B81" s="2">
        <v>45270</v>
      </c>
      <c r="C81" s="3" t="s">
        <v>102</v>
      </c>
      <c r="D81" s="3" t="s">
        <v>16</v>
      </c>
      <c r="E81" s="3">
        <v>64</v>
      </c>
      <c r="F81" s="3" t="str" cm="1">
        <f t="array" ref="F81">_xlfn.IFS(E83&lt;30,"Young Adult", E83&gt;=50, "Senior",E83&gt;=30,"Adult")</f>
        <v>Adult</v>
      </c>
      <c r="G81" s="3" t="s">
        <v>17</v>
      </c>
      <c r="H81" s="3">
        <v>2</v>
      </c>
      <c r="I81" s="4">
        <v>30</v>
      </c>
      <c r="J81">
        <f t="shared" si="2"/>
        <v>60</v>
      </c>
      <c r="K81">
        <f t="shared" si="3"/>
        <v>0.89999999999999991</v>
      </c>
    </row>
    <row r="82" spans="1:11">
      <c r="A82" s="3">
        <v>81</v>
      </c>
      <c r="B82" s="2">
        <v>45063</v>
      </c>
      <c r="C82" s="3" t="s">
        <v>103</v>
      </c>
      <c r="D82" s="3" t="s">
        <v>12</v>
      </c>
      <c r="E82" s="3">
        <v>40</v>
      </c>
      <c r="F82" s="3" t="str" cm="1">
        <f t="array" ref="F82">_xlfn.IFS(E84&lt;30,"Young Adult", E84&gt;=50, "Senior",E84&gt;=30,"Adult")</f>
        <v>Senior</v>
      </c>
      <c r="G82" s="3" t="s">
        <v>20</v>
      </c>
      <c r="H82" s="3">
        <v>1</v>
      </c>
      <c r="I82" s="4">
        <v>50</v>
      </c>
      <c r="J82">
        <f t="shared" si="2"/>
        <v>50</v>
      </c>
      <c r="K82">
        <f t="shared" si="3"/>
        <v>0.75</v>
      </c>
    </row>
    <row r="83" spans="1:11">
      <c r="A83" s="3">
        <v>82</v>
      </c>
      <c r="B83" s="2">
        <v>45286</v>
      </c>
      <c r="C83" s="3" t="s">
        <v>104</v>
      </c>
      <c r="D83" s="3" t="s">
        <v>16</v>
      </c>
      <c r="E83" s="3">
        <v>32</v>
      </c>
      <c r="F83" s="3" t="str" cm="1">
        <f t="array" ref="F83">_xlfn.IFS(E85&lt;30,"Young Adult", E85&gt;=50, "Senior",E85&gt;=30,"Adult")</f>
        <v>Adult</v>
      </c>
      <c r="G83" s="3" t="s">
        <v>13</v>
      </c>
      <c r="H83" s="3">
        <v>4</v>
      </c>
      <c r="I83" s="4">
        <v>50</v>
      </c>
      <c r="J83">
        <f t="shared" si="2"/>
        <v>200</v>
      </c>
      <c r="K83">
        <f t="shared" si="3"/>
        <v>3</v>
      </c>
    </row>
    <row r="84" spans="1:11">
      <c r="A84" s="3">
        <v>83</v>
      </c>
      <c r="B84" s="2">
        <v>45276</v>
      </c>
      <c r="C84" s="3" t="s">
        <v>105</v>
      </c>
      <c r="D84" s="3" t="s">
        <v>12</v>
      </c>
      <c r="E84" s="3">
        <v>54</v>
      </c>
      <c r="F84" s="3" t="str" cm="1">
        <f t="array" ref="F84">_xlfn.IFS(E86&lt;30,"Young Adult", E86&gt;=50, "Senior",E86&gt;=30,"Adult")</f>
        <v>Adult</v>
      </c>
      <c r="G84" s="3" t="s">
        <v>20</v>
      </c>
      <c r="H84" s="3">
        <v>2</v>
      </c>
      <c r="I84" s="4">
        <v>50</v>
      </c>
      <c r="J84">
        <f t="shared" si="2"/>
        <v>100</v>
      </c>
      <c r="K84">
        <f t="shared" si="3"/>
        <v>1.5</v>
      </c>
    </row>
    <row r="85" spans="1:11">
      <c r="A85" s="3">
        <v>84</v>
      </c>
      <c r="B85" s="2">
        <v>45258</v>
      </c>
      <c r="C85" s="3" t="s">
        <v>106</v>
      </c>
      <c r="D85" s="3" t="s">
        <v>16</v>
      </c>
      <c r="E85" s="3">
        <v>38</v>
      </c>
      <c r="F85" s="3" t="str" cm="1">
        <f t="array" ref="F85">_xlfn.IFS(E87&lt;30,"Young Adult", E87&gt;=50, "Senior",E87&gt;=30,"Adult")</f>
        <v>Young Adult</v>
      </c>
      <c r="G85" s="3" t="s">
        <v>20</v>
      </c>
      <c r="H85" s="3">
        <v>3</v>
      </c>
      <c r="I85" s="4">
        <v>30</v>
      </c>
      <c r="J85">
        <f t="shared" si="2"/>
        <v>90</v>
      </c>
      <c r="K85">
        <f t="shared" si="3"/>
        <v>1.3499999999999999</v>
      </c>
    </row>
    <row r="86" spans="1:11">
      <c r="A86" s="3">
        <v>85</v>
      </c>
      <c r="B86" s="2">
        <v>44963</v>
      </c>
      <c r="C86" s="3" t="s">
        <v>107</v>
      </c>
      <c r="D86" s="3" t="s">
        <v>12</v>
      </c>
      <c r="E86" s="3">
        <v>31</v>
      </c>
      <c r="F86" s="3" t="str" cm="1">
        <f t="array" ref="F86">_xlfn.IFS(E88&lt;30,"Young Adult", E88&gt;=50, "Senior",E88&gt;=30,"Adult")</f>
        <v>Young Adult</v>
      </c>
      <c r="G86" s="3" t="s">
        <v>17</v>
      </c>
      <c r="H86" s="3">
        <v>3</v>
      </c>
      <c r="I86" s="4">
        <v>50</v>
      </c>
      <c r="J86">
        <f t="shared" si="2"/>
        <v>150</v>
      </c>
      <c r="K86">
        <f t="shared" si="3"/>
        <v>2.25</v>
      </c>
    </row>
    <row r="87" spans="1:11">
      <c r="A87" s="3">
        <v>86</v>
      </c>
      <c r="B87" s="2">
        <v>45238</v>
      </c>
      <c r="C87" s="3" t="s">
        <v>108</v>
      </c>
      <c r="D87" s="3" t="s">
        <v>12</v>
      </c>
      <c r="E87" s="3">
        <v>19</v>
      </c>
      <c r="F87" s="3" t="str" cm="1">
        <f t="array" ref="F87">_xlfn.IFS(E89&lt;30,"Young Adult", E89&gt;=50, "Senior",E89&gt;=30,"Adult")</f>
        <v>Senior</v>
      </c>
      <c r="G87" s="3" t="s">
        <v>13</v>
      </c>
      <c r="H87" s="3">
        <v>3</v>
      </c>
      <c r="I87" s="4">
        <v>30</v>
      </c>
      <c r="J87">
        <f t="shared" si="2"/>
        <v>90</v>
      </c>
      <c r="K87">
        <f t="shared" si="3"/>
        <v>1.3499999999999999</v>
      </c>
    </row>
    <row r="88" spans="1:11">
      <c r="A88" s="3">
        <v>87</v>
      </c>
      <c r="B88" s="2">
        <v>45252</v>
      </c>
      <c r="C88" s="3" t="s">
        <v>109</v>
      </c>
      <c r="D88" s="3" t="s">
        <v>16</v>
      </c>
      <c r="E88" s="3">
        <v>28</v>
      </c>
      <c r="F88" s="3" t="str" cm="1">
        <f t="array" ref="F88">_xlfn.IFS(E90&lt;30,"Young Adult", E90&gt;=50, "Senior",E90&gt;=30,"Adult")</f>
        <v>Senior</v>
      </c>
      <c r="G88" s="3" t="s">
        <v>13</v>
      </c>
      <c r="H88" s="3">
        <v>2</v>
      </c>
      <c r="I88" s="4">
        <v>50</v>
      </c>
      <c r="J88">
        <f t="shared" si="2"/>
        <v>100</v>
      </c>
      <c r="K88">
        <f t="shared" si="3"/>
        <v>1.5</v>
      </c>
    </row>
    <row r="89" spans="1:11">
      <c r="A89" s="3">
        <v>88</v>
      </c>
      <c r="B89" s="2">
        <v>45014</v>
      </c>
      <c r="C89" s="3" t="s">
        <v>110</v>
      </c>
      <c r="D89" s="3" t="s">
        <v>12</v>
      </c>
      <c r="E89" s="3">
        <v>56</v>
      </c>
      <c r="F89" s="3" t="str" cm="1">
        <f t="array" ref="F89">_xlfn.IFS(E91&lt;30,"Young Adult", E91&gt;=50, "Senior",E91&gt;=30,"Adult")</f>
        <v>Senior</v>
      </c>
      <c r="G89" s="3" t="s">
        <v>17</v>
      </c>
      <c r="H89" s="3">
        <v>1</v>
      </c>
      <c r="I89" s="4">
        <v>500</v>
      </c>
      <c r="J89">
        <f t="shared" si="2"/>
        <v>500</v>
      </c>
      <c r="K89">
        <f t="shared" si="3"/>
        <v>7.5</v>
      </c>
    </row>
    <row r="90" spans="1:11">
      <c r="A90" s="3">
        <v>89</v>
      </c>
      <c r="B90" s="2">
        <v>45200</v>
      </c>
      <c r="C90" s="3" t="s">
        <v>111</v>
      </c>
      <c r="D90" s="3" t="s">
        <v>16</v>
      </c>
      <c r="E90" s="3">
        <v>55</v>
      </c>
      <c r="F90" s="3" t="str" cm="1">
        <f t="array" ref="F90">_xlfn.IFS(E92&lt;30,"Young Adult", E92&gt;=50, "Senior",E92&gt;=30,"Adult")</f>
        <v>Senior</v>
      </c>
      <c r="G90" s="3" t="s">
        <v>20</v>
      </c>
      <c r="H90" s="3">
        <v>4</v>
      </c>
      <c r="I90" s="4">
        <v>500</v>
      </c>
      <c r="J90">
        <f t="shared" si="2"/>
        <v>2000</v>
      </c>
      <c r="K90">
        <f t="shared" si="3"/>
        <v>30</v>
      </c>
    </row>
    <row r="91" spans="1:11">
      <c r="A91" s="3">
        <v>90</v>
      </c>
      <c r="B91" s="2">
        <v>45052</v>
      </c>
      <c r="C91" s="3" t="s">
        <v>112</v>
      </c>
      <c r="D91" s="3" t="s">
        <v>16</v>
      </c>
      <c r="E91" s="3">
        <v>51</v>
      </c>
      <c r="F91" s="3" t="str" cm="1">
        <f t="array" ref="F91">_xlfn.IFS(E93&lt;30,"Young Adult", E93&gt;=50, "Senior",E93&gt;=30,"Adult")</f>
        <v>Senior</v>
      </c>
      <c r="G91" s="3" t="s">
        <v>20</v>
      </c>
      <c r="H91" s="3">
        <v>1</v>
      </c>
      <c r="I91" s="4">
        <v>30</v>
      </c>
      <c r="J91">
        <f t="shared" si="2"/>
        <v>30</v>
      </c>
      <c r="K91">
        <f t="shared" si="3"/>
        <v>0.44999999999999996</v>
      </c>
    </row>
    <row r="92" spans="1:11">
      <c r="A92" s="3">
        <v>91</v>
      </c>
      <c r="B92" s="2">
        <v>45010</v>
      </c>
      <c r="C92" s="3" t="s">
        <v>113</v>
      </c>
      <c r="D92" s="3" t="s">
        <v>16</v>
      </c>
      <c r="E92" s="3">
        <v>55</v>
      </c>
      <c r="F92" s="3" t="str" cm="1">
        <f t="array" ref="F92">_xlfn.IFS(E94&lt;30,"Young Adult", E94&gt;=50, "Senior",E94&gt;=30,"Adult")</f>
        <v>Adult</v>
      </c>
      <c r="G92" s="3" t="s">
        <v>20</v>
      </c>
      <c r="H92" s="3">
        <v>1</v>
      </c>
      <c r="I92" s="4">
        <v>500</v>
      </c>
      <c r="J92">
        <f t="shared" si="2"/>
        <v>500</v>
      </c>
      <c r="K92">
        <f t="shared" si="3"/>
        <v>7.5</v>
      </c>
    </row>
    <row r="93" spans="1:11">
      <c r="A93" s="3">
        <v>92</v>
      </c>
      <c r="B93" s="2">
        <v>45163</v>
      </c>
      <c r="C93" s="3" t="s">
        <v>114</v>
      </c>
      <c r="D93" s="3" t="s">
        <v>16</v>
      </c>
      <c r="E93" s="3">
        <v>51</v>
      </c>
      <c r="F93" s="3" t="str" cm="1">
        <f t="array" ref="F93">_xlfn.IFS(E95&lt;30,"Young Adult", E95&gt;=50, "Senior",E95&gt;=30,"Adult")</f>
        <v>Adult</v>
      </c>
      <c r="G93" s="3" t="s">
        <v>20</v>
      </c>
      <c r="H93" s="3">
        <v>4</v>
      </c>
      <c r="I93" s="4">
        <v>30</v>
      </c>
      <c r="J93">
        <f t="shared" si="2"/>
        <v>120</v>
      </c>
      <c r="K93">
        <f t="shared" si="3"/>
        <v>1.7999999999999998</v>
      </c>
    </row>
    <row r="94" spans="1:11">
      <c r="A94" s="3">
        <v>93</v>
      </c>
      <c r="B94" s="2">
        <v>45121</v>
      </c>
      <c r="C94" s="3" t="s">
        <v>115</v>
      </c>
      <c r="D94" s="3" t="s">
        <v>16</v>
      </c>
      <c r="E94" s="3">
        <v>35</v>
      </c>
      <c r="F94" s="3" t="str" cm="1">
        <f t="array" ref="F94">_xlfn.IFS(E96&lt;30,"Young Adult", E96&gt;=50, "Senior",E96&gt;=30,"Adult")</f>
        <v>Adult</v>
      </c>
      <c r="G94" s="3" t="s">
        <v>13</v>
      </c>
      <c r="H94" s="3">
        <v>4</v>
      </c>
      <c r="I94" s="4">
        <v>500</v>
      </c>
      <c r="J94">
        <f t="shared" si="2"/>
        <v>2000</v>
      </c>
      <c r="K94">
        <f t="shared" si="3"/>
        <v>30</v>
      </c>
    </row>
    <row r="95" spans="1:11">
      <c r="A95" s="3">
        <v>94</v>
      </c>
      <c r="B95" s="2">
        <v>45065</v>
      </c>
      <c r="C95" s="3" t="s">
        <v>116</v>
      </c>
      <c r="D95" s="3" t="s">
        <v>16</v>
      </c>
      <c r="E95" s="3">
        <v>47</v>
      </c>
      <c r="F95" s="3" t="str" cm="1">
        <f t="array" ref="F95">_xlfn.IFS(E97&lt;30,"Young Adult", E97&gt;=50, "Senior",E97&gt;=30,"Adult")</f>
        <v>Adult</v>
      </c>
      <c r="G95" s="3" t="s">
        <v>13</v>
      </c>
      <c r="H95" s="3">
        <v>2</v>
      </c>
      <c r="I95" s="4">
        <v>500</v>
      </c>
      <c r="J95">
        <f t="shared" si="2"/>
        <v>1000</v>
      </c>
      <c r="K95">
        <f t="shared" si="3"/>
        <v>15</v>
      </c>
    </row>
    <row r="96" spans="1:11">
      <c r="A96" s="3">
        <v>95</v>
      </c>
      <c r="B96" s="2">
        <v>45254</v>
      </c>
      <c r="C96" s="3" t="s">
        <v>117</v>
      </c>
      <c r="D96" s="3" t="s">
        <v>16</v>
      </c>
      <c r="E96" s="3">
        <v>32</v>
      </c>
      <c r="F96" s="3" t="str" cm="1">
        <f t="array" ref="F96">_xlfn.IFS(E98&lt;30,"Young Adult", E98&gt;=50, "Senior",E98&gt;=30,"Adult")</f>
        <v>Senior</v>
      </c>
      <c r="G96" s="3" t="s">
        <v>17</v>
      </c>
      <c r="H96" s="3">
        <v>2</v>
      </c>
      <c r="I96" s="4">
        <v>30</v>
      </c>
      <c r="J96">
        <f t="shared" si="2"/>
        <v>60</v>
      </c>
      <c r="K96">
        <f t="shared" si="3"/>
        <v>0.89999999999999991</v>
      </c>
    </row>
    <row r="97" spans="1:11">
      <c r="A97" s="3">
        <v>96</v>
      </c>
      <c r="B97" s="2">
        <v>45279</v>
      </c>
      <c r="C97" s="3" t="s">
        <v>118</v>
      </c>
      <c r="D97" s="3" t="s">
        <v>16</v>
      </c>
      <c r="E97" s="3">
        <v>44</v>
      </c>
      <c r="F97" s="3" t="str" cm="1">
        <f t="array" ref="F97">_xlfn.IFS(E99&lt;30,"Young Adult", E99&gt;=50, "Senior",E99&gt;=30,"Adult")</f>
        <v>Senior</v>
      </c>
      <c r="G97" s="3" t="s">
        <v>17</v>
      </c>
      <c r="H97" s="3">
        <v>2</v>
      </c>
      <c r="I97" s="4">
        <v>300</v>
      </c>
      <c r="J97">
        <f t="shared" si="2"/>
        <v>600</v>
      </c>
      <c r="K97">
        <f t="shared" si="3"/>
        <v>9</v>
      </c>
    </row>
    <row r="98" spans="1:11">
      <c r="A98" s="3">
        <v>97</v>
      </c>
      <c r="B98" s="2">
        <v>45212</v>
      </c>
      <c r="C98" s="3" t="s">
        <v>119</v>
      </c>
      <c r="D98" s="3" t="s">
        <v>16</v>
      </c>
      <c r="E98" s="3">
        <v>51</v>
      </c>
      <c r="F98" s="3" t="str" cm="1">
        <f t="array" ref="F98">_xlfn.IFS(E100&lt;30,"Young Adult", E100&gt;=50, "Senior",E100&gt;=30,"Adult")</f>
        <v>Senior</v>
      </c>
      <c r="G98" s="3" t="s">
        <v>13</v>
      </c>
      <c r="H98" s="3">
        <v>2</v>
      </c>
      <c r="I98" s="4">
        <v>500</v>
      </c>
      <c r="J98">
        <f t="shared" si="2"/>
        <v>1000</v>
      </c>
      <c r="K98">
        <f t="shared" si="3"/>
        <v>15</v>
      </c>
    </row>
    <row r="99" spans="1:11">
      <c r="A99" s="3">
        <v>98</v>
      </c>
      <c r="B99" s="2">
        <v>45039</v>
      </c>
      <c r="C99" s="3" t="s">
        <v>120</v>
      </c>
      <c r="D99" s="3" t="s">
        <v>16</v>
      </c>
      <c r="E99" s="3">
        <v>55</v>
      </c>
      <c r="F99" s="3" t="str" cm="1">
        <f t="array" ref="F99">_xlfn.IFS(E101&lt;30,"Young Adult", E101&gt;=50, "Senior",E101&gt;=30,"Adult")</f>
        <v>Adult</v>
      </c>
      <c r="G99" s="3" t="s">
        <v>13</v>
      </c>
      <c r="H99" s="3">
        <v>2</v>
      </c>
      <c r="I99" s="4">
        <v>50</v>
      </c>
      <c r="J99">
        <f t="shared" si="2"/>
        <v>100</v>
      </c>
      <c r="K99">
        <f t="shared" si="3"/>
        <v>1.5</v>
      </c>
    </row>
    <row r="100" spans="1:11">
      <c r="A100" s="3">
        <v>99</v>
      </c>
      <c r="B100" s="2">
        <v>45277</v>
      </c>
      <c r="C100" s="3" t="s">
        <v>121</v>
      </c>
      <c r="D100" s="3" t="s">
        <v>16</v>
      </c>
      <c r="E100" s="3">
        <v>50</v>
      </c>
      <c r="F100" s="3" t="str" cm="1">
        <f t="array" ref="F100">_xlfn.IFS(E102&lt;30,"Young Adult", E102&gt;=50, "Senior",E102&gt;=30,"Adult")</f>
        <v>Adult</v>
      </c>
      <c r="G100" s="3" t="s">
        <v>20</v>
      </c>
      <c r="H100" s="3">
        <v>4</v>
      </c>
      <c r="I100" s="4">
        <v>300</v>
      </c>
      <c r="J100">
        <f t="shared" si="2"/>
        <v>1200</v>
      </c>
      <c r="K100">
        <f t="shared" si="3"/>
        <v>18</v>
      </c>
    </row>
    <row r="101" spans="1:11">
      <c r="A101" s="3">
        <v>100</v>
      </c>
      <c r="B101" s="2">
        <v>45093</v>
      </c>
      <c r="C101" s="3" t="s">
        <v>122</v>
      </c>
      <c r="D101" s="3" t="s">
        <v>12</v>
      </c>
      <c r="E101" s="3">
        <v>41</v>
      </c>
      <c r="F101" s="3" t="str" cm="1">
        <f t="array" ref="F101">_xlfn.IFS(E103&lt;30,"Young Adult", E103&gt;=50, "Senior",E103&gt;=30,"Adult")</f>
        <v>Adult</v>
      </c>
      <c r="G101" s="3" t="s">
        <v>20</v>
      </c>
      <c r="H101" s="3">
        <v>1</v>
      </c>
      <c r="I101" s="4">
        <v>30</v>
      </c>
      <c r="J101">
        <f t="shared" si="2"/>
        <v>30</v>
      </c>
      <c r="K101">
        <f t="shared" si="3"/>
        <v>0.44999999999999996</v>
      </c>
    </row>
    <row r="102" spans="1:11">
      <c r="A102" s="3">
        <v>101</v>
      </c>
      <c r="B102" s="2">
        <v>44955</v>
      </c>
      <c r="C102" s="3" t="s">
        <v>123</v>
      </c>
      <c r="D102" s="3" t="s">
        <v>12</v>
      </c>
      <c r="E102" s="3">
        <v>32</v>
      </c>
      <c r="F102" s="3" t="str" cm="1">
        <f t="array" ref="F102">_xlfn.IFS(E104&lt;30,"Young Adult", E104&gt;=50, "Senior",E104&gt;=30,"Adult")</f>
        <v>Senior</v>
      </c>
      <c r="G102" s="3" t="s">
        <v>17</v>
      </c>
      <c r="H102" s="3">
        <v>2</v>
      </c>
      <c r="I102" s="4">
        <v>300</v>
      </c>
      <c r="J102">
        <f t="shared" si="2"/>
        <v>600</v>
      </c>
      <c r="K102">
        <f t="shared" si="3"/>
        <v>9</v>
      </c>
    </row>
    <row r="103" spans="1:11">
      <c r="A103" s="3">
        <v>102</v>
      </c>
      <c r="B103" s="2">
        <v>45044</v>
      </c>
      <c r="C103" s="3" t="s">
        <v>124</v>
      </c>
      <c r="D103" s="3" t="s">
        <v>16</v>
      </c>
      <c r="E103" s="3">
        <v>47</v>
      </c>
      <c r="F103" s="3" t="str" cm="1">
        <f t="array" ref="F103">_xlfn.IFS(E105&lt;30,"Young Adult", E105&gt;=50, "Senior",E105&gt;=30,"Adult")</f>
        <v>Adult</v>
      </c>
      <c r="G103" s="3" t="s">
        <v>13</v>
      </c>
      <c r="H103" s="3">
        <v>2</v>
      </c>
      <c r="I103" s="4">
        <v>25</v>
      </c>
      <c r="J103">
        <f t="shared" si="2"/>
        <v>50</v>
      </c>
      <c r="K103">
        <f t="shared" si="3"/>
        <v>0.75</v>
      </c>
    </row>
    <row r="104" spans="1:11">
      <c r="A104" s="3">
        <v>103</v>
      </c>
      <c r="B104" s="2">
        <v>44943</v>
      </c>
      <c r="C104" s="3" t="s">
        <v>125</v>
      </c>
      <c r="D104" s="3" t="s">
        <v>16</v>
      </c>
      <c r="E104" s="3">
        <v>59</v>
      </c>
      <c r="F104" s="3" t="str" cm="1">
        <f t="array" ref="F104">_xlfn.IFS(E106&lt;30,"Young Adult", E106&gt;=50, "Senior",E106&gt;=30,"Adult")</f>
        <v>Young Adult</v>
      </c>
      <c r="G104" s="3" t="s">
        <v>17</v>
      </c>
      <c r="H104" s="3">
        <v>1</v>
      </c>
      <c r="I104" s="4">
        <v>25</v>
      </c>
      <c r="J104">
        <f t="shared" si="2"/>
        <v>25</v>
      </c>
      <c r="K104">
        <f t="shared" si="3"/>
        <v>0.375</v>
      </c>
    </row>
    <row r="105" spans="1:11">
      <c r="A105" s="3">
        <v>104</v>
      </c>
      <c r="B105" s="2">
        <v>45088</v>
      </c>
      <c r="C105" s="3" t="s">
        <v>126</v>
      </c>
      <c r="D105" s="3" t="s">
        <v>16</v>
      </c>
      <c r="E105" s="3">
        <v>34</v>
      </c>
      <c r="F105" s="3" t="str" cm="1">
        <f t="array" ref="F105">_xlfn.IFS(E107&lt;30,"Young Adult", E107&gt;=50, "Senior",E107&gt;=30,"Adult")</f>
        <v>Adult</v>
      </c>
      <c r="G105" s="3" t="s">
        <v>13</v>
      </c>
      <c r="H105" s="3">
        <v>2</v>
      </c>
      <c r="I105" s="4">
        <v>500</v>
      </c>
      <c r="J105">
        <f t="shared" si="2"/>
        <v>1000</v>
      </c>
      <c r="K105">
        <f t="shared" si="3"/>
        <v>15</v>
      </c>
    </row>
    <row r="106" spans="1:11">
      <c r="A106" s="3">
        <v>105</v>
      </c>
      <c r="B106" s="2">
        <v>45132</v>
      </c>
      <c r="C106" s="3" t="s">
        <v>127</v>
      </c>
      <c r="D106" s="3" t="s">
        <v>16</v>
      </c>
      <c r="E106" s="3">
        <v>22</v>
      </c>
      <c r="F106" s="3" t="str" cm="1">
        <f t="array" ref="F106">_xlfn.IFS(E108&lt;30,"Young Adult", E108&gt;=50, "Senior",E108&gt;=30,"Adult")</f>
        <v>Young Adult</v>
      </c>
      <c r="G106" s="3" t="s">
        <v>20</v>
      </c>
      <c r="H106" s="3">
        <v>1</v>
      </c>
      <c r="I106" s="4">
        <v>500</v>
      </c>
      <c r="J106">
        <f t="shared" si="2"/>
        <v>500</v>
      </c>
      <c r="K106">
        <f t="shared" si="3"/>
        <v>7.5</v>
      </c>
    </row>
    <row r="107" spans="1:11">
      <c r="A107" s="3">
        <v>106</v>
      </c>
      <c r="B107" s="2">
        <v>45064</v>
      </c>
      <c r="C107" s="3" t="s">
        <v>128</v>
      </c>
      <c r="D107" s="3" t="s">
        <v>16</v>
      </c>
      <c r="E107" s="3">
        <v>46</v>
      </c>
      <c r="F107" s="3" t="str" cm="1">
        <f t="array" ref="F107">_xlfn.IFS(E109&lt;30,"Young Adult", E109&gt;=50, "Senior",E109&gt;=30,"Adult")</f>
        <v>Young Adult</v>
      </c>
      <c r="G107" s="3" t="s">
        <v>17</v>
      </c>
      <c r="H107" s="3">
        <v>1</v>
      </c>
      <c r="I107" s="4">
        <v>50</v>
      </c>
      <c r="J107">
        <f t="shared" si="2"/>
        <v>50</v>
      </c>
      <c r="K107">
        <f t="shared" si="3"/>
        <v>0.75</v>
      </c>
    </row>
    <row r="108" spans="1:11">
      <c r="A108" s="3">
        <v>107</v>
      </c>
      <c r="B108" s="2">
        <v>44960</v>
      </c>
      <c r="C108" s="3" t="s">
        <v>129</v>
      </c>
      <c r="D108" s="3" t="s">
        <v>16</v>
      </c>
      <c r="E108" s="3">
        <v>21</v>
      </c>
      <c r="F108" s="3" t="str" cm="1">
        <f t="array" ref="F108">_xlfn.IFS(E110&lt;30,"Young Adult", E110&gt;=50, "Senior",E110&gt;=30,"Adult")</f>
        <v>Adult</v>
      </c>
      <c r="G108" s="3" t="s">
        <v>17</v>
      </c>
      <c r="H108" s="3">
        <v>4</v>
      </c>
      <c r="I108" s="4">
        <v>300</v>
      </c>
      <c r="J108">
        <f t="shared" si="2"/>
        <v>1200</v>
      </c>
      <c r="K108">
        <f t="shared" si="3"/>
        <v>18</v>
      </c>
    </row>
    <row r="109" spans="1:11">
      <c r="A109" s="3">
        <v>108</v>
      </c>
      <c r="B109" s="2">
        <v>45035</v>
      </c>
      <c r="C109" s="3" t="s">
        <v>130</v>
      </c>
      <c r="D109" s="3" t="s">
        <v>16</v>
      </c>
      <c r="E109" s="3">
        <v>27</v>
      </c>
      <c r="F109" s="3" t="str" cm="1">
        <f t="array" ref="F109">_xlfn.IFS(E111&lt;30,"Young Adult", E111&gt;=50, "Senior",E111&gt;=30,"Adult")</f>
        <v>Young Adult</v>
      </c>
      <c r="G109" s="3" t="s">
        <v>13</v>
      </c>
      <c r="H109" s="3">
        <v>3</v>
      </c>
      <c r="I109" s="4">
        <v>25</v>
      </c>
      <c r="J109">
        <f t="shared" si="2"/>
        <v>75</v>
      </c>
      <c r="K109">
        <f t="shared" si="3"/>
        <v>1.125</v>
      </c>
    </row>
    <row r="110" spans="1:11">
      <c r="A110" s="3">
        <v>109</v>
      </c>
      <c r="B110" s="2">
        <v>45217</v>
      </c>
      <c r="C110" s="3" t="s">
        <v>131</v>
      </c>
      <c r="D110" s="3" t="s">
        <v>16</v>
      </c>
      <c r="E110" s="3">
        <v>34</v>
      </c>
      <c r="F110" s="3" t="str" cm="1">
        <f t="array" ref="F110">_xlfn.IFS(E112&lt;30,"Young Adult", E112&gt;=50, "Senior",E112&gt;=30,"Adult")</f>
        <v>Adult</v>
      </c>
      <c r="G110" s="3" t="s">
        <v>20</v>
      </c>
      <c r="H110" s="3">
        <v>4</v>
      </c>
      <c r="I110" s="4">
        <v>500</v>
      </c>
      <c r="J110">
        <f t="shared" si="2"/>
        <v>2000</v>
      </c>
      <c r="K110">
        <f t="shared" si="3"/>
        <v>30</v>
      </c>
    </row>
    <row r="111" spans="1:11">
      <c r="A111" s="3">
        <v>110</v>
      </c>
      <c r="B111" s="2">
        <v>45088</v>
      </c>
      <c r="C111" s="3" t="s">
        <v>132</v>
      </c>
      <c r="D111" s="3" t="s">
        <v>12</v>
      </c>
      <c r="E111" s="3">
        <v>27</v>
      </c>
      <c r="F111" s="3" t="str" cm="1">
        <f t="array" ref="F111">_xlfn.IFS(E113&lt;30,"Young Adult", E113&gt;=50, "Senior",E113&gt;=30,"Adult")</f>
        <v>Adult</v>
      </c>
      <c r="G111" s="3" t="s">
        <v>17</v>
      </c>
      <c r="H111" s="3">
        <v>3</v>
      </c>
      <c r="I111" s="4">
        <v>300</v>
      </c>
      <c r="J111">
        <f t="shared" si="2"/>
        <v>900</v>
      </c>
      <c r="K111">
        <f t="shared" si="3"/>
        <v>13.5</v>
      </c>
    </row>
    <row r="112" spans="1:11">
      <c r="A112" s="3">
        <v>111</v>
      </c>
      <c r="B112" s="2">
        <v>45035</v>
      </c>
      <c r="C112" s="3" t="s">
        <v>133</v>
      </c>
      <c r="D112" s="3" t="s">
        <v>16</v>
      </c>
      <c r="E112" s="3">
        <v>34</v>
      </c>
      <c r="F112" s="3" t="str" cm="1">
        <f t="array" ref="F112">_xlfn.IFS(E114&lt;30,"Young Adult", E114&gt;=50, "Senior",E114&gt;=30,"Adult")</f>
        <v>Adult</v>
      </c>
      <c r="G112" s="3" t="s">
        <v>20</v>
      </c>
      <c r="H112" s="3">
        <v>3</v>
      </c>
      <c r="I112" s="4">
        <v>500</v>
      </c>
      <c r="J112">
        <f t="shared" si="2"/>
        <v>1500</v>
      </c>
      <c r="K112">
        <f t="shared" si="3"/>
        <v>22.5</v>
      </c>
    </row>
    <row r="113" spans="1:11">
      <c r="A113" s="3">
        <v>112</v>
      </c>
      <c r="B113" s="2">
        <v>45262</v>
      </c>
      <c r="C113" s="3" t="s">
        <v>134</v>
      </c>
      <c r="D113" s="3" t="s">
        <v>12</v>
      </c>
      <c r="E113" s="3">
        <v>37</v>
      </c>
      <c r="F113" s="3" t="str" cm="1">
        <f t="array" ref="F113">_xlfn.IFS(E115&lt;30,"Young Adult", E115&gt;=50, "Senior",E115&gt;=30,"Adult")</f>
        <v>Young Adult</v>
      </c>
      <c r="G113" s="3" t="s">
        <v>17</v>
      </c>
      <c r="H113" s="3">
        <v>3</v>
      </c>
      <c r="I113" s="4">
        <v>500</v>
      </c>
      <c r="J113">
        <f t="shared" si="2"/>
        <v>1500</v>
      </c>
      <c r="K113">
        <f t="shared" si="3"/>
        <v>22.5</v>
      </c>
    </row>
    <row r="114" spans="1:11">
      <c r="A114" s="3">
        <v>113</v>
      </c>
      <c r="B114" s="2">
        <v>45182</v>
      </c>
      <c r="C114" s="3" t="s">
        <v>135</v>
      </c>
      <c r="D114" s="3" t="s">
        <v>16</v>
      </c>
      <c r="E114" s="3">
        <v>41</v>
      </c>
      <c r="F114" s="3" t="str" cm="1">
        <f t="array" ref="F114">_xlfn.IFS(E116&lt;30,"Young Adult", E116&gt;=50, "Senior",E116&gt;=30,"Adult")</f>
        <v>Senior</v>
      </c>
      <c r="G114" s="3" t="s">
        <v>20</v>
      </c>
      <c r="H114" s="3">
        <v>2</v>
      </c>
      <c r="I114" s="4">
        <v>25</v>
      </c>
      <c r="J114">
        <f t="shared" si="2"/>
        <v>50</v>
      </c>
      <c r="K114">
        <f t="shared" si="3"/>
        <v>0.75</v>
      </c>
    </row>
    <row r="115" spans="1:11">
      <c r="A115" s="3">
        <v>114</v>
      </c>
      <c r="B115" s="2">
        <v>45129</v>
      </c>
      <c r="C115" s="3" t="s">
        <v>136</v>
      </c>
      <c r="D115" s="3" t="s">
        <v>16</v>
      </c>
      <c r="E115" s="3">
        <v>22</v>
      </c>
      <c r="F115" s="3" t="str" cm="1">
        <f t="array" ref="F115">_xlfn.IFS(E117&lt;30,"Young Adult", E117&gt;=50, "Senior",E117&gt;=30,"Adult")</f>
        <v>Young Adult</v>
      </c>
      <c r="G115" s="3" t="s">
        <v>13</v>
      </c>
      <c r="H115" s="3">
        <v>4</v>
      </c>
      <c r="I115" s="4">
        <v>25</v>
      </c>
      <c r="J115">
        <f t="shared" si="2"/>
        <v>100</v>
      </c>
      <c r="K115">
        <f t="shared" si="3"/>
        <v>1.5</v>
      </c>
    </row>
    <row r="116" spans="1:11">
      <c r="A116" s="3">
        <v>115</v>
      </c>
      <c r="B116" s="2">
        <v>45256</v>
      </c>
      <c r="C116" s="3" t="s">
        <v>137</v>
      </c>
      <c r="D116" s="3" t="s">
        <v>12</v>
      </c>
      <c r="E116" s="3">
        <v>51</v>
      </c>
      <c r="F116" s="3" t="str" cm="1">
        <f t="array" ref="F116">_xlfn.IFS(E118&lt;30,"Young Adult", E118&gt;=50, "Senior",E118&gt;=30,"Adult")</f>
        <v>Young Adult</v>
      </c>
      <c r="G116" s="3" t="s">
        <v>17</v>
      </c>
      <c r="H116" s="3">
        <v>3</v>
      </c>
      <c r="I116" s="4">
        <v>500</v>
      </c>
      <c r="J116">
        <f t="shared" si="2"/>
        <v>1500</v>
      </c>
      <c r="K116">
        <f t="shared" si="3"/>
        <v>22.5</v>
      </c>
    </row>
    <row r="117" spans="1:11">
      <c r="A117" s="3">
        <v>116</v>
      </c>
      <c r="B117" s="2">
        <v>45161</v>
      </c>
      <c r="C117" s="3" t="s">
        <v>138</v>
      </c>
      <c r="D117" s="3" t="s">
        <v>16</v>
      </c>
      <c r="E117" s="3">
        <v>23</v>
      </c>
      <c r="F117" s="3" t="str" cm="1">
        <f t="array" ref="F117">_xlfn.IFS(E119&lt;30,"Young Adult", E119&gt;=50, "Senior",E119&gt;=30,"Adult")</f>
        <v>Adult</v>
      </c>
      <c r="G117" s="3" t="s">
        <v>17</v>
      </c>
      <c r="H117" s="3">
        <v>1</v>
      </c>
      <c r="I117" s="4">
        <v>30</v>
      </c>
      <c r="J117">
        <f t="shared" si="2"/>
        <v>30</v>
      </c>
      <c r="K117">
        <f t="shared" si="3"/>
        <v>0.44999999999999996</v>
      </c>
    </row>
    <row r="118" spans="1:11">
      <c r="A118" s="3">
        <v>117</v>
      </c>
      <c r="B118" s="2">
        <v>45000</v>
      </c>
      <c r="C118" s="3" t="s">
        <v>139</v>
      </c>
      <c r="D118" s="3" t="s">
        <v>12</v>
      </c>
      <c r="E118" s="3">
        <v>19</v>
      </c>
      <c r="F118" s="3" t="str" cm="1">
        <f t="array" ref="F118">_xlfn.IFS(E120&lt;30,"Young Adult", E120&gt;=50, "Senior",E120&gt;=30,"Adult")</f>
        <v>Senior</v>
      </c>
      <c r="G118" s="3" t="s">
        <v>20</v>
      </c>
      <c r="H118" s="3">
        <v>2</v>
      </c>
      <c r="I118" s="4">
        <v>500</v>
      </c>
      <c r="J118">
        <f t="shared" si="2"/>
        <v>1000</v>
      </c>
      <c r="K118">
        <f t="shared" si="3"/>
        <v>15</v>
      </c>
    </row>
    <row r="119" spans="1:11">
      <c r="A119" s="3">
        <v>118</v>
      </c>
      <c r="B119" s="2">
        <v>45062</v>
      </c>
      <c r="C119" s="3" t="s">
        <v>140</v>
      </c>
      <c r="D119" s="3" t="s">
        <v>16</v>
      </c>
      <c r="E119" s="3">
        <v>30</v>
      </c>
      <c r="F119" s="3" t="str" cm="1">
        <f t="array" ref="F119">_xlfn.IFS(E121&lt;30,"Young Adult", E121&gt;=50, "Senior",E121&gt;=30,"Adult")</f>
        <v>Senior</v>
      </c>
      <c r="G119" s="3" t="s">
        <v>20</v>
      </c>
      <c r="H119" s="3">
        <v>4</v>
      </c>
      <c r="I119" s="4">
        <v>500</v>
      </c>
      <c r="J119">
        <f t="shared" si="2"/>
        <v>2000</v>
      </c>
      <c r="K119">
        <f t="shared" si="3"/>
        <v>30</v>
      </c>
    </row>
    <row r="120" spans="1:11">
      <c r="A120" s="3">
        <v>119</v>
      </c>
      <c r="B120" s="2">
        <v>44998</v>
      </c>
      <c r="C120" s="3" t="s">
        <v>141</v>
      </c>
      <c r="D120" s="3" t="s">
        <v>16</v>
      </c>
      <c r="E120" s="3">
        <v>60</v>
      </c>
      <c r="F120" s="3" t="str" cm="1">
        <f t="array" ref="F120">_xlfn.IFS(E122&lt;30,"Young Adult", E122&gt;=50, "Senior",E122&gt;=30,"Adult")</f>
        <v>Young Adult</v>
      </c>
      <c r="G120" s="3" t="s">
        <v>17</v>
      </c>
      <c r="H120" s="3">
        <v>3</v>
      </c>
      <c r="I120" s="4">
        <v>50</v>
      </c>
      <c r="J120">
        <f t="shared" si="2"/>
        <v>150</v>
      </c>
      <c r="K120">
        <f t="shared" si="3"/>
        <v>2.25</v>
      </c>
    </row>
    <row r="121" spans="1:11">
      <c r="A121" s="3">
        <v>120</v>
      </c>
      <c r="B121" s="2">
        <v>45053</v>
      </c>
      <c r="C121" s="3" t="s">
        <v>142</v>
      </c>
      <c r="D121" s="3" t="s">
        <v>12</v>
      </c>
      <c r="E121" s="3">
        <v>60</v>
      </c>
      <c r="F121" s="3" t="str" cm="1">
        <f t="array" ref="F121">_xlfn.IFS(E123&lt;30,"Young Adult", E123&gt;=50, "Senior",E123&gt;=30,"Adult")</f>
        <v>Senior</v>
      </c>
      <c r="G121" s="3" t="s">
        <v>13</v>
      </c>
      <c r="H121" s="3">
        <v>1</v>
      </c>
      <c r="I121" s="4">
        <v>50</v>
      </c>
      <c r="J121">
        <f t="shared" si="2"/>
        <v>50</v>
      </c>
      <c r="K121">
        <f t="shared" si="3"/>
        <v>0.75</v>
      </c>
    </row>
    <row r="122" spans="1:11">
      <c r="A122" s="3">
        <v>121</v>
      </c>
      <c r="B122" s="2">
        <v>45214</v>
      </c>
      <c r="C122" s="3" t="s">
        <v>143</v>
      </c>
      <c r="D122" s="3" t="s">
        <v>16</v>
      </c>
      <c r="E122" s="3">
        <v>28</v>
      </c>
      <c r="F122" s="3" t="str" cm="1">
        <f t="array" ref="F122">_xlfn.IFS(E124&lt;30,"Young Adult", E124&gt;=50, "Senior",E124&gt;=30,"Adult")</f>
        <v>Adult</v>
      </c>
      <c r="G122" s="3" t="s">
        <v>20</v>
      </c>
      <c r="H122" s="3">
        <v>4</v>
      </c>
      <c r="I122" s="4">
        <v>50</v>
      </c>
      <c r="J122">
        <f t="shared" si="2"/>
        <v>200</v>
      </c>
      <c r="K122">
        <f t="shared" si="3"/>
        <v>3</v>
      </c>
    </row>
    <row r="123" spans="1:11">
      <c r="A123" s="3">
        <v>122</v>
      </c>
      <c r="B123" s="2">
        <v>45202</v>
      </c>
      <c r="C123" s="3" t="s">
        <v>144</v>
      </c>
      <c r="D123" s="3" t="s">
        <v>12</v>
      </c>
      <c r="E123" s="3">
        <v>64</v>
      </c>
      <c r="F123" s="3" t="str" cm="1">
        <f t="array" ref="F123">_xlfn.IFS(E125&lt;30,"Young Adult", E125&gt;=50, "Senior",E125&gt;=30,"Adult")</f>
        <v>Adult</v>
      </c>
      <c r="G123" s="3" t="s">
        <v>20</v>
      </c>
      <c r="H123" s="3">
        <v>4</v>
      </c>
      <c r="I123" s="4">
        <v>30</v>
      </c>
      <c r="J123">
        <f t="shared" si="2"/>
        <v>120</v>
      </c>
      <c r="K123">
        <f t="shared" si="3"/>
        <v>1.7999999999999998</v>
      </c>
    </row>
    <row r="124" spans="1:11">
      <c r="A124" s="3">
        <v>123</v>
      </c>
      <c r="B124" s="2">
        <v>45061</v>
      </c>
      <c r="C124" s="3" t="s">
        <v>145</v>
      </c>
      <c r="D124" s="3" t="s">
        <v>16</v>
      </c>
      <c r="E124" s="3">
        <v>40</v>
      </c>
      <c r="F124" s="3" t="str" cm="1">
        <f t="array" ref="F124">_xlfn.IFS(E126&lt;30,"Young Adult", E126&gt;=50, "Senior",E126&gt;=30,"Adult")</f>
        <v>Adult</v>
      </c>
      <c r="G124" s="3" t="s">
        <v>20</v>
      </c>
      <c r="H124" s="3">
        <v>2</v>
      </c>
      <c r="I124" s="4">
        <v>30</v>
      </c>
      <c r="J124">
        <f t="shared" si="2"/>
        <v>60</v>
      </c>
      <c r="K124">
        <f t="shared" si="3"/>
        <v>0.89999999999999991</v>
      </c>
    </row>
    <row r="125" spans="1:11">
      <c r="A125" s="3">
        <v>124</v>
      </c>
      <c r="B125" s="2">
        <v>45226</v>
      </c>
      <c r="C125" s="3" t="s">
        <v>146</v>
      </c>
      <c r="D125" s="3" t="s">
        <v>12</v>
      </c>
      <c r="E125" s="3">
        <v>33</v>
      </c>
      <c r="F125" s="3" t="str" cm="1">
        <f t="array" ref="F125">_xlfn.IFS(E127&lt;30,"Young Adult", E127&gt;=50, "Senior",E127&gt;=30,"Adult")</f>
        <v>Young Adult</v>
      </c>
      <c r="G125" s="3" t="s">
        <v>17</v>
      </c>
      <c r="H125" s="3">
        <v>4</v>
      </c>
      <c r="I125" s="4">
        <v>500</v>
      </c>
      <c r="J125">
        <f t="shared" si="2"/>
        <v>2000</v>
      </c>
      <c r="K125">
        <f t="shared" si="3"/>
        <v>30</v>
      </c>
    </row>
    <row r="126" spans="1:11">
      <c r="A126" s="3">
        <v>125</v>
      </c>
      <c r="B126" s="2">
        <v>45146</v>
      </c>
      <c r="C126" s="3" t="s">
        <v>147</v>
      </c>
      <c r="D126" s="3" t="s">
        <v>12</v>
      </c>
      <c r="E126" s="3">
        <v>48</v>
      </c>
      <c r="F126" s="3" t="str" cm="1">
        <f t="array" ref="F126">_xlfn.IFS(E128&lt;30,"Young Adult", E128&gt;=50, "Senior",E128&gt;=30,"Adult")</f>
        <v>Adult</v>
      </c>
      <c r="G126" s="3" t="s">
        <v>17</v>
      </c>
      <c r="H126" s="3">
        <v>2</v>
      </c>
      <c r="I126" s="4">
        <v>50</v>
      </c>
      <c r="J126">
        <f t="shared" si="2"/>
        <v>100</v>
      </c>
      <c r="K126">
        <f t="shared" si="3"/>
        <v>1.5</v>
      </c>
    </row>
    <row r="127" spans="1:11">
      <c r="A127" s="3">
        <v>126</v>
      </c>
      <c r="B127" s="2">
        <v>45225</v>
      </c>
      <c r="C127" s="3" t="s">
        <v>148</v>
      </c>
      <c r="D127" s="3" t="s">
        <v>16</v>
      </c>
      <c r="E127" s="3">
        <v>28</v>
      </c>
      <c r="F127" s="3" t="str" cm="1">
        <f t="array" ref="F127">_xlfn.IFS(E129&lt;30,"Young Adult", E129&gt;=50, "Senior",E129&gt;=30,"Adult")</f>
        <v>Young Adult</v>
      </c>
      <c r="G127" s="3" t="s">
        <v>17</v>
      </c>
      <c r="H127" s="3">
        <v>3</v>
      </c>
      <c r="I127" s="4">
        <v>30</v>
      </c>
      <c r="J127">
        <f t="shared" si="2"/>
        <v>90</v>
      </c>
      <c r="K127">
        <f t="shared" si="3"/>
        <v>1.3499999999999999</v>
      </c>
    </row>
    <row r="128" spans="1:11">
      <c r="A128" s="3">
        <v>127</v>
      </c>
      <c r="B128" s="2">
        <v>45131</v>
      </c>
      <c r="C128" s="3" t="s">
        <v>149</v>
      </c>
      <c r="D128" s="3" t="s">
        <v>16</v>
      </c>
      <c r="E128" s="3">
        <v>33</v>
      </c>
      <c r="F128" s="3" t="str" cm="1">
        <f t="array" ref="F128">_xlfn.IFS(E130&lt;30,"Young Adult", E130&gt;=50, "Senior",E130&gt;=30,"Adult")</f>
        <v>Young Adult</v>
      </c>
      <c r="G128" s="3" t="s">
        <v>17</v>
      </c>
      <c r="H128" s="3">
        <v>2</v>
      </c>
      <c r="I128" s="4">
        <v>25</v>
      </c>
      <c r="J128">
        <f t="shared" si="2"/>
        <v>50</v>
      </c>
      <c r="K128">
        <f t="shared" si="3"/>
        <v>0.75</v>
      </c>
    </row>
    <row r="129" spans="1:11">
      <c r="A129" s="3">
        <v>128</v>
      </c>
      <c r="B129" s="2">
        <v>45112</v>
      </c>
      <c r="C129" s="3" t="s">
        <v>150</v>
      </c>
      <c r="D129" s="3" t="s">
        <v>12</v>
      </c>
      <c r="E129" s="3">
        <v>25</v>
      </c>
      <c r="F129" s="3" t="str" cm="1">
        <f t="array" ref="F129">_xlfn.IFS(E131&lt;30,"Young Adult", E131&gt;=50, "Senior",E131&gt;=30,"Adult")</f>
        <v>Senior</v>
      </c>
      <c r="G129" s="3" t="s">
        <v>13</v>
      </c>
      <c r="H129" s="3">
        <v>1</v>
      </c>
      <c r="I129" s="4">
        <v>500</v>
      </c>
      <c r="J129">
        <f t="shared" si="2"/>
        <v>500</v>
      </c>
      <c r="K129">
        <f t="shared" si="3"/>
        <v>7.5</v>
      </c>
    </row>
    <row r="130" spans="1:11">
      <c r="A130" s="3">
        <v>129</v>
      </c>
      <c r="B130" s="2">
        <v>45039</v>
      </c>
      <c r="C130" s="3" t="s">
        <v>151</v>
      </c>
      <c r="D130" s="3" t="s">
        <v>16</v>
      </c>
      <c r="E130" s="3">
        <v>21</v>
      </c>
      <c r="F130" s="3" t="str" cm="1">
        <f t="array" ref="F130">_xlfn.IFS(E132&lt;30,"Young Adult", E132&gt;=50, "Senior",E132&gt;=30,"Adult")</f>
        <v>Young Adult</v>
      </c>
      <c r="G130" s="3" t="s">
        <v>13</v>
      </c>
      <c r="H130" s="3">
        <v>2</v>
      </c>
      <c r="I130" s="4">
        <v>300</v>
      </c>
      <c r="J130">
        <f t="shared" ref="J130:J193" si="4">H130*I130</f>
        <v>600</v>
      </c>
      <c r="K130">
        <f t="shared" ref="K130:K193" si="5">J130*$N$3</f>
        <v>9</v>
      </c>
    </row>
    <row r="131" spans="1:11">
      <c r="A131" s="3">
        <v>130</v>
      </c>
      <c r="B131" s="2">
        <v>44997</v>
      </c>
      <c r="C131" s="3" t="s">
        <v>152</v>
      </c>
      <c r="D131" s="3" t="s">
        <v>16</v>
      </c>
      <c r="E131" s="3">
        <v>57</v>
      </c>
      <c r="F131" s="3" t="str" cm="1">
        <f t="array" ref="F131">_xlfn.IFS(E133&lt;30,"Young Adult", E133&gt;=50, "Senior",E133&gt;=30,"Adult")</f>
        <v>Adult</v>
      </c>
      <c r="G131" s="3" t="s">
        <v>17</v>
      </c>
      <c r="H131" s="3">
        <v>1</v>
      </c>
      <c r="I131" s="4">
        <v>500</v>
      </c>
      <c r="J131">
        <f t="shared" si="4"/>
        <v>500</v>
      </c>
      <c r="K131">
        <f t="shared" si="5"/>
        <v>7.5</v>
      </c>
    </row>
    <row r="132" spans="1:11">
      <c r="A132" s="3">
        <v>131</v>
      </c>
      <c r="B132" s="2">
        <v>45187</v>
      </c>
      <c r="C132" s="3" t="s">
        <v>153</v>
      </c>
      <c r="D132" s="3" t="s">
        <v>16</v>
      </c>
      <c r="E132" s="3">
        <v>21</v>
      </c>
      <c r="F132" s="3" t="str" cm="1">
        <f t="array" ref="F132">_xlfn.IFS(E134&lt;30,"Young Adult", E134&gt;=50, "Senior",E134&gt;=30,"Adult")</f>
        <v>Young Adult</v>
      </c>
      <c r="G132" s="3" t="s">
        <v>13</v>
      </c>
      <c r="H132" s="3">
        <v>2</v>
      </c>
      <c r="I132" s="4">
        <v>300</v>
      </c>
      <c r="J132">
        <f t="shared" si="4"/>
        <v>600</v>
      </c>
      <c r="K132">
        <f t="shared" si="5"/>
        <v>9</v>
      </c>
    </row>
    <row r="133" spans="1:11">
      <c r="A133" s="3">
        <v>132</v>
      </c>
      <c r="B133" s="2">
        <v>45179</v>
      </c>
      <c r="C133" s="3" t="s">
        <v>154</v>
      </c>
      <c r="D133" s="3" t="s">
        <v>12</v>
      </c>
      <c r="E133" s="3">
        <v>42</v>
      </c>
      <c r="F133" s="3" t="str" cm="1">
        <f t="array" ref="F133">_xlfn.IFS(E135&lt;30,"Young Adult", E135&gt;=50, "Senior",E135&gt;=30,"Adult")</f>
        <v>Adult</v>
      </c>
      <c r="G133" s="3" t="s">
        <v>20</v>
      </c>
      <c r="H133" s="3">
        <v>4</v>
      </c>
      <c r="I133" s="4">
        <v>50</v>
      </c>
      <c r="J133">
        <f t="shared" si="4"/>
        <v>200</v>
      </c>
      <c r="K133">
        <f t="shared" si="5"/>
        <v>3</v>
      </c>
    </row>
    <row r="134" spans="1:11">
      <c r="A134" s="3">
        <v>133</v>
      </c>
      <c r="B134" s="2">
        <v>44973</v>
      </c>
      <c r="C134" s="3" t="s">
        <v>155</v>
      </c>
      <c r="D134" s="3" t="s">
        <v>12</v>
      </c>
      <c r="E134" s="3">
        <v>20</v>
      </c>
      <c r="F134" s="3" t="str" cm="1">
        <f t="array" ref="F134">_xlfn.IFS(E136&lt;30,"Young Adult", E136&gt;=50, "Senior",E136&gt;=30,"Adult")</f>
        <v>Young Adult</v>
      </c>
      <c r="G134" s="3" t="s">
        <v>20</v>
      </c>
      <c r="H134" s="3">
        <v>3</v>
      </c>
      <c r="I134" s="4">
        <v>300</v>
      </c>
      <c r="J134">
        <f t="shared" si="4"/>
        <v>900</v>
      </c>
      <c r="K134">
        <f t="shared" si="5"/>
        <v>13.5</v>
      </c>
    </row>
    <row r="135" spans="1:11">
      <c r="A135" s="3">
        <v>134</v>
      </c>
      <c r="B135" s="2">
        <v>44951</v>
      </c>
      <c r="C135" s="3" t="s">
        <v>156</v>
      </c>
      <c r="D135" s="3" t="s">
        <v>12</v>
      </c>
      <c r="E135" s="3">
        <v>49</v>
      </c>
      <c r="F135" s="3" t="str" cm="1">
        <f t="array" ref="F135">_xlfn.IFS(E137&lt;30,"Young Adult", E137&gt;=50, "Senior",E137&gt;=30,"Adult")</f>
        <v>Adult</v>
      </c>
      <c r="G135" s="3" t="s">
        <v>20</v>
      </c>
      <c r="H135" s="3">
        <v>1</v>
      </c>
      <c r="I135" s="4">
        <v>50</v>
      </c>
      <c r="J135">
        <f t="shared" si="4"/>
        <v>50</v>
      </c>
      <c r="K135">
        <f t="shared" si="5"/>
        <v>0.75</v>
      </c>
    </row>
    <row r="136" spans="1:11">
      <c r="A136" s="3">
        <v>135</v>
      </c>
      <c r="B136" s="2">
        <v>44983</v>
      </c>
      <c r="C136" s="3" t="s">
        <v>157</v>
      </c>
      <c r="D136" s="3" t="s">
        <v>12</v>
      </c>
      <c r="E136" s="3">
        <v>20</v>
      </c>
      <c r="F136" s="3" t="str" cm="1">
        <f t="array" ref="F136">_xlfn.IFS(E138&lt;30,"Young Adult", E138&gt;=50, "Senior",E138&gt;=30,"Adult")</f>
        <v>Adult</v>
      </c>
      <c r="G136" s="3" t="s">
        <v>17</v>
      </c>
      <c r="H136" s="3">
        <v>2</v>
      </c>
      <c r="I136" s="4">
        <v>25</v>
      </c>
      <c r="J136">
        <f t="shared" si="4"/>
        <v>50</v>
      </c>
      <c r="K136">
        <f t="shared" si="5"/>
        <v>0.75</v>
      </c>
    </row>
    <row r="137" spans="1:11">
      <c r="A137" s="3">
        <v>136</v>
      </c>
      <c r="B137" s="2">
        <v>45005</v>
      </c>
      <c r="C137" s="3" t="s">
        <v>158</v>
      </c>
      <c r="D137" s="3" t="s">
        <v>12</v>
      </c>
      <c r="E137" s="3">
        <v>44</v>
      </c>
      <c r="F137" s="3" t="str" cm="1">
        <f t="array" ref="F137">_xlfn.IFS(E139&lt;30,"Young Adult", E139&gt;=50, "Senior",E139&gt;=30,"Adult")</f>
        <v>Adult</v>
      </c>
      <c r="G137" s="3" t="s">
        <v>20</v>
      </c>
      <c r="H137" s="3">
        <v>2</v>
      </c>
      <c r="I137" s="4">
        <v>300</v>
      </c>
      <c r="J137">
        <f t="shared" si="4"/>
        <v>600</v>
      </c>
      <c r="K137">
        <f t="shared" si="5"/>
        <v>9</v>
      </c>
    </row>
    <row r="138" spans="1:11">
      <c r="A138" s="3">
        <v>137</v>
      </c>
      <c r="B138" s="2">
        <v>45248</v>
      </c>
      <c r="C138" s="3" t="s">
        <v>159</v>
      </c>
      <c r="D138" s="3" t="s">
        <v>12</v>
      </c>
      <c r="E138" s="3">
        <v>46</v>
      </c>
      <c r="F138" s="3" t="str" cm="1">
        <f t="array" ref="F138">_xlfn.IFS(E140&lt;30,"Young Adult", E140&gt;=50, "Senior",E140&gt;=30,"Adult")</f>
        <v>Adult</v>
      </c>
      <c r="G138" s="3" t="s">
        <v>13</v>
      </c>
      <c r="H138" s="3">
        <v>2</v>
      </c>
      <c r="I138" s="4">
        <v>500</v>
      </c>
      <c r="J138">
        <f t="shared" si="4"/>
        <v>1000</v>
      </c>
      <c r="K138">
        <f t="shared" si="5"/>
        <v>15</v>
      </c>
    </row>
    <row r="139" spans="1:11">
      <c r="A139" s="3">
        <v>138</v>
      </c>
      <c r="B139" s="2">
        <v>45008</v>
      </c>
      <c r="C139" s="3" t="s">
        <v>160</v>
      </c>
      <c r="D139" s="3" t="s">
        <v>12</v>
      </c>
      <c r="E139" s="3">
        <v>49</v>
      </c>
      <c r="F139" s="3" t="str" cm="1">
        <f t="array" ref="F139">_xlfn.IFS(E141&lt;30,"Young Adult", E141&gt;=50, "Senior",E141&gt;=30,"Adult")</f>
        <v>Adult</v>
      </c>
      <c r="G139" s="3" t="s">
        <v>17</v>
      </c>
      <c r="H139" s="3">
        <v>4</v>
      </c>
      <c r="I139" s="4">
        <v>50</v>
      </c>
      <c r="J139">
        <f t="shared" si="4"/>
        <v>200</v>
      </c>
      <c r="K139">
        <f t="shared" si="5"/>
        <v>3</v>
      </c>
    </row>
    <row r="140" spans="1:11">
      <c r="A140" s="3">
        <v>139</v>
      </c>
      <c r="B140" s="2">
        <v>45275</v>
      </c>
      <c r="C140" s="3" t="s">
        <v>161</v>
      </c>
      <c r="D140" s="3" t="s">
        <v>12</v>
      </c>
      <c r="E140" s="3">
        <v>36</v>
      </c>
      <c r="F140" s="3" t="str" cm="1">
        <f t="array" ref="F140">_xlfn.IFS(E142&lt;30,"Young Adult", E142&gt;=50, "Senior",E142&gt;=30,"Adult")</f>
        <v>Young Adult</v>
      </c>
      <c r="G140" s="3" t="s">
        <v>13</v>
      </c>
      <c r="H140" s="3">
        <v>4</v>
      </c>
      <c r="I140" s="4">
        <v>500</v>
      </c>
      <c r="J140">
        <f t="shared" si="4"/>
        <v>2000</v>
      </c>
      <c r="K140">
        <f t="shared" si="5"/>
        <v>30</v>
      </c>
    </row>
    <row r="141" spans="1:11">
      <c r="A141" s="3">
        <v>140</v>
      </c>
      <c r="B141" s="2">
        <v>45143</v>
      </c>
      <c r="C141" s="3" t="s">
        <v>162</v>
      </c>
      <c r="D141" s="3" t="s">
        <v>12</v>
      </c>
      <c r="E141" s="3">
        <v>38</v>
      </c>
      <c r="F141" s="3" t="str" cm="1">
        <f t="array" ref="F141">_xlfn.IFS(E143&lt;30,"Young Adult", E143&gt;=50, "Senior",E143&gt;=30,"Adult")</f>
        <v>Adult</v>
      </c>
      <c r="G141" s="3" t="s">
        <v>20</v>
      </c>
      <c r="H141" s="3">
        <v>1</v>
      </c>
      <c r="I141" s="4">
        <v>30</v>
      </c>
      <c r="J141">
        <f t="shared" si="4"/>
        <v>30</v>
      </c>
      <c r="K141">
        <f t="shared" si="5"/>
        <v>0.44999999999999996</v>
      </c>
    </row>
    <row r="142" spans="1:11">
      <c r="A142" s="3">
        <v>141</v>
      </c>
      <c r="B142" s="2">
        <v>45232</v>
      </c>
      <c r="C142" s="3" t="s">
        <v>163</v>
      </c>
      <c r="D142" s="3" t="s">
        <v>16</v>
      </c>
      <c r="E142" s="3">
        <v>22</v>
      </c>
      <c r="F142" s="3" t="str" cm="1">
        <f t="array" ref="F142">_xlfn.IFS(E144&lt;30,"Young Adult", E144&gt;=50, "Senior",E144&gt;=30,"Adult")</f>
        <v>Adult</v>
      </c>
      <c r="G142" s="3" t="s">
        <v>20</v>
      </c>
      <c r="H142" s="3">
        <v>1</v>
      </c>
      <c r="I142" s="4">
        <v>50</v>
      </c>
      <c r="J142">
        <f t="shared" si="4"/>
        <v>50</v>
      </c>
      <c r="K142">
        <f t="shared" si="5"/>
        <v>0.75</v>
      </c>
    </row>
    <row r="143" spans="1:11">
      <c r="A143" s="3">
        <v>142</v>
      </c>
      <c r="B143" s="2">
        <v>44959</v>
      </c>
      <c r="C143" s="3" t="s">
        <v>164</v>
      </c>
      <c r="D143" s="3" t="s">
        <v>12</v>
      </c>
      <c r="E143" s="3">
        <v>35</v>
      </c>
      <c r="F143" s="3" t="str" cm="1">
        <f t="array" ref="F143">_xlfn.IFS(E145&lt;30,"Young Adult", E145&gt;=50, "Senior",E145&gt;=30,"Adult")</f>
        <v>Senior</v>
      </c>
      <c r="G143" s="3" t="s">
        <v>20</v>
      </c>
      <c r="H143" s="3">
        <v>4</v>
      </c>
      <c r="I143" s="4">
        <v>300</v>
      </c>
      <c r="J143">
        <f t="shared" si="4"/>
        <v>1200</v>
      </c>
      <c r="K143">
        <f t="shared" si="5"/>
        <v>18</v>
      </c>
    </row>
    <row r="144" spans="1:11">
      <c r="A144" s="3">
        <v>143</v>
      </c>
      <c r="B144" s="2">
        <v>45124</v>
      </c>
      <c r="C144" s="3" t="s">
        <v>165</v>
      </c>
      <c r="D144" s="3" t="s">
        <v>16</v>
      </c>
      <c r="E144" s="3">
        <v>45</v>
      </c>
      <c r="F144" s="3" t="str" cm="1">
        <f t="array" ref="F144">_xlfn.IFS(E146&lt;30,"Young Adult", E146&gt;=50, "Senior",E146&gt;=30,"Adult")</f>
        <v>Adult</v>
      </c>
      <c r="G144" s="3" t="s">
        <v>17</v>
      </c>
      <c r="H144" s="3">
        <v>1</v>
      </c>
      <c r="I144" s="4">
        <v>50</v>
      </c>
      <c r="J144">
        <f t="shared" si="4"/>
        <v>50</v>
      </c>
      <c r="K144">
        <f t="shared" si="5"/>
        <v>0.75</v>
      </c>
    </row>
    <row r="145" spans="1:11">
      <c r="A145" s="3">
        <v>144</v>
      </c>
      <c r="B145" s="2">
        <v>45122</v>
      </c>
      <c r="C145" s="3" t="s">
        <v>166</v>
      </c>
      <c r="D145" s="3" t="s">
        <v>16</v>
      </c>
      <c r="E145" s="3">
        <v>59</v>
      </c>
      <c r="F145" s="3" t="str" cm="1">
        <f t="array" ref="F145">_xlfn.IFS(E147&lt;30,"Young Adult", E147&gt;=50, "Senior",E147&gt;=30,"Adult")</f>
        <v>Adult</v>
      </c>
      <c r="G145" s="3" t="s">
        <v>13</v>
      </c>
      <c r="H145" s="3">
        <v>3</v>
      </c>
      <c r="I145" s="4">
        <v>500</v>
      </c>
      <c r="J145">
        <f t="shared" si="4"/>
        <v>1500</v>
      </c>
      <c r="K145">
        <f t="shared" si="5"/>
        <v>22.5</v>
      </c>
    </row>
    <row r="146" spans="1:11">
      <c r="A146" s="3">
        <v>145</v>
      </c>
      <c r="B146" s="2">
        <v>45232</v>
      </c>
      <c r="C146" s="3" t="s">
        <v>167</v>
      </c>
      <c r="D146" s="3" t="s">
        <v>16</v>
      </c>
      <c r="E146" s="3">
        <v>39</v>
      </c>
      <c r="F146" s="3" t="str" cm="1">
        <f t="array" ref="F146">_xlfn.IFS(E148&lt;30,"Young Adult", E148&gt;=50, "Senior",E148&gt;=30,"Adult")</f>
        <v>Young Adult</v>
      </c>
      <c r="G146" s="3" t="s">
        <v>17</v>
      </c>
      <c r="H146" s="3">
        <v>3</v>
      </c>
      <c r="I146" s="4">
        <v>25</v>
      </c>
      <c r="J146">
        <f t="shared" si="4"/>
        <v>75</v>
      </c>
      <c r="K146">
        <f t="shared" si="5"/>
        <v>1.125</v>
      </c>
    </row>
    <row r="147" spans="1:11">
      <c r="A147" s="3">
        <v>146</v>
      </c>
      <c r="B147" s="2">
        <v>45166</v>
      </c>
      <c r="C147" s="3" t="s">
        <v>168</v>
      </c>
      <c r="D147" s="3" t="s">
        <v>12</v>
      </c>
      <c r="E147" s="3">
        <v>38</v>
      </c>
      <c r="F147" s="3" t="str" cm="1">
        <f t="array" ref="F147">_xlfn.IFS(E149&lt;30,"Young Adult", E149&gt;=50, "Senior",E149&gt;=30,"Adult")</f>
        <v>Young Adult</v>
      </c>
      <c r="G147" s="3" t="s">
        <v>17</v>
      </c>
      <c r="H147" s="3">
        <v>4</v>
      </c>
      <c r="I147" s="4">
        <v>50</v>
      </c>
      <c r="J147">
        <f t="shared" si="4"/>
        <v>200</v>
      </c>
      <c r="K147">
        <f t="shared" si="5"/>
        <v>3</v>
      </c>
    </row>
    <row r="148" spans="1:11">
      <c r="A148" s="3">
        <v>147</v>
      </c>
      <c r="B148" s="2">
        <v>45197</v>
      </c>
      <c r="C148" s="3" t="s">
        <v>169</v>
      </c>
      <c r="D148" s="3" t="s">
        <v>12</v>
      </c>
      <c r="E148" s="3">
        <v>23</v>
      </c>
      <c r="F148" s="3" t="str" cm="1">
        <f t="array" ref="F148">_xlfn.IFS(E150&lt;30,"Young Adult", E150&gt;=50, "Senior",E150&gt;=30,"Adult")</f>
        <v>Young Adult</v>
      </c>
      <c r="G148" s="3" t="s">
        <v>20</v>
      </c>
      <c r="H148" s="3">
        <v>1</v>
      </c>
      <c r="I148" s="4">
        <v>300</v>
      </c>
      <c r="J148">
        <f t="shared" si="4"/>
        <v>300</v>
      </c>
      <c r="K148">
        <f t="shared" si="5"/>
        <v>4.5</v>
      </c>
    </row>
    <row r="149" spans="1:11">
      <c r="A149" s="3">
        <v>148</v>
      </c>
      <c r="B149" s="2">
        <v>45055</v>
      </c>
      <c r="C149" s="3" t="s">
        <v>170</v>
      </c>
      <c r="D149" s="3" t="s">
        <v>12</v>
      </c>
      <c r="E149" s="3">
        <v>18</v>
      </c>
      <c r="F149" s="3" t="str" cm="1">
        <f t="array" ref="F149">_xlfn.IFS(E151&lt;30,"Young Adult", E151&gt;=50, "Senior",E151&gt;=30,"Adult")</f>
        <v>Senior</v>
      </c>
      <c r="G149" s="3" t="s">
        <v>17</v>
      </c>
      <c r="H149" s="3">
        <v>2</v>
      </c>
      <c r="I149" s="4">
        <v>30</v>
      </c>
      <c r="J149">
        <f t="shared" si="4"/>
        <v>60</v>
      </c>
      <c r="K149">
        <f t="shared" si="5"/>
        <v>0.89999999999999991</v>
      </c>
    </row>
    <row r="150" spans="1:11">
      <c r="A150" s="3">
        <v>149</v>
      </c>
      <c r="B150" s="2">
        <v>45210</v>
      </c>
      <c r="C150" s="3" t="s">
        <v>171</v>
      </c>
      <c r="D150" s="3" t="s">
        <v>12</v>
      </c>
      <c r="E150" s="3">
        <v>22</v>
      </c>
      <c r="F150" s="3" t="str" cm="1">
        <f t="array" ref="F150">_xlfn.IFS(E152&lt;30,"Young Adult", E152&gt;=50, "Senior",E152&gt;=30,"Adult")</f>
        <v>Young Adult</v>
      </c>
      <c r="G150" s="3" t="s">
        <v>17</v>
      </c>
      <c r="H150" s="3">
        <v>3</v>
      </c>
      <c r="I150" s="4">
        <v>25</v>
      </c>
      <c r="J150">
        <f t="shared" si="4"/>
        <v>75</v>
      </c>
      <c r="K150">
        <f t="shared" si="5"/>
        <v>1.125</v>
      </c>
    </row>
    <row r="151" spans="1:11">
      <c r="A151" s="3">
        <v>150</v>
      </c>
      <c r="B151" s="2">
        <v>44932</v>
      </c>
      <c r="C151" s="3" t="s">
        <v>172</v>
      </c>
      <c r="D151" s="3" t="s">
        <v>16</v>
      </c>
      <c r="E151" s="3">
        <v>58</v>
      </c>
      <c r="F151" s="3" t="str" cm="1">
        <f t="array" ref="F151">_xlfn.IFS(E153&lt;30,"Young Adult", E153&gt;=50, "Senior",E153&gt;=30,"Adult")</f>
        <v>Adult</v>
      </c>
      <c r="G151" s="3" t="s">
        <v>20</v>
      </c>
      <c r="H151" s="3">
        <v>4</v>
      </c>
      <c r="I151" s="4">
        <v>30</v>
      </c>
      <c r="J151">
        <f t="shared" si="4"/>
        <v>120</v>
      </c>
      <c r="K151">
        <f t="shared" si="5"/>
        <v>1.7999999999999998</v>
      </c>
    </row>
    <row r="152" spans="1:11">
      <c r="A152" s="3">
        <v>151</v>
      </c>
      <c r="B152" s="2">
        <v>45275</v>
      </c>
      <c r="C152" s="3" t="s">
        <v>173</v>
      </c>
      <c r="D152" s="3" t="s">
        <v>12</v>
      </c>
      <c r="E152" s="3">
        <v>29</v>
      </c>
      <c r="F152" s="3" t="str" cm="1">
        <f t="array" ref="F152">_xlfn.IFS(E154&lt;30,"Young Adult", E154&gt;=50, "Senior",E154&gt;=30,"Adult")</f>
        <v>Senior</v>
      </c>
      <c r="G152" s="3" t="s">
        <v>17</v>
      </c>
      <c r="H152" s="3">
        <v>1</v>
      </c>
      <c r="I152" s="4">
        <v>50</v>
      </c>
      <c r="J152">
        <f t="shared" si="4"/>
        <v>50</v>
      </c>
      <c r="K152">
        <f t="shared" si="5"/>
        <v>0.75</v>
      </c>
    </row>
    <row r="153" spans="1:11">
      <c r="A153" s="3">
        <v>152</v>
      </c>
      <c r="B153" s="2">
        <v>44985</v>
      </c>
      <c r="C153" s="3" t="s">
        <v>174</v>
      </c>
      <c r="D153" s="3" t="s">
        <v>12</v>
      </c>
      <c r="E153" s="3">
        <v>43</v>
      </c>
      <c r="F153" s="3" t="str" cm="1">
        <f t="array" ref="F153">_xlfn.IFS(E155&lt;30,"Young Adult", E155&gt;=50, "Senior",E155&gt;=30,"Adult")</f>
        <v>Senior</v>
      </c>
      <c r="G153" s="3" t="s">
        <v>20</v>
      </c>
      <c r="H153" s="3">
        <v>4</v>
      </c>
      <c r="I153" s="4">
        <v>500</v>
      </c>
      <c r="J153">
        <f t="shared" si="4"/>
        <v>2000</v>
      </c>
      <c r="K153">
        <f t="shared" si="5"/>
        <v>30</v>
      </c>
    </row>
    <row r="154" spans="1:11">
      <c r="A154" s="3">
        <v>153</v>
      </c>
      <c r="B154" s="2">
        <v>45276</v>
      </c>
      <c r="C154" s="3" t="s">
        <v>175</v>
      </c>
      <c r="D154" s="3" t="s">
        <v>12</v>
      </c>
      <c r="E154" s="3">
        <v>63</v>
      </c>
      <c r="F154" s="3" t="str" cm="1">
        <f t="array" ref="F154">_xlfn.IFS(E156&lt;30,"Young Adult", E156&gt;=50, "Senior",E156&gt;=30,"Adult")</f>
        <v>Adult</v>
      </c>
      <c r="G154" s="3" t="s">
        <v>20</v>
      </c>
      <c r="H154" s="3">
        <v>2</v>
      </c>
      <c r="I154" s="4">
        <v>500</v>
      </c>
      <c r="J154">
        <f t="shared" si="4"/>
        <v>1000</v>
      </c>
      <c r="K154">
        <f t="shared" si="5"/>
        <v>15</v>
      </c>
    </row>
    <row r="155" spans="1:11">
      <c r="A155" s="3">
        <v>154</v>
      </c>
      <c r="B155" s="2">
        <v>45201</v>
      </c>
      <c r="C155" s="3" t="s">
        <v>176</v>
      </c>
      <c r="D155" s="3" t="s">
        <v>12</v>
      </c>
      <c r="E155" s="3">
        <v>51</v>
      </c>
      <c r="F155" s="3" t="str" cm="1">
        <f t="array" ref="F155">_xlfn.IFS(E157&lt;30,"Young Adult", E157&gt;=50, "Senior",E157&gt;=30,"Adult")</f>
        <v>Adult</v>
      </c>
      <c r="G155" s="3" t="s">
        <v>20</v>
      </c>
      <c r="H155" s="3">
        <v>3</v>
      </c>
      <c r="I155" s="4">
        <v>300</v>
      </c>
      <c r="J155">
        <f t="shared" si="4"/>
        <v>900</v>
      </c>
      <c r="K155">
        <f t="shared" si="5"/>
        <v>13.5</v>
      </c>
    </row>
    <row r="156" spans="1:11">
      <c r="A156" s="3">
        <v>155</v>
      </c>
      <c r="B156" s="2">
        <v>45063</v>
      </c>
      <c r="C156" s="3" t="s">
        <v>177</v>
      </c>
      <c r="D156" s="3" t="s">
        <v>12</v>
      </c>
      <c r="E156" s="3">
        <v>31</v>
      </c>
      <c r="F156" s="3" t="str" cm="1">
        <f t="array" ref="F156">_xlfn.IFS(E158&lt;30,"Young Adult", E158&gt;=50, "Senior",E158&gt;=30,"Adult")</f>
        <v>Senior</v>
      </c>
      <c r="G156" s="3" t="s">
        <v>20</v>
      </c>
      <c r="H156" s="3">
        <v>4</v>
      </c>
      <c r="I156" s="4">
        <v>500</v>
      </c>
      <c r="J156">
        <f t="shared" si="4"/>
        <v>2000</v>
      </c>
      <c r="K156">
        <f t="shared" si="5"/>
        <v>30</v>
      </c>
    </row>
    <row r="157" spans="1:11">
      <c r="A157" s="3">
        <v>156</v>
      </c>
      <c r="B157" s="2">
        <v>45255</v>
      </c>
      <c r="C157" s="3" t="s">
        <v>178</v>
      </c>
      <c r="D157" s="3" t="s">
        <v>16</v>
      </c>
      <c r="E157" s="3">
        <v>43</v>
      </c>
      <c r="F157" s="3" t="str" cm="1">
        <f t="array" ref="F157">_xlfn.IFS(E159&lt;30,"Young Adult", E159&gt;=50, "Senior",E159&gt;=30,"Adult")</f>
        <v>Adult</v>
      </c>
      <c r="G157" s="3" t="s">
        <v>17</v>
      </c>
      <c r="H157" s="3">
        <v>4</v>
      </c>
      <c r="I157" s="4">
        <v>25</v>
      </c>
      <c r="J157">
        <f t="shared" si="4"/>
        <v>100</v>
      </c>
      <c r="K157">
        <f t="shared" si="5"/>
        <v>1.5</v>
      </c>
    </row>
    <row r="158" spans="1:11">
      <c r="A158" s="3">
        <v>157</v>
      </c>
      <c r="B158" s="2">
        <v>45101</v>
      </c>
      <c r="C158" s="3" t="s">
        <v>179</v>
      </c>
      <c r="D158" s="3" t="s">
        <v>12</v>
      </c>
      <c r="E158" s="3">
        <v>62</v>
      </c>
      <c r="F158" s="3" t="str" cm="1">
        <f t="array" ref="F158">_xlfn.IFS(E160&lt;30,"Young Adult", E160&gt;=50, "Senior",E160&gt;=30,"Adult")</f>
        <v>Young Adult</v>
      </c>
      <c r="G158" s="3" t="s">
        <v>20</v>
      </c>
      <c r="H158" s="3">
        <v>4</v>
      </c>
      <c r="I158" s="4">
        <v>500</v>
      </c>
      <c r="J158">
        <f t="shared" si="4"/>
        <v>2000</v>
      </c>
      <c r="K158">
        <f t="shared" si="5"/>
        <v>30</v>
      </c>
    </row>
    <row r="159" spans="1:11">
      <c r="A159" s="3">
        <v>158</v>
      </c>
      <c r="B159" s="2">
        <v>44984</v>
      </c>
      <c r="C159" s="3" t="s">
        <v>180</v>
      </c>
      <c r="D159" s="3" t="s">
        <v>16</v>
      </c>
      <c r="E159" s="3">
        <v>44</v>
      </c>
      <c r="F159" s="3" t="str" cm="1">
        <f t="array" ref="F159">_xlfn.IFS(E161&lt;30,"Young Adult", E161&gt;=50, "Senior",E161&gt;=30,"Adult")</f>
        <v>Adult</v>
      </c>
      <c r="G159" s="3" t="s">
        <v>20</v>
      </c>
      <c r="H159" s="3">
        <v>2</v>
      </c>
      <c r="I159" s="4">
        <v>300</v>
      </c>
      <c r="J159">
        <f t="shared" si="4"/>
        <v>600</v>
      </c>
      <c r="K159">
        <f t="shared" si="5"/>
        <v>9</v>
      </c>
    </row>
    <row r="160" spans="1:11">
      <c r="A160" s="3">
        <v>159</v>
      </c>
      <c r="B160" s="2">
        <v>45077</v>
      </c>
      <c r="C160" s="3" t="s">
        <v>181</v>
      </c>
      <c r="D160" s="3" t="s">
        <v>12</v>
      </c>
      <c r="E160" s="3">
        <v>26</v>
      </c>
      <c r="F160" s="3" t="str" cm="1">
        <f t="array" ref="F160">_xlfn.IFS(E162&lt;30,"Young Adult", E162&gt;=50, "Senior",E162&gt;=30,"Adult")</f>
        <v>Senior</v>
      </c>
      <c r="G160" s="3" t="s">
        <v>17</v>
      </c>
      <c r="H160" s="3">
        <v>4</v>
      </c>
      <c r="I160" s="4">
        <v>50</v>
      </c>
      <c r="J160">
        <f t="shared" si="4"/>
        <v>200</v>
      </c>
      <c r="K160">
        <f t="shared" si="5"/>
        <v>3</v>
      </c>
    </row>
    <row r="161" spans="1:11">
      <c r="A161" s="3">
        <v>160</v>
      </c>
      <c r="B161" s="2">
        <v>45149</v>
      </c>
      <c r="C161" s="3" t="s">
        <v>182</v>
      </c>
      <c r="D161" s="3" t="s">
        <v>16</v>
      </c>
      <c r="E161" s="3">
        <v>43</v>
      </c>
      <c r="F161" s="3" t="str" cm="1">
        <f t="array" ref="F161">_xlfn.IFS(E163&lt;30,"Young Adult", E163&gt;=50, "Senior",E163&gt;=30,"Adult")</f>
        <v>Adult</v>
      </c>
      <c r="G161" s="3" t="s">
        <v>17</v>
      </c>
      <c r="H161" s="3">
        <v>2</v>
      </c>
      <c r="I161" s="4">
        <v>50</v>
      </c>
      <c r="J161">
        <f t="shared" si="4"/>
        <v>100</v>
      </c>
      <c r="K161">
        <f t="shared" si="5"/>
        <v>1.5</v>
      </c>
    </row>
    <row r="162" spans="1:11">
      <c r="A162" s="3">
        <v>161</v>
      </c>
      <c r="B162" s="2">
        <v>45007</v>
      </c>
      <c r="C162" s="3" t="s">
        <v>183</v>
      </c>
      <c r="D162" s="3" t="s">
        <v>12</v>
      </c>
      <c r="E162" s="3">
        <v>64</v>
      </c>
      <c r="F162" s="3" t="str" cm="1">
        <f t="array" ref="F162">_xlfn.IFS(E164&lt;30,"Young Adult", E164&gt;=50, "Senior",E164&gt;=30,"Adult")</f>
        <v>Senior</v>
      </c>
      <c r="G162" s="3" t="s">
        <v>13</v>
      </c>
      <c r="H162" s="3">
        <v>2</v>
      </c>
      <c r="I162" s="4">
        <v>500</v>
      </c>
      <c r="J162">
        <f t="shared" si="4"/>
        <v>1000</v>
      </c>
      <c r="K162">
        <f t="shared" si="5"/>
        <v>15</v>
      </c>
    </row>
    <row r="163" spans="1:11">
      <c r="A163" s="3">
        <v>162</v>
      </c>
      <c r="B163" s="2">
        <v>45159</v>
      </c>
      <c r="C163" s="3" t="s">
        <v>184</v>
      </c>
      <c r="D163" s="3" t="s">
        <v>12</v>
      </c>
      <c r="E163" s="3">
        <v>39</v>
      </c>
      <c r="F163" s="3" t="str" cm="1">
        <f t="array" ref="F163">_xlfn.IFS(E165&lt;30,"Young Adult", E165&gt;=50, "Senior",E165&gt;=30,"Adult")</f>
        <v>Adult</v>
      </c>
      <c r="G163" s="3" t="s">
        <v>17</v>
      </c>
      <c r="H163" s="3">
        <v>2</v>
      </c>
      <c r="I163" s="4">
        <v>30</v>
      </c>
      <c r="J163">
        <f t="shared" si="4"/>
        <v>60</v>
      </c>
      <c r="K163">
        <f t="shared" si="5"/>
        <v>0.89999999999999991</v>
      </c>
    </row>
    <row r="164" spans="1:11">
      <c r="A164" s="3">
        <v>163</v>
      </c>
      <c r="B164" s="2">
        <v>44928</v>
      </c>
      <c r="C164" s="3" t="s">
        <v>185</v>
      </c>
      <c r="D164" s="3" t="s">
        <v>16</v>
      </c>
      <c r="E164" s="3">
        <v>64</v>
      </c>
      <c r="F164" s="3" t="str" cm="1">
        <f t="array" ref="F164">_xlfn.IFS(E166&lt;30,"Young Adult", E166&gt;=50, "Senior",E166&gt;=30,"Adult")</f>
        <v>Senior</v>
      </c>
      <c r="G164" s="3" t="s">
        <v>17</v>
      </c>
      <c r="H164" s="3">
        <v>3</v>
      </c>
      <c r="I164" s="4">
        <v>50</v>
      </c>
      <c r="J164">
        <f t="shared" si="4"/>
        <v>150</v>
      </c>
      <c r="K164">
        <f t="shared" si="5"/>
        <v>2.25</v>
      </c>
    </row>
    <row r="165" spans="1:11">
      <c r="A165" s="3">
        <v>164</v>
      </c>
      <c r="B165" s="2">
        <v>45061</v>
      </c>
      <c r="C165" s="3" t="s">
        <v>186</v>
      </c>
      <c r="D165" s="3" t="s">
        <v>16</v>
      </c>
      <c r="E165" s="3">
        <v>47</v>
      </c>
      <c r="F165" s="3" t="str" cm="1">
        <f t="array" ref="F165">_xlfn.IFS(E167&lt;30,"Young Adult", E167&gt;=50, "Senior",E167&gt;=30,"Adult")</f>
        <v>Adult</v>
      </c>
      <c r="G165" s="3" t="s">
        <v>13</v>
      </c>
      <c r="H165" s="3">
        <v>3</v>
      </c>
      <c r="I165" s="4">
        <v>500</v>
      </c>
      <c r="J165">
        <f t="shared" si="4"/>
        <v>1500</v>
      </c>
      <c r="K165">
        <f t="shared" si="5"/>
        <v>22.5</v>
      </c>
    </row>
    <row r="166" spans="1:11">
      <c r="A166" s="3">
        <v>165</v>
      </c>
      <c r="B166" s="2">
        <v>45183</v>
      </c>
      <c r="C166" s="3" t="s">
        <v>187</v>
      </c>
      <c r="D166" s="3" t="s">
        <v>16</v>
      </c>
      <c r="E166" s="3">
        <v>60</v>
      </c>
      <c r="F166" s="3" t="str" cm="1">
        <f t="array" ref="F166">_xlfn.IFS(E168&lt;30,"Young Adult", E168&gt;=50, "Senior",E168&gt;=30,"Adult")</f>
        <v>Adult</v>
      </c>
      <c r="G166" s="3" t="s">
        <v>17</v>
      </c>
      <c r="H166" s="3">
        <v>4</v>
      </c>
      <c r="I166" s="4">
        <v>300</v>
      </c>
      <c r="J166">
        <f t="shared" si="4"/>
        <v>1200</v>
      </c>
      <c r="K166">
        <f t="shared" si="5"/>
        <v>18</v>
      </c>
    </row>
    <row r="167" spans="1:11">
      <c r="A167" s="3">
        <v>166</v>
      </c>
      <c r="B167" s="2">
        <v>45018</v>
      </c>
      <c r="C167" s="3" t="s">
        <v>188</v>
      </c>
      <c r="D167" s="3" t="s">
        <v>12</v>
      </c>
      <c r="E167" s="3">
        <v>34</v>
      </c>
      <c r="F167" s="3" t="str" cm="1">
        <f t="array" ref="F167">_xlfn.IFS(E169&lt;30,"Young Adult", E169&gt;=50, "Senior",E169&gt;=30,"Adult")</f>
        <v>Senior</v>
      </c>
      <c r="G167" s="3" t="s">
        <v>17</v>
      </c>
      <c r="H167" s="3">
        <v>4</v>
      </c>
      <c r="I167" s="4">
        <v>500</v>
      </c>
      <c r="J167">
        <f t="shared" si="4"/>
        <v>2000</v>
      </c>
      <c r="K167">
        <f t="shared" si="5"/>
        <v>30</v>
      </c>
    </row>
    <row r="168" spans="1:11">
      <c r="A168" s="3">
        <v>167</v>
      </c>
      <c r="B168" s="2">
        <v>45186</v>
      </c>
      <c r="C168" s="3" t="s">
        <v>189</v>
      </c>
      <c r="D168" s="3" t="s">
        <v>16</v>
      </c>
      <c r="E168" s="3">
        <v>43</v>
      </c>
      <c r="F168" s="3" t="str" cm="1">
        <f t="array" ref="F168">_xlfn.IFS(E170&lt;30,"Young Adult", E170&gt;=50, "Senior",E170&gt;=30,"Adult")</f>
        <v>Young Adult</v>
      </c>
      <c r="G168" s="3" t="s">
        <v>17</v>
      </c>
      <c r="H168" s="3">
        <v>3</v>
      </c>
      <c r="I168" s="4">
        <v>50</v>
      </c>
      <c r="J168">
        <f t="shared" si="4"/>
        <v>150</v>
      </c>
      <c r="K168">
        <f t="shared" si="5"/>
        <v>2.25</v>
      </c>
    </row>
    <row r="169" spans="1:11">
      <c r="A169" s="3">
        <v>168</v>
      </c>
      <c r="B169" s="2">
        <v>44981</v>
      </c>
      <c r="C169" s="3" t="s">
        <v>190</v>
      </c>
      <c r="D169" s="3" t="s">
        <v>12</v>
      </c>
      <c r="E169" s="3">
        <v>53</v>
      </c>
      <c r="F169" s="3" t="str" cm="1">
        <f t="array" ref="F169">_xlfn.IFS(E171&lt;30,"Young Adult", E171&gt;=50, "Senior",E171&gt;=30,"Adult")</f>
        <v>Young Adult</v>
      </c>
      <c r="G169" s="3" t="s">
        <v>17</v>
      </c>
      <c r="H169" s="3">
        <v>1</v>
      </c>
      <c r="I169" s="4">
        <v>300</v>
      </c>
      <c r="J169">
        <f t="shared" si="4"/>
        <v>300</v>
      </c>
      <c r="K169">
        <f t="shared" si="5"/>
        <v>4.5</v>
      </c>
    </row>
    <row r="170" spans="1:11">
      <c r="A170" s="3">
        <v>169</v>
      </c>
      <c r="B170" s="2">
        <v>45247</v>
      </c>
      <c r="C170" s="3" t="s">
        <v>191</v>
      </c>
      <c r="D170" s="3" t="s">
        <v>12</v>
      </c>
      <c r="E170" s="3">
        <v>18</v>
      </c>
      <c r="F170" s="3" t="str" cm="1">
        <f t="array" ref="F170">_xlfn.IFS(E172&lt;30,"Young Adult", E172&gt;=50, "Senior",E172&gt;=30,"Adult")</f>
        <v>Senior</v>
      </c>
      <c r="G170" s="3" t="s">
        <v>13</v>
      </c>
      <c r="H170" s="3">
        <v>3</v>
      </c>
      <c r="I170" s="4">
        <v>500</v>
      </c>
      <c r="J170">
        <f t="shared" si="4"/>
        <v>1500</v>
      </c>
      <c r="K170">
        <f t="shared" si="5"/>
        <v>22.5</v>
      </c>
    </row>
    <row r="171" spans="1:11">
      <c r="A171" s="3">
        <v>170</v>
      </c>
      <c r="B171" s="2">
        <v>45079</v>
      </c>
      <c r="C171" s="3" t="s">
        <v>192</v>
      </c>
      <c r="D171" s="3" t="s">
        <v>16</v>
      </c>
      <c r="E171" s="3">
        <v>25</v>
      </c>
      <c r="F171" s="3" t="str" cm="1">
        <f t="array" ref="F171">_xlfn.IFS(E173&lt;30,"Young Adult", E173&gt;=50, "Senior",E173&gt;=30,"Adult")</f>
        <v>Adult</v>
      </c>
      <c r="G171" s="3" t="s">
        <v>17</v>
      </c>
      <c r="H171" s="3">
        <v>2</v>
      </c>
      <c r="I171" s="4">
        <v>25</v>
      </c>
      <c r="J171">
        <f t="shared" si="4"/>
        <v>50</v>
      </c>
      <c r="K171">
        <f t="shared" si="5"/>
        <v>0.75</v>
      </c>
    </row>
    <row r="172" spans="1:11">
      <c r="A172" s="3">
        <v>171</v>
      </c>
      <c r="B172" s="2">
        <v>45254</v>
      </c>
      <c r="C172" s="3" t="s">
        <v>193</v>
      </c>
      <c r="D172" s="3" t="s">
        <v>16</v>
      </c>
      <c r="E172" s="3">
        <v>52</v>
      </c>
      <c r="F172" s="3" t="str" cm="1">
        <f t="array" ref="F172">_xlfn.IFS(E174&lt;30,"Young Adult", E174&gt;=50, "Senior",E174&gt;=30,"Adult")</f>
        <v>Senior</v>
      </c>
      <c r="G172" s="3" t="s">
        <v>17</v>
      </c>
      <c r="H172" s="3">
        <v>3</v>
      </c>
      <c r="I172" s="4">
        <v>300</v>
      </c>
      <c r="J172">
        <f t="shared" si="4"/>
        <v>900</v>
      </c>
      <c r="K172">
        <f t="shared" si="5"/>
        <v>13.5</v>
      </c>
    </row>
    <row r="173" spans="1:11">
      <c r="A173" s="3">
        <v>172</v>
      </c>
      <c r="B173" s="2">
        <v>45186</v>
      </c>
      <c r="C173" s="3" t="s">
        <v>194</v>
      </c>
      <c r="D173" s="3" t="s">
        <v>12</v>
      </c>
      <c r="E173" s="3">
        <v>32</v>
      </c>
      <c r="F173" s="3" t="str" cm="1">
        <f t="array" ref="F173">_xlfn.IFS(E175&lt;30,"Young Adult", E175&gt;=50, "Senior",E175&gt;=30,"Adult")</f>
        <v>Adult</v>
      </c>
      <c r="G173" s="3" t="s">
        <v>13</v>
      </c>
      <c r="H173" s="3">
        <v>2</v>
      </c>
      <c r="I173" s="4">
        <v>25</v>
      </c>
      <c r="J173">
        <f t="shared" si="4"/>
        <v>50</v>
      </c>
      <c r="K173">
        <f t="shared" si="5"/>
        <v>0.75</v>
      </c>
    </row>
    <row r="174" spans="1:11">
      <c r="A174" s="3">
        <v>173</v>
      </c>
      <c r="B174" s="2">
        <v>45238</v>
      </c>
      <c r="C174" s="3" t="s">
        <v>195</v>
      </c>
      <c r="D174" s="3" t="s">
        <v>12</v>
      </c>
      <c r="E174" s="3">
        <v>64</v>
      </c>
      <c r="F174" s="3" t="str" cm="1">
        <f t="array" ref="F174">_xlfn.IFS(E176&lt;30,"Young Adult", E176&gt;=50, "Senior",E176&gt;=30,"Adult")</f>
        <v>Adult</v>
      </c>
      <c r="G174" s="3" t="s">
        <v>20</v>
      </c>
      <c r="H174" s="3">
        <v>4</v>
      </c>
      <c r="I174" s="4">
        <v>30</v>
      </c>
      <c r="J174">
        <f t="shared" si="4"/>
        <v>120</v>
      </c>
      <c r="K174">
        <f t="shared" si="5"/>
        <v>1.7999999999999998</v>
      </c>
    </row>
    <row r="175" spans="1:11">
      <c r="A175" s="3">
        <v>174</v>
      </c>
      <c r="B175" s="2">
        <v>45028</v>
      </c>
      <c r="C175" s="3" t="s">
        <v>196</v>
      </c>
      <c r="D175" s="3" t="s">
        <v>16</v>
      </c>
      <c r="E175" s="3">
        <v>39</v>
      </c>
      <c r="F175" s="3" t="str" cm="1">
        <f t="array" ref="F175">_xlfn.IFS(E177&lt;30,"Young Adult", E177&gt;=50, "Senior",E177&gt;=30,"Adult")</f>
        <v>Adult</v>
      </c>
      <c r="G175" s="3" t="s">
        <v>13</v>
      </c>
      <c r="H175" s="3">
        <v>1</v>
      </c>
      <c r="I175" s="4">
        <v>300</v>
      </c>
      <c r="J175">
        <f t="shared" si="4"/>
        <v>300</v>
      </c>
      <c r="K175">
        <f t="shared" si="5"/>
        <v>4.5</v>
      </c>
    </row>
    <row r="176" spans="1:11">
      <c r="A176" s="3">
        <v>175</v>
      </c>
      <c r="B176" s="2">
        <v>45005</v>
      </c>
      <c r="C176" s="3" t="s">
        <v>197</v>
      </c>
      <c r="D176" s="3" t="s">
        <v>16</v>
      </c>
      <c r="E176" s="3">
        <v>31</v>
      </c>
      <c r="F176" s="3" t="str" cm="1">
        <f t="array" ref="F176">_xlfn.IFS(E178&lt;30,"Young Adult", E178&gt;=50, "Senior",E178&gt;=30,"Adult")</f>
        <v>Adult</v>
      </c>
      <c r="G176" s="3" t="s">
        <v>20</v>
      </c>
      <c r="H176" s="3">
        <v>4</v>
      </c>
      <c r="I176" s="4">
        <v>25</v>
      </c>
      <c r="J176">
        <f t="shared" si="4"/>
        <v>100</v>
      </c>
      <c r="K176">
        <f t="shared" si="5"/>
        <v>1.5</v>
      </c>
    </row>
    <row r="177" spans="1:11">
      <c r="A177" s="3">
        <v>176</v>
      </c>
      <c r="B177" s="2">
        <v>45118</v>
      </c>
      <c r="C177" s="3" t="s">
        <v>198</v>
      </c>
      <c r="D177" s="3" t="s">
        <v>16</v>
      </c>
      <c r="E177" s="3">
        <v>43</v>
      </c>
      <c r="F177" s="3" t="str" cm="1">
        <f t="array" ref="F177">_xlfn.IFS(E179&lt;30,"Young Adult", E179&gt;=50, "Senior",E179&gt;=30,"Adult")</f>
        <v>Adult</v>
      </c>
      <c r="G177" s="3" t="s">
        <v>13</v>
      </c>
      <c r="H177" s="3">
        <v>2</v>
      </c>
      <c r="I177" s="4">
        <v>50</v>
      </c>
      <c r="J177">
        <f t="shared" si="4"/>
        <v>100</v>
      </c>
      <c r="K177">
        <f t="shared" si="5"/>
        <v>1.5</v>
      </c>
    </row>
    <row r="178" spans="1:11">
      <c r="A178" s="3">
        <v>177</v>
      </c>
      <c r="B178" s="2">
        <v>45009</v>
      </c>
      <c r="C178" s="3" t="s">
        <v>199</v>
      </c>
      <c r="D178" s="3" t="s">
        <v>12</v>
      </c>
      <c r="E178" s="3">
        <v>45</v>
      </c>
      <c r="F178" s="3" t="str" cm="1">
        <f t="array" ref="F178">_xlfn.IFS(E180&lt;30,"Young Adult", E180&gt;=50, "Senior",E180&gt;=30,"Adult")</f>
        <v>Adult</v>
      </c>
      <c r="G178" s="3" t="s">
        <v>13</v>
      </c>
      <c r="H178" s="3">
        <v>2</v>
      </c>
      <c r="I178" s="4">
        <v>50</v>
      </c>
      <c r="J178">
        <f t="shared" si="4"/>
        <v>100</v>
      </c>
      <c r="K178">
        <f t="shared" si="5"/>
        <v>1.5</v>
      </c>
    </row>
    <row r="179" spans="1:11">
      <c r="A179" s="3">
        <v>178</v>
      </c>
      <c r="B179" s="2">
        <v>45203</v>
      </c>
      <c r="C179" s="3" t="s">
        <v>200</v>
      </c>
      <c r="D179" s="3" t="s">
        <v>12</v>
      </c>
      <c r="E179" s="3">
        <v>40</v>
      </c>
      <c r="F179" s="3" t="str" cm="1">
        <f t="array" ref="F179">_xlfn.IFS(E181&lt;30,"Young Adult", E181&gt;=50, "Senior",E181&gt;=30,"Adult")</f>
        <v>Adult</v>
      </c>
      <c r="G179" s="3" t="s">
        <v>17</v>
      </c>
      <c r="H179" s="3">
        <v>2</v>
      </c>
      <c r="I179" s="4">
        <v>30</v>
      </c>
      <c r="J179">
        <f t="shared" si="4"/>
        <v>60</v>
      </c>
      <c r="K179">
        <f t="shared" si="5"/>
        <v>0.89999999999999991</v>
      </c>
    </row>
    <row r="180" spans="1:11">
      <c r="A180" s="3">
        <v>179</v>
      </c>
      <c r="B180" s="2">
        <v>45198</v>
      </c>
      <c r="C180" s="3" t="s">
        <v>201</v>
      </c>
      <c r="D180" s="3" t="s">
        <v>12</v>
      </c>
      <c r="E180" s="3">
        <v>31</v>
      </c>
      <c r="F180" s="3" t="str" cm="1">
        <f t="array" ref="F180">_xlfn.IFS(E182&lt;30,"Young Adult", E182&gt;=50, "Senior",E182&gt;=30,"Adult")</f>
        <v>Young Adult</v>
      </c>
      <c r="G180" s="3" t="s">
        <v>20</v>
      </c>
      <c r="H180" s="3">
        <v>1</v>
      </c>
      <c r="I180" s="4">
        <v>300</v>
      </c>
      <c r="J180">
        <f t="shared" si="4"/>
        <v>300</v>
      </c>
      <c r="K180">
        <f t="shared" si="5"/>
        <v>4.5</v>
      </c>
    </row>
    <row r="181" spans="1:11">
      <c r="A181" s="3">
        <v>180</v>
      </c>
      <c r="B181" s="2">
        <v>44927</v>
      </c>
      <c r="C181" s="3" t="s">
        <v>202</v>
      </c>
      <c r="D181" s="3" t="s">
        <v>12</v>
      </c>
      <c r="E181" s="3">
        <v>41</v>
      </c>
      <c r="F181" s="3" t="str" cm="1">
        <f t="array" ref="F181">_xlfn.IFS(E183&lt;30,"Young Adult", E183&gt;=50, "Senior",E183&gt;=30,"Adult")</f>
        <v>Senior</v>
      </c>
      <c r="G181" s="3" t="s">
        <v>17</v>
      </c>
      <c r="H181" s="3">
        <v>3</v>
      </c>
      <c r="I181" s="4">
        <v>300</v>
      </c>
      <c r="J181">
        <f t="shared" si="4"/>
        <v>900</v>
      </c>
      <c r="K181">
        <f t="shared" si="5"/>
        <v>13.5</v>
      </c>
    </row>
    <row r="182" spans="1:11">
      <c r="A182" s="3">
        <v>181</v>
      </c>
      <c r="B182" s="2">
        <v>45233</v>
      </c>
      <c r="C182" s="3" t="s">
        <v>203</v>
      </c>
      <c r="D182" s="3" t="s">
        <v>12</v>
      </c>
      <c r="E182" s="3">
        <v>19</v>
      </c>
      <c r="F182" s="3" t="str" cm="1">
        <f t="array" ref="F182">_xlfn.IFS(E184&lt;30,"Young Adult", E184&gt;=50, "Senior",E184&gt;=30,"Adult")</f>
        <v>Adult</v>
      </c>
      <c r="G182" s="3" t="s">
        <v>20</v>
      </c>
      <c r="H182" s="3">
        <v>4</v>
      </c>
      <c r="I182" s="4">
        <v>300</v>
      </c>
      <c r="J182">
        <f t="shared" si="4"/>
        <v>1200</v>
      </c>
      <c r="K182">
        <f t="shared" si="5"/>
        <v>18</v>
      </c>
    </row>
    <row r="183" spans="1:11">
      <c r="A183" s="3">
        <v>182</v>
      </c>
      <c r="B183" s="2">
        <v>45092</v>
      </c>
      <c r="C183" s="3" t="s">
        <v>204</v>
      </c>
      <c r="D183" s="3" t="s">
        <v>12</v>
      </c>
      <c r="E183" s="3">
        <v>62</v>
      </c>
      <c r="F183" s="3" t="str" cm="1">
        <f t="array" ref="F183">_xlfn.IFS(E185&lt;30,"Young Adult", E185&gt;=50, "Senior",E185&gt;=30,"Adult")</f>
        <v>Adult</v>
      </c>
      <c r="G183" s="3" t="s">
        <v>13</v>
      </c>
      <c r="H183" s="3">
        <v>4</v>
      </c>
      <c r="I183" s="4">
        <v>30</v>
      </c>
      <c r="J183">
        <f t="shared" si="4"/>
        <v>120</v>
      </c>
      <c r="K183">
        <f t="shared" si="5"/>
        <v>1.7999999999999998</v>
      </c>
    </row>
    <row r="184" spans="1:11">
      <c r="A184" s="3">
        <v>183</v>
      </c>
      <c r="B184" s="2">
        <v>45177</v>
      </c>
      <c r="C184" s="3" t="s">
        <v>205</v>
      </c>
      <c r="D184" s="3" t="s">
        <v>16</v>
      </c>
      <c r="E184" s="3">
        <v>43</v>
      </c>
      <c r="F184" s="3" t="str" cm="1">
        <f t="array" ref="F184">_xlfn.IFS(E186&lt;30,"Young Adult", E186&gt;=50, "Senior",E186&gt;=30,"Adult")</f>
        <v>Young Adult</v>
      </c>
      <c r="G184" s="3" t="s">
        <v>13</v>
      </c>
      <c r="H184" s="3">
        <v>3</v>
      </c>
      <c r="I184" s="4">
        <v>300</v>
      </c>
      <c r="J184">
        <f t="shared" si="4"/>
        <v>900</v>
      </c>
      <c r="K184">
        <f t="shared" si="5"/>
        <v>13.5</v>
      </c>
    </row>
    <row r="185" spans="1:11">
      <c r="A185" s="3">
        <v>184</v>
      </c>
      <c r="B185" s="2">
        <v>44936</v>
      </c>
      <c r="C185" s="3" t="s">
        <v>206</v>
      </c>
      <c r="D185" s="3" t="s">
        <v>12</v>
      </c>
      <c r="E185" s="3">
        <v>31</v>
      </c>
      <c r="F185" s="3" t="str" cm="1">
        <f t="array" ref="F185">_xlfn.IFS(E187&lt;30,"Young Adult", E187&gt;=50, "Senior",E187&gt;=30,"Adult")</f>
        <v>Young Adult</v>
      </c>
      <c r="G185" s="3" t="s">
        <v>20</v>
      </c>
      <c r="H185" s="3">
        <v>4</v>
      </c>
      <c r="I185" s="4">
        <v>50</v>
      </c>
      <c r="J185">
        <f t="shared" si="4"/>
        <v>200</v>
      </c>
      <c r="K185">
        <f t="shared" si="5"/>
        <v>3</v>
      </c>
    </row>
    <row r="186" spans="1:11">
      <c r="A186" s="3">
        <v>185</v>
      </c>
      <c r="B186" s="2">
        <v>44984</v>
      </c>
      <c r="C186" s="3" t="s">
        <v>207</v>
      </c>
      <c r="D186" s="3" t="s">
        <v>12</v>
      </c>
      <c r="E186" s="3">
        <v>24</v>
      </c>
      <c r="F186" s="3" t="str" cm="1">
        <f t="array" ref="F186">_xlfn.IFS(E188&lt;30,"Young Adult", E188&gt;=50, "Senior",E188&gt;=30,"Adult")</f>
        <v>Senior</v>
      </c>
      <c r="G186" s="3" t="s">
        <v>17</v>
      </c>
      <c r="H186" s="3">
        <v>1</v>
      </c>
      <c r="I186" s="4">
        <v>25</v>
      </c>
      <c r="J186">
        <f t="shared" si="4"/>
        <v>25</v>
      </c>
      <c r="K186">
        <f t="shared" si="5"/>
        <v>0.375</v>
      </c>
    </row>
    <row r="187" spans="1:11">
      <c r="A187" s="3">
        <v>186</v>
      </c>
      <c r="B187" s="2">
        <v>45112</v>
      </c>
      <c r="C187" s="3" t="s">
        <v>208</v>
      </c>
      <c r="D187" s="3" t="s">
        <v>12</v>
      </c>
      <c r="E187" s="3">
        <v>20</v>
      </c>
      <c r="F187" s="3" t="str" cm="1">
        <f t="array" ref="F187">_xlfn.IFS(E189&lt;30,"Young Adult", E189&gt;=50, "Senior",E189&gt;=30,"Adult")</f>
        <v>Adult</v>
      </c>
      <c r="G187" s="3" t="s">
        <v>17</v>
      </c>
      <c r="H187" s="3">
        <v>4</v>
      </c>
      <c r="I187" s="4">
        <v>50</v>
      </c>
      <c r="J187">
        <f t="shared" si="4"/>
        <v>200</v>
      </c>
      <c r="K187">
        <f t="shared" si="5"/>
        <v>3</v>
      </c>
    </row>
    <row r="188" spans="1:11">
      <c r="A188" s="3">
        <v>187</v>
      </c>
      <c r="B188" s="2">
        <v>45084</v>
      </c>
      <c r="C188" s="3" t="s">
        <v>209</v>
      </c>
      <c r="D188" s="3" t="s">
        <v>16</v>
      </c>
      <c r="E188" s="3">
        <v>64</v>
      </c>
      <c r="F188" s="3" t="str" cm="1">
        <f t="array" ref="F188">_xlfn.IFS(E190&lt;30,"Young Adult", E190&gt;=50, "Senior",E190&gt;=30,"Adult")</f>
        <v>Senior</v>
      </c>
      <c r="G188" s="3" t="s">
        <v>17</v>
      </c>
      <c r="H188" s="3">
        <v>2</v>
      </c>
      <c r="I188" s="4">
        <v>50</v>
      </c>
      <c r="J188">
        <f t="shared" si="4"/>
        <v>100</v>
      </c>
      <c r="K188">
        <f t="shared" si="5"/>
        <v>1.5</v>
      </c>
    </row>
    <row r="189" spans="1:11">
      <c r="A189" s="3">
        <v>188</v>
      </c>
      <c r="B189" s="2">
        <v>45049</v>
      </c>
      <c r="C189" s="3" t="s">
        <v>210</v>
      </c>
      <c r="D189" s="3" t="s">
        <v>12</v>
      </c>
      <c r="E189" s="3">
        <v>40</v>
      </c>
      <c r="F189" s="3" t="str" cm="1">
        <f t="array" ref="F189">_xlfn.IFS(E191&lt;30,"Young Adult", E191&gt;=50, "Senior",E191&gt;=30,"Adult")</f>
        <v>Senior</v>
      </c>
      <c r="G189" s="3" t="s">
        <v>17</v>
      </c>
      <c r="H189" s="3">
        <v>3</v>
      </c>
      <c r="I189" s="4">
        <v>25</v>
      </c>
      <c r="J189">
        <f t="shared" si="4"/>
        <v>75</v>
      </c>
      <c r="K189">
        <f t="shared" si="5"/>
        <v>1.125</v>
      </c>
    </row>
    <row r="190" spans="1:11">
      <c r="A190" s="3">
        <v>189</v>
      </c>
      <c r="B190" s="2">
        <v>44956</v>
      </c>
      <c r="C190" s="3" t="s">
        <v>211</v>
      </c>
      <c r="D190" s="3" t="s">
        <v>12</v>
      </c>
      <c r="E190" s="3">
        <v>63</v>
      </c>
      <c r="F190" s="3" t="str" cm="1">
        <f t="array" ref="F190">_xlfn.IFS(E192&lt;30,"Young Adult", E192&gt;=50, "Senior",E192&gt;=30,"Adult")</f>
        <v>Senior</v>
      </c>
      <c r="G190" s="3" t="s">
        <v>13</v>
      </c>
      <c r="H190" s="3">
        <v>1</v>
      </c>
      <c r="I190" s="4">
        <v>50</v>
      </c>
      <c r="J190">
        <f t="shared" si="4"/>
        <v>50</v>
      </c>
      <c r="K190">
        <f t="shared" si="5"/>
        <v>0.75</v>
      </c>
    </row>
    <row r="191" spans="1:11">
      <c r="A191" s="3">
        <v>190</v>
      </c>
      <c r="B191" s="2">
        <v>45050</v>
      </c>
      <c r="C191" s="3" t="s">
        <v>212</v>
      </c>
      <c r="D191" s="3" t="s">
        <v>16</v>
      </c>
      <c r="E191" s="3">
        <v>60</v>
      </c>
      <c r="F191" s="3" t="str" cm="1">
        <f t="array" ref="F191">_xlfn.IFS(E193&lt;30,"Young Adult", E193&gt;=50, "Senior",E193&gt;=30,"Adult")</f>
        <v>Senior</v>
      </c>
      <c r="G191" s="3" t="s">
        <v>13</v>
      </c>
      <c r="H191" s="3">
        <v>3</v>
      </c>
      <c r="I191" s="4">
        <v>30</v>
      </c>
      <c r="J191">
        <f t="shared" si="4"/>
        <v>90</v>
      </c>
      <c r="K191">
        <f t="shared" si="5"/>
        <v>1.3499999999999999</v>
      </c>
    </row>
    <row r="192" spans="1:11">
      <c r="A192" s="3">
        <v>191</v>
      </c>
      <c r="B192" s="2">
        <v>45217</v>
      </c>
      <c r="C192" s="3" t="s">
        <v>213</v>
      </c>
      <c r="D192" s="3" t="s">
        <v>12</v>
      </c>
      <c r="E192" s="3">
        <v>64</v>
      </c>
      <c r="F192" s="3" t="str" cm="1">
        <f t="array" ref="F192">_xlfn.IFS(E194&lt;30,"Young Adult", E194&gt;=50, "Senior",E194&gt;=30,"Adult")</f>
        <v>Adult</v>
      </c>
      <c r="G192" s="3" t="s">
        <v>13</v>
      </c>
      <c r="H192" s="3">
        <v>1</v>
      </c>
      <c r="I192" s="4">
        <v>25</v>
      </c>
      <c r="J192">
        <f t="shared" si="4"/>
        <v>25</v>
      </c>
      <c r="K192">
        <f t="shared" si="5"/>
        <v>0.375</v>
      </c>
    </row>
    <row r="193" spans="1:11">
      <c r="A193" s="3">
        <v>192</v>
      </c>
      <c r="B193" s="2">
        <v>44967</v>
      </c>
      <c r="C193" s="3" t="s">
        <v>214</v>
      </c>
      <c r="D193" s="3" t="s">
        <v>12</v>
      </c>
      <c r="E193" s="3">
        <v>62</v>
      </c>
      <c r="F193" s="3" t="str" cm="1">
        <f t="array" ref="F193">_xlfn.IFS(E195&lt;30,"Young Adult", E195&gt;=50, "Senior",E195&gt;=30,"Adult")</f>
        <v>Senior</v>
      </c>
      <c r="G193" s="3" t="s">
        <v>13</v>
      </c>
      <c r="H193" s="3">
        <v>2</v>
      </c>
      <c r="I193" s="4">
        <v>50</v>
      </c>
      <c r="J193">
        <f t="shared" si="4"/>
        <v>100</v>
      </c>
      <c r="K193">
        <f t="shared" si="5"/>
        <v>1.5</v>
      </c>
    </row>
    <row r="194" spans="1:11">
      <c r="A194" s="3">
        <v>193</v>
      </c>
      <c r="B194" s="2">
        <v>44970</v>
      </c>
      <c r="C194" s="3" t="s">
        <v>215</v>
      </c>
      <c r="D194" s="3" t="s">
        <v>12</v>
      </c>
      <c r="E194" s="3">
        <v>35</v>
      </c>
      <c r="F194" s="3" t="str" cm="1">
        <f t="array" ref="F194">_xlfn.IFS(E196&lt;30,"Young Adult", E196&gt;=50, "Senior",E196&gt;=30,"Adult")</f>
        <v>Senior</v>
      </c>
      <c r="G194" s="3" t="s">
        <v>13</v>
      </c>
      <c r="H194" s="3">
        <v>3</v>
      </c>
      <c r="I194" s="4">
        <v>500</v>
      </c>
      <c r="J194">
        <f t="shared" ref="J194:J257" si="6">H194*I194</f>
        <v>1500</v>
      </c>
      <c r="K194">
        <f t="shared" ref="K194:K257" si="7">J194*$N$3</f>
        <v>22.5</v>
      </c>
    </row>
    <row r="195" spans="1:11">
      <c r="A195" s="3">
        <v>194</v>
      </c>
      <c r="B195" s="2">
        <v>45175</v>
      </c>
      <c r="C195" s="3" t="s">
        <v>216</v>
      </c>
      <c r="D195" s="3" t="s">
        <v>12</v>
      </c>
      <c r="E195" s="3">
        <v>55</v>
      </c>
      <c r="F195" s="3" t="str" cm="1">
        <f t="array" ref="F195">_xlfn.IFS(E197&lt;30,"Young Adult", E197&gt;=50, "Senior",E197&gt;=30,"Adult")</f>
        <v>Adult</v>
      </c>
      <c r="G195" s="3" t="s">
        <v>17</v>
      </c>
      <c r="H195" s="3">
        <v>4</v>
      </c>
      <c r="I195" s="4">
        <v>50</v>
      </c>
      <c r="J195">
        <f t="shared" si="6"/>
        <v>200</v>
      </c>
      <c r="K195">
        <f t="shared" si="7"/>
        <v>3</v>
      </c>
    </row>
    <row r="196" spans="1:11">
      <c r="A196" s="3">
        <v>195</v>
      </c>
      <c r="B196" s="2">
        <v>44962</v>
      </c>
      <c r="C196" s="3" t="s">
        <v>217</v>
      </c>
      <c r="D196" s="3" t="s">
        <v>12</v>
      </c>
      <c r="E196" s="3">
        <v>52</v>
      </c>
      <c r="F196" s="3" t="str" cm="1">
        <f t="array" ref="F196">_xlfn.IFS(E198&lt;30,"Young Adult", E198&gt;=50, "Senior",E198&gt;=30,"Adult")</f>
        <v>Adult</v>
      </c>
      <c r="G196" s="3" t="s">
        <v>17</v>
      </c>
      <c r="H196" s="3">
        <v>1</v>
      </c>
      <c r="I196" s="4">
        <v>30</v>
      </c>
      <c r="J196">
        <f t="shared" si="6"/>
        <v>30</v>
      </c>
      <c r="K196">
        <f t="shared" si="7"/>
        <v>0.44999999999999996</v>
      </c>
    </row>
    <row r="197" spans="1:11">
      <c r="A197" s="3">
        <v>196</v>
      </c>
      <c r="B197" s="2">
        <v>45199</v>
      </c>
      <c r="C197" s="3" t="s">
        <v>218</v>
      </c>
      <c r="D197" s="3" t="s">
        <v>16</v>
      </c>
      <c r="E197" s="3">
        <v>32</v>
      </c>
      <c r="F197" s="3" t="str" cm="1">
        <f t="array" ref="F197">_xlfn.IFS(E199&lt;30,"Young Adult", E199&gt;=50, "Senior",E199&gt;=30,"Adult")</f>
        <v>Senior</v>
      </c>
      <c r="G197" s="3" t="s">
        <v>17</v>
      </c>
      <c r="H197" s="3">
        <v>3</v>
      </c>
      <c r="I197" s="4">
        <v>300</v>
      </c>
      <c r="J197">
        <f t="shared" si="6"/>
        <v>900</v>
      </c>
      <c r="K197">
        <f t="shared" si="7"/>
        <v>13.5</v>
      </c>
    </row>
    <row r="198" spans="1:11">
      <c r="A198" s="3">
        <v>197</v>
      </c>
      <c r="B198" s="2">
        <v>44991</v>
      </c>
      <c r="C198" s="3" t="s">
        <v>219</v>
      </c>
      <c r="D198" s="3" t="s">
        <v>16</v>
      </c>
      <c r="E198" s="3">
        <v>42</v>
      </c>
      <c r="F198" s="3" t="str" cm="1">
        <f t="array" ref="F198">_xlfn.IFS(E200&lt;30,"Young Adult", E200&gt;=50, "Senior",E200&gt;=30,"Adult")</f>
        <v>Adult</v>
      </c>
      <c r="G198" s="3" t="s">
        <v>17</v>
      </c>
      <c r="H198" s="3">
        <v>4</v>
      </c>
      <c r="I198" s="4">
        <v>50</v>
      </c>
      <c r="J198">
        <f t="shared" si="6"/>
        <v>200</v>
      </c>
      <c r="K198">
        <f t="shared" si="7"/>
        <v>3</v>
      </c>
    </row>
    <row r="199" spans="1:11">
      <c r="A199" s="3">
        <v>198</v>
      </c>
      <c r="B199" s="2">
        <v>44992</v>
      </c>
      <c r="C199" s="3" t="s">
        <v>220</v>
      </c>
      <c r="D199" s="3" t="s">
        <v>16</v>
      </c>
      <c r="E199" s="3">
        <v>54</v>
      </c>
      <c r="F199" s="3" t="str" cm="1">
        <f t="array" ref="F199">_xlfn.IFS(E201&lt;30,"Young Adult", E201&gt;=50, "Senior",E201&gt;=30,"Adult")</f>
        <v>Young Adult</v>
      </c>
      <c r="G199" s="3" t="s">
        <v>13</v>
      </c>
      <c r="H199" s="3">
        <v>3</v>
      </c>
      <c r="I199" s="4">
        <v>300</v>
      </c>
      <c r="J199">
        <f t="shared" si="6"/>
        <v>900</v>
      </c>
      <c r="K199">
        <f t="shared" si="7"/>
        <v>13.5</v>
      </c>
    </row>
    <row r="200" spans="1:11">
      <c r="A200" s="3">
        <v>199</v>
      </c>
      <c r="B200" s="2">
        <v>45264</v>
      </c>
      <c r="C200" s="3" t="s">
        <v>221</v>
      </c>
      <c r="D200" s="3" t="s">
        <v>12</v>
      </c>
      <c r="E200" s="3">
        <v>45</v>
      </c>
      <c r="F200" s="3" t="str" cm="1">
        <f t="array" ref="F200">_xlfn.IFS(E202&lt;30,"Young Adult", E202&gt;=50, "Senior",E202&gt;=30,"Adult")</f>
        <v>Senior</v>
      </c>
      <c r="G200" s="3" t="s">
        <v>13</v>
      </c>
      <c r="H200" s="3">
        <v>3</v>
      </c>
      <c r="I200" s="4">
        <v>500</v>
      </c>
      <c r="J200">
        <f t="shared" si="6"/>
        <v>1500</v>
      </c>
      <c r="K200">
        <f t="shared" si="7"/>
        <v>22.5</v>
      </c>
    </row>
    <row r="201" spans="1:11">
      <c r="A201" s="3">
        <v>200</v>
      </c>
      <c r="B201" s="2">
        <v>45170</v>
      </c>
      <c r="C201" s="3" t="s">
        <v>222</v>
      </c>
      <c r="D201" s="3" t="s">
        <v>12</v>
      </c>
      <c r="E201" s="3">
        <v>27</v>
      </c>
      <c r="F201" s="3" t="str" cm="1">
        <f t="array" ref="F201">_xlfn.IFS(E203&lt;30,"Young Adult", E203&gt;=50, "Senior",E203&gt;=30,"Adult")</f>
        <v>Adult</v>
      </c>
      <c r="G201" s="3" t="s">
        <v>13</v>
      </c>
      <c r="H201" s="3">
        <v>3</v>
      </c>
      <c r="I201" s="4">
        <v>50</v>
      </c>
      <c r="J201">
        <f t="shared" si="6"/>
        <v>150</v>
      </c>
      <c r="K201">
        <f t="shared" si="7"/>
        <v>2.25</v>
      </c>
    </row>
    <row r="202" spans="1:11">
      <c r="A202" s="3">
        <v>201</v>
      </c>
      <c r="B202" s="2">
        <v>45208</v>
      </c>
      <c r="C202" s="3" t="s">
        <v>223</v>
      </c>
      <c r="D202" s="3" t="s">
        <v>12</v>
      </c>
      <c r="E202" s="3">
        <v>56</v>
      </c>
      <c r="F202" s="3" t="str" cm="1">
        <f t="array" ref="F202">_xlfn.IFS(E204&lt;30,"Young Adult", E204&gt;=50, "Senior",E204&gt;=30,"Adult")</f>
        <v>Senior</v>
      </c>
      <c r="G202" s="3" t="s">
        <v>20</v>
      </c>
      <c r="H202" s="3">
        <v>1</v>
      </c>
      <c r="I202" s="4">
        <v>25</v>
      </c>
      <c r="J202">
        <f t="shared" si="6"/>
        <v>25</v>
      </c>
      <c r="K202">
        <f t="shared" si="7"/>
        <v>0.375</v>
      </c>
    </row>
    <row r="203" spans="1:11">
      <c r="A203" s="3">
        <v>202</v>
      </c>
      <c r="B203" s="2">
        <v>45011</v>
      </c>
      <c r="C203" s="3" t="s">
        <v>224</v>
      </c>
      <c r="D203" s="3" t="s">
        <v>16</v>
      </c>
      <c r="E203" s="3">
        <v>34</v>
      </c>
      <c r="F203" s="3" t="str" cm="1">
        <f t="array" ref="F203">_xlfn.IFS(E205&lt;30,"Young Adult", E205&gt;=50, "Senior",E205&gt;=30,"Adult")</f>
        <v>Adult</v>
      </c>
      <c r="G203" s="3" t="s">
        <v>17</v>
      </c>
      <c r="H203" s="3">
        <v>4</v>
      </c>
      <c r="I203" s="4">
        <v>300</v>
      </c>
      <c r="J203">
        <f t="shared" si="6"/>
        <v>1200</v>
      </c>
      <c r="K203">
        <f t="shared" si="7"/>
        <v>18</v>
      </c>
    </row>
    <row r="204" spans="1:11">
      <c r="A204" s="3">
        <v>203</v>
      </c>
      <c r="B204" s="2">
        <v>45062</v>
      </c>
      <c r="C204" s="3" t="s">
        <v>225</v>
      </c>
      <c r="D204" s="3" t="s">
        <v>12</v>
      </c>
      <c r="E204" s="3">
        <v>56</v>
      </c>
      <c r="F204" s="3" t="str" cm="1">
        <f t="array" ref="F204">_xlfn.IFS(E206&lt;30,"Young Adult", E206&gt;=50, "Senior",E206&gt;=30,"Adult")</f>
        <v>Adult</v>
      </c>
      <c r="G204" s="3" t="s">
        <v>17</v>
      </c>
      <c r="H204" s="3">
        <v>2</v>
      </c>
      <c r="I204" s="4">
        <v>500</v>
      </c>
      <c r="J204">
        <f t="shared" si="6"/>
        <v>1000</v>
      </c>
      <c r="K204">
        <f t="shared" si="7"/>
        <v>15</v>
      </c>
    </row>
    <row r="205" spans="1:11">
      <c r="A205" s="3">
        <v>204</v>
      </c>
      <c r="B205" s="2">
        <v>45197</v>
      </c>
      <c r="C205" s="3" t="s">
        <v>226</v>
      </c>
      <c r="D205" s="3" t="s">
        <v>12</v>
      </c>
      <c r="E205" s="3">
        <v>39</v>
      </c>
      <c r="F205" s="3" t="str" cm="1">
        <f t="array" ref="F205">_xlfn.IFS(E207&lt;30,"Young Adult", E207&gt;=50, "Senior",E207&gt;=30,"Adult")</f>
        <v>Senior</v>
      </c>
      <c r="G205" s="3" t="s">
        <v>13</v>
      </c>
      <c r="H205" s="3">
        <v>1</v>
      </c>
      <c r="I205" s="4">
        <v>25</v>
      </c>
      <c r="J205">
        <f t="shared" si="6"/>
        <v>25</v>
      </c>
      <c r="K205">
        <f t="shared" si="7"/>
        <v>0.375</v>
      </c>
    </row>
    <row r="206" spans="1:11">
      <c r="A206" s="3">
        <v>205</v>
      </c>
      <c r="B206" s="2">
        <v>45237</v>
      </c>
      <c r="C206" s="3" t="s">
        <v>227</v>
      </c>
      <c r="D206" s="3" t="s">
        <v>16</v>
      </c>
      <c r="E206" s="3">
        <v>43</v>
      </c>
      <c r="F206" s="3" t="str" cm="1">
        <f t="array" ref="F206">_xlfn.IFS(E208&lt;30,"Young Adult", E208&gt;=50, "Senior",E208&gt;=30,"Adult")</f>
        <v>Adult</v>
      </c>
      <c r="G206" s="3" t="s">
        <v>17</v>
      </c>
      <c r="H206" s="3">
        <v>1</v>
      </c>
      <c r="I206" s="4">
        <v>25</v>
      </c>
      <c r="J206">
        <f t="shared" si="6"/>
        <v>25</v>
      </c>
      <c r="K206">
        <f t="shared" si="7"/>
        <v>0.375</v>
      </c>
    </row>
    <row r="207" spans="1:11">
      <c r="A207" s="3">
        <v>206</v>
      </c>
      <c r="B207" s="2">
        <v>45143</v>
      </c>
      <c r="C207" s="3" t="s">
        <v>228</v>
      </c>
      <c r="D207" s="3" t="s">
        <v>12</v>
      </c>
      <c r="E207" s="3">
        <v>61</v>
      </c>
      <c r="F207" s="3" t="str" cm="1">
        <f t="array" ref="F207">_xlfn.IFS(E209&lt;30,"Young Adult", E209&gt;=50, "Senior",E209&gt;=30,"Adult")</f>
        <v>Adult</v>
      </c>
      <c r="G207" s="3" t="s">
        <v>17</v>
      </c>
      <c r="H207" s="3">
        <v>1</v>
      </c>
      <c r="I207" s="4">
        <v>25</v>
      </c>
      <c r="J207">
        <f t="shared" si="6"/>
        <v>25</v>
      </c>
      <c r="K207">
        <f t="shared" si="7"/>
        <v>0.375</v>
      </c>
    </row>
    <row r="208" spans="1:11">
      <c r="A208" s="3">
        <v>207</v>
      </c>
      <c r="B208" s="2">
        <v>45035</v>
      </c>
      <c r="C208" s="3" t="s">
        <v>229</v>
      </c>
      <c r="D208" s="3" t="s">
        <v>16</v>
      </c>
      <c r="E208" s="3">
        <v>42</v>
      </c>
      <c r="F208" s="3" t="str" cm="1">
        <f t="array" ref="F208">_xlfn.IFS(E210&lt;30,"Young Adult", E210&gt;=50, "Senior",E210&gt;=30,"Adult")</f>
        <v>Adult</v>
      </c>
      <c r="G208" s="3" t="s">
        <v>13</v>
      </c>
      <c r="H208" s="3">
        <v>2</v>
      </c>
      <c r="I208" s="4">
        <v>25</v>
      </c>
      <c r="J208">
        <f t="shared" si="6"/>
        <v>50</v>
      </c>
      <c r="K208">
        <f t="shared" si="7"/>
        <v>0.75</v>
      </c>
    </row>
    <row r="209" spans="1:11">
      <c r="A209" s="3">
        <v>208</v>
      </c>
      <c r="B209" s="2">
        <v>45203</v>
      </c>
      <c r="C209" s="3" t="s">
        <v>230</v>
      </c>
      <c r="D209" s="3" t="s">
        <v>16</v>
      </c>
      <c r="E209" s="3">
        <v>34</v>
      </c>
      <c r="F209" s="3" t="str" cm="1">
        <f t="array" ref="F209">_xlfn.IFS(E211&lt;30,"Young Adult", E211&gt;=50, "Senior",E211&gt;=30,"Adult")</f>
        <v>Adult</v>
      </c>
      <c r="G209" s="3" t="s">
        <v>20</v>
      </c>
      <c r="H209" s="3">
        <v>4</v>
      </c>
      <c r="I209" s="4">
        <v>50</v>
      </c>
      <c r="J209">
        <f t="shared" si="6"/>
        <v>200</v>
      </c>
      <c r="K209">
        <f t="shared" si="7"/>
        <v>3</v>
      </c>
    </row>
    <row r="210" spans="1:11">
      <c r="A210" s="3">
        <v>209</v>
      </c>
      <c r="B210" s="2">
        <v>45280</v>
      </c>
      <c r="C210" s="3" t="s">
        <v>231</v>
      </c>
      <c r="D210" s="3" t="s">
        <v>16</v>
      </c>
      <c r="E210" s="3">
        <v>30</v>
      </c>
      <c r="F210" s="3" t="str" cm="1">
        <f t="array" ref="F210">_xlfn.IFS(E212&lt;30,"Young Adult", E212&gt;=50, "Senior",E212&gt;=30,"Adult")</f>
        <v>Adult</v>
      </c>
      <c r="G210" s="3" t="s">
        <v>20</v>
      </c>
      <c r="H210" s="3">
        <v>4</v>
      </c>
      <c r="I210" s="4">
        <v>50</v>
      </c>
      <c r="J210">
        <f t="shared" si="6"/>
        <v>200</v>
      </c>
      <c r="K210">
        <f t="shared" si="7"/>
        <v>3</v>
      </c>
    </row>
    <row r="211" spans="1:11">
      <c r="A211" s="3">
        <v>210</v>
      </c>
      <c r="B211" s="2">
        <v>45029</v>
      </c>
      <c r="C211" s="3" t="s">
        <v>232</v>
      </c>
      <c r="D211" s="3" t="s">
        <v>12</v>
      </c>
      <c r="E211" s="3">
        <v>37</v>
      </c>
      <c r="F211" s="3" t="str" cm="1">
        <f t="array" ref="F211">_xlfn.IFS(E213&lt;30,"Young Adult", E213&gt;=50, "Senior",E213&gt;=30,"Adult")</f>
        <v>Young Adult</v>
      </c>
      <c r="G211" s="3" t="s">
        <v>20</v>
      </c>
      <c r="H211" s="3">
        <v>4</v>
      </c>
      <c r="I211" s="4">
        <v>50</v>
      </c>
      <c r="J211">
        <f t="shared" si="6"/>
        <v>200</v>
      </c>
      <c r="K211">
        <f t="shared" si="7"/>
        <v>3</v>
      </c>
    </row>
    <row r="212" spans="1:11">
      <c r="A212" s="3">
        <v>211</v>
      </c>
      <c r="B212" s="2">
        <v>45292</v>
      </c>
      <c r="C212" s="3" t="s">
        <v>233</v>
      </c>
      <c r="D212" s="3" t="s">
        <v>12</v>
      </c>
      <c r="E212" s="3">
        <v>42</v>
      </c>
      <c r="F212" s="3" t="str" cm="1">
        <f t="array" ref="F212">_xlfn.IFS(E214&lt;30,"Young Adult", E214&gt;=50, "Senior",E214&gt;=30,"Adult")</f>
        <v>Young Adult</v>
      </c>
      <c r="G212" s="3" t="s">
        <v>13</v>
      </c>
      <c r="H212" s="3">
        <v>3</v>
      </c>
      <c r="I212" s="4">
        <v>500</v>
      </c>
      <c r="J212">
        <f t="shared" si="6"/>
        <v>1500</v>
      </c>
      <c r="K212">
        <f t="shared" si="7"/>
        <v>22.5</v>
      </c>
    </row>
    <row r="213" spans="1:11">
      <c r="A213" s="3">
        <v>212</v>
      </c>
      <c r="B213" s="2">
        <v>45086</v>
      </c>
      <c r="C213" s="3" t="s">
        <v>234</v>
      </c>
      <c r="D213" s="3" t="s">
        <v>12</v>
      </c>
      <c r="E213" s="3">
        <v>21</v>
      </c>
      <c r="F213" s="3" t="str" cm="1">
        <f t="array" ref="F213">_xlfn.IFS(E215&lt;30,"Young Adult", E215&gt;=50, "Senior",E215&gt;=30,"Adult")</f>
        <v>Young Adult</v>
      </c>
      <c r="G213" s="3" t="s">
        <v>17</v>
      </c>
      <c r="H213" s="3">
        <v>3</v>
      </c>
      <c r="I213" s="4">
        <v>500</v>
      </c>
      <c r="J213">
        <f t="shared" si="6"/>
        <v>1500</v>
      </c>
      <c r="K213">
        <f t="shared" si="7"/>
        <v>22.5</v>
      </c>
    </row>
    <row r="214" spans="1:11">
      <c r="A214" s="3">
        <v>213</v>
      </c>
      <c r="B214" s="2">
        <v>45131</v>
      </c>
      <c r="C214" s="3" t="s">
        <v>235</v>
      </c>
      <c r="D214" s="3" t="s">
        <v>12</v>
      </c>
      <c r="E214" s="3">
        <v>27</v>
      </c>
      <c r="F214" s="3" t="str" cm="1">
        <f t="array" ref="F214">_xlfn.IFS(E216&lt;30,"Young Adult", E216&gt;=50, "Senior",E216&gt;=30,"Adult")</f>
        <v>Senior</v>
      </c>
      <c r="G214" s="3" t="s">
        <v>13</v>
      </c>
      <c r="H214" s="3">
        <v>3</v>
      </c>
      <c r="I214" s="4">
        <v>500</v>
      </c>
      <c r="J214">
        <f t="shared" si="6"/>
        <v>1500</v>
      </c>
      <c r="K214">
        <f t="shared" si="7"/>
        <v>22.5</v>
      </c>
    </row>
    <row r="215" spans="1:11">
      <c r="A215" s="3">
        <v>214</v>
      </c>
      <c r="B215" s="2">
        <v>45270</v>
      </c>
      <c r="C215" s="3" t="s">
        <v>236</v>
      </c>
      <c r="D215" s="3" t="s">
        <v>12</v>
      </c>
      <c r="E215" s="3">
        <v>20</v>
      </c>
      <c r="F215" s="3" t="str" cm="1">
        <f t="array" ref="F215">_xlfn.IFS(E217&lt;30,"Young Adult", E217&gt;=50, "Senior",E217&gt;=30,"Adult")</f>
        <v>Senior</v>
      </c>
      <c r="G215" s="3" t="s">
        <v>13</v>
      </c>
      <c r="H215" s="3">
        <v>2</v>
      </c>
      <c r="I215" s="4">
        <v>30</v>
      </c>
      <c r="J215">
        <f t="shared" si="6"/>
        <v>60</v>
      </c>
      <c r="K215">
        <f t="shared" si="7"/>
        <v>0.89999999999999991</v>
      </c>
    </row>
    <row r="216" spans="1:11">
      <c r="A216" s="3">
        <v>215</v>
      </c>
      <c r="B216" s="2">
        <v>45259</v>
      </c>
      <c r="C216" s="3" t="s">
        <v>237</v>
      </c>
      <c r="D216" s="3" t="s">
        <v>12</v>
      </c>
      <c r="E216" s="3">
        <v>58</v>
      </c>
      <c r="F216" s="3" t="str" cm="1">
        <f t="array" ref="F216">_xlfn.IFS(E218&lt;30,"Young Adult", E218&gt;=50, "Senior",E218&gt;=30,"Adult")</f>
        <v>Adult</v>
      </c>
      <c r="G216" s="3" t="s">
        <v>17</v>
      </c>
      <c r="H216" s="3">
        <v>3</v>
      </c>
      <c r="I216" s="4">
        <v>500</v>
      </c>
      <c r="J216">
        <f t="shared" si="6"/>
        <v>1500</v>
      </c>
      <c r="K216">
        <f t="shared" si="7"/>
        <v>22.5</v>
      </c>
    </row>
    <row r="217" spans="1:11">
      <c r="A217" s="3">
        <v>216</v>
      </c>
      <c r="B217" s="2">
        <v>45118</v>
      </c>
      <c r="C217" s="3" t="s">
        <v>238</v>
      </c>
      <c r="D217" s="3" t="s">
        <v>12</v>
      </c>
      <c r="E217" s="3">
        <v>62</v>
      </c>
      <c r="F217" s="3" t="str" cm="1">
        <f t="array" ref="F217">_xlfn.IFS(E219&lt;30,"Young Adult", E219&gt;=50, "Senior",E219&gt;=30,"Adult")</f>
        <v>Senior</v>
      </c>
      <c r="G217" s="3" t="s">
        <v>20</v>
      </c>
      <c r="H217" s="3">
        <v>2</v>
      </c>
      <c r="I217" s="4">
        <v>50</v>
      </c>
      <c r="J217">
        <f t="shared" si="6"/>
        <v>100</v>
      </c>
      <c r="K217">
        <f t="shared" si="7"/>
        <v>1.5</v>
      </c>
    </row>
    <row r="218" spans="1:11">
      <c r="A218" s="3">
        <v>217</v>
      </c>
      <c r="B218" s="2">
        <v>45151</v>
      </c>
      <c r="C218" s="3" t="s">
        <v>239</v>
      </c>
      <c r="D218" s="3" t="s">
        <v>16</v>
      </c>
      <c r="E218" s="3">
        <v>35</v>
      </c>
      <c r="F218" s="3" t="str" cm="1">
        <f t="array" ref="F218">_xlfn.IFS(E220&lt;30,"Young Adult", E220&gt;=50, "Senior",E220&gt;=30,"Adult")</f>
        <v>Senior</v>
      </c>
      <c r="G218" s="3" t="s">
        <v>20</v>
      </c>
      <c r="H218" s="3">
        <v>4</v>
      </c>
      <c r="I218" s="4">
        <v>50</v>
      </c>
      <c r="J218">
        <f t="shared" si="6"/>
        <v>200</v>
      </c>
      <c r="K218">
        <f t="shared" si="7"/>
        <v>3</v>
      </c>
    </row>
    <row r="219" spans="1:11">
      <c r="A219" s="3">
        <v>218</v>
      </c>
      <c r="B219" s="2">
        <v>45191</v>
      </c>
      <c r="C219" s="3" t="s">
        <v>240</v>
      </c>
      <c r="D219" s="3" t="s">
        <v>12</v>
      </c>
      <c r="E219" s="3">
        <v>64</v>
      </c>
      <c r="F219" s="3" t="str" cm="1">
        <f t="array" ref="F219">_xlfn.IFS(E221&lt;30,"Young Adult", E221&gt;=50, "Senior",E221&gt;=30,"Adult")</f>
        <v>Senior</v>
      </c>
      <c r="G219" s="3" t="s">
        <v>13</v>
      </c>
      <c r="H219" s="3">
        <v>3</v>
      </c>
      <c r="I219" s="4">
        <v>30</v>
      </c>
      <c r="J219">
        <f t="shared" si="6"/>
        <v>90</v>
      </c>
      <c r="K219">
        <f t="shared" si="7"/>
        <v>1.3499999999999999</v>
      </c>
    </row>
    <row r="220" spans="1:11">
      <c r="A220" s="3">
        <v>219</v>
      </c>
      <c r="B220" s="2">
        <v>45158</v>
      </c>
      <c r="C220" s="3" t="s">
        <v>241</v>
      </c>
      <c r="D220" s="3" t="s">
        <v>16</v>
      </c>
      <c r="E220" s="3">
        <v>53</v>
      </c>
      <c r="F220" s="3" t="str" cm="1">
        <f t="array" ref="F220">_xlfn.IFS(E222&lt;30,"Young Adult", E222&gt;=50, "Senior",E222&gt;=30,"Adult")</f>
        <v>Adult</v>
      </c>
      <c r="G220" s="3" t="s">
        <v>20</v>
      </c>
      <c r="H220" s="3">
        <v>3</v>
      </c>
      <c r="I220" s="4">
        <v>30</v>
      </c>
      <c r="J220">
        <f t="shared" si="6"/>
        <v>90</v>
      </c>
      <c r="K220">
        <f t="shared" si="7"/>
        <v>1.3499999999999999</v>
      </c>
    </row>
    <row r="221" spans="1:11">
      <c r="A221" s="3">
        <v>220</v>
      </c>
      <c r="B221" s="2">
        <v>44988</v>
      </c>
      <c r="C221" s="3" t="s">
        <v>242</v>
      </c>
      <c r="D221" s="3" t="s">
        <v>12</v>
      </c>
      <c r="E221" s="3">
        <v>64</v>
      </c>
      <c r="F221" s="3" t="str" cm="1">
        <f t="array" ref="F221">_xlfn.IFS(E223&lt;30,"Young Adult", E223&gt;=50, "Senior",E223&gt;=30,"Adult")</f>
        <v>Senior</v>
      </c>
      <c r="G221" s="3" t="s">
        <v>13</v>
      </c>
      <c r="H221" s="3">
        <v>1</v>
      </c>
      <c r="I221" s="4">
        <v>500</v>
      </c>
      <c r="J221">
        <f t="shared" si="6"/>
        <v>500</v>
      </c>
      <c r="K221">
        <f t="shared" si="7"/>
        <v>7.5</v>
      </c>
    </row>
    <row r="222" spans="1:11">
      <c r="A222" s="3">
        <v>221</v>
      </c>
      <c r="B222" s="2">
        <v>45053</v>
      </c>
      <c r="C222" s="3" t="s">
        <v>243</v>
      </c>
      <c r="D222" s="3" t="s">
        <v>12</v>
      </c>
      <c r="E222" s="3">
        <v>39</v>
      </c>
      <c r="F222" s="3" t="str" cm="1">
        <f t="array" ref="F222">_xlfn.IFS(E224&lt;30,"Young Adult", E224&gt;=50, "Senior",E224&gt;=30,"Adult")</f>
        <v>Senior</v>
      </c>
      <c r="G222" s="3" t="s">
        <v>13</v>
      </c>
      <c r="H222" s="3">
        <v>2</v>
      </c>
      <c r="I222" s="4">
        <v>300</v>
      </c>
      <c r="J222">
        <f t="shared" si="6"/>
        <v>600</v>
      </c>
      <c r="K222">
        <f t="shared" si="7"/>
        <v>9</v>
      </c>
    </row>
    <row r="223" spans="1:11">
      <c r="A223" s="3">
        <v>222</v>
      </c>
      <c r="B223" s="2">
        <v>45042</v>
      </c>
      <c r="C223" s="3" t="s">
        <v>244</v>
      </c>
      <c r="D223" s="3" t="s">
        <v>12</v>
      </c>
      <c r="E223" s="3">
        <v>51</v>
      </c>
      <c r="F223" s="3" t="str" cm="1">
        <f t="array" ref="F223">_xlfn.IFS(E225&lt;30,"Young Adult", E225&gt;=50, "Senior",E225&gt;=30,"Adult")</f>
        <v>Young Adult</v>
      </c>
      <c r="G223" s="3" t="s">
        <v>17</v>
      </c>
      <c r="H223" s="3">
        <v>4</v>
      </c>
      <c r="I223" s="4">
        <v>30</v>
      </c>
      <c r="J223">
        <f t="shared" si="6"/>
        <v>120</v>
      </c>
      <c r="K223">
        <f t="shared" si="7"/>
        <v>1.7999999999999998</v>
      </c>
    </row>
    <row r="224" spans="1:11">
      <c r="A224" s="3">
        <v>223</v>
      </c>
      <c r="B224" s="2">
        <v>44959</v>
      </c>
      <c r="C224" s="3" t="s">
        <v>245</v>
      </c>
      <c r="D224" s="3" t="s">
        <v>16</v>
      </c>
      <c r="E224" s="3">
        <v>64</v>
      </c>
      <c r="F224" s="3" t="str" cm="1">
        <f t="array" ref="F224">_xlfn.IFS(E226&lt;30,"Young Adult", E226&gt;=50, "Senior",E226&gt;=30,"Adult")</f>
        <v>Senior</v>
      </c>
      <c r="G224" s="3" t="s">
        <v>17</v>
      </c>
      <c r="H224" s="3">
        <v>1</v>
      </c>
      <c r="I224" s="4">
        <v>25</v>
      </c>
      <c r="J224">
        <f t="shared" si="6"/>
        <v>25</v>
      </c>
      <c r="K224">
        <f t="shared" si="7"/>
        <v>0.375</v>
      </c>
    </row>
    <row r="225" spans="1:11">
      <c r="A225" s="3">
        <v>224</v>
      </c>
      <c r="B225" s="2">
        <v>45100</v>
      </c>
      <c r="C225" s="3" t="s">
        <v>246</v>
      </c>
      <c r="D225" s="3" t="s">
        <v>16</v>
      </c>
      <c r="E225" s="3">
        <v>25</v>
      </c>
      <c r="F225" s="3" t="str" cm="1">
        <f t="array" ref="F225">_xlfn.IFS(E227&lt;30,"Young Adult", E227&gt;=50, "Senior",E227&gt;=30,"Adult")</f>
        <v>Senior</v>
      </c>
      <c r="G225" s="3" t="s">
        <v>17</v>
      </c>
      <c r="H225" s="3">
        <v>1</v>
      </c>
      <c r="I225" s="4">
        <v>50</v>
      </c>
      <c r="J225">
        <f t="shared" si="6"/>
        <v>50</v>
      </c>
      <c r="K225">
        <f t="shared" si="7"/>
        <v>0.75</v>
      </c>
    </row>
    <row r="226" spans="1:11">
      <c r="A226" s="3">
        <v>225</v>
      </c>
      <c r="B226" s="2">
        <v>44937</v>
      </c>
      <c r="C226" s="3" t="s">
        <v>247</v>
      </c>
      <c r="D226" s="3" t="s">
        <v>16</v>
      </c>
      <c r="E226" s="3">
        <v>57</v>
      </c>
      <c r="F226" s="3" t="str" cm="1">
        <f t="array" ref="F226">_xlfn.IFS(E228&lt;30,"Young Adult", E228&gt;=50, "Senior",E228&gt;=30,"Adult")</f>
        <v>Adult</v>
      </c>
      <c r="G226" s="3" t="s">
        <v>13</v>
      </c>
      <c r="H226" s="3">
        <v>4</v>
      </c>
      <c r="I226" s="4">
        <v>25</v>
      </c>
      <c r="J226">
        <f t="shared" si="6"/>
        <v>100</v>
      </c>
      <c r="K226">
        <f t="shared" si="7"/>
        <v>1.5</v>
      </c>
    </row>
    <row r="227" spans="1:11">
      <c r="A227" s="3">
        <v>226</v>
      </c>
      <c r="B227" s="2">
        <v>45228</v>
      </c>
      <c r="C227" s="3" t="s">
        <v>248</v>
      </c>
      <c r="D227" s="3" t="s">
        <v>16</v>
      </c>
      <c r="E227" s="3">
        <v>61</v>
      </c>
      <c r="F227" s="3" t="str" cm="1">
        <f t="array" ref="F227">_xlfn.IFS(E229&lt;30,"Young Adult", E229&gt;=50, "Senior",E229&gt;=30,"Adult")</f>
        <v>Senior</v>
      </c>
      <c r="G227" s="3" t="s">
        <v>17</v>
      </c>
      <c r="H227" s="3">
        <v>1</v>
      </c>
      <c r="I227" s="4">
        <v>50</v>
      </c>
      <c r="J227">
        <f t="shared" si="6"/>
        <v>50</v>
      </c>
      <c r="K227">
        <f t="shared" si="7"/>
        <v>0.75</v>
      </c>
    </row>
    <row r="228" spans="1:11">
      <c r="A228" s="3">
        <v>227</v>
      </c>
      <c r="B228" s="2">
        <v>45210</v>
      </c>
      <c r="C228" s="3" t="s">
        <v>249</v>
      </c>
      <c r="D228" s="3" t="s">
        <v>12</v>
      </c>
      <c r="E228" s="3">
        <v>36</v>
      </c>
      <c r="F228" s="3" t="str" cm="1">
        <f t="array" ref="F228">_xlfn.IFS(E230&lt;30,"Young Adult", E230&gt;=50, "Senior",E230&gt;=30,"Adult")</f>
        <v>Senior</v>
      </c>
      <c r="G228" s="3" t="s">
        <v>20</v>
      </c>
      <c r="H228" s="3">
        <v>2</v>
      </c>
      <c r="I228" s="4">
        <v>50</v>
      </c>
      <c r="J228">
        <f t="shared" si="6"/>
        <v>100</v>
      </c>
      <c r="K228">
        <f t="shared" si="7"/>
        <v>1.5</v>
      </c>
    </row>
    <row r="229" spans="1:11">
      <c r="A229" s="3">
        <v>228</v>
      </c>
      <c r="B229" s="2">
        <v>45044</v>
      </c>
      <c r="C229" s="3" t="s">
        <v>250</v>
      </c>
      <c r="D229" s="3" t="s">
        <v>16</v>
      </c>
      <c r="E229" s="3">
        <v>59</v>
      </c>
      <c r="F229" s="3" t="str" cm="1">
        <f t="array" ref="F229">_xlfn.IFS(E231&lt;30,"Young Adult", E231&gt;=50, "Senior",E231&gt;=30,"Adult")</f>
        <v>Senior</v>
      </c>
      <c r="G229" s="3" t="s">
        <v>20</v>
      </c>
      <c r="H229" s="3">
        <v>2</v>
      </c>
      <c r="I229" s="4">
        <v>30</v>
      </c>
      <c r="J229">
        <f t="shared" si="6"/>
        <v>60</v>
      </c>
      <c r="K229">
        <f t="shared" si="7"/>
        <v>0.89999999999999991</v>
      </c>
    </row>
    <row r="230" spans="1:11">
      <c r="A230" s="3">
        <v>229</v>
      </c>
      <c r="B230" s="2">
        <v>45228</v>
      </c>
      <c r="C230" s="3" t="s">
        <v>251</v>
      </c>
      <c r="D230" s="3" t="s">
        <v>12</v>
      </c>
      <c r="E230" s="3">
        <v>58</v>
      </c>
      <c r="F230" s="3" t="str" cm="1">
        <f t="array" ref="F230">_xlfn.IFS(E232&lt;30,"Young Adult", E232&gt;=50, "Senior",E232&gt;=30,"Adult")</f>
        <v>Young Adult</v>
      </c>
      <c r="G230" s="3" t="s">
        <v>13</v>
      </c>
      <c r="H230" s="3">
        <v>3</v>
      </c>
      <c r="I230" s="4">
        <v>30</v>
      </c>
      <c r="J230">
        <f t="shared" si="6"/>
        <v>90</v>
      </c>
      <c r="K230">
        <f t="shared" si="7"/>
        <v>1.3499999999999999</v>
      </c>
    </row>
    <row r="231" spans="1:11">
      <c r="A231" s="3">
        <v>230</v>
      </c>
      <c r="B231" s="2">
        <v>45039</v>
      </c>
      <c r="C231" s="3" t="s">
        <v>252</v>
      </c>
      <c r="D231" s="3" t="s">
        <v>12</v>
      </c>
      <c r="E231" s="3">
        <v>54</v>
      </c>
      <c r="F231" s="3" t="str" cm="1">
        <f t="array" ref="F231">_xlfn.IFS(E233&lt;30,"Young Adult", E233&gt;=50, "Senior",E233&gt;=30,"Adult")</f>
        <v>Adult</v>
      </c>
      <c r="G231" s="3" t="s">
        <v>13</v>
      </c>
      <c r="H231" s="3">
        <v>1</v>
      </c>
      <c r="I231" s="4">
        <v>25</v>
      </c>
      <c r="J231">
        <f t="shared" si="6"/>
        <v>25</v>
      </c>
      <c r="K231">
        <f t="shared" si="7"/>
        <v>0.375</v>
      </c>
    </row>
    <row r="232" spans="1:11">
      <c r="A232" s="3">
        <v>231</v>
      </c>
      <c r="B232" s="2">
        <v>44930</v>
      </c>
      <c r="C232" s="3" t="s">
        <v>253</v>
      </c>
      <c r="D232" s="3" t="s">
        <v>16</v>
      </c>
      <c r="E232" s="3">
        <v>23</v>
      </c>
      <c r="F232" s="3" t="str" cm="1">
        <f t="array" ref="F232">_xlfn.IFS(E234&lt;30,"Young Adult", E234&gt;=50, "Senior",E234&gt;=30,"Adult")</f>
        <v>Senior</v>
      </c>
      <c r="G232" s="3" t="s">
        <v>17</v>
      </c>
      <c r="H232" s="3">
        <v>3</v>
      </c>
      <c r="I232" s="4">
        <v>50</v>
      </c>
      <c r="J232">
        <f t="shared" si="6"/>
        <v>150</v>
      </c>
      <c r="K232">
        <f t="shared" si="7"/>
        <v>2.25</v>
      </c>
    </row>
    <row r="233" spans="1:11">
      <c r="A233" s="3">
        <v>232</v>
      </c>
      <c r="B233" s="2">
        <v>44963</v>
      </c>
      <c r="C233" s="3" t="s">
        <v>254</v>
      </c>
      <c r="D233" s="3" t="s">
        <v>16</v>
      </c>
      <c r="E233" s="3">
        <v>43</v>
      </c>
      <c r="F233" s="3" t="str" cm="1">
        <f t="array" ref="F233">_xlfn.IFS(E235&lt;30,"Young Adult", E235&gt;=50, "Senior",E235&gt;=30,"Adult")</f>
        <v>Senior</v>
      </c>
      <c r="G233" s="3" t="s">
        <v>13</v>
      </c>
      <c r="H233" s="3">
        <v>1</v>
      </c>
      <c r="I233" s="4">
        <v>25</v>
      </c>
      <c r="J233">
        <f t="shared" si="6"/>
        <v>25</v>
      </c>
      <c r="K233">
        <f t="shared" si="7"/>
        <v>0.375</v>
      </c>
    </row>
    <row r="234" spans="1:11">
      <c r="A234" s="3">
        <v>233</v>
      </c>
      <c r="B234" s="2">
        <v>45289</v>
      </c>
      <c r="C234" s="3" t="s">
        <v>255</v>
      </c>
      <c r="D234" s="3" t="s">
        <v>16</v>
      </c>
      <c r="E234" s="3">
        <v>51</v>
      </c>
      <c r="F234" s="3" t="str" cm="1">
        <f t="array" ref="F234">_xlfn.IFS(E236&lt;30,"Young Adult", E236&gt;=50, "Senior",E236&gt;=30,"Adult")</f>
        <v>Young Adult</v>
      </c>
      <c r="G234" s="3" t="s">
        <v>13</v>
      </c>
      <c r="H234" s="3">
        <v>2</v>
      </c>
      <c r="I234" s="4">
        <v>300</v>
      </c>
      <c r="J234">
        <f t="shared" si="6"/>
        <v>600</v>
      </c>
      <c r="K234">
        <f t="shared" si="7"/>
        <v>9</v>
      </c>
    </row>
    <row r="235" spans="1:11">
      <c r="A235" s="3">
        <v>234</v>
      </c>
      <c r="B235" s="2">
        <v>45250</v>
      </c>
      <c r="C235" s="3" t="s">
        <v>256</v>
      </c>
      <c r="D235" s="3" t="s">
        <v>16</v>
      </c>
      <c r="E235" s="3">
        <v>62</v>
      </c>
      <c r="F235" s="3" t="str" cm="1">
        <f t="array" ref="F235">_xlfn.IFS(E237&lt;30,"Young Adult", E237&gt;=50, "Senior",E237&gt;=30,"Adult")</f>
        <v>Senior</v>
      </c>
      <c r="G235" s="3" t="s">
        <v>20</v>
      </c>
      <c r="H235" s="3">
        <v>2</v>
      </c>
      <c r="I235" s="4">
        <v>25</v>
      </c>
      <c r="J235">
        <f t="shared" si="6"/>
        <v>50</v>
      </c>
      <c r="K235">
        <f t="shared" si="7"/>
        <v>0.75</v>
      </c>
    </row>
    <row r="236" spans="1:11">
      <c r="A236" s="3">
        <v>235</v>
      </c>
      <c r="B236" s="2">
        <v>44957</v>
      </c>
      <c r="C236" s="3" t="s">
        <v>257</v>
      </c>
      <c r="D236" s="3" t="s">
        <v>16</v>
      </c>
      <c r="E236" s="3">
        <v>23</v>
      </c>
      <c r="F236" s="3" t="str" cm="1">
        <f t="array" ref="F236">_xlfn.IFS(E238&lt;30,"Young Adult", E238&gt;=50, "Senior",E238&gt;=30,"Adult")</f>
        <v>Senior</v>
      </c>
      <c r="G236" s="3" t="s">
        <v>20</v>
      </c>
      <c r="H236" s="3">
        <v>2</v>
      </c>
      <c r="I236" s="4">
        <v>500</v>
      </c>
      <c r="J236">
        <f t="shared" si="6"/>
        <v>1000</v>
      </c>
      <c r="K236">
        <f t="shared" si="7"/>
        <v>15</v>
      </c>
    </row>
    <row r="237" spans="1:11">
      <c r="A237" s="3">
        <v>236</v>
      </c>
      <c r="B237" s="2">
        <v>45044</v>
      </c>
      <c r="C237" s="3" t="s">
        <v>258</v>
      </c>
      <c r="D237" s="3" t="s">
        <v>16</v>
      </c>
      <c r="E237" s="3">
        <v>54</v>
      </c>
      <c r="F237" s="3" t="str" cm="1">
        <f t="array" ref="F237">_xlfn.IFS(E239&lt;30,"Young Adult", E239&gt;=50, "Senior",E239&gt;=30,"Adult")</f>
        <v>Adult</v>
      </c>
      <c r="G237" s="3" t="s">
        <v>17</v>
      </c>
      <c r="H237" s="3">
        <v>1</v>
      </c>
      <c r="I237" s="4">
        <v>25</v>
      </c>
      <c r="J237">
        <f t="shared" si="6"/>
        <v>25</v>
      </c>
      <c r="K237">
        <f t="shared" si="7"/>
        <v>0.375</v>
      </c>
    </row>
    <row r="238" spans="1:11">
      <c r="A238" s="3">
        <v>237</v>
      </c>
      <c r="B238" s="2">
        <v>44961</v>
      </c>
      <c r="C238" s="3" t="s">
        <v>259</v>
      </c>
      <c r="D238" s="3" t="s">
        <v>16</v>
      </c>
      <c r="E238" s="3">
        <v>50</v>
      </c>
      <c r="F238" s="3" t="str" cm="1">
        <f t="array" ref="F238">_xlfn.IFS(E240&lt;30,"Young Adult", E240&gt;=50, "Senior",E240&gt;=30,"Adult")</f>
        <v>Adult</v>
      </c>
      <c r="G238" s="3" t="s">
        <v>13</v>
      </c>
      <c r="H238" s="3">
        <v>2</v>
      </c>
      <c r="I238" s="4">
        <v>500</v>
      </c>
      <c r="J238">
        <f t="shared" si="6"/>
        <v>1000</v>
      </c>
      <c r="K238">
        <f t="shared" si="7"/>
        <v>15</v>
      </c>
    </row>
    <row r="239" spans="1:11">
      <c r="A239" s="3">
        <v>238</v>
      </c>
      <c r="B239" s="2">
        <v>44943</v>
      </c>
      <c r="C239" s="3" t="s">
        <v>260</v>
      </c>
      <c r="D239" s="3" t="s">
        <v>16</v>
      </c>
      <c r="E239" s="3">
        <v>39</v>
      </c>
      <c r="F239" s="3" t="str" cm="1">
        <f t="array" ref="F239">_xlfn.IFS(E241&lt;30,"Young Adult", E241&gt;=50, "Senior",E241&gt;=30,"Adult")</f>
        <v>Young Adult</v>
      </c>
      <c r="G239" s="3" t="s">
        <v>13</v>
      </c>
      <c r="H239" s="3">
        <v>1</v>
      </c>
      <c r="I239" s="4">
        <v>500</v>
      </c>
      <c r="J239">
        <f t="shared" si="6"/>
        <v>500</v>
      </c>
      <c r="K239">
        <f t="shared" si="7"/>
        <v>7.5</v>
      </c>
    </row>
    <row r="240" spans="1:11">
      <c r="A240" s="3">
        <v>239</v>
      </c>
      <c r="B240" s="2">
        <v>45096</v>
      </c>
      <c r="C240" s="3" t="s">
        <v>261</v>
      </c>
      <c r="D240" s="3" t="s">
        <v>12</v>
      </c>
      <c r="E240" s="3">
        <v>38</v>
      </c>
      <c r="F240" s="3" t="str" cm="1">
        <f t="array" ref="F240">_xlfn.IFS(E242&lt;30,"Young Adult", E242&gt;=50, "Senior",E242&gt;=30,"Adult")</f>
        <v>Young Adult</v>
      </c>
      <c r="G240" s="3" t="s">
        <v>20</v>
      </c>
      <c r="H240" s="3">
        <v>3</v>
      </c>
      <c r="I240" s="4">
        <v>500</v>
      </c>
      <c r="J240">
        <f t="shared" si="6"/>
        <v>1500</v>
      </c>
      <c r="K240">
        <f t="shared" si="7"/>
        <v>22.5</v>
      </c>
    </row>
    <row r="241" spans="1:11">
      <c r="A241" s="3">
        <v>240</v>
      </c>
      <c r="B241" s="2">
        <v>44963</v>
      </c>
      <c r="C241" s="3" t="s">
        <v>262</v>
      </c>
      <c r="D241" s="3" t="s">
        <v>16</v>
      </c>
      <c r="E241" s="3">
        <v>23</v>
      </c>
      <c r="F241" s="3" t="str" cm="1">
        <f t="array" ref="F241">_xlfn.IFS(E243&lt;30,"Young Adult", E243&gt;=50, "Senior",E243&gt;=30,"Adult")</f>
        <v>Young Adult</v>
      </c>
      <c r="G241" s="3" t="s">
        <v>13</v>
      </c>
      <c r="H241" s="3">
        <v>1</v>
      </c>
      <c r="I241" s="4">
        <v>300</v>
      </c>
      <c r="J241">
        <f t="shared" si="6"/>
        <v>300</v>
      </c>
      <c r="K241">
        <f t="shared" si="7"/>
        <v>4.5</v>
      </c>
    </row>
    <row r="242" spans="1:11">
      <c r="A242" s="3">
        <v>241</v>
      </c>
      <c r="B242" s="2">
        <v>45190</v>
      </c>
      <c r="C242" s="3" t="s">
        <v>263</v>
      </c>
      <c r="D242" s="3" t="s">
        <v>16</v>
      </c>
      <c r="E242" s="3">
        <v>23</v>
      </c>
      <c r="F242" s="3" t="str" cm="1">
        <f t="array" ref="F242">_xlfn.IFS(E244&lt;30,"Young Adult", E244&gt;=50, "Senior",E244&gt;=30,"Adult")</f>
        <v>Adult</v>
      </c>
      <c r="G242" s="3" t="s">
        <v>20</v>
      </c>
      <c r="H242" s="3">
        <v>3</v>
      </c>
      <c r="I242" s="4">
        <v>25</v>
      </c>
      <c r="J242">
        <f t="shared" si="6"/>
        <v>75</v>
      </c>
      <c r="K242">
        <f t="shared" si="7"/>
        <v>1.125</v>
      </c>
    </row>
    <row r="243" spans="1:11">
      <c r="A243" s="3">
        <v>242</v>
      </c>
      <c r="B243" s="2">
        <v>45048</v>
      </c>
      <c r="C243" s="3" t="s">
        <v>264</v>
      </c>
      <c r="D243" s="3" t="s">
        <v>12</v>
      </c>
      <c r="E243" s="3">
        <v>21</v>
      </c>
      <c r="F243" s="3" t="str" cm="1">
        <f t="array" ref="F243">_xlfn.IFS(E245&lt;30,"Young Adult", E245&gt;=50, "Senior",E245&gt;=30,"Adult")</f>
        <v>Young Adult</v>
      </c>
      <c r="G243" s="3" t="s">
        <v>17</v>
      </c>
      <c r="H243" s="3">
        <v>1</v>
      </c>
      <c r="I243" s="4">
        <v>25</v>
      </c>
      <c r="J243">
        <f t="shared" si="6"/>
        <v>25</v>
      </c>
      <c r="K243">
        <f t="shared" si="7"/>
        <v>0.375</v>
      </c>
    </row>
    <row r="244" spans="1:11">
      <c r="A244" s="3">
        <v>243</v>
      </c>
      <c r="B244" s="2">
        <v>45069</v>
      </c>
      <c r="C244" s="3" t="s">
        <v>265</v>
      </c>
      <c r="D244" s="3" t="s">
        <v>16</v>
      </c>
      <c r="E244" s="3">
        <v>47</v>
      </c>
      <c r="F244" s="3" t="str" cm="1">
        <f t="array" ref="F244">_xlfn.IFS(E246&lt;30,"Young Adult", E246&gt;=50, "Senior",E246&gt;=30,"Adult")</f>
        <v>Adult</v>
      </c>
      <c r="G244" s="3" t="s">
        <v>20</v>
      </c>
      <c r="H244" s="3">
        <v>3</v>
      </c>
      <c r="I244" s="4">
        <v>300</v>
      </c>
      <c r="J244">
        <f t="shared" si="6"/>
        <v>900</v>
      </c>
      <c r="K244">
        <f t="shared" si="7"/>
        <v>13.5</v>
      </c>
    </row>
    <row r="245" spans="1:11">
      <c r="A245" s="3">
        <v>244</v>
      </c>
      <c r="B245" s="2">
        <v>45269</v>
      </c>
      <c r="C245" s="3" t="s">
        <v>266</v>
      </c>
      <c r="D245" s="3" t="s">
        <v>12</v>
      </c>
      <c r="E245" s="3">
        <v>28</v>
      </c>
      <c r="F245" s="3" t="str" cm="1">
        <f t="array" ref="F245">_xlfn.IFS(E247&lt;30,"Young Adult", E247&gt;=50, "Senior",E247&gt;=30,"Adult")</f>
        <v>Adult</v>
      </c>
      <c r="G245" s="3" t="s">
        <v>13</v>
      </c>
      <c r="H245" s="3">
        <v>2</v>
      </c>
      <c r="I245" s="4">
        <v>50</v>
      </c>
      <c r="J245">
        <f t="shared" si="6"/>
        <v>100</v>
      </c>
      <c r="K245">
        <f t="shared" si="7"/>
        <v>1.5</v>
      </c>
    </row>
    <row r="246" spans="1:11">
      <c r="A246" s="3">
        <v>245</v>
      </c>
      <c r="B246" s="2">
        <v>45175</v>
      </c>
      <c r="C246" s="3" t="s">
        <v>267</v>
      </c>
      <c r="D246" s="3" t="s">
        <v>12</v>
      </c>
      <c r="E246" s="3">
        <v>47</v>
      </c>
      <c r="F246" s="3" t="str" cm="1">
        <f t="array" ref="F246">_xlfn.IFS(E248&lt;30,"Young Adult", E248&gt;=50, "Senior",E248&gt;=30,"Adult")</f>
        <v>Adult</v>
      </c>
      <c r="G246" s="3" t="s">
        <v>17</v>
      </c>
      <c r="H246" s="3">
        <v>3</v>
      </c>
      <c r="I246" s="4">
        <v>30</v>
      </c>
      <c r="J246">
        <f t="shared" si="6"/>
        <v>90</v>
      </c>
      <c r="K246">
        <f t="shared" si="7"/>
        <v>1.3499999999999999</v>
      </c>
    </row>
    <row r="247" spans="1:11">
      <c r="A247" s="3">
        <v>246</v>
      </c>
      <c r="B247" s="2">
        <v>45036</v>
      </c>
      <c r="C247" s="3" t="s">
        <v>268</v>
      </c>
      <c r="D247" s="3" t="s">
        <v>16</v>
      </c>
      <c r="E247" s="3">
        <v>48</v>
      </c>
      <c r="F247" s="3" t="str" cm="1">
        <f t="array" ref="F247">_xlfn.IFS(E249&lt;30,"Young Adult", E249&gt;=50, "Senior",E249&gt;=30,"Adult")</f>
        <v>Young Adult</v>
      </c>
      <c r="G247" s="3" t="s">
        <v>20</v>
      </c>
      <c r="H247" s="3">
        <v>2</v>
      </c>
      <c r="I247" s="4">
        <v>25</v>
      </c>
      <c r="J247">
        <f t="shared" si="6"/>
        <v>50</v>
      </c>
      <c r="K247">
        <f t="shared" si="7"/>
        <v>0.75</v>
      </c>
    </row>
    <row r="248" spans="1:11">
      <c r="A248" s="3">
        <v>247</v>
      </c>
      <c r="B248" s="2">
        <v>45203</v>
      </c>
      <c r="C248" s="3" t="s">
        <v>269</v>
      </c>
      <c r="D248" s="3" t="s">
        <v>12</v>
      </c>
      <c r="E248" s="3">
        <v>41</v>
      </c>
      <c r="F248" s="3" t="str" cm="1">
        <f t="array" ref="F248">_xlfn.IFS(E250&lt;30,"Young Adult", E250&gt;=50, "Senior",E250&gt;=30,"Adult")</f>
        <v>Young Adult</v>
      </c>
      <c r="G248" s="3" t="s">
        <v>20</v>
      </c>
      <c r="H248" s="3">
        <v>2</v>
      </c>
      <c r="I248" s="4">
        <v>30</v>
      </c>
      <c r="J248">
        <f t="shared" si="6"/>
        <v>60</v>
      </c>
      <c r="K248">
        <f t="shared" si="7"/>
        <v>0.89999999999999991</v>
      </c>
    </row>
    <row r="249" spans="1:11">
      <c r="A249" s="3">
        <v>248</v>
      </c>
      <c r="B249" s="2">
        <v>44994</v>
      </c>
      <c r="C249" s="3" t="s">
        <v>270</v>
      </c>
      <c r="D249" s="3" t="s">
        <v>12</v>
      </c>
      <c r="E249" s="3">
        <v>26</v>
      </c>
      <c r="F249" s="3" t="str" cm="1">
        <f t="array" ref="F249">_xlfn.IFS(E251&lt;30,"Young Adult", E251&gt;=50, "Senior",E251&gt;=30,"Adult")</f>
        <v>Adult</v>
      </c>
      <c r="G249" s="3" t="s">
        <v>17</v>
      </c>
      <c r="H249" s="3">
        <v>3</v>
      </c>
      <c r="I249" s="4">
        <v>300</v>
      </c>
      <c r="J249">
        <f t="shared" si="6"/>
        <v>900</v>
      </c>
      <c r="K249">
        <f t="shared" si="7"/>
        <v>13.5</v>
      </c>
    </row>
    <row r="250" spans="1:11">
      <c r="A250" s="3">
        <v>249</v>
      </c>
      <c r="B250" s="2">
        <v>45219</v>
      </c>
      <c r="C250" s="3" t="s">
        <v>271</v>
      </c>
      <c r="D250" s="3" t="s">
        <v>12</v>
      </c>
      <c r="E250" s="3">
        <v>20</v>
      </c>
      <c r="F250" s="3" t="str" cm="1">
        <f t="array" ref="F250">_xlfn.IFS(E252&lt;30,"Young Adult", E252&gt;=50, "Senior",E252&gt;=30,"Adult")</f>
        <v>Senior</v>
      </c>
      <c r="G250" s="3" t="s">
        <v>17</v>
      </c>
      <c r="H250" s="3">
        <v>1</v>
      </c>
      <c r="I250" s="4">
        <v>50</v>
      </c>
      <c r="J250">
        <f t="shared" si="6"/>
        <v>50</v>
      </c>
      <c r="K250">
        <f t="shared" si="7"/>
        <v>0.75</v>
      </c>
    </row>
    <row r="251" spans="1:11">
      <c r="A251" s="3">
        <v>250</v>
      </c>
      <c r="B251" s="2">
        <v>45222</v>
      </c>
      <c r="C251" s="3" t="s">
        <v>272</v>
      </c>
      <c r="D251" s="3" t="s">
        <v>12</v>
      </c>
      <c r="E251" s="3">
        <v>48</v>
      </c>
      <c r="F251" s="3" t="str" cm="1">
        <f t="array" ref="F251">_xlfn.IFS(E253&lt;30,"Young Adult", E253&gt;=50, "Senior",E253&gt;=30,"Adult")</f>
        <v>Senior</v>
      </c>
      <c r="G251" s="3" t="s">
        <v>20</v>
      </c>
      <c r="H251" s="3">
        <v>1</v>
      </c>
      <c r="I251" s="4">
        <v>50</v>
      </c>
      <c r="J251">
        <f t="shared" si="6"/>
        <v>50</v>
      </c>
      <c r="K251">
        <f t="shared" si="7"/>
        <v>0.75</v>
      </c>
    </row>
    <row r="252" spans="1:11">
      <c r="A252" s="3">
        <v>251</v>
      </c>
      <c r="B252" s="2">
        <v>45169</v>
      </c>
      <c r="C252" s="3" t="s">
        <v>273</v>
      </c>
      <c r="D252" s="3" t="s">
        <v>16</v>
      </c>
      <c r="E252" s="3">
        <v>57</v>
      </c>
      <c r="F252" s="3" t="str" cm="1">
        <f t="array" ref="F252">_xlfn.IFS(E254&lt;30,"Young Adult", E254&gt;=50, "Senior",E254&gt;=30,"Adult")</f>
        <v>Senior</v>
      </c>
      <c r="G252" s="3" t="s">
        <v>13</v>
      </c>
      <c r="H252" s="3">
        <v>4</v>
      </c>
      <c r="I252" s="4">
        <v>50</v>
      </c>
      <c r="J252">
        <f t="shared" si="6"/>
        <v>200</v>
      </c>
      <c r="K252">
        <f t="shared" si="7"/>
        <v>3</v>
      </c>
    </row>
    <row r="253" spans="1:11">
      <c r="A253" s="3">
        <v>252</v>
      </c>
      <c r="B253" s="2">
        <v>45051</v>
      </c>
      <c r="C253" s="3" t="s">
        <v>274</v>
      </c>
      <c r="D253" s="3" t="s">
        <v>12</v>
      </c>
      <c r="E253" s="3">
        <v>54</v>
      </c>
      <c r="F253" s="3" t="str" cm="1">
        <f t="array" ref="F253">_xlfn.IFS(E255&lt;30,"Young Adult", E255&gt;=50, "Senior",E255&gt;=30,"Adult")</f>
        <v>Adult</v>
      </c>
      <c r="G253" s="3" t="s">
        <v>20</v>
      </c>
      <c r="H253" s="3">
        <v>1</v>
      </c>
      <c r="I253" s="4">
        <v>300</v>
      </c>
      <c r="J253">
        <f t="shared" si="6"/>
        <v>300</v>
      </c>
      <c r="K253">
        <f t="shared" si="7"/>
        <v>4.5</v>
      </c>
    </row>
    <row r="254" spans="1:11">
      <c r="A254" s="3">
        <v>253</v>
      </c>
      <c r="B254" s="2">
        <v>45169</v>
      </c>
      <c r="C254" s="3" t="s">
        <v>275</v>
      </c>
      <c r="D254" s="3" t="s">
        <v>16</v>
      </c>
      <c r="E254" s="3">
        <v>53</v>
      </c>
      <c r="F254" s="3" t="str" cm="1">
        <f t="array" ref="F254">_xlfn.IFS(E256&lt;30,"Young Adult", E256&gt;=50, "Senior",E256&gt;=30,"Adult")</f>
        <v>Adult</v>
      </c>
      <c r="G254" s="3" t="s">
        <v>17</v>
      </c>
      <c r="H254" s="3">
        <v>4</v>
      </c>
      <c r="I254" s="4">
        <v>500</v>
      </c>
      <c r="J254">
        <f t="shared" si="6"/>
        <v>2000</v>
      </c>
      <c r="K254">
        <f t="shared" si="7"/>
        <v>30</v>
      </c>
    </row>
    <row r="255" spans="1:11">
      <c r="A255" s="3">
        <v>254</v>
      </c>
      <c r="B255" s="2">
        <v>45135</v>
      </c>
      <c r="C255" s="3" t="s">
        <v>276</v>
      </c>
      <c r="D255" s="3" t="s">
        <v>12</v>
      </c>
      <c r="E255" s="3">
        <v>41</v>
      </c>
      <c r="F255" s="3" t="str" cm="1">
        <f t="array" ref="F255">_xlfn.IFS(E257&lt;30,"Young Adult", E257&gt;=50, "Senior",E257&gt;=30,"Adult")</f>
        <v>Young Adult</v>
      </c>
      <c r="G255" s="3" t="s">
        <v>20</v>
      </c>
      <c r="H255" s="3">
        <v>1</v>
      </c>
      <c r="I255" s="4">
        <v>500</v>
      </c>
      <c r="J255">
        <f t="shared" si="6"/>
        <v>500</v>
      </c>
      <c r="K255">
        <f t="shared" si="7"/>
        <v>7.5</v>
      </c>
    </row>
    <row r="256" spans="1:11">
      <c r="A256" s="3">
        <v>255</v>
      </c>
      <c r="B256" s="2">
        <v>45024</v>
      </c>
      <c r="C256" s="3" t="s">
        <v>277</v>
      </c>
      <c r="D256" s="3" t="s">
        <v>12</v>
      </c>
      <c r="E256" s="3">
        <v>48</v>
      </c>
      <c r="F256" s="3" t="str" cm="1">
        <f t="array" ref="F256">_xlfn.IFS(E258&lt;30,"Young Adult", E258&gt;=50, "Senior",E258&gt;=30,"Adult")</f>
        <v>Young Adult</v>
      </c>
      <c r="G256" s="3" t="s">
        <v>17</v>
      </c>
      <c r="H256" s="3">
        <v>1</v>
      </c>
      <c r="I256" s="4">
        <v>30</v>
      </c>
      <c r="J256">
        <f t="shared" si="6"/>
        <v>30</v>
      </c>
      <c r="K256">
        <f t="shared" si="7"/>
        <v>0.44999999999999996</v>
      </c>
    </row>
    <row r="257" spans="1:11">
      <c r="A257" s="3">
        <v>256</v>
      </c>
      <c r="B257" s="2">
        <v>44975</v>
      </c>
      <c r="C257" s="3" t="s">
        <v>278</v>
      </c>
      <c r="D257" s="3" t="s">
        <v>12</v>
      </c>
      <c r="E257" s="3">
        <v>23</v>
      </c>
      <c r="F257" s="3" t="str" cm="1">
        <f t="array" ref="F257">_xlfn.IFS(E259&lt;30,"Young Adult", E259&gt;=50, "Senior",E259&gt;=30,"Adult")</f>
        <v>Adult</v>
      </c>
      <c r="G257" s="3" t="s">
        <v>17</v>
      </c>
      <c r="H257" s="3">
        <v>2</v>
      </c>
      <c r="I257" s="4">
        <v>500</v>
      </c>
      <c r="J257">
        <f t="shared" si="6"/>
        <v>1000</v>
      </c>
      <c r="K257">
        <f t="shared" si="7"/>
        <v>15</v>
      </c>
    </row>
    <row r="258" spans="1:11">
      <c r="A258" s="3">
        <v>257</v>
      </c>
      <c r="B258" s="2">
        <v>44976</v>
      </c>
      <c r="C258" s="3" t="s">
        <v>279</v>
      </c>
      <c r="D258" s="3" t="s">
        <v>12</v>
      </c>
      <c r="E258" s="3">
        <v>19</v>
      </c>
      <c r="F258" s="3" t="str" cm="1">
        <f t="array" ref="F258">_xlfn.IFS(E260&lt;30,"Young Adult", E260&gt;=50, "Senior",E260&gt;=30,"Adult")</f>
        <v>Adult</v>
      </c>
      <c r="G258" s="3" t="s">
        <v>13</v>
      </c>
      <c r="H258" s="3">
        <v>4</v>
      </c>
      <c r="I258" s="4">
        <v>500</v>
      </c>
      <c r="J258">
        <f t="shared" ref="J258:J321" si="8">H258*I258</f>
        <v>2000</v>
      </c>
      <c r="K258">
        <f t="shared" ref="K258:K321" si="9">J258*$N$3</f>
        <v>30</v>
      </c>
    </row>
    <row r="259" spans="1:11">
      <c r="A259" s="3">
        <v>258</v>
      </c>
      <c r="B259" s="2">
        <v>45264</v>
      </c>
      <c r="C259" s="3" t="s">
        <v>280</v>
      </c>
      <c r="D259" s="3" t="s">
        <v>16</v>
      </c>
      <c r="E259" s="3">
        <v>37</v>
      </c>
      <c r="F259" s="3" t="str" cm="1">
        <f t="array" ref="F259">_xlfn.IFS(E261&lt;30,"Young Adult", E261&gt;=50, "Senior",E261&gt;=30,"Adult")</f>
        <v>Young Adult</v>
      </c>
      <c r="G259" s="3" t="s">
        <v>17</v>
      </c>
      <c r="H259" s="3">
        <v>1</v>
      </c>
      <c r="I259" s="4">
        <v>50</v>
      </c>
      <c r="J259">
        <f t="shared" si="8"/>
        <v>50</v>
      </c>
      <c r="K259">
        <f t="shared" si="9"/>
        <v>0.75</v>
      </c>
    </row>
    <row r="260" spans="1:11">
      <c r="A260" s="3">
        <v>259</v>
      </c>
      <c r="B260" s="2">
        <v>45147</v>
      </c>
      <c r="C260" s="3" t="s">
        <v>281</v>
      </c>
      <c r="D260" s="3" t="s">
        <v>16</v>
      </c>
      <c r="E260" s="3">
        <v>45</v>
      </c>
      <c r="F260" s="3" t="str" cm="1">
        <f t="array" ref="F260">_xlfn.IFS(E262&lt;30,"Young Adult", E262&gt;=50, "Senior",E262&gt;=30,"Adult")</f>
        <v>Young Adult</v>
      </c>
      <c r="G260" s="3" t="s">
        <v>17</v>
      </c>
      <c r="H260" s="3">
        <v>4</v>
      </c>
      <c r="I260" s="4">
        <v>50</v>
      </c>
      <c r="J260">
        <f t="shared" si="8"/>
        <v>200</v>
      </c>
      <c r="K260">
        <f t="shared" si="9"/>
        <v>3</v>
      </c>
    </row>
    <row r="261" spans="1:11">
      <c r="A261" s="3">
        <v>260</v>
      </c>
      <c r="B261" s="2">
        <v>45108</v>
      </c>
      <c r="C261" s="3" t="s">
        <v>282</v>
      </c>
      <c r="D261" s="3" t="s">
        <v>12</v>
      </c>
      <c r="E261" s="3">
        <v>28</v>
      </c>
      <c r="F261" s="3" t="str" cm="1">
        <f t="array" ref="F261">_xlfn.IFS(E263&lt;30,"Young Adult", E263&gt;=50, "Senior",E263&gt;=30,"Adult")</f>
        <v>Adult</v>
      </c>
      <c r="G261" s="3" t="s">
        <v>13</v>
      </c>
      <c r="H261" s="3">
        <v>2</v>
      </c>
      <c r="I261" s="4">
        <v>30</v>
      </c>
      <c r="J261">
        <f t="shared" si="8"/>
        <v>60</v>
      </c>
      <c r="K261">
        <f t="shared" si="9"/>
        <v>0.89999999999999991</v>
      </c>
    </row>
    <row r="262" spans="1:11">
      <c r="A262" s="3">
        <v>261</v>
      </c>
      <c r="B262" s="2">
        <v>45143</v>
      </c>
      <c r="C262" s="3" t="s">
        <v>283</v>
      </c>
      <c r="D262" s="3" t="s">
        <v>12</v>
      </c>
      <c r="E262" s="3">
        <v>21</v>
      </c>
      <c r="F262" s="3" t="str" cm="1">
        <f t="array" ref="F262">_xlfn.IFS(E264&lt;30,"Young Adult", E264&gt;=50, "Senior",E264&gt;=30,"Adult")</f>
        <v>Young Adult</v>
      </c>
      <c r="G262" s="3" t="s">
        <v>17</v>
      </c>
      <c r="H262" s="3">
        <v>2</v>
      </c>
      <c r="I262" s="4">
        <v>25</v>
      </c>
      <c r="J262">
        <f t="shared" si="8"/>
        <v>50</v>
      </c>
      <c r="K262">
        <f t="shared" si="9"/>
        <v>0.75</v>
      </c>
    </row>
    <row r="263" spans="1:11">
      <c r="A263" s="3">
        <v>262</v>
      </c>
      <c r="B263" s="2">
        <v>45137</v>
      </c>
      <c r="C263" s="3" t="s">
        <v>284</v>
      </c>
      <c r="D263" s="3" t="s">
        <v>16</v>
      </c>
      <c r="E263" s="3">
        <v>32</v>
      </c>
      <c r="F263" s="3" t="str" cm="1">
        <f t="array" ref="F263">_xlfn.IFS(E265&lt;30,"Young Adult", E265&gt;=50, "Senior",E265&gt;=30,"Adult")</f>
        <v>Adult</v>
      </c>
      <c r="G263" s="3" t="s">
        <v>13</v>
      </c>
      <c r="H263" s="3">
        <v>4</v>
      </c>
      <c r="I263" s="4">
        <v>30</v>
      </c>
      <c r="J263">
        <f t="shared" si="8"/>
        <v>120</v>
      </c>
      <c r="K263">
        <f t="shared" si="9"/>
        <v>1.7999999999999998</v>
      </c>
    </row>
    <row r="264" spans="1:11">
      <c r="A264" s="3">
        <v>263</v>
      </c>
      <c r="B264" s="2">
        <v>45166</v>
      </c>
      <c r="C264" s="3" t="s">
        <v>285</v>
      </c>
      <c r="D264" s="3" t="s">
        <v>12</v>
      </c>
      <c r="E264" s="3">
        <v>23</v>
      </c>
      <c r="F264" s="3" t="str" cm="1">
        <f t="array" ref="F264">_xlfn.IFS(E266&lt;30,"Young Adult", E266&gt;=50, "Senior",E266&gt;=30,"Adult")</f>
        <v>Senior</v>
      </c>
      <c r="G264" s="3" t="s">
        <v>13</v>
      </c>
      <c r="H264" s="3">
        <v>2</v>
      </c>
      <c r="I264" s="4">
        <v>30</v>
      </c>
      <c r="J264">
        <f t="shared" si="8"/>
        <v>60</v>
      </c>
      <c r="K264">
        <f t="shared" si="9"/>
        <v>0.89999999999999991</v>
      </c>
    </row>
    <row r="265" spans="1:11">
      <c r="A265" s="3">
        <v>264</v>
      </c>
      <c r="B265" s="2">
        <v>44954</v>
      </c>
      <c r="C265" s="3" t="s">
        <v>286</v>
      </c>
      <c r="D265" s="3" t="s">
        <v>12</v>
      </c>
      <c r="E265" s="3">
        <v>47</v>
      </c>
      <c r="F265" s="3" t="str" cm="1">
        <f t="array" ref="F265">_xlfn.IFS(E267&lt;30,"Young Adult", E267&gt;=50, "Senior",E267&gt;=30,"Adult")</f>
        <v>Young Adult</v>
      </c>
      <c r="G265" s="3" t="s">
        <v>17</v>
      </c>
      <c r="H265" s="3">
        <v>3</v>
      </c>
      <c r="I265" s="4">
        <v>300</v>
      </c>
      <c r="J265">
        <f t="shared" si="8"/>
        <v>900</v>
      </c>
      <c r="K265">
        <f t="shared" si="9"/>
        <v>13.5</v>
      </c>
    </row>
    <row r="266" spans="1:11">
      <c r="A266" s="3">
        <v>265</v>
      </c>
      <c r="B266" s="2">
        <v>45271</v>
      </c>
      <c r="C266" s="3" t="s">
        <v>287</v>
      </c>
      <c r="D266" s="3" t="s">
        <v>12</v>
      </c>
      <c r="E266" s="3">
        <v>55</v>
      </c>
      <c r="F266" s="3" t="str" cm="1">
        <f t="array" ref="F266">_xlfn.IFS(E268&lt;30,"Young Adult", E268&gt;=50, "Senior",E268&gt;=30,"Adult")</f>
        <v>Adult</v>
      </c>
      <c r="G266" s="3" t="s">
        <v>17</v>
      </c>
      <c r="H266" s="3">
        <v>3</v>
      </c>
      <c r="I266" s="4">
        <v>300</v>
      </c>
      <c r="J266">
        <f t="shared" si="8"/>
        <v>900</v>
      </c>
      <c r="K266">
        <f t="shared" si="9"/>
        <v>13.5</v>
      </c>
    </row>
    <row r="267" spans="1:11">
      <c r="A267" s="3">
        <v>266</v>
      </c>
      <c r="B267" s="2">
        <v>45261</v>
      </c>
      <c r="C267" s="3" t="s">
        <v>288</v>
      </c>
      <c r="D267" s="3" t="s">
        <v>16</v>
      </c>
      <c r="E267" s="3">
        <v>19</v>
      </c>
      <c r="F267" s="3" t="str" cm="1">
        <f t="array" ref="F267">_xlfn.IFS(E269&lt;30,"Young Adult", E269&gt;=50, "Senior",E269&gt;=30,"Adult")</f>
        <v>Young Adult</v>
      </c>
      <c r="G267" s="3" t="s">
        <v>20</v>
      </c>
      <c r="H267" s="3">
        <v>2</v>
      </c>
      <c r="I267" s="4">
        <v>30</v>
      </c>
      <c r="J267">
        <f t="shared" si="8"/>
        <v>60</v>
      </c>
      <c r="K267">
        <f t="shared" si="9"/>
        <v>0.89999999999999991</v>
      </c>
    </row>
    <row r="268" spans="1:11">
      <c r="A268" s="3">
        <v>267</v>
      </c>
      <c r="B268" s="2">
        <v>45257</v>
      </c>
      <c r="C268" s="3" t="s">
        <v>289</v>
      </c>
      <c r="D268" s="3" t="s">
        <v>16</v>
      </c>
      <c r="E268" s="3">
        <v>32</v>
      </c>
      <c r="F268" s="3" t="str" cm="1">
        <f t="array" ref="F268">_xlfn.IFS(E270&lt;30,"Young Adult", E270&gt;=50, "Senior",E270&gt;=30,"Adult")</f>
        <v>Young Adult</v>
      </c>
      <c r="G268" s="3" t="s">
        <v>13</v>
      </c>
      <c r="H268" s="3">
        <v>3</v>
      </c>
      <c r="I268" s="4">
        <v>30</v>
      </c>
      <c r="J268">
        <f t="shared" si="8"/>
        <v>90</v>
      </c>
      <c r="K268">
        <f t="shared" si="9"/>
        <v>1.3499999999999999</v>
      </c>
    </row>
    <row r="269" spans="1:11">
      <c r="A269" s="3">
        <v>268</v>
      </c>
      <c r="B269" s="2">
        <v>44977</v>
      </c>
      <c r="C269" s="3" t="s">
        <v>290</v>
      </c>
      <c r="D269" s="3" t="s">
        <v>16</v>
      </c>
      <c r="E269" s="3">
        <v>28</v>
      </c>
      <c r="F269" s="3" t="str" cm="1">
        <f t="array" ref="F269">_xlfn.IFS(E271&lt;30,"Young Adult", E271&gt;=50, "Senior",E271&gt;=30,"Adult")</f>
        <v>Adult</v>
      </c>
      <c r="G269" s="3" t="s">
        <v>20</v>
      </c>
      <c r="H269" s="3">
        <v>1</v>
      </c>
      <c r="I269" s="4">
        <v>30</v>
      </c>
      <c r="J269">
        <f t="shared" si="8"/>
        <v>30</v>
      </c>
      <c r="K269">
        <f t="shared" si="9"/>
        <v>0.44999999999999996</v>
      </c>
    </row>
    <row r="270" spans="1:11">
      <c r="A270" s="3">
        <v>269</v>
      </c>
      <c r="B270" s="2">
        <v>44958</v>
      </c>
      <c r="C270" s="3" t="s">
        <v>291</v>
      </c>
      <c r="D270" s="3" t="s">
        <v>12</v>
      </c>
      <c r="E270" s="3">
        <v>25</v>
      </c>
      <c r="F270" s="3" t="str" cm="1">
        <f t="array" ref="F270">_xlfn.IFS(E272&lt;30,"Young Adult", E272&gt;=50, "Senior",E272&gt;=30,"Adult")</f>
        <v>Senior</v>
      </c>
      <c r="G270" s="3" t="s">
        <v>17</v>
      </c>
      <c r="H270" s="3">
        <v>4</v>
      </c>
      <c r="I270" s="4">
        <v>500</v>
      </c>
      <c r="J270">
        <f t="shared" si="8"/>
        <v>2000</v>
      </c>
      <c r="K270">
        <f t="shared" si="9"/>
        <v>30</v>
      </c>
    </row>
    <row r="271" spans="1:11">
      <c r="A271" s="3">
        <v>270</v>
      </c>
      <c r="B271" s="2">
        <v>45133</v>
      </c>
      <c r="C271" s="3" t="s">
        <v>292</v>
      </c>
      <c r="D271" s="3" t="s">
        <v>12</v>
      </c>
      <c r="E271" s="3">
        <v>43</v>
      </c>
      <c r="F271" s="3" t="str" cm="1">
        <f t="array" ref="F271">_xlfn.IFS(E273&lt;30,"Young Adult", E273&gt;=50, "Senior",E273&gt;=30,"Adult")</f>
        <v>Senior</v>
      </c>
      <c r="G271" s="3" t="s">
        <v>20</v>
      </c>
      <c r="H271" s="3">
        <v>1</v>
      </c>
      <c r="I271" s="4">
        <v>300</v>
      </c>
      <c r="J271">
        <f t="shared" si="8"/>
        <v>300</v>
      </c>
      <c r="K271">
        <f t="shared" si="9"/>
        <v>4.5</v>
      </c>
    </row>
    <row r="272" spans="1:11">
      <c r="A272" s="3">
        <v>271</v>
      </c>
      <c r="B272" s="2">
        <v>45100</v>
      </c>
      <c r="C272" s="3" t="s">
        <v>293</v>
      </c>
      <c r="D272" s="3" t="s">
        <v>16</v>
      </c>
      <c r="E272" s="3">
        <v>62</v>
      </c>
      <c r="F272" s="3" t="str" cm="1">
        <f t="array" ref="F272">_xlfn.IFS(E274&lt;30,"Young Adult", E274&gt;=50, "Senior",E274&gt;=30,"Adult")</f>
        <v>Young Adult</v>
      </c>
      <c r="G272" s="3" t="s">
        <v>13</v>
      </c>
      <c r="H272" s="3">
        <v>4</v>
      </c>
      <c r="I272" s="4">
        <v>30</v>
      </c>
      <c r="J272">
        <f t="shared" si="8"/>
        <v>120</v>
      </c>
      <c r="K272">
        <f t="shared" si="9"/>
        <v>1.7999999999999998</v>
      </c>
    </row>
    <row r="273" spans="1:11">
      <c r="A273" s="3">
        <v>272</v>
      </c>
      <c r="B273" s="2">
        <v>44982</v>
      </c>
      <c r="C273" s="3" t="s">
        <v>294</v>
      </c>
      <c r="D273" s="3" t="s">
        <v>16</v>
      </c>
      <c r="E273" s="3">
        <v>61</v>
      </c>
      <c r="F273" s="3" t="str" cm="1">
        <f t="array" ref="F273">_xlfn.IFS(E275&lt;30,"Young Adult", E275&gt;=50, "Senior",E275&gt;=30,"Adult")</f>
        <v>Young Adult</v>
      </c>
      <c r="G273" s="3" t="s">
        <v>20</v>
      </c>
      <c r="H273" s="3">
        <v>2</v>
      </c>
      <c r="I273" s="4">
        <v>50</v>
      </c>
      <c r="J273">
        <f t="shared" si="8"/>
        <v>100</v>
      </c>
      <c r="K273">
        <f t="shared" si="9"/>
        <v>1.5</v>
      </c>
    </row>
    <row r="274" spans="1:11">
      <c r="A274" s="3">
        <v>273</v>
      </c>
      <c r="B274" s="2">
        <v>45054</v>
      </c>
      <c r="C274" s="3" t="s">
        <v>295</v>
      </c>
      <c r="D274" s="3" t="s">
        <v>16</v>
      </c>
      <c r="E274" s="3">
        <v>22</v>
      </c>
      <c r="F274" s="3" t="str" cm="1">
        <f t="array" ref="F274">_xlfn.IFS(E276&lt;30,"Young Adult", E276&gt;=50, "Senior",E276&gt;=30,"Adult")</f>
        <v>Adult</v>
      </c>
      <c r="G274" s="3" t="s">
        <v>13</v>
      </c>
      <c r="H274" s="3">
        <v>1</v>
      </c>
      <c r="I274" s="4">
        <v>50</v>
      </c>
      <c r="J274">
        <f t="shared" si="8"/>
        <v>50</v>
      </c>
      <c r="K274">
        <f t="shared" si="9"/>
        <v>0.75</v>
      </c>
    </row>
    <row r="275" spans="1:11">
      <c r="A275" s="3">
        <v>274</v>
      </c>
      <c r="B275" s="2">
        <v>45025</v>
      </c>
      <c r="C275" s="3" t="s">
        <v>296</v>
      </c>
      <c r="D275" s="3" t="s">
        <v>16</v>
      </c>
      <c r="E275" s="3">
        <v>23</v>
      </c>
      <c r="F275" s="3" t="str" cm="1">
        <f t="array" ref="F275">_xlfn.IFS(E277&lt;30,"Young Adult", E277&gt;=50, "Senior",E277&gt;=30,"Adult")</f>
        <v>Young Adult</v>
      </c>
      <c r="G275" s="3" t="s">
        <v>17</v>
      </c>
      <c r="H275" s="3">
        <v>2</v>
      </c>
      <c r="I275" s="4">
        <v>500</v>
      </c>
      <c r="J275">
        <f t="shared" si="8"/>
        <v>1000</v>
      </c>
      <c r="K275">
        <f t="shared" si="9"/>
        <v>15</v>
      </c>
    </row>
    <row r="276" spans="1:11">
      <c r="A276" s="3">
        <v>275</v>
      </c>
      <c r="B276" s="2">
        <v>45024</v>
      </c>
      <c r="C276" s="3" t="s">
        <v>297</v>
      </c>
      <c r="D276" s="3" t="s">
        <v>12</v>
      </c>
      <c r="E276" s="3">
        <v>43</v>
      </c>
      <c r="F276" s="3" t="str" cm="1">
        <f t="array" ref="F276">_xlfn.IFS(E278&lt;30,"Young Adult", E278&gt;=50, "Senior",E278&gt;=30,"Adult")</f>
        <v>Adult</v>
      </c>
      <c r="G276" s="3" t="s">
        <v>17</v>
      </c>
      <c r="H276" s="3">
        <v>2</v>
      </c>
      <c r="I276" s="4">
        <v>500</v>
      </c>
      <c r="J276">
        <f t="shared" si="8"/>
        <v>1000</v>
      </c>
      <c r="K276">
        <f t="shared" si="9"/>
        <v>15</v>
      </c>
    </row>
    <row r="277" spans="1:11">
      <c r="A277" s="3">
        <v>276</v>
      </c>
      <c r="B277" s="2">
        <v>45201</v>
      </c>
      <c r="C277" s="3" t="s">
        <v>298</v>
      </c>
      <c r="D277" s="3" t="s">
        <v>16</v>
      </c>
      <c r="E277" s="3">
        <v>21</v>
      </c>
      <c r="F277" s="3" t="str" cm="1">
        <f t="array" ref="F277">_xlfn.IFS(E279&lt;30,"Young Adult", E279&gt;=50, "Senior",E279&gt;=30,"Adult")</f>
        <v>Adult</v>
      </c>
      <c r="G277" s="3" t="s">
        <v>13</v>
      </c>
      <c r="H277" s="3">
        <v>4</v>
      </c>
      <c r="I277" s="4">
        <v>25</v>
      </c>
      <c r="J277">
        <f t="shared" si="8"/>
        <v>100</v>
      </c>
      <c r="K277">
        <f t="shared" si="9"/>
        <v>1.5</v>
      </c>
    </row>
    <row r="278" spans="1:11">
      <c r="A278" s="3">
        <v>277</v>
      </c>
      <c r="B278" s="2">
        <v>45156</v>
      </c>
      <c r="C278" s="3" t="s">
        <v>299</v>
      </c>
      <c r="D278" s="3" t="s">
        <v>12</v>
      </c>
      <c r="E278" s="3">
        <v>36</v>
      </c>
      <c r="F278" s="3" t="str" cm="1">
        <f t="array" ref="F278">_xlfn.IFS(E280&lt;30,"Young Adult", E280&gt;=50, "Senior",E280&gt;=30,"Adult")</f>
        <v>Senior</v>
      </c>
      <c r="G278" s="3" t="s">
        <v>17</v>
      </c>
      <c r="H278" s="3">
        <v>4</v>
      </c>
      <c r="I278" s="4">
        <v>25</v>
      </c>
      <c r="J278">
        <f t="shared" si="8"/>
        <v>100</v>
      </c>
      <c r="K278">
        <f t="shared" si="9"/>
        <v>1.5</v>
      </c>
    </row>
    <row r="279" spans="1:11">
      <c r="A279" s="3">
        <v>278</v>
      </c>
      <c r="B279" s="2">
        <v>44998</v>
      </c>
      <c r="C279" s="3" t="s">
        <v>300</v>
      </c>
      <c r="D279" s="3" t="s">
        <v>16</v>
      </c>
      <c r="E279" s="3">
        <v>37</v>
      </c>
      <c r="F279" s="3" t="str" cm="1">
        <f t="array" ref="F279">_xlfn.IFS(E281&lt;30,"Young Adult", E281&gt;=50, "Senior",E281&gt;=30,"Adult")</f>
        <v>Adult</v>
      </c>
      <c r="G279" s="3" t="s">
        <v>17</v>
      </c>
      <c r="H279" s="3">
        <v>4</v>
      </c>
      <c r="I279" s="4">
        <v>25</v>
      </c>
      <c r="J279">
        <f t="shared" si="8"/>
        <v>100</v>
      </c>
      <c r="K279">
        <f t="shared" si="9"/>
        <v>1.5</v>
      </c>
    </row>
    <row r="280" spans="1:11">
      <c r="A280" s="3">
        <v>279</v>
      </c>
      <c r="B280" s="2">
        <v>45143</v>
      </c>
      <c r="C280" s="3" t="s">
        <v>301</v>
      </c>
      <c r="D280" s="3" t="s">
        <v>12</v>
      </c>
      <c r="E280" s="3">
        <v>50</v>
      </c>
      <c r="F280" s="3" t="str" cm="1">
        <f t="array" ref="F280">_xlfn.IFS(E282&lt;30,"Young Adult", E282&gt;=50, "Senior",E282&gt;=30,"Adult")</f>
        <v>Young Adult</v>
      </c>
      <c r="G280" s="3" t="s">
        <v>17</v>
      </c>
      <c r="H280" s="3">
        <v>1</v>
      </c>
      <c r="I280" s="4">
        <v>500</v>
      </c>
      <c r="J280">
        <f t="shared" si="8"/>
        <v>500</v>
      </c>
      <c r="K280">
        <f t="shared" si="9"/>
        <v>7.5</v>
      </c>
    </row>
    <row r="281" spans="1:11">
      <c r="A281" s="3">
        <v>280</v>
      </c>
      <c r="B281" s="2">
        <v>45020</v>
      </c>
      <c r="C281" s="3" t="s">
        <v>302</v>
      </c>
      <c r="D281" s="3" t="s">
        <v>16</v>
      </c>
      <c r="E281" s="3">
        <v>37</v>
      </c>
      <c r="F281" s="3" t="str" cm="1">
        <f t="array" ref="F281">_xlfn.IFS(E283&lt;30,"Young Adult", E283&gt;=50, "Senior",E283&gt;=30,"Adult")</f>
        <v>Senior</v>
      </c>
      <c r="G281" s="3" t="s">
        <v>17</v>
      </c>
      <c r="H281" s="3">
        <v>3</v>
      </c>
      <c r="I281" s="4">
        <v>500</v>
      </c>
      <c r="J281">
        <f t="shared" si="8"/>
        <v>1500</v>
      </c>
      <c r="K281">
        <f t="shared" si="9"/>
        <v>22.5</v>
      </c>
    </row>
    <row r="282" spans="1:11">
      <c r="A282" s="3">
        <v>281</v>
      </c>
      <c r="B282" s="2">
        <v>45069</v>
      </c>
      <c r="C282" s="3" t="s">
        <v>303</v>
      </c>
      <c r="D282" s="3" t="s">
        <v>16</v>
      </c>
      <c r="E282" s="3">
        <v>29</v>
      </c>
      <c r="F282" s="3" t="str" cm="1">
        <f t="array" ref="F282">_xlfn.IFS(E284&lt;30,"Young Adult", E284&gt;=50, "Senior",E284&gt;=30,"Adult")</f>
        <v>Young Adult</v>
      </c>
      <c r="G282" s="3" t="s">
        <v>13</v>
      </c>
      <c r="H282" s="3">
        <v>4</v>
      </c>
      <c r="I282" s="4">
        <v>500</v>
      </c>
      <c r="J282">
        <f t="shared" si="8"/>
        <v>2000</v>
      </c>
      <c r="K282">
        <f t="shared" si="9"/>
        <v>30</v>
      </c>
    </row>
    <row r="283" spans="1:11">
      <c r="A283" s="3">
        <v>282</v>
      </c>
      <c r="B283" s="2">
        <v>45163</v>
      </c>
      <c r="C283" s="3" t="s">
        <v>304</v>
      </c>
      <c r="D283" s="3" t="s">
        <v>16</v>
      </c>
      <c r="E283" s="3">
        <v>64</v>
      </c>
      <c r="F283" s="3" t="str" cm="1">
        <f t="array" ref="F283">_xlfn.IFS(E285&lt;30,"Young Adult", E285&gt;=50, "Senior",E285&gt;=30,"Adult")</f>
        <v>Adult</v>
      </c>
      <c r="G283" s="3" t="s">
        <v>20</v>
      </c>
      <c r="H283" s="3">
        <v>4</v>
      </c>
      <c r="I283" s="4">
        <v>50</v>
      </c>
      <c r="J283">
        <f t="shared" si="8"/>
        <v>200</v>
      </c>
      <c r="K283">
        <f t="shared" si="9"/>
        <v>3</v>
      </c>
    </row>
    <row r="284" spans="1:11">
      <c r="A284" s="3">
        <v>283</v>
      </c>
      <c r="B284" s="2">
        <v>45054</v>
      </c>
      <c r="C284" s="3" t="s">
        <v>305</v>
      </c>
      <c r="D284" s="3" t="s">
        <v>16</v>
      </c>
      <c r="E284" s="3">
        <v>18</v>
      </c>
      <c r="F284" s="3" t="str" cm="1">
        <f t="array" ref="F284">_xlfn.IFS(E286&lt;30,"Young Adult", E286&gt;=50, "Senior",E286&gt;=30,"Adult")</f>
        <v>Adult</v>
      </c>
      <c r="G284" s="3" t="s">
        <v>20</v>
      </c>
      <c r="H284" s="3">
        <v>1</v>
      </c>
      <c r="I284" s="4">
        <v>500</v>
      </c>
      <c r="J284">
        <f t="shared" si="8"/>
        <v>500</v>
      </c>
      <c r="K284">
        <f t="shared" si="9"/>
        <v>7.5</v>
      </c>
    </row>
    <row r="285" spans="1:11">
      <c r="A285" s="3">
        <v>284</v>
      </c>
      <c r="B285" s="2">
        <v>44965</v>
      </c>
      <c r="C285" s="3" t="s">
        <v>306</v>
      </c>
      <c r="D285" s="3" t="s">
        <v>12</v>
      </c>
      <c r="E285" s="3">
        <v>43</v>
      </c>
      <c r="F285" s="3" t="str" cm="1">
        <f t="array" ref="F285">_xlfn.IFS(E287&lt;30,"Young Adult", E287&gt;=50, "Senior",E287&gt;=30,"Adult")</f>
        <v>Senior</v>
      </c>
      <c r="G285" s="3" t="s">
        <v>17</v>
      </c>
      <c r="H285" s="3">
        <v>4</v>
      </c>
      <c r="I285" s="4">
        <v>50</v>
      </c>
      <c r="J285">
        <f t="shared" si="8"/>
        <v>200</v>
      </c>
      <c r="K285">
        <f t="shared" si="9"/>
        <v>3</v>
      </c>
    </row>
    <row r="286" spans="1:11">
      <c r="A286" s="3">
        <v>285</v>
      </c>
      <c r="B286" s="2">
        <v>45153</v>
      </c>
      <c r="C286" s="3" t="s">
        <v>307</v>
      </c>
      <c r="D286" s="3" t="s">
        <v>16</v>
      </c>
      <c r="E286" s="3">
        <v>31</v>
      </c>
      <c r="F286" s="3" t="str" cm="1">
        <f t="array" ref="F286">_xlfn.IFS(E288&lt;30,"Young Adult", E288&gt;=50, "Senior",E288&gt;=30,"Adult")</f>
        <v>Senior</v>
      </c>
      <c r="G286" s="3" t="s">
        <v>20</v>
      </c>
      <c r="H286" s="3">
        <v>1</v>
      </c>
      <c r="I286" s="4">
        <v>25</v>
      </c>
      <c r="J286">
        <f t="shared" si="8"/>
        <v>25</v>
      </c>
      <c r="K286">
        <f t="shared" si="9"/>
        <v>0.375</v>
      </c>
    </row>
    <row r="287" spans="1:11">
      <c r="A287" s="3">
        <v>286</v>
      </c>
      <c r="B287" s="2">
        <v>45208</v>
      </c>
      <c r="C287" s="3" t="s">
        <v>308</v>
      </c>
      <c r="D287" s="3" t="s">
        <v>12</v>
      </c>
      <c r="E287" s="3">
        <v>55</v>
      </c>
      <c r="F287" s="3" t="str" cm="1">
        <f t="array" ref="F287">_xlfn.IFS(E289&lt;30,"Young Adult", E289&gt;=50, "Senior",E289&gt;=30,"Adult")</f>
        <v>Young Adult</v>
      </c>
      <c r="G287" s="3" t="s">
        <v>20</v>
      </c>
      <c r="H287" s="3">
        <v>2</v>
      </c>
      <c r="I287" s="4">
        <v>25</v>
      </c>
      <c r="J287">
        <f t="shared" si="8"/>
        <v>50</v>
      </c>
      <c r="K287">
        <f t="shared" si="9"/>
        <v>0.75</v>
      </c>
    </row>
    <row r="288" spans="1:11">
      <c r="A288" s="3">
        <v>287</v>
      </c>
      <c r="B288" s="2">
        <v>44977</v>
      </c>
      <c r="C288" s="3" t="s">
        <v>309</v>
      </c>
      <c r="D288" s="3" t="s">
        <v>12</v>
      </c>
      <c r="E288" s="3">
        <v>54</v>
      </c>
      <c r="F288" s="3" t="str" cm="1">
        <f t="array" ref="F288">_xlfn.IFS(E290&lt;30,"Young Adult", E290&gt;=50, "Senior",E290&gt;=30,"Adult")</f>
        <v>Senior</v>
      </c>
      <c r="G288" s="3" t="s">
        <v>17</v>
      </c>
      <c r="H288" s="3">
        <v>4</v>
      </c>
      <c r="I288" s="4">
        <v>25</v>
      </c>
      <c r="J288">
        <f t="shared" si="8"/>
        <v>100</v>
      </c>
      <c r="K288">
        <f t="shared" si="9"/>
        <v>1.5</v>
      </c>
    </row>
    <row r="289" spans="1:11">
      <c r="A289" s="3">
        <v>288</v>
      </c>
      <c r="B289" s="2">
        <v>44952</v>
      </c>
      <c r="C289" s="3" t="s">
        <v>310</v>
      </c>
      <c r="D289" s="3" t="s">
        <v>12</v>
      </c>
      <c r="E289" s="3">
        <v>28</v>
      </c>
      <c r="F289" s="3" t="str" cm="1">
        <f t="array" ref="F289">_xlfn.IFS(E291&lt;30,"Young Adult", E291&gt;=50, "Senior",E291&gt;=30,"Adult")</f>
        <v>Adult</v>
      </c>
      <c r="G289" s="3" t="s">
        <v>17</v>
      </c>
      <c r="H289" s="3">
        <v>4</v>
      </c>
      <c r="I289" s="4">
        <v>30</v>
      </c>
      <c r="J289">
        <f t="shared" si="8"/>
        <v>120</v>
      </c>
      <c r="K289">
        <f t="shared" si="9"/>
        <v>1.7999999999999998</v>
      </c>
    </row>
    <row r="290" spans="1:11">
      <c r="A290" s="3">
        <v>289</v>
      </c>
      <c r="B290" s="2">
        <v>45260</v>
      </c>
      <c r="C290" s="3" t="s">
        <v>311</v>
      </c>
      <c r="D290" s="3" t="s">
        <v>12</v>
      </c>
      <c r="E290" s="3">
        <v>53</v>
      </c>
      <c r="F290" s="3" t="str" cm="1">
        <f t="array" ref="F290">_xlfn.IFS(E292&lt;30,"Young Adult", E292&gt;=50, "Senior",E292&gt;=30,"Adult")</f>
        <v>Senior</v>
      </c>
      <c r="G290" s="3" t="s">
        <v>20</v>
      </c>
      <c r="H290" s="3">
        <v>2</v>
      </c>
      <c r="I290" s="4">
        <v>30</v>
      </c>
      <c r="J290">
        <f t="shared" si="8"/>
        <v>60</v>
      </c>
      <c r="K290">
        <f t="shared" si="9"/>
        <v>0.89999999999999991</v>
      </c>
    </row>
    <row r="291" spans="1:11">
      <c r="A291" s="3">
        <v>290</v>
      </c>
      <c r="B291" s="2">
        <v>45203</v>
      </c>
      <c r="C291" s="3" t="s">
        <v>312</v>
      </c>
      <c r="D291" s="3" t="s">
        <v>16</v>
      </c>
      <c r="E291" s="3">
        <v>30</v>
      </c>
      <c r="F291" s="3" t="str" cm="1">
        <f t="array" ref="F291">_xlfn.IFS(E293&lt;30,"Young Adult", E293&gt;=50, "Senior",E293&gt;=30,"Adult")</f>
        <v>Young Adult</v>
      </c>
      <c r="G291" s="3" t="s">
        <v>13</v>
      </c>
      <c r="H291" s="3">
        <v>2</v>
      </c>
      <c r="I291" s="4">
        <v>300</v>
      </c>
      <c r="J291">
        <f t="shared" si="8"/>
        <v>600</v>
      </c>
      <c r="K291">
        <f t="shared" si="9"/>
        <v>9</v>
      </c>
    </row>
    <row r="292" spans="1:11">
      <c r="A292" s="3">
        <v>291</v>
      </c>
      <c r="B292" s="2">
        <v>44934</v>
      </c>
      <c r="C292" s="3" t="s">
        <v>313</v>
      </c>
      <c r="D292" s="3" t="s">
        <v>12</v>
      </c>
      <c r="E292" s="3">
        <v>60</v>
      </c>
      <c r="F292" s="3" t="str" cm="1">
        <f t="array" ref="F292">_xlfn.IFS(E294&lt;30,"Young Adult", E294&gt;=50, "Senior",E294&gt;=30,"Adult")</f>
        <v>Senior</v>
      </c>
      <c r="G292" s="3" t="s">
        <v>17</v>
      </c>
      <c r="H292" s="3">
        <v>2</v>
      </c>
      <c r="I292" s="4">
        <v>300</v>
      </c>
      <c r="J292">
        <f t="shared" si="8"/>
        <v>600</v>
      </c>
      <c r="K292">
        <f t="shared" si="9"/>
        <v>9</v>
      </c>
    </row>
    <row r="293" spans="1:11">
      <c r="A293" s="3">
        <v>292</v>
      </c>
      <c r="B293" s="2">
        <v>44974</v>
      </c>
      <c r="C293" s="3" t="s">
        <v>314</v>
      </c>
      <c r="D293" s="3" t="s">
        <v>12</v>
      </c>
      <c r="E293" s="3">
        <v>20</v>
      </c>
      <c r="F293" s="3" t="str" cm="1">
        <f t="array" ref="F293">_xlfn.IFS(E295&lt;30,"Young Adult", E295&gt;=50, "Senior",E295&gt;=30,"Adult")</f>
        <v>Young Adult</v>
      </c>
      <c r="G293" s="3" t="s">
        <v>13</v>
      </c>
      <c r="H293" s="3">
        <v>4</v>
      </c>
      <c r="I293" s="4">
        <v>300</v>
      </c>
      <c r="J293">
        <f t="shared" si="8"/>
        <v>1200</v>
      </c>
      <c r="K293">
        <f t="shared" si="9"/>
        <v>18</v>
      </c>
    </row>
    <row r="294" spans="1:11">
      <c r="A294" s="3">
        <v>293</v>
      </c>
      <c r="B294" s="2">
        <v>45048</v>
      </c>
      <c r="C294" s="3" t="s">
        <v>315</v>
      </c>
      <c r="D294" s="3" t="s">
        <v>12</v>
      </c>
      <c r="E294" s="3">
        <v>50</v>
      </c>
      <c r="F294" s="3" t="str" cm="1">
        <f t="array" ref="F294">_xlfn.IFS(E296&lt;30,"Young Adult", E296&gt;=50, "Senior",E296&gt;=30,"Adult")</f>
        <v>Young Adult</v>
      </c>
      <c r="G294" s="3" t="s">
        <v>20</v>
      </c>
      <c r="H294" s="3">
        <v>3</v>
      </c>
      <c r="I294" s="4">
        <v>30</v>
      </c>
      <c r="J294">
        <f t="shared" si="8"/>
        <v>90</v>
      </c>
      <c r="K294">
        <f t="shared" si="9"/>
        <v>1.3499999999999999</v>
      </c>
    </row>
    <row r="295" spans="1:11">
      <c r="A295" s="3">
        <v>294</v>
      </c>
      <c r="B295" s="2">
        <v>45012</v>
      </c>
      <c r="C295" s="3" t="s">
        <v>316</v>
      </c>
      <c r="D295" s="3" t="s">
        <v>16</v>
      </c>
      <c r="E295" s="3">
        <v>23</v>
      </c>
      <c r="F295" s="3" t="str" cm="1">
        <f t="array" ref="F295">_xlfn.IFS(E297&lt;30,"Young Adult", E297&gt;=50, "Senior",E297&gt;=30,"Adult")</f>
        <v>Young Adult</v>
      </c>
      <c r="G295" s="3" t="s">
        <v>17</v>
      </c>
      <c r="H295" s="3">
        <v>3</v>
      </c>
      <c r="I295" s="4">
        <v>30</v>
      </c>
      <c r="J295">
        <f t="shared" si="8"/>
        <v>90</v>
      </c>
      <c r="K295">
        <f t="shared" si="9"/>
        <v>1.3499999999999999</v>
      </c>
    </row>
    <row r="296" spans="1:11">
      <c r="A296" s="3">
        <v>295</v>
      </c>
      <c r="B296" s="2">
        <v>45135</v>
      </c>
      <c r="C296" s="3" t="s">
        <v>317</v>
      </c>
      <c r="D296" s="3" t="s">
        <v>16</v>
      </c>
      <c r="E296" s="3">
        <v>27</v>
      </c>
      <c r="F296" s="3" t="str" cm="1">
        <f t="array" ref="F296">_xlfn.IFS(E298&lt;30,"Young Adult", E298&gt;=50, "Senior",E298&gt;=30,"Adult")</f>
        <v>Adult</v>
      </c>
      <c r="G296" s="3" t="s">
        <v>13</v>
      </c>
      <c r="H296" s="3">
        <v>3</v>
      </c>
      <c r="I296" s="4">
        <v>300</v>
      </c>
      <c r="J296">
        <f t="shared" si="8"/>
        <v>900</v>
      </c>
      <c r="K296">
        <f t="shared" si="9"/>
        <v>13.5</v>
      </c>
    </row>
    <row r="297" spans="1:11">
      <c r="A297" s="3">
        <v>296</v>
      </c>
      <c r="B297" s="2">
        <v>45175</v>
      </c>
      <c r="C297" s="3" t="s">
        <v>318</v>
      </c>
      <c r="D297" s="3" t="s">
        <v>16</v>
      </c>
      <c r="E297" s="3">
        <v>22</v>
      </c>
      <c r="F297" s="3" t="str" cm="1">
        <f t="array" ref="F297">_xlfn.IFS(E299&lt;30,"Young Adult", E299&gt;=50, "Senior",E299&gt;=30,"Adult")</f>
        <v>Young Adult</v>
      </c>
      <c r="G297" s="3" t="s">
        <v>17</v>
      </c>
      <c r="H297" s="3">
        <v>4</v>
      </c>
      <c r="I297" s="4">
        <v>300</v>
      </c>
      <c r="J297">
        <f t="shared" si="8"/>
        <v>1200</v>
      </c>
      <c r="K297">
        <f t="shared" si="9"/>
        <v>18</v>
      </c>
    </row>
    <row r="298" spans="1:11">
      <c r="A298" s="3">
        <v>297</v>
      </c>
      <c r="B298" s="2">
        <v>45173</v>
      </c>
      <c r="C298" s="3" t="s">
        <v>319</v>
      </c>
      <c r="D298" s="3" t="s">
        <v>16</v>
      </c>
      <c r="E298" s="3">
        <v>40</v>
      </c>
      <c r="F298" s="3" t="str" cm="1">
        <f t="array" ref="F298">_xlfn.IFS(E300&lt;30,"Young Adult", E300&gt;=50, "Senior",E300&gt;=30,"Adult")</f>
        <v>Senior</v>
      </c>
      <c r="G298" s="3" t="s">
        <v>20</v>
      </c>
      <c r="H298" s="3">
        <v>2</v>
      </c>
      <c r="I298" s="4">
        <v>500</v>
      </c>
      <c r="J298">
        <f t="shared" si="8"/>
        <v>1000</v>
      </c>
      <c r="K298">
        <f t="shared" si="9"/>
        <v>15</v>
      </c>
    </row>
    <row r="299" spans="1:11">
      <c r="A299" s="3">
        <v>298</v>
      </c>
      <c r="B299" s="2">
        <v>45036</v>
      </c>
      <c r="C299" s="3" t="s">
        <v>320</v>
      </c>
      <c r="D299" s="3" t="s">
        <v>12</v>
      </c>
      <c r="E299" s="3">
        <v>27</v>
      </c>
      <c r="F299" s="3" t="str" cm="1">
        <f t="array" ref="F299">_xlfn.IFS(E301&lt;30,"Young Adult", E301&gt;=50, "Senior",E301&gt;=30,"Adult")</f>
        <v>Young Adult</v>
      </c>
      <c r="G299" s="3" t="s">
        <v>13</v>
      </c>
      <c r="H299" s="3">
        <v>4</v>
      </c>
      <c r="I299" s="4">
        <v>300</v>
      </c>
      <c r="J299">
        <f t="shared" si="8"/>
        <v>1200</v>
      </c>
      <c r="K299">
        <f t="shared" si="9"/>
        <v>18</v>
      </c>
    </row>
    <row r="300" spans="1:11">
      <c r="A300" s="3">
        <v>299</v>
      </c>
      <c r="B300" s="2">
        <v>45132</v>
      </c>
      <c r="C300" s="3" t="s">
        <v>321</v>
      </c>
      <c r="D300" s="3" t="s">
        <v>12</v>
      </c>
      <c r="E300" s="3">
        <v>61</v>
      </c>
      <c r="F300" s="3" t="str" cm="1">
        <f t="array" ref="F300">_xlfn.IFS(E302&lt;30,"Young Adult", E302&gt;=50, "Senior",E302&gt;=30,"Adult")</f>
        <v>Adult</v>
      </c>
      <c r="G300" s="3" t="s">
        <v>20</v>
      </c>
      <c r="H300" s="3">
        <v>2</v>
      </c>
      <c r="I300" s="4">
        <v>500</v>
      </c>
      <c r="J300">
        <f t="shared" si="8"/>
        <v>1000</v>
      </c>
      <c r="K300">
        <f t="shared" si="9"/>
        <v>15</v>
      </c>
    </row>
    <row r="301" spans="1:11">
      <c r="A301" s="3">
        <v>300</v>
      </c>
      <c r="B301" s="2">
        <v>44957</v>
      </c>
      <c r="C301" s="3" t="s">
        <v>322</v>
      </c>
      <c r="D301" s="3" t="s">
        <v>16</v>
      </c>
      <c r="E301" s="3">
        <v>19</v>
      </c>
      <c r="F301" s="3" t="str" cm="1">
        <f t="array" ref="F301">_xlfn.IFS(E303&lt;30,"Young Adult", E303&gt;=50, "Senior",E303&gt;=30,"Adult")</f>
        <v>Senior</v>
      </c>
      <c r="G301" s="3" t="s">
        <v>20</v>
      </c>
      <c r="H301" s="3">
        <v>4</v>
      </c>
      <c r="I301" s="4">
        <v>50</v>
      </c>
      <c r="J301">
        <f t="shared" si="8"/>
        <v>200</v>
      </c>
      <c r="K301">
        <f t="shared" si="9"/>
        <v>3</v>
      </c>
    </row>
    <row r="302" spans="1:11">
      <c r="A302" s="3">
        <v>301</v>
      </c>
      <c r="B302" s="2">
        <v>45011</v>
      </c>
      <c r="C302" s="3" t="s">
        <v>323</v>
      </c>
      <c r="D302" s="3" t="s">
        <v>12</v>
      </c>
      <c r="E302" s="3">
        <v>30</v>
      </c>
      <c r="F302" s="3" t="str" cm="1">
        <f t="array" ref="F302">_xlfn.IFS(E304&lt;30,"Young Adult", E304&gt;=50, "Senior",E304&gt;=30,"Adult")</f>
        <v>Young Adult</v>
      </c>
      <c r="G302" s="3" t="s">
        <v>17</v>
      </c>
      <c r="H302" s="3">
        <v>4</v>
      </c>
      <c r="I302" s="4">
        <v>30</v>
      </c>
      <c r="J302">
        <f t="shared" si="8"/>
        <v>120</v>
      </c>
      <c r="K302">
        <f t="shared" si="9"/>
        <v>1.7999999999999998</v>
      </c>
    </row>
    <row r="303" spans="1:11">
      <c r="A303" s="3">
        <v>302</v>
      </c>
      <c r="B303" s="2">
        <v>45121</v>
      </c>
      <c r="C303" s="3" t="s">
        <v>324</v>
      </c>
      <c r="D303" s="3" t="s">
        <v>12</v>
      </c>
      <c r="E303" s="3">
        <v>57</v>
      </c>
      <c r="F303" s="3" t="str" cm="1">
        <f t="array" ref="F303">_xlfn.IFS(E305&lt;30,"Young Adult", E305&gt;=50, "Senior",E305&gt;=30,"Adult")</f>
        <v>Adult</v>
      </c>
      <c r="G303" s="3" t="s">
        <v>13</v>
      </c>
      <c r="H303" s="3">
        <v>2</v>
      </c>
      <c r="I303" s="4">
        <v>300</v>
      </c>
      <c r="J303">
        <f t="shared" si="8"/>
        <v>600</v>
      </c>
      <c r="K303">
        <f t="shared" si="9"/>
        <v>9</v>
      </c>
    </row>
    <row r="304" spans="1:11">
      <c r="A304" s="3">
        <v>303</v>
      </c>
      <c r="B304" s="2">
        <v>44928</v>
      </c>
      <c r="C304" s="3" t="s">
        <v>325</v>
      </c>
      <c r="D304" s="3" t="s">
        <v>12</v>
      </c>
      <c r="E304" s="3">
        <v>19</v>
      </c>
      <c r="F304" s="3" t="str" cm="1">
        <f t="array" ref="F304">_xlfn.IFS(E306&lt;30,"Young Adult", E306&gt;=50, "Senior",E306&gt;=30,"Adult")</f>
        <v>Young Adult</v>
      </c>
      <c r="G304" s="3" t="s">
        <v>20</v>
      </c>
      <c r="H304" s="3">
        <v>3</v>
      </c>
      <c r="I304" s="4">
        <v>30</v>
      </c>
      <c r="J304">
        <f t="shared" si="8"/>
        <v>90</v>
      </c>
      <c r="K304">
        <f t="shared" si="9"/>
        <v>1.3499999999999999</v>
      </c>
    </row>
    <row r="305" spans="1:11">
      <c r="A305" s="3">
        <v>304</v>
      </c>
      <c r="B305" s="2">
        <v>45126</v>
      </c>
      <c r="C305" s="3" t="s">
        <v>326</v>
      </c>
      <c r="D305" s="3" t="s">
        <v>16</v>
      </c>
      <c r="E305" s="3">
        <v>37</v>
      </c>
      <c r="F305" s="3" t="str" cm="1">
        <f t="array" ref="F305">_xlfn.IFS(E307&lt;30,"Young Adult", E307&gt;=50, "Senior",E307&gt;=30,"Adult")</f>
        <v>Senior</v>
      </c>
      <c r="G305" s="3" t="s">
        <v>20</v>
      </c>
      <c r="H305" s="3">
        <v>2</v>
      </c>
      <c r="I305" s="4">
        <v>30</v>
      </c>
      <c r="J305">
        <f t="shared" si="8"/>
        <v>60</v>
      </c>
      <c r="K305">
        <f t="shared" si="9"/>
        <v>0.89999999999999991</v>
      </c>
    </row>
    <row r="306" spans="1:11">
      <c r="A306" s="3">
        <v>305</v>
      </c>
      <c r="B306" s="2">
        <v>45062</v>
      </c>
      <c r="C306" s="3" t="s">
        <v>327</v>
      </c>
      <c r="D306" s="3" t="s">
        <v>16</v>
      </c>
      <c r="E306" s="3">
        <v>18</v>
      </c>
      <c r="F306" s="3" t="str" cm="1">
        <f t="array" ref="F306">_xlfn.IFS(E308&lt;30,"Young Adult", E308&gt;=50, "Senior",E308&gt;=30,"Adult")</f>
        <v>Young Adult</v>
      </c>
      <c r="G306" s="3" t="s">
        <v>13</v>
      </c>
      <c r="H306" s="3">
        <v>1</v>
      </c>
      <c r="I306" s="4">
        <v>30</v>
      </c>
      <c r="J306">
        <f t="shared" si="8"/>
        <v>30</v>
      </c>
      <c r="K306">
        <f t="shared" si="9"/>
        <v>0.44999999999999996</v>
      </c>
    </row>
    <row r="307" spans="1:11">
      <c r="A307" s="3">
        <v>306</v>
      </c>
      <c r="B307" s="2">
        <v>45159</v>
      </c>
      <c r="C307" s="3" t="s">
        <v>328</v>
      </c>
      <c r="D307" s="3" t="s">
        <v>12</v>
      </c>
      <c r="E307" s="3">
        <v>54</v>
      </c>
      <c r="F307" s="3" t="str" cm="1">
        <f t="array" ref="F307">_xlfn.IFS(E309&lt;30,"Young Adult", E309&gt;=50, "Senior",E309&gt;=30,"Adult")</f>
        <v>Adult</v>
      </c>
      <c r="G307" s="3" t="s">
        <v>20</v>
      </c>
      <c r="H307" s="3">
        <v>1</v>
      </c>
      <c r="I307" s="4">
        <v>50</v>
      </c>
      <c r="J307">
        <f t="shared" si="8"/>
        <v>50</v>
      </c>
      <c r="K307">
        <f t="shared" si="9"/>
        <v>0.75</v>
      </c>
    </row>
    <row r="308" spans="1:11">
      <c r="A308" s="3">
        <v>307</v>
      </c>
      <c r="B308" s="2">
        <v>45073</v>
      </c>
      <c r="C308" s="3" t="s">
        <v>329</v>
      </c>
      <c r="D308" s="3" t="s">
        <v>16</v>
      </c>
      <c r="E308" s="3">
        <v>26</v>
      </c>
      <c r="F308" s="3" t="str" cm="1">
        <f t="array" ref="F308">_xlfn.IFS(E310&lt;30,"Young Adult", E310&gt;=50, "Senior",E310&gt;=30,"Adult")</f>
        <v>Young Adult</v>
      </c>
      <c r="G308" s="3" t="s">
        <v>20</v>
      </c>
      <c r="H308" s="3">
        <v>2</v>
      </c>
      <c r="I308" s="4">
        <v>25</v>
      </c>
      <c r="J308">
        <f t="shared" si="8"/>
        <v>50</v>
      </c>
      <c r="K308">
        <f t="shared" si="9"/>
        <v>0.75</v>
      </c>
    </row>
    <row r="309" spans="1:11">
      <c r="A309" s="3">
        <v>308</v>
      </c>
      <c r="B309" s="2">
        <v>45143</v>
      </c>
      <c r="C309" s="3" t="s">
        <v>330</v>
      </c>
      <c r="D309" s="3" t="s">
        <v>16</v>
      </c>
      <c r="E309" s="3">
        <v>34</v>
      </c>
      <c r="F309" s="3" t="str" cm="1">
        <f t="array" ref="F309">_xlfn.IFS(E311&lt;30,"Young Adult", E311&gt;=50, "Senior",E311&gt;=30,"Adult")</f>
        <v>Young Adult</v>
      </c>
      <c r="G309" s="3" t="s">
        <v>13</v>
      </c>
      <c r="H309" s="3">
        <v>4</v>
      </c>
      <c r="I309" s="4">
        <v>300</v>
      </c>
      <c r="J309">
        <f t="shared" si="8"/>
        <v>1200</v>
      </c>
      <c r="K309">
        <f t="shared" si="9"/>
        <v>18</v>
      </c>
    </row>
    <row r="310" spans="1:11">
      <c r="A310" s="3">
        <v>309</v>
      </c>
      <c r="B310" s="2">
        <v>45283</v>
      </c>
      <c r="C310" s="3" t="s">
        <v>331</v>
      </c>
      <c r="D310" s="3" t="s">
        <v>16</v>
      </c>
      <c r="E310" s="3">
        <v>26</v>
      </c>
      <c r="F310" s="3" t="str" cm="1">
        <f t="array" ref="F310">_xlfn.IFS(E312&lt;30,"Young Adult", E312&gt;=50, "Senior",E312&gt;=30,"Adult")</f>
        <v>Adult</v>
      </c>
      <c r="G310" s="3" t="s">
        <v>13</v>
      </c>
      <c r="H310" s="3">
        <v>1</v>
      </c>
      <c r="I310" s="4">
        <v>25</v>
      </c>
      <c r="J310">
        <f t="shared" si="8"/>
        <v>25</v>
      </c>
      <c r="K310">
        <f t="shared" si="9"/>
        <v>0.375</v>
      </c>
    </row>
    <row r="311" spans="1:11">
      <c r="A311" s="3">
        <v>310</v>
      </c>
      <c r="B311" s="2">
        <v>45211</v>
      </c>
      <c r="C311" s="3" t="s">
        <v>332</v>
      </c>
      <c r="D311" s="3" t="s">
        <v>16</v>
      </c>
      <c r="E311" s="3">
        <v>28</v>
      </c>
      <c r="F311" s="3" t="str" cm="1">
        <f t="array" ref="F311">_xlfn.IFS(E313&lt;30,"Young Adult", E313&gt;=50, "Senior",E313&gt;=30,"Adult")</f>
        <v>Adult</v>
      </c>
      <c r="G311" s="3" t="s">
        <v>13</v>
      </c>
      <c r="H311" s="3">
        <v>1</v>
      </c>
      <c r="I311" s="4">
        <v>25</v>
      </c>
      <c r="J311">
        <f t="shared" si="8"/>
        <v>25</v>
      </c>
      <c r="K311">
        <f t="shared" si="9"/>
        <v>0.375</v>
      </c>
    </row>
    <row r="312" spans="1:11">
      <c r="A312" s="3">
        <v>311</v>
      </c>
      <c r="B312" s="2">
        <v>45265</v>
      </c>
      <c r="C312" s="3" t="s">
        <v>333</v>
      </c>
      <c r="D312" s="3" t="s">
        <v>16</v>
      </c>
      <c r="E312" s="3">
        <v>32</v>
      </c>
      <c r="F312" s="3" t="str" cm="1">
        <f t="array" ref="F312">_xlfn.IFS(E314&lt;30,"Young Adult", E314&gt;=50, "Senior",E314&gt;=30,"Adult")</f>
        <v>Senior</v>
      </c>
      <c r="G312" s="3" t="s">
        <v>13</v>
      </c>
      <c r="H312" s="3">
        <v>4</v>
      </c>
      <c r="I312" s="4">
        <v>25</v>
      </c>
      <c r="J312">
        <f t="shared" si="8"/>
        <v>100</v>
      </c>
      <c r="K312">
        <f t="shared" si="9"/>
        <v>1.5</v>
      </c>
    </row>
    <row r="313" spans="1:11">
      <c r="A313" s="3">
        <v>312</v>
      </c>
      <c r="B313" s="2">
        <v>45176</v>
      </c>
      <c r="C313" s="3" t="s">
        <v>334</v>
      </c>
      <c r="D313" s="3" t="s">
        <v>12</v>
      </c>
      <c r="E313" s="3">
        <v>41</v>
      </c>
      <c r="F313" s="3" t="str" cm="1">
        <f t="array" ref="F313">_xlfn.IFS(E315&lt;30,"Young Adult", E315&gt;=50, "Senior",E315&gt;=30,"Adult")</f>
        <v>Senior</v>
      </c>
      <c r="G313" s="3" t="s">
        <v>17</v>
      </c>
      <c r="H313" s="3">
        <v>4</v>
      </c>
      <c r="I313" s="4">
        <v>30</v>
      </c>
      <c r="J313">
        <f t="shared" si="8"/>
        <v>120</v>
      </c>
      <c r="K313">
        <f t="shared" si="9"/>
        <v>1.7999999999999998</v>
      </c>
    </row>
    <row r="314" spans="1:11">
      <c r="A314" s="3">
        <v>313</v>
      </c>
      <c r="B314" s="2">
        <v>45006</v>
      </c>
      <c r="C314" s="3" t="s">
        <v>335</v>
      </c>
      <c r="D314" s="3" t="s">
        <v>16</v>
      </c>
      <c r="E314" s="3">
        <v>55</v>
      </c>
      <c r="F314" s="3" t="str" cm="1">
        <f t="array" ref="F314">_xlfn.IFS(E316&lt;30,"Young Adult", E316&gt;=50, "Senior",E316&gt;=30,"Adult")</f>
        <v>Adult</v>
      </c>
      <c r="G314" s="3" t="s">
        <v>13</v>
      </c>
      <c r="H314" s="3">
        <v>3</v>
      </c>
      <c r="I314" s="4">
        <v>500</v>
      </c>
      <c r="J314">
        <f t="shared" si="8"/>
        <v>1500</v>
      </c>
      <c r="K314">
        <f t="shared" si="9"/>
        <v>22.5</v>
      </c>
    </row>
    <row r="315" spans="1:11">
      <c r="A315" s="3">
        <v>314</v>
      </c>
      <c r="B315" s="2">
        <v>45024</v>
      </c>
      <c r="C315" s="3" t="s">
        <v>336</v>
      </c>
      <c r="D315" s="3" t="s">
        <v>12</v>
      </c>
      <c r="E315" s="3">
        <v>52</v>
      </c>
      <c r="F315" s="3" t="str" cm="1">
        <f t="array" ref="F315">_xlfn.IFS(E317&lt;30,"Young Adult", E317&gt;=50, "Senior",E317&gt;=30,"Adult")</f>
        <v>Adult</v>
      </c>
      <c r="G315" s="3" t="s">
        <v>17</v>
      </c>
      <c r="H315" s="3">
        <v>4</v>
      </c>
      <c r="I315" s="4">
        <v>30</v>
      </c>
      <c r="J315">
        <f t="shared" si="8"/>
        <v>120</v>
      </c>
      <c r="K315">
        <f t="shared" si="9"/>
        <v>1.7999999999999998</v>
      </c>
    </row>
    <row r="316" spans="1:11">
      <c r="A316" s="3">
        <v>315</v>
      </c>
      <c r="B316" s="2">
        <v>45078</v>
      </c>
      <c r="C316" s="3" t="s">
        <v>337</v>
      </c>
      <c r="D316" s="3" t="s">
        <v>12</v>
      </c>
      <c r="E316" s="3">
        <v>47</v>
      </c>
      <c r="F316" s="3" t="str" cm="1">
        <f t="array" ref="F316">_xlfn.IFS(E318&lt;30,"Young Adult", E318&gt;=50, "Senior",E318&gt;=30,"Adult")</f>
        <v>Young Adult</v>
      </c>
      <c r="G316" s="3" t="s">
        <v>17</v>
      </c>
      <c r="H316" s="3">
        <v>2</v>
      </c>
      <c r="I316" s="4">
        <v>30</v>
      </c>
      <c r="J316">
        <f t="shared" si="8"/>
        <v>60</v>
      </c>
      <c r="K316">
        <f t="shared" si="9"/>
        <v>0.89999999999999991</v>
      </c>
    </row>
    <row r="317" spans="1:11">
      <c r="A317" s="3">
        <v>316</v>
      </c>
      <c r="B317" s="2">
        <v>45038</v>
      </c>
      <c r="C317" s="3" t="s">
        <v>338</v>
      </c>
      <c r="D317" s="3" t="s">
        <v>16</v>
      </c>
      <c r="E317" s="3">
        <v>48</v>
      </c>
      <c r="F317" s="3" t="str" cm="1">
        <f t="array" ref="F317">_xlfn.IFS(E319&lt;30,"Young Adult", E319&gt;=50, "Senior",E319&gt;=30,"Adult")</f>
        <v>Senior</v>
      </c>
      <c r="G317" s="3" t="s">
        <v>17</v>
      </c>
      <c r="H317" s="3">
        <v>2</v>
      </c>
      <c r="I317" s="4">
        <v>25</v>
      </c>
      <c r="J317">
        <f t="shared" si="8"/>
        <v>50</v>
      </c>
      <c r="K317">
        <f t="shared" si="9"/>
        <v>0.75</v>
      </c>
    </row>
    <row r="318" spans="1:11">
      <c r="A318" s="3">
        <v>317</v>
      </c>
      <c r="B318" s="2">
        <v>44956</v>
      </c>
      <c r="C318" s="3" t="s">
        <v>339</v>
      </c>
      <c r="D318" s="3" t="s">
        <v>12</v>
      </c>
      <c r="E318" s="3">
        <v>22</v>
      </c>
      <c r="F318" s="3" t="str" cm="1">
        <f t="array" ref="F318">_xlfn.IFS(E320&lt;30,"Young Adult", E320&gt;=50, "Senior",E320&gt;=30,"Adult")</f>
        <v>Adult</v>
      </c>
      <c r="G318" s="3" t="s">
        <v>20</v>
      </c>
      <c r="H318" s="3">
        <v>3</v>
      </c>
      <c r="I318" s="4">
        <v>30</v>
      </c>
      <c r="J318">
        <f t="shared" si="8"/>
        <v>90</v>
      </c>
      <c r="K318">
        <f t="shared" si="9"/>
        <v>1.3499999999999999</v>
      </c>
    </row>
    <row r="319" spans="1:11">
      <c r="A319" s="3">
        <v>318</v>
      </c>
      <c r="B319" s="2">
        <v>45223</v>
      </c>
      <c r="C319" s="3" t="s">
        <v>340</v>
      </c>
      <c r="D319" s="3" t="s">
        <v>12</v>
      </c>
      <c r="E319" s="3">
        <v>61</v>
      </c>
      <c r="F319" s="3" t="str" cm="1">
        <f t="array" ref="F319">_xlfn.IFS(E321&lt;30,"Young Adult", E321&gt;=50, "Senior",E321&gt;=30,"Adult")</f>
        <v>Young Adult</v>
      </c>
      <c r="G319" s="3" t="s">
        <v>17</v>
      </c>
      <c r="H319" s="3">
        <v>1</v>
      </c>
      <c r="I319" s="4">
        <v>25</v>
      </c>
      <c r="J319">
        <f t="shared" si="8"/>
        <v>25</v>
      </c>
      <c r="K319">
        <f t="shared" si="9"/>
        <v>0.375</v>
      </c>
    </row>
    <row r="320" spans="1:11">
      <c r="A320" s="3">
        <v>319</v>
      </c>
      <c r="B320" s="2">
        <v>45204</v>
      </c>
      <c r="C320" s="3" t="s">
        <v>341</v>
      </c>
      <c r="D320" s="3" t="s">
        <v>12</v>
      </c>
      <c r="E320" s="3">
        <v>31</v>
      </c>
      <c r="F320" s="3" t="str" cm="1">
        <f t="array" ref="F320">_xlfn.IFS(E322&lt;30,"Young Adult", E322&gt;=50, "Senior",E322&gt;=30,"Adult")</f>
        <v>Young Adult</v>
      </c>
      <c r="G320" s="3" t="s">
        <v>17</v>
      </c>
      <c r="H320" s="3">
        <v>1</v>
      </c>
      <c r="I320" s="4">
        <v>500</v>
      </c>
      <c r="J320">
        <f t="shared" si="8"/>
        <v>500</v>
      </c>
      <c r="K320">
        <f t="shared" si="9"/>
        <v>7.5</v>
      </c>
    </row>
    <row r="321" spans="1:11">
      <c r="A321" s="3">
        <v>320</v>
      </c>
      <c r="B321" s="2">
        <v>44958</v>
      </c>
      <c r="C321" s="3" t="s">
        <v>342</v>
      </c>
      <c r="D321" s="3" t="s">
        <v>16</v>
      </c>
      <c r="E321" s="3">
        <v>28</v>
      </c>
      <c r="F321" s="3" t="str" cm="1">
        <f t="array" ref="F321">_xlfn.IFS(E323&lt;30,"Young Adult", E323&gt;=50, "Senior",E323&gt;=30,"Adult")</f>
        <v>Senior</v>
      </c>
      <c r="G321" s="3" t="s">
        <v>20</v>
      </c>
      <c r="H321" s="3">
        <v>4</v>
      </c>
      <c r="I321" s="4">
        <v>300</v>
      </c>
      <c r="J321">
        <f t="shared" si="8"/>
        <v>1200</v>
      </c>
      <c r="K321">
        <f t="shared" si="9"/>
        <v>18</v>
      </c>
    </row>
    <row r="322" spans="1:11">
      <c r="A322" s="3">
        <v>321</v>
      </c>
      <c r="B322" s="2">
        <v>45087</v>
      </c>
      <c r="C322" s="3" t="s">
        <v>343</v>
      </c>
      <c r="D322" s="3" t="s">
        <v>16</v>
      </c>
      <c r="E322" s="3">
        <v>26</v>
      </c>
      <c r="F322" s="3" t="str" cm="1">
        <f t="array" ref="F322">_xlfn.IFS(E324&lt;30,"Young Adult", E324&gt;=50, "Senior",E324&gt;=30,"Adult")</f>
        <v>Young Adult</v>
      </c>
      <c r="G322" s="3" t="s">
        <v>20</v>
      </c>
      <c r="H322" s="3">
        <v>2</v>
      </c>
      <c r="I322" s="4">
        <v>25</v>
      </c>
      <c r="J322">
        <f t="shared" ref="J322:J385" si="10">H322*I322</f>
        <v>50</v>
      </c>
      <c r="K322">
        <f t="shared" ref="K322:K385" si="11">J322*$N$3</f>
        <v>0.75</v>
      </c>
    </row>
    <row r="323" spans="1:11">
      <c r="A323" s="3">
        <v>322</v>
      </c>
      <c r="B323" s="2">
        <v>44956</v>
      </c>
      <c r="C323" s="3" t="s">
        <v>344</v>
      </c>
      <c r="D323" s="3" t="s">
        <v>12</v>
      </c>
      <c r="E323" s="3">
        <v>51</v>
      </c>
      <c r="F323" s="3" t="str" cm="1">
        <f t="array" ref="F323">_xlfn.IFS(E325&lt;30,"Young Adult", E325&gt;=50, "Senior",E325&gt;=30,"Adult")</f>
        <v>Senior</v>
      </c>
      <c r="G323" s="3" t="s">
        <v>20</v>
      </c>
      <c r="H323" s="3">
        <v>1</v>
      </c>
      <c r="I323" s="4">
        <v>500</v>
      </c>
      <c r="J323">
        <f t="shared" si="10"/>
        <v>500</v>
      </c>
      <c r="K323">
        <f t="shared" si="11"/>
        <v>7.5</v>
      </c>
    </row>
    <row r="324" spans="1:11">
      <c r="A324" s="3">
        <v>323</v>
      </c>
      <c r="B324" s="2">
        <v>44952</v>
      </c>
      <c r="C324" s="3" t="s">
        <v>345</v>
      </c>
      <c r="D324" s="3" t="s">
        <v>16</v>
      </c>
      <c r="E324" s="3">
        <v>29</v>
      </c>
      <c r="F324" s="3" t="str" cm="1">
        <f t="array" ref="F324">_xlfn.IFS(E326&lt;30,"Young Adult", E326&gt;=50, "Senior",E326&gt;=30,"Adult")</f>
        <v>Senior</v>
      </c>
      <c r="G324" s="3" t="s">
        <v>13</v>
      </c>
      <c r="H324" s="3">
        <v>3</v>
      </c>
      <c r="I324" s="4">
        <v>300</v>
      </c>
      <c r="J324">
        <f t="shared" si="10"/>
        <v>900</v>
      </c>
      <c r="K324">
        <f t="shared" si="11"/>
        <v>13.5</v>
      </c>
    </row>
    <row r="325" spans="1:11">
      <c r="A325" s="3">
        <v>324</v>
      </c>
      <c r="B325" s="2">
        <v>45226</v>
      </c>
      <c r="C325" s="3" t="s">
        <v>346</v>
      </c>
      <c r="D325" s="3" t="s">
        <v>16</v>
      </c>
      <c r="E325" s="3">
        <v>52</v>
      </c>
      <c r="F325" s="3" t="str" cm="1">
        <f t="array" ref="F325">_xlfn.IFS(E327&lt;30,"Young Adult", E327&gt;=50, "Senior",E327&gt;=30,"Adult")</f>
        <v>Young Adult</v>
      </c>
      <c r="G325" s="3" t="s">
        <v>20</v>
      </c>
      <c r="H325" s="3">
        <v>3</v>
      </c>
      <c r="I325" s="4">
        <v>50</v>
      </c>
      <c r="J325">
        <f t="shared" si="10"/>
        <v>150</v>
      </c>
      <c r="K325">
        <f t="shared" si="11"/>
        <v>2.25</v>
      </c>
    </row>
    <row r="326" spans="1:11">
      <c r="A326" s="3">
        <v>325</v>
      </c>
      <c r="B326" s="2">
        <v>45171</v>
      </c>
      <c r="C326" s="3" t="s">
        <v>347</v>
      </c>
      <c r="D326" s="3" t="s">
        <v>16</v>
      </c>
      <c r="E326" s="3">
        <v>52</v>
      </c>
      <c r="F326" s="3" t="str" cm="1">
        <f t="array" ref="F326">_xlfn.IFS(E328&lt;30,"Young Adult", E328&gt;=50, "Senior",E328&gt;=30,"Adult")</f>
        <v>Senior</v>
      </c>
      <c r="G326" s="3" t="s">
        <v>20</v>
      </c>
      <c r="H326" s="3">
        <v>2</v>
      </c>
      <c r="I326" s="4">
        <v>25</v>
      </c>
      <c r="J326">
        <f t="shared" si="10"/>
        <v>50</v>
      </c>
      <c r="K326">
        <f t="shared" si="11"/>
        <v>0.75</v>
      </c>
    </row>
    <row r="327" spans="1:11">
      <c r="A327" s="3">
        <v>326</v>
      </c>
      <c r="B327" s="2">
        <v>45184</v>
      </c>
      <c r="C327" s="3" t="s">
        <v>348</v>
      </c>
      <c r="D327" s="3" t="s">
        <v>16</v>
      </c>
      <c r="E327" s="3">
        <v>18</v>
      </c>
      <c r="F327" s="3" t="str" cm="1">
        <f t="array" ref="F327">_xlfn.IFS(E329&lt;30,"Young Adult", E329&gt;=50, "Senior",E329&gt;=30,"Adult")</f>
        <v>Adult</v>
      </c>
      <c r="G327" s="3" t="s">
        <v>17</v>
      </c>
      <c r="H327" s="3">
        <v>3</v>
      </c>
      <c r="I327" s="4">
        <v>25</v>
      </c>
      <c r="J327">
        <f t="shared" si="10"/>
        <v>75</v>
      </c>
      <c r="K327">
        <f t="shared" si="11"/>
        <v>1.125</v>
      </c>
    </row>
    <row r="328" spans="1:11">
      <c r="A328" s="3">
        <v>327</v>
      </c>
      <c r="B328" s="2">
        <v>45198</v>
      </c>
      <c r="C328" s="3" t="s">
        <v>349</v>
      </c>
      <c r="D328" s="3" t="s">
        <v>12</v>
      </c>
      <c r="E328" s="3">
        <v>57</v>
      </c>
      <c r="F328" s="3" t="str" cm="1">
        <f t="array" ref="F328">_xlfn.IFS(E330&lt;30,"Young Adult", E330&gt;=50, "Senior",E330&gt;=30,"Adult")</f>
        <v>Adult</v>
      </c>
      <c r="G328" s="3" t="s">
        <v>20</v>
      </c>
      <c r="H328" s="3">
        <v>3</v>
      </c>
      <c r="I328" s="4">
        <v>50</v>
      </c>
      <c r="J328">
        <f t="shared" si="10"/>
        <v>150</v>
      </c>
      <c r="K328">
        <f t="shared" si="11"/>
        <v>2.25</v>
      </c>
    </row>
    <row r="329" spans="1:11">
      <c r="A329" s="3">
        <v>328</v>
      </c>
      <c r="B329" s="2">
        <v>45007</v>
      </c>
      <c r="C329" s="3" t="s">
        <v>350</v>
      </c>
      <c r="D329" s="3" t="s">
        <v>12</v>
      </c>
      <c r="E329" s="3">
        <v>39</v>
      </c>
      <c r="F329" s="3" t="str" cm="1">
        <f t="array" ref="F329">_xlfn.IFS(E331&lt;30,"Young Adult", E331&gt;=50, "Senior",E331&gt;=30,"Adult")</f>
        <v>Young Adult</v>
      </c>
      <c r="G329" s="3" t="s">
        <v>13</v>
      </c>
      <c r="H329" s="3">
        <v>2</v>
      </c>
      <c r="I329" s="4">
        <v>50</v>
      </c>
      <c r="J329">
        <f t="shared" si="10"/>
        <v>100</v>
      </c>
      <c r="K329">
        <f t="shared" si="11"/>
        <v>1.5</v>
      </c>
    </row>
    <row r="330" spans="1:11">
      <c r="A330" s="3">
        <v>329</v>
      </c>
      <c r="B330" s="2">
        <v>44956</v>
      </c>
      <c r="C330" s="3" t="s">
        <v>351</v>
      </c>
      <c r="D330" s="3" t="s">
        <v>16</v>
      </c>
      <c r="E330" s="3">
        <v>46</v>
      </c>
      <c r="F330" s="3" t="str" cm="1">
        <f t="array" ref="F330">_xlfn.IFS(E332&lt;30,"Young Adult", E332&gt;=50, "Senior",E332&gt;=30,"Adult")</f>
        <v>Young Adult</v>
      </c>
      <c r="G330" s="3" t="s">
        <v>20</v>
      </c>
      <c r="H330" s="3">
        <v>4</v>
      </c>
      <c r="I330" s="4">
        <v>25</v>
      </c>
      <c r="J330">
        <f t="shared" si="10"/>
        <v>100</v>
      </c>
      <c r="K330">
        <f t="shared" si="11"/>
        <v>1.5</v>
      </c>
    </row>
    <row r="331" spans="1:11">
      <c r="A331" s="3">
        <v>330</v>
      </c>
      <c r="B331" s="2">
        <v>45187</v>
      </c>
      <c r="C331" s="3" t="s">
        <v>352</v>
      </c>
      <c r="D331" s="3" t="s">
        <v>16</v>
      </c>
      <c r="E331" s="3">
        <v>25</v>
      </c>
      <c r="F331" s="3" t="str" cm="1">
        <f t="array" ref="F331">_xlfn.IFS(E333&lt;30,"Young Adult", E333&gt;=50, "Senior",E333&gt;=30,"Adult")</f>
        <v>Senior</v>
      </c>
      <c r="G331" s="3" t="s">
        <v>13</v>
      </c>
      <c r="H331" s="3">
        <v>4</v>
      </c>
      <c r="I331" s="4">
        <v>50</v>
      </c>
      <c r="J331">
        <f t="shared" si="10"/>
        <v>200</v>
      </c>
      <c r="K331">
        <f t="shared" si="11"/>
        <v>3</v>
      </c>
    </row>
    <row r="332" spans="1:11">
      <c r="A332" s="3">
        <v>331</v>
      </c>
      <c r="B332" s="2">
        <v>44968</v>
      </c>
      <c r="C332" s="3" t="s">
        <v>353</v>
      </c>
      <c r="D332" s="3" t="s">
        <v>12</v>
      </c>
      <c r="E332" s="3">
        <v>28</v>
      </c>
      <c r="F332" s="3" t="str" cm="1">
        <f t="array" ref="F332">_xlfn.IFS(E334&lt;30,"Young Adult", E334&gt;=50, "Senior",E334&gt;=30,"Adult")</f>
        <v>Senior</v>
      </c>
      <c r="G332" s="3" t="s">
        <v>20</v>
      </c>
      <c r="H332" s="3">
        <v>3</v>
      </c>
      <c r="I332" s="4">
        <v>30</v>
      </c>
      <c r="J332">
        <f t="shared" si="10"/>
        <v>90</v>
      </c>
      <c r="K332">
        <f t="shared" si="11"/>
        <v>1.3499999999999999</v>
      </c>
    </row>
    <row r="333" spans="1:11">
      <c r="A333" s="3">
        <v>332</v>
      </c>
      <c r="B333" s="2">
        <v>45022</v>
      </c>
      <c r="C333" s="3" t="s">
        <v>354</v>
      </c>
      <c r="D333" s="3" t="s">
        <v>12</v>
      </c>
      <c r="E333" s="3">
        <v>58</v>
      </c>
      <c r="F333" s="3" t="str" cm="1">
        <f t="array" ref="F333">_xlfn.IFS(E335&lt;30,"Young Adult", E335&gt;=50, "Senior",E335&gt;=30,"Adult")</f>
        <v>Adult</v>
      </c>
      <c r="G333" s="3" t="s">
        <v>20</v>
      </c>
      <c r="H333" s="3">
        <v>4</v>
      </c>
      <c r="I333" s="4">
        <v>300</v>
      </c>
      <c r="J333">
        <f t="shared" si="10"/>
        <v>1200</v>
      </c>
      <c r="K333">
        <f t="shared" si="11"/>
        <v>18</v>
      </c>
    </row>
    <row r="334" spans="1:11">
      <c r="A334" s="3">
        <v>333</v>
      </c>
      <c r="B334" s="2">
        <v>44962</v>
      </c>
      <c r="C334" s="3" t="s">
        <v>355</v>
      </c>
      <c r="D334" s="3" t="s">
        <v>16</v>
      </c>
      <c r="E334" s="3">
        <v>54</v>
      </c>
      <c r="F334" s="3" t="str" cm="1">
        <f t="array" ref="F334">_xlfn.IFS(E336&lt;30,"Young Adult", E336&gt;=50, "Senior",E336&gt;=30,"Adult")</f>
        <v>Adult</v>
      </c>
      <c r="G334" s="3" t="s">
        <v>20</v>
      </c>
      <c r="H334" s="3">
        <v>4</v>
      </c>
      <c r="I334" s="4">
        <v>300</v>
      </c>
      <c r="J334">
        <f t="shared" si="10"/>
        <v>1200</v>
      </c>
      <c r="K334">
        <f t="shared" si="11"/>
        <v>18</v>
      </c>
    </row>
    <row r="335" spans="1:11">
      <c r="A335" s="3">
        <v>334</v>
      </c>
      <c r="B335" s="2">
        <v>45231</v>
      </c>
      <c r="C335" s="3" t="s">
        <v>356</v>
      </c>
      <c r="D335" s="3" t="s">
        <v>12</v>
      </c>
      <c r="E335" s="3">
        <v>31</v>
      </c>
      <c r="F335" s="3" t="str" cm="1">
        <f t="array" ref="F335">_xlfn.IFS(E337&lt;30,"Young Adult", E337&gt;=50, "Senior",E337&gt;=30,"Adult")</f>
        <v>Senior</v>
      </c>
      <c r="G335" s="3" t="s">
        <v>20</v>
      </c>
      <c r="H335" s="3">
        <v>3</v>
      </c>
      <c r="I335" s="4">
        <v>300</v>
      </c>
      <c r="J335">
        <f t="shared" si="10"/>
        <v>900</v>
      </c>
      <c r="K335">
        <f t="shared" si="11"/>
        <v>13.5</v>
      </c>
    </row>
    <row r="336" spans="1:11">
      <c r="A336" s="3">
        <v>335</v>
      </c>
      <c r="B336" s="2">
        <v>44961</v>
      </c>
      <c r="C336" s="3" t="s">
        <v>357</v>
      </c>
      <c r="D336" s="3" t="s">
        <v>16</v>
      </c>
      <c r="E336" s="3">
        <v>47</v>
      </c>
      <c r="F336" s="3" t="str" cm="1">
        <f t="array" ref="F336">_xlfn.IFS(E338&lt;30,"Young Adult", E338&gt;=50, "Senior",E338&gt;=30,"Adult")</f>
        <v>Adult</v>
      </c>
      <c r="G336" s="3" t="s">
        <v>13</v>
      </c>
      <c r="H336" s="3">
        <v>4</v>
      </c>
      <c r="I336" s="4">
        <v>30</v>
      </c>
      <c r="J336">
        <f t="shared" si="10"/>
        <v>120</v>
      </c>
      <c r="K336">
        <f t="shared" si="11"/>
        <v>1.7999999999999998</v>
      </c>
    </row>
    <row r="337" spans="1:11">
      <c r="A337" s="3">
        <v>336</v>
      </c>
      <c r="B337" s="2">
        <v>45272</v>
      </c>
      <c r="C337" s="3" t="s">
        <v>358</v>
      </c>
      <c r="D337" s="3" t="s">
        <v>16</v>
      </c>
      <c r="E337" s="3">
        <v>52</v>
      </c>
      <c r="F337" s="3" t="str" cm="1">
        <f t="array" ref="F337">_xlfn.IFS(E339&lt;30,"Young Adult", E339&gt;=50, "Senior",E339&gt;=30,"Adult")</f>
        <v>Senior</v>
      </c>
      <c r="G337" s="3" t="s">
        <v>13</v>
      </c>
      <c r="H337" s="3">
        <v>3</v>
      </c>
      <c r="I337" s="4">
        <v>50</v>
      </c>
      <c r="J337">
        <f t="shared" si="10"/>
        <v>150</v>
      </c>
      <c r="K337">
        <f t="shared" si="11"/>
        <v>2.25</v>
      </c>
    </row>
    <row r="338" spans="1:11">
      <c r="A338" s="3">
        <v>337</v>
      </c>
      <c r="B338" s="2">
        <v>45047</v>
      </c>
      <c r="C338" s="3" t="s">
        <v>359</v>
      </c>
      <c r="D338" s="3" t="s">
        <v>12</v>
      </c>
      <c r="E338" s="3">
        <v>38</v>
      </c>
      <c r="F338" s="3" t="str" cm="1">
        <f t="array" ref="F338">_xlfn.IFS(E340&lt;30,"Young Adult", E340&gt;=50, "Senior",E340&gt;=30,"Adult")</f>
        <v>Young Adult</v>
      </c>
      <c r="G338" s="3" t="s">
        <v>17</v>
      </c>
      <c r="H338" s="3">
        <v>1</v>
      </c>
      <c r="I338" s="4">
        <v>500</v>
      </c>
      <c r="J338">
        <f t="shared" si="10"/>
        <v>500</v>
      </c>
      <c r="K338">
        <f t="shared" si="11"/>
        <v>7.5</v>
      </c>
    </row>
    <row r="339" spans="1:11">
      <c r="A339" s="3">
        <v>338</v>
      </c>
      <c r="B339" s="2">
        <v>45133</v>
      </c>
      <c r="C339" s="3" t="s">
        <v>360</v>
      </c>
      <c r="D339" s="3" t="s">
        <v>12</v>
      </c>
      <c r="E339" s="3">
        <v>54</v>
      </c>
      <c r="F339" s="3" t="str" cm="1">
        <f t="array" ref="F339">_xlfn.IFS(E341&lt;30,"Young Adult", E341&gt;=50, "Senior",E341&gt;=30,"Adult")</f>
        <v>Adult</v>
      </c>
      <c r="G339" s="3" t="s">
        <v>13</v>
      </c>
      <c r="H339" s="3">
        <v>2</v>
      </c>
      <c r="I339" s="4">
        <v>50</v>
      </c>
      <c r="J339">
        <f t="shared" si="10"/>
        <v>100</v>
      </c>
      <c r="K339">
        <f t="shared" si="11"/>
        <v>1.5</v>
      </c>
    </row>
    <row r="340" spans="1:11">
      <c r="A340" s="3">
        <v>339</v>
      </c>
      <c r="B340" s="2">
        <v>44988</v>
      </c>
      <c r="C340" s="3" t="s">
        <v>361</v>
      </c>
      <c r="D340" s="3" t="s">
        <v>16</v>
      </c>
      <c r="E340" s="3">
        <v>22</v>
      </c>
      <c r="F340" s="3" t="str" cm="1">
        <f t="array" ref="F340">_xlfn.IFS(E342&lt;30,"Young Adult", E342&gt;=50, "Senior",E342&gt;=30,"Adult")</f>
        <v>Adult</v>
      </c>
      <c r="G340" s="3" t="s">
        <v>20</v>
      </c>
      <c r="H340" s="3">
        <v>2</v>
      </c>
      <c r="I340" s="4">
        <v>25</v>
      </c>
      <c r="J340">
        <f t="shared" si="10"/>
        <v>50</v>
      </c>
      <c r="K340">
        <f t="shared" si="11"/>
        <v>0.75</v>
      </c>
    </row>
    <row r="341" spans="1:11">
      <c r="A341" s="3">
        <v>340</v>
      </c>
      <c r="B341" s="2">
        <v>45218</v>
      </c>
      <c r="C341" s="3" t="s">
        <v>362</v>
      </c>
      <c r="D341" s="3" t="s">
        <v>16</v>
      </c>
      <c r="E341" s="3">
        <v>36</v>
      </c>
      <c r="F341" s="3" t="str" cm="1">
        <f t="array" ref="F341">_xlfn.IFS(E343&lt;30,"Young Adult", E343&gt;=50, "Senior",E343&gt;=30,"Adult")</f>
        <v>Adult</v>
      </c>
      <c r="G341" s="3" t="s">
        <v>17</v>
      </c>
      <c r="H341" s="3">
        <v>4</v>
      </c>
      <c r="I341" s="4">
        <v>300</v>
      </c>
      <c r="J341">
        <f t="shared" si="10"/>
        <v>1200</v>
      </c>
      <c r="K341">
        <f t="shared" si="11"/>
        <v>18</v>
      </c>
    </row>
    <row r="342" spans="1:11">
      <c r="A342" s="3">
        <v>341</v>
      </c>
      <c r="B342" s="2">
        <v>45053</v>
      </c>
      <c r="C342" s="3" t="s">
        <v>363</v>
      </c>
      <c r="D342" s="3" t="s">
        <v>12</v>
      </c>
      <c r="E342" s="3">
        <v>31</v>
      </c>
      <c r="F342" s="3" t="str" cm="1">
        <f t="array" ref="F342">_xlfn.IFS(E344&lt;30,"Young Adult", E344&gt;=50, "Senior",E344&gt;=30,"Adult")</f>
        <v>Young Adult</v>
      </c>
      <c r="G342" s="3" t="s">
        <v>17</v>
      </c>
      <c r="H342" s="3">
        <v>4</v>
      </c>
      <c r="I342" s="4">
        <v>50</v>
      </c>
      <c r="J342">
        <f t="shared" si="10"/>
        <v>200</v>
      </c>
      <c r="K342">
        <f t="shared" si="11"/>
        <v>3</v>
      </c>
    </row>
    <row r="343" spans="1:11">
      <c r="A343" s="3">
        <v>342</v>
      </c>
      <c r="B343" s="2">
        <v>45223</v>
      </c>
      <c r="C343" s="3" t="s">
        <v>364</v>
      </c>
      <c r="D343" s="3" t="s">
        <v>16</v>
      </c>
      <c r="E343" s="3">
        <v>43</v>
      </c>
      <c r="F343" s="3" t="str" cm="1">
        <f t="array" ref="F343">_xlfn.IFS(E345&lt;30,"Young Adult", E345&gt;=50, "Senior",E345&gt;=30,"Adult")</f>
        <v>Adult</v>
      </c>
      <c r="G343" s="3" t="s">
        <v>17</v>
      </c>
      <c r="H343" s="3">
        <v>4</v>
      </c>
      <c r="I343" s="4">
        <v>500</v>
      </c>
      <c r="J343">
        <f t="shared" si="10"/>
        <v>2000</v>
      </c>
      <c r="K343">
        <f t="shared" si="11"/>
        <v>30</v>
      </c>
    </row>
    <row r="344" spans="1:11">
      <c r="A344" s="3">
        <v>343</v>
      </c>
      <c r="B344" s="2">
        <v>45231</v>
      </c>
      <c r="C344" s="3" t="s">
        <v>365</v>
      </c>
      <c r="D344" s="3" t="s">
        <v>12</v>
      </c>
      <c r="E344" s="3">
        <v>21</v>
      </c>
      <c r="F344" s="3" t="str" cm="1">
        <f t="array" ref="F344">_xlfn.IFS(E346&lt;30,"Young Adult", E346&gt;=50, "Senior",E346&gt;=30,"Adult")</f>
        <v>Senior</v>
      </c>
      <c r="G344" s="3" t="s">
        <v>20</v>
      </c>
      <c r="H344" s="3">
        <v>2</v>
      </c>
      <c r="I344" s="4">
        <v>25</v>
      </c>
      <c r="J344">
        <f t="shared" si="10"/>
        <v>50</v>
      </c>
      <c r="K344">
        <f t="shared" si="11"/>
        <v>0.75</v>
      </c>
    </row>
    <row r="345" spans="1:11">
      <c r="A345" s="3">
        <v>344</v>
      </c>
      <c r="B345" s="2">
        <v>44947</v>
      </c>
      <c r="C345" s="3" t="s">
        <v>366</v>
      </c>
      <c r="D345" s="3" t="s">
        <v>16</v>
      </c>
      <c r="E345" s="3">
        <v>42</v>
      </c>
      <c r="F345" s="3" t="str" cm="1">
        <f t="array" ref="F345">_xlfn.IFS(E347&lt;30,"Young Adult", E347&gt;=50, "Senior",E347&gt;=30,"Adult")</f>
        <v>Senior</v>
      </c>
      <c r="G345" s="3" t="s">
        <v>13</v>
      </c>
      <c r="H345" s="3">
        <v>1</v>
      </c>
      <c r="I345" s="4">
        <v>30</v>
      </c>
      <c r="J345">
        <f t="shared" si="10"/>
        <v>30</v>
      </c>
      <c r="K345">
        <f t="shared" si="11"/>
        <v>0.44999999999999996</v>
      </c>
    </row>
    <row r="346" spans="1:11">
      <c r="A346" s="3">
        <v>345</v>
      </c>
      <c r="B346" s="2">
        <v>45244</v>
      </c>
      <c r="C346" s="3" t="s">
        <v>367</v>
      </c>
      <c r="D346" s="3" t="s">
        <v>12</v>
      </c>
      <c r="E346" s="3">
        <v>62</v>
      </c>
      <c r="F346" s="3" t="str" cm="1">
        <f t="array" ref="F346">_xlfn.IFS(E348&lt;30,"Young Adult", E348&gt;=50, "Senior",E348&gt;=30,"Adult")</f>
        <v>Adult</v>
      </c>
      <c r="G346" s="3" t="s">
        <v>20</v>
      </c>
      <c r="H346" s="3">
        <v>1</v>
      </c>
      <c r="I346" s="4">
        <v>30</v>
      </c>
      <c r="J346">
        <f t="shared" si="10"/>
        <v>30</v>
      </c>
      <c r="K346">
        <f t="shared" si="11"/>
        <v>0.44999999999999996</v>
      </c>
    </row>
    <row r="347" spans="1:11">
      <c r="A347" s="3">
        <v>346</v>
      </c>
      <c r="B347" s="2">
        <v>44968</v>
      </c>
      <c r="C347" s="3" t="s">
        <v>368</v>
      </c>
      <c r="D347" s="3" t="s">
        <v>12</v>
      </c>
      <c r="E347" s="3">
        <v>59</v>
      </c>
      <c r="F347" s="3" t="str" cm="1">
        <f t="array" ref="F347">_xlfn.IFS(E349&lt;30,"Young Adult", E349&gt;=50, "Senior",E349&gt;=30,"Adult")</f>
        <v>Adult</v>
      </c>
      <c r="G347" s="3" t="s">
        <v>17</v>
      </c>
      <c r="H347" s="3">
        <v>2</v>
      </c>
      <c r="I347" s="4">
        <v>500</v>
      </c>
      <c r="J347">
        <f t="shared" si="10"/>
        <v>1000</v>
      </c>
      <c r="K347">
        <f t="shared" si="11"/>
        <v>15</v>
      </c>
    </row>
    <row r="348" spans="1:11">
      <c r="A348" s="3">
        <v>347</v>
      </c>
      <c r="B348" s="2">
        <v>45141</v>
      </c>
      <c r="C348" s="3" t="s">
        <v>369</v>
      </c>
      <c r="D348" s="3" t="s">
        <v>12</v>
      </c>
      <c r="E348" s="3">
        <v>42</v>
      </c>
      <c r="F348" s="3" t="str" cm="1">
        <f t="array" ref="F348">_xlfn.IFS(E350&lt;30,"Young Adult", E350&gt;=50, "Senior",E350&gt;=30,"Adult")</f>
        <v>Senior</v>
      </c>
      <c r="G348" s="3" t="s">
        <v>20</v>
      </c>
      <c r="H348" s="3">
        <v>1</v>
      </c>
      <c r="I348" s="4">
        <v>25</v>
      </c>
      <c r="J348">
        <f t="shared" si="10"/>
        <v>25</v>
      </c>
      <c r="K348">
        <f t="shared" si="11"/>
        <v>0.375</v>
      </c>
    </row>
    <row r="349" spans="1:11">
      <c r="A349" s="3">
        <v>348</v>
      </c>
      <c r="B349" s="2">
        <v>45263</v>
      </c>
      <c r="C349" s="3" t="s">
        <v>370</v>
      </c>
      <c r="D349" s="3" t="s">
        <v>16</v>
      </c>
      <c r="E349" s="3">
        <v>35</v>
      </c>
      <c r="F349" s="3" t="str" cm="1">
        <f t="array" ref="F349">_xlfn.IFS(E351&lt;30,"Young Adult", E351&gt;=50, "Senior",E351&gt;=30,"Adult")</f>
        <v>Young Adult</v>
      </c>
      <c r="G349" s="3" t="s">
        <v>20</v>
      </c>
      <c r="H349" s="3">
        <v>2</v>
      </c>
      <c r="I349" s="4">
        <v>300</v>
      </c>
      <c r="J349">
        <f t="shared" si="10"/>
        <v>600</v>
      </c>
      <c r="K349">
        <f t="shared" si="11"/>
        <v>9</v>
      </c>
    </row>
    <row r="350" spans="1:11">
      <c r="A350" s="3">
        <v>349</v>
      </c>
      <c r="B350" s="2">
        <v>45225</v>
      </c>
      <c r="C350" s="3" t="s">
        <v>371</v>
      </c>
      <c r="D350" s="3" t="s">
        <v>16</v>
      </c>
      <c r="E350" s="3">
        <v>57</v>
      </c>
      <c r="F350" s="3" t="str" cm="1">
        <f t="array" ref="F350">_xlfn.IFS(E352&lt;30,"Young Adult", E352&gt;=50, "Senior",E352&gt;=30,"Adult")</f>
        <v>Senior</v>
      </c>
      <c r="G350" s="3" t="s">
        <v>13</v>
      </c>
      <c r="H350" s="3">
        <v>1</v>
      </c>
      <c r="I350" s="4">
        <v>50</v>
      </c>
      <c r="J350">
        <f t="shared" si="10"/>
        <v>50</v>
      </c>
      <c r="K350">
        <f t="shared" si="11"/>
        <v>0.75</v>
      </c>
    </row>
    <row r="351" spans="1:11">
      <c r="A351" s="3">
        <v>350</v>
      </c>
      <c r="B351" s="2">
        <v>45216</v>
      </c>
      <c r="C351" s="3" t="s">
        <v>372</v>
      </c>
      <c r="D351" s="3" t="s">
        <v>12</v>
      </c>
      <c r="E351" s="3">
        <v>25</v>
      </c>
      <c r="F351" s="3" t="str" cm="1">
        <f t="array" ref="F351">_xlfn.IFS(E353&lt;30,"Young Adult", E353&gt;=50, "Senior",E353&gt;=30,"Adult")</f>
        <v>Senior</v>
      </c>
      <c r="G351" s="3" t="s">
        <v>13</v>
      </c>
      <c r="H351" s="3">
        <v>3</v>
      </c>
      <c r="I351" s="4">
        <v>25</v>
      </c>
      <c r="J351">
        <f t="shared" si="10"/>
        <v>75</v>
      </c>
      <c r="K351">
        <f t="shared" si="11"/>
        <v>1.125</v>
      </c>
    </row>
    <row r="352" spans="1:11">
      <c r="A352" s="3">
        <v>351</v>
      </c>
      <c r="B352" s="2">
        <v>45194</v>
      </c>
      <c r="C352" s="3" t="s">
        <v>373</v>
      </c>
      <c r="D352" s="3" t="s">
        <v>16</v>
      </c>
      <c r="E352" s="3">
        <v>56</v>
      </c>
      <c r="F352" s="3" t="str" cm="1">
        <f t="array" ref="F352">_xlfn.IFS(E354&lt;30,"Young Adult", E354&gt;=50, "Senior",E354&gt;=30,"Adult")</f>
        <v>Adult</v>
      </c>
      <c r="G352" s="3" t="s">
        <v>17</v>
      </c>
      <c r="H352" s="3">
        <v>3</v>
      </c>
      <c r="I352" s="4">
        <v>30</v>
      </c>
      <c r="J352">
        <f t="shared" si="10"/>
        <v>90</v>
      </c>
      <c r="K352">
        <f t="shared" si="11"/>
        <v>1.3499999999999999</v>
      </c>
    </row>
    <row r="353" spans="1:11">
      <c r="A353" s="3">
        <v>352</v>
      </c>
      <c r="B353" s="2">
        <v>45088</v>
      </c>
      <c r="C353" s="3" t="s">
        <v>374</v>
      </c>
      <c r="D353" s="3" t="s">
        <v>12</v>
      </c>
      <c r="E353" s="3">
        <v>57</v>
      </c>
      <c r="F353" s="3" t="str" cm="1">
        <f t="array" ref="F353">_xlfn.IFS(E355&lt;30,"Young Adult", E355&gt;=50, "Senior",E355&gt;=30,"Adult")</f>
        <v>Adult</v>
      </c>
      <c r="G353" s="3" t="s">
        <v>20</v>
      </c>
      <c r="H353" s="3">
        <v>2</v>
      </c>
      <c r="I353" s="4">
        <v>500</v>
      </c>
      <c r="J353">
        <f t="shared" si="10"/>
        <v>1000</v>
      </c>
      <c r="K353">
        <f t="shared" si="11"/>
        <v>15</v>
      </c>
    </row>
    <row r="354" spans="1:11">
      <c r="A354" s="3">
        <v>353</v>
      </c>
      <c r="B354" s="2">
        <v>45060</v>
      </c>
      <c r="C354" s="3" t="s">
        <v>375</v>
      </c>
      <c r="D354" s="3" t="s">
        <v>12</v>
      </c>
      <c r="E354" s="3">
        <v>31</v>
      </c>
      <c r="F354" s="3" t="str" cm="1">
        <f t="array" ref="F354">_xlfn.IFS(E356&lt;30,"Young Adult", E356&gt;=50, "Senior",E356&gt;=30,"Adult")</f>
        <v>Senior</v>
      </c>
      <c r="G354" s="3" t="s">
        <v>20</v>
      </c>
      <c r="H354" s="3">
        <v>1</v>
      </c>
      <c r="I354" s="4">
        <v>500</v>
      </c>
      <c r="J354">
        <f t="shared" si="10"/>
        <v>500</v>
      </c>
      <c r="K354">
        <f t="shared" si="11"/>
        <v>7.5</v>
      </c>
    </row>
    <row r="355" spans="1:11">
      <c r="A355" s="3">
        <v>354</v>
      </c>
      <c r="B355" s="2">
        <v>45031</v>
      </c>
      <c r="C355" s="3" t="s">
        <v>376</v>
      </c>
      <c r="D355" s="3" t="s">
        <v>16</v>
      </c>
      <c r="E355" s="3">
        <v>49</v>
      </c>
      <c r="F355" s="3" t="str" cm="1">
        <f t="array" ref="F355">_xlfn.IFS(E357&lt;30,"Young Adult", E357&gt;=50, "Senior",E357&gt;=30,"Adult")</f>
        <v>Senior</v>
      </c>
      <c r="G355" s="3" t="s">
        <v>13</v>
      </c>
      <c r="H355" s="3">
        <v>4</v>
      </c>
      <c r="I355" s="4">
        <v>50</v>
      </c>
      <c r="J355">
        <f t="shared" si="10"/>
        <v>200</v>
      </c>
      <c r="K355">
        <f t="shared" si="11"/>
        <v>3</v>
      </c>
    </row>
    <row r="356" spans="1:11">
      <c r="A356" s="3">
        <v>355</v>
      </c>
      <c r="B356" s="2">
        <v>45269</v>
      </c>
      <c r="C356" s="3" t="s">
        <v>377</v>
      </c>
      <c r="D356" s="3" t="s">
        <v>16</v>
      </c>
      <c r="E356" s="3">
        <v>55</v>
      </c>
      <c r="F356" s="3" t="str" cm="1">
        <f t="array" ref="F356">_xlfn.IFS(E358&lt;30,"Young Adult", E358&gt;=50, "Senior",E358&gt;=30,"Adult")</f>
        <v>Adult</v>
      </c>
      <c r="G356" s="3" t="s">
        <v>20</v>
      </c>
      <c r="H356" s="3">
        <v>1</v>
      </c>
      <c r="I356" s="4">
        <v>500</v>
      </c>
      <c r="J356">
        <f t="shared" si="10"/>
        <v>500</v>
      </c>
      <c r="K356">
        <f t="shared" si="11"/>
        <v>7.5</v>
      </c>
    </row>
    <row r="357" spans="1:11">
      <c r="A357" s="3">
        <v>356</v>
      </c>
      <c r="B357" s="2">
        <v>45087</v>
      </c>
      <c r="C357" s="3" t="s">
        <v>378</v>
      </c>
      <c r="D357" s="3" t="s">
        <v>12</v>
      </c>
      <c r="E357" s="3">
        <v>50</v>
      </c>
      <c r="F357" s="3" t="str" cm="1">
        <f t="array" ref="F357">_xlfn.IFS(E359&lt;30,"Young Adult", E359&gt;=50, "Senior",E359&gt;=30,"Adult")</f>
        <v>Adult</v>
      </c>
      <c r="G357" s="3" t="s">
        <v>20</v>
      </c>
      <c r="H357" s="3">
        <v>3</v>
      </c>
      <c r="I357" s="4">
        <v>500</v>
      </c>
      <c r="J357">
        <f t="shared" si="10"/>
        <v>1500</v>
      </c>
      <c r="K357">
        <f t="shared" si="11"/>
        <v>22.5</v>
      </c>
    </row>
    <row r="358" spans="1:11">
      <c r="A358" s="3">
        <v>357</v>
      </c>
      <c r="B358" s="2">
        <v>45049</v>
      </c>
      <c r="C358" s="3" t="s">
        <v>379</v>
      </c>
      <c r="D358" s="3" t="s">
        <v>16</v>
      </c>
      <c r="E358" s="3">
        <v>40</v>
      </c>
      <c r="F358" s="3" t="str" cm="1">
        <f t="array" ref="F358">_xlfn.IFS(E360&lt;30,"Young Adult", E360&gt;=50, "Senior",E360&gt;=30,"Adult")</f>
        <v>Senior</v>
      </c>
      <c r="G358" s="3" t="s">
        <v>20</v>
      </c>
      <c r="H358" s="3">
        <v>3</v>
      </c>
      <c r="I358" s="4">
        <v>25</v>
      </c>
      <c r="J358">
        <f t="shared" si="10"/>
        <v>75</v>
      </c>
      <c r="K358">
        <f t="shared" si="11"/>
        <v>1.125</v>
      </c>
    </row>
    <row r="359" spans="1:11">
      <c r="A359" s="3">
        <v>358</v>
      </c>
      <c r="B359" s="2">
        <v>45062</v>
      </c>
      <c r="C359" s="3" t="s">
        <v>380</v>
      </c>
      <c r="D359" s="3" t="s">
        <v>16</v>
      </c>
      <c r="E359" s="3">
        <v>32</v>
      </c>
      <c r="F359" s="3" t="str" cm="1">
        <f t="array" ref="F359">_xlfn.IFS(E361&lt;30,"Young Adult", E361&gt;=50, "Senior",E361&gt;=30,"Adult")</f>
        <v>Adult</v>
      </c>
      <c r="G359" s="3" t="s">
        <v>13</v>
      </c>
      <c r="H359" s="3">
        <v>1</v>
      </c>
      <c r="I359" s="4">
        <v>300</v>
      </c>
      <c r="J359">
        <f t="shared" si="10"/>
        <v>300</v>
      </c>
      <c r="K359">
        <f t="shared" si="11"/>
        <v>4.5</v>
      </c>
    </row>
    <row r="360" spans="1:11">
      <c r="A360" s="3">
        <v>359</v>
      </c>
      <c r="B360" s="2">
        <v>45129</v>
      </c>
      <c r="C360" s="3" t="s">
        <v>381</v>
      </c>
      <c r="D360" s="3" t="s">
        <v>12</v>
      </c>
      <c r="E360" s="3">
        <v>50</v>
      </c>
      <c r="F360" s="3" t="str" cm="1">
        <f t="array" ref="F360">_xlfn.IFS(E362&lt;30,"Young Adult", E362&gt;=50, "Senior",E362&gt;=30,"Adult")</f>
        <v>Adult</v>
      </c>
      <c r="G360" s="3" t="s">
        <v>17</v>
      </c>
      <c r="H360" s="3">
        <v>1</v>
      </c>
      <c r="I360" s="4">
        <v>50</v>
      </c>
      <c r="J360">
        <f t="shared" si="10"/>
        <v>50</v>
      </c>
      <c r="K360">
        <f t="shared" si="11"/>
        <v>0.75</v>
      </c>
    </row>
    <row r="361" spans="1:11">
      <c r="A361" s="3">
        <v>360</v>
      </c>
      <c r="B361" s="2">
        <v>44994</v>
      </c>
      <c r="C361" s="3" t="s">
        <v>382</v>
      </c>
      <c r="D361" s="3" t="s">
        <v>12</v>
      </c>
      <c r="E361" s="3">
        <v>42</v>
      </c>
      <c r="F361" s="3" t="str" cm="1">
        <f t="array" ref="F361">_xlfn.IFS(E363&lt;30,"Young Adult", E363&gt;=50, "Senior",E363&gt;=30,"Adult")</f>
        <v>Senior</v>
      </c>
      <c r="G361" s="3" t="s">
        <v>17</v>
      </c>
      <c r="H361" s="3">
        <v>4</v>
      </c>
      <c r="I361" s="4">
        <v>25</v>
      </c>
      <c r="J361">
        <f t="shared" si="10"/>
        <v>100</v>
      </c>
      <c r="K361">
        <f t="shared" si="11"/>
        <v>1.5</v>
      </c>
    </row>
    <row r="362" spans="1:11">
      <c r="A362" s="3">
        <v>361</v>
      </c>
      <c r="B362" s="2">
        <v>45270</v>
      </c>
      <c r="C362" s="3" t="s">
        <v>383</v>
      </c>
      <c r="D362" s="3" t="s">
        <v>16</v>
      </c>
      <c r="E362" s="3">
        <v>34</v>
      </c>
      <c r="F362" s="3" t="str" cm="1">
        <f t="array" ref="F362">_xlfn.IFS(E364&lt;30,"Young Adult", E364&gt;=50, "Senior",E364&gt;=30,"Adult")</f>
        <v>Senior</v>
      </c>
      <c r="G362" s="3" t="s">
        <v>20</v>
      </c>
      <c r="H362" s="3">
        <v>4</v>
      </c>
      <c r="I362" s="4">
        <v>300</v>
      </c>
      <c r="J362">
        <f t="shared" si="10"/>
        <v>1200</v>
      </c>
      <c r="K362">
        <f t="shared" si="11"/>
        <v>18</v>
      </c>
    </row>
    <row r="363" spans="1:11">
      <c r="A363" s="3">
        <v>362</v>
      </c>
      <c r="B363" s="2">
        <v>45257</v>
      </c>
      <c r="C363" s="3" t="s">
        <v>384</v>
      </c>
      <c r="D363" s="3" t="s">
        <v>12</v>
      </c>
      <c r="E363" s="3">
        <v>50</v>
      </c>
      <c r="F363" s="3" t="str" cm="1">
        <f t="array" ref="F363">_xlfn.IFS(E365&lt;30,"Young Adult", E365&gt;=50, "Senior",E365&gt;=30,"Adult")</f>
        <v>Young Adult</v>
      </c>
      <c r="G363" s="3" t="s">
        <v>17</v>
      </c>
      <c r="H363" s="3">
        <v>1</v>
      </c>
      <c r="I363" s="4">
        <v>25</v>
      </c>
      <c r="J363">
        <f t="shared" si="10"/>
        <v>25</v>
      </c>
      <c r="K363">
        <f t="shared" si="11"/>
        <v>0.375</v>
      </c>
    </row>
    <row r="364" spans="1:11">
      <c r="A364" s="3">
        <v>363</v>
      </c>
      <c r="B364" s="2">
        <v>45080</v>
      </c>
      <c r="C364" s="3" t="s">
        <v>385</v>
      </c>
      <c r="D364" s="3" t="s">
        <v>12</v>
      </c>
      <c r="E364" s="3">
        <v>64</v>
      </c>
      <c r="F364" s="3" t="str" cm="1">
        <f t="array" ref="F364">_xlfn.IFS(E366&lt;30,"Young Adult", E366&gt;=50, "Senior",E366&gt;=30,"Adult")</f>
        <v>Adult</v>
      </c>
      <c r="G364" s="3" t="s">
        <v>13</v>
      </c>
      <c r="H364" s="3">
        <v>1</v>
      </c>
      <c r="I364" s="4">
        <v>25</v>
      </c>
      <c r="J364">
        <f t="shared" si="10"/>
        <v>25</v>
      </c>
      <c r="K364">
        <f t="shared" si="11"/>
        <v>0.375</v>
      </c>
    </row>
    <row r="365" spans="1:11">
      <c r="A365" s="3">
        <v>364</v>
      </c>
      <c r="B365" s="2">
        <v>45161</v>
      </c>
      <c r="C365" s="3" t="s">
        <v>386</v>
      </c>
      <c r="D365" s="3" t="s">
        <v>16</v>
      </c>
      <c r="E365" s="3">
        <v>19</v>
      </c>
      <c r="F365" s="3" t="str" cm="1">
        <f t="array" ref="F365">_xlfn.IFS(E367&lt;30,"Young Adult", E367&gt;=50, "Senior",E367&gt;=30,"Adult")</f>
        <v>Senior</v>
      </c>
      <c r="G365" s="3" t="s">
        <v>13</v>
      </c>
      <c r="H365" s="3">
        <v>1</v>
      </c>
      <c r="I365" s="4">
        <v>500</v>
      </c>
      <c r="J365">
        <f t="shared" si="10"/>
        <v>500</v>
      </c>
      <c r="K365">
        <f t="shared" si="11"/>
        <v>7.5</v>
      </c>
    </row>
    <row r="366" spans="1:11">
      <c r="A366" s="3">
        <v>365</v>
      </c>
      <c r="B366" s="2">
        <v>45088</v>
      </c>
      <c r="C366" s="3" t="s">
        <v>387</v>
      </c>
      <c r="D366" s="3" t="s">
        <v>12</v>
      </c>
      <c r="E366" s="3">
        <v>31</v>
      </c>
      <c r="F366" s="3" t="str" cm="1">
        <f t="array" ref="F366">_xlfn.IFS(E368&lt;30,"Young Adult", E368&gt;=50, "Senior",E368&gt;=30,"Adult")</f>
        <v>Senior</v>
      </c>
      <c r="G366" s="3" t="s">
        <v>17</v>
      </c>
      <c r="H366" s="3">
        <v>1</v>
      </c>
      <c r="I366" s="4">
        <v>300</v>
      </c>
      <c r="J366">
        <f t="shared" si="10"/>
        <v>300</v>
      </c>
      <c r="K366">
        <f t="shared" si="11"/>
        <v>4.5</v>
      </c>
    </row>
    <row r="367" spans="1:11">
      <c r="A367" s="3">
        <v>366</v>
      </c>
      <c r="B367" s="2">
        <v>44964</v>
      </c>
      <c r="C367" s="3" t="s">
        <v>388</v>
      </c>
      <c r="D367" s="3" t="s">
        <v>12</v>
      </c>
      <c r="E367" s="3">
        <v>57</v>
      </c>
      <c r="F367" s="3" t="str" cm="1">
        <f t="array" ref="F367">_xlfn.IFS(E369&lt;30,"Young Adult", E369&gt;=50, "Senior",E369&gt;=30,"Adult")</f>
        <v>Senior</v>
      </c>
      <c r="G367" s="3" t="s">
        <v>17</v>
      </c>
      <c r="H367" s="3">
        <v>2</v>
      </c>
      <c r="I367" s="4">
        <v>50</v>
      </c>
      <c r="J367">
        <f t="shared" si="10"/>
        <v>100</v>
      </c>
      <c r="K367">
        <f t="shared" si="11"/>
        <v>1.5</v>
      </c>
    </row>
    <row r="368" spans="1:11">
      <c r="A368" s="3">
        <v>367</v>
      </c>
      <c r="B368" s="2">
        <v>44931</v>
      </c>
      <c r="C368" s="3" t="s">
        <v>389</v>
      </c>
      <c r="D368" s="3" t="s">
        <v>16</v>
      </c>
      <c r="E368" s="3">
        <v>57</v>
      </c>
      <c r="F368" s="3" t="str" cm="1">
        <f t="array" ref="F368">_xlfn.IFS(E370&lt;30,"Young Adult", E370&gt;=50, "Senior",E370&gt;=30,"Adult")</f>
        <v>Young Adult</v>
      </c>
      <c r="G368" s="3" t="s">
        <v>20</v>
      </c>
      <c r="H368" s="3">
        <v>1</v>
      </c>
      <c r="I368" s="4">
        <v>50</v>
      </c>
      <c r="J368">
        <f t="shared" si="10"/>
        <v>50</v>
      </c>
      <c r="K368">
        <f t="shared" si="11"/>
        <v>0.75</v>
      </c>
    </row>
    <row r="369" spans="1:11">
      <c r="A369" s="3">
        <v>368</v>
      </c>
      <c r="B369" s="2">
        <v>45161</v>
      </c>
      <c r="C369" s="3" t="s">
        <v>390</v>
      </c>
      <c r="D369" s="3" t="s">
        <v>16</v>
      </c>
      <c r="E369" s="3">
        <v>56</v>
      </c>
      <c r="F369" s="3" t="str" cm="1">
        <f t="array" ref="F369">_xlfn.IFS(E371&lt;30,"Young Adult", E371&gt;=50, "Senior",E371&gt;=30,"Adult")</f>
        <v>Young Adult</v>
      </c>
      <c r="G369" s="3" t="s">
        <v>17</v>
      </c>
      <c r="H369" s="3">
        <v>4</v>
      </c>
      <c r="I369" s="4">
        <v>300</v>
      </c>
      <c r="J369">
        <f t="shared" si="10"/>
        <v>1200</v>
      </c>
      <c r="K369">
        <f t="shared" si="11"/>
        <v>18</v>
      </c>
    </row>
    <row r="370" spans="1:11">
      <c r="A370" s="3">
        <v>369</v>
      </c>
      <c r="B370" s="2">
        <v>45245</v>
      </c>
      <c r="C370" s="3" t="s">
        <v>391</v>
      </c>
      <c r="D370" s="3" t="s">
        <v>12</v>
      </c>
      <c r="E370" s="3">
        <v>23</v>
      </c>
      <c r="F370" s="3" t="str" cm="1">
        <f t="array" ref="F370">_xlfn.IFS(E372&lt;30,"Young Adult", E372&gt;=50, "Senior",E372&gt;=30,"Adult")</f>
        <v>Young Adult</v>
      </c>
      <c r="G370" s="3" t="s">
        <v>20</v>
      </c>
      <c r="H370" s="3">
        <v>3</v>
      </c>
      <c r="I370" s="4">
        <v>500</v>
      </c>
      <c r="J370">
        <f t="shared" si="10"/>
        <v>1500</v>
      </c>
      <c r="K370">
        <f t="shared" si="11"/>
        <v>22.5</v>
      </c>
    </row>
    <row r="371" spans="1:11">
      <c r="A371" s="3">
        <v>370</v>
      </c>
      <c r="B371" s="2">
        <v>45215</v>
      </c>
      <c r="C371" s="3" t="s">
        <v>392</v>
      </c>
      <c r="D371" s="3" t="s">
        <v>12</v>
      </c>
      <c r="E371" s="3">
        <v>23</v>
      </c>
      <c r="F371" s="3" t="str" cm="1">
        <f t="array" ref="F371">_xlfn.IFS(E373&lt;30,"Young Adult", E373&gt;=50, "Senior",E373&gt;=30,"Adult")</f>
        <v>Young Adult</v>
      </c>
      <c r="G371" s="3" t="s">
        <v>20</v>
      </c>
      <c r="H371" s="3">
        <v>2</v>
      </c>
      <c r="I371" s="4">
        <v>30</v>
      </c>
      <c r="J371">
        <f t="shared" si="10"/>
        <v>60</v>
      </c>
      <c r="K371">
        <f t="shared" si="11"/>
        <v>0.89999999999999991</v>
      </c>
    </row>
    <row r="372" spans="1:11">
      <c r="A372" s="3">
        <v>371</v>
      </c>
      <c r="B372" s="2">
        <v>44978</v>
      </c>
      <c r="C372" s="3" t="s">
        <v>393</v>
      </c>
      <c r="D372" s="3" t="s">
        <v>16</v>
      </c>
      <c r="E372" s="3">
        <v>20</v>
      </c>
      <c r="F372" s="3" t="str" cm="1">
        <f t="array" ref="F372">_xlfn.IFS(E374&lt;30,"Young Adult", E374&gt;=50, "Senior",E374&gt;=30,"Adult")</f>
        <v>Young Adult</v>
      </c>
      <c r="G372" s="3" t="s">
        <v>13</v>
      </c>
      <c r="H372" s="3">
        <v>1</v>
      </c>
      <c r="I372" s="4">
        <v>25</v>
      </c>
      <c r="J372">
        <f t="shared" si="10"/>
        <v>25</v>
      </c>
      <c r="K372">
        <f t="shared" si="11"/>
        <v>0.375</v>
      </c>
    </row>
    <row r="373" spans="1:11">
      <c r="A373" s="3">
        <v>372</v>
      </c>
      <c r="B373" s="2">
        <v>44964</v>
      </c>
      <c r="C373" s="3" t="s">
        <v>394</v>
      </c>
      <c r="D373" s="3" t="s">
        <v>16</v>
      </c>
      <c r="E373" s="3">
        <v>24</v>
      </c>
      <c r="F373" s="3" t="str" cm="1">
        <f t="array" ref="F373">_xlfn.IFS(E375&lt;30,"Young Adult", E375&gt;=50, "Senior",E375&gt;=30,"Adult")</f>
        <v>Senior</v>
      </c>
      <c r="G373" s="3" t="s">
        <v>13</v>
      </c>
      <c r="H373" s="3">
        <v>3</v>
      </c>
      <c r="I373" s="4">
        <v>500</v>
      </c>
      <c r="J373">
        <f t="shared" si="10"/>
        <v>1500</v>
      </c>
      <c r="K373">
        <f t="shared" si="11"/>
        <v>22.5</v>
      </c>
    </row>
    <row r="374" spans="1:11">
      <c r="A374" s="3">
        <v>373</v>
      </c>
      <c r="B374" s="2">
        <v>45202</v>
      </c>
      <c r="C374" s="3" t="s">
        <v>395</v>
      </c>
      <c r="D374" s="3" t="s">
        <v>16</v>
      </c>
      <c r="E374" s="3">
        <v>25</v>
      </c>
      <c r="F374" s="3" t="str" cm="1">
        <f t="array" ref="F374">_xlfn.IFS(E376&lt;30,"Young Adult", E376&gt;=50, "Senior",E376&gt;=30,"Adult")</f>
        <v>Adult</v>
      </c>
      <c r="G374" s="3" t="s">
        <v>13</v>
      </c>
      <c r="H374" s="3">
        <v>2</v>
      </c>
      <c r="I374" s="4">
        <v>300</v>
      </c>
      <c r="J374">
        <f t="shared" si="10"/>
        <v>600</v>
      </c>
      <c r="K374">
        <f t="shared" si="11"/>
        <v>9</v>
      </c>
    </row>
    <row r="375" spans="1:11">
      <c r="A375" s="3">
        <v>374</v>
      </c>
      <c r="B375" s="2">
        <v>45036</v>
      </c>
      <c r="C375" s="3" t="s">
        <v>396</v>
      </c>
      <c r="D375" s="3" t="s">
        <v>16</v>
      </c>
      <c r="E375" s="3">
        <v>59</v>
      </c>
      <c r="F375" s="3" t="str" cm="1">
        <f t="array" ref="F375">_xlfn.IFS(E377&lt;30,"Young Adult", E377&gt;=50, "Senior",E377&gt;=30,"Adult")</f>
        <v>Senior</v>
      </c>
      <c r="G375" s="3" t="s">
        <v>13</v>
      </c>
      <c r="H375" s="3">
        <v>3</v>
      </c>
      <c r="I375" s="4">
        <v>25</v>
      </c>
      <c r="J375">
        <f t="shared" si="10"/>
        <v>75</v>
      </c>
      <c r="K375">
        <f t="shared" si="11"/>
        <v>1.125</v>
      </c>
    </row>
    <row r="376" spans="1:11">
      <c r="A376" s="3">
        <v>375</v>
      </c>
      <c r="B376" s="2">
        <v>45186</v>
      </c>
      <c r="C376" s="3" t="s">
        <v>397</v>
      </c>
      <c r="D376" s="3" t="s">
        <v>12</v>
      </c>
      <c r="E376" s="3">
        <v>32</v>
      </c>
      <c r="F376" s="3" t="str" cm="1">
        <f t="array" ref="F376">_xlfn.IFS(E378&lt;30,"Young Adult", E378&gt;=50, "Senior",E378&gt;=30,"Adult")</f>
        <v>Adult</v>
      </c>
      <c r="G376" s="3" t="s">
        <v>17</v>
      </c>
      <c r="H376" s="3">
        <v>1</v>
      </c>
      <c r="I376" s="4">
        <v>50</v>
      </c>
      <c r="J376">
        <f t="shared" si="10"/>
        <v>50</v>
      </c>
      <c r="K376">
        <f t="shared" si="11"/>
        <v>0.75</v>
      </c>
    </row>
    <row r="377" spans="1:11">
      <c r="A377" s="3">
        <v>376</v>
      </c>
      <c r="B377" s="2">
        <v>45062</v>
      </c>
      <c r="C377" s="3" t="s">
        <v>398</v>
      </c>
      <c r="D377" s="3" t="s">
        <v>16</v>
      </c>
      <c r="E377" s="3">
        <v>64</v>
      </c>
      <c r="F377" s="3" t="str" cm="1">
        <f t="array" ref="F377">_xlfn.IFS(E379&lt;30,"Young Adult", E379&gt;=50, "Senior",E379&gt;=30,"Adult")</f>
        <v>Senior</v>
      </c>
      <c r="G377" s="3" t="s">
        <v>13</v>
      </c>
      <c r="H377" s="3">
        <v>1</v>
      </c>
      <c r="I377" s="4">
        <v>30</v>
      </c>
      <c r="J377">
        <f t="shared" si="10"/>
        <v>30</v>
      </c>
      <c r="K377">
        <f t="shared" si="11"/>
        <v>0.44999999999999996</v>
      </c>
    </row>
    <row r="378" spans="1:11">
      <c r="A378" s="3">
        <v>377</v>
      </c>
      <c r="B378" s="2">
        <v>44994</v>
      </c>
      <c r="C378" s="3" t="s">
        <v>399</v>
      </c>
      <c r="D378" s="3" t="s">
        <v>16</v>
      </c>
      <c r="E378" s="3">
        <v>46</v>
      </c>
      <c r="F378" s="3" t="str" cm="1">
        <f t="array" ref="F378">_xlfn.IFS(E380&lt;30,"Young Adult", E380&gt;=50, "Senior",E380&gt;=30,"Adult")</f>
        <v>Adult</v>
      </c>
      <c r="G378" s="3" t="s">
        <v>17</v>
      </c>
      <c r="H378" s="3">
        <v>4</v>
      </c>
      <c r="I378" s="4">
        <v>50</v>
      </c>
      <c r="J378">
        <f t="shared" si="10"/>
        <v>200</v>
      </c>
      <c r="K378">
        <f t="shared" si="11"/>
        <v>3</v>
      </c>
    </row>
    <row r="379" spans="1:11">
      <c r="A379" s="3">
        <v>378</v>
      </c>
      <c r="B379" s="2">
        <v>45105</v>
      </c>
      <c r="C379" s="3" t="s">
        <v>400</v>
      </c>
      <c r="D379" s="3" t="s">
        <v>12</v>
      </c>
      <c r="E379" s="3">
        <v>50</v>
      </c>
      <c r="F379" s="3" t="str" cm="1">
        <f t="array" ref="F379">_xlfn.IFS(E381&lt;30,"Young Adult", E381&gt;=50, "Senior",E381&gt;=30,"Adult")</f>
        <v>Senior</v>
      </c>
      <c r="G379" s="3" t="s">
        <v>13</v>
      </c>
      <c r="H379" s="3">
        <v>1</v>
      </c>
      <c r="I379" s="4">
        <v>300</v>
      </c>
      <c r="J379">
        <f t="shared" si="10"/>
        <v>300</v>
      </c>
      <c r="K379">
        <f t="shared" si="11"/>
        <v>4.5</v>
      </c>
    </row>
    <row r="380" spans="1:11">
      <c r="A380" s="3">
        <v>379</v>
      </c>
      <c r="B380" s="2">
        <v>44962</v>
      </c>
      <c r="C380" s="3" t="s">
        <v>401</v>
      </c>
      <c r="D380" s="3" t="s">
        <v>16</v>
      </c>
      <c r="E380" s="3">
        <v>47</v>
      </c>
      <c r="F380" s="3" t="str" cm="1">
        <f t="array" ref="F380">_xlfn.IFS(E382&lt;30,"Young Adult", E382&gt;=50, "Senior",E382&gt;=30,"Adult")</f>
        <v>Adult</v>
      </c>
      <c r="G380" s="3" t="s">
        <v>17</v>
      </c>
      <c r="H380" s="3">
        <v>1</v>
      </c>
      <c r="I380" s="4">
        <v>25</v>
      </c>
      <c r="J380">
        <f t="shared" si="10"/>
        <v>25</v>
      </c>
      <c r="K380">
        <f t="shared" si="11"/>
        <v>0.375</v>
      </c>
    </row>
    <row r="381" spans="1:11">
      <c r="A381" s="3">
        <v>380</v>
      </c>
      <c r="B381" s="2">
        <v>45052</v>
      </c>
      <c r="C381" s="3" t="s">
        <v>402</v>
      </c>
      <c r="D381" s="3" t="s">
        <v>12</v>
      </c>
      <c r="E381" s="3">
        <v>56</v>
      </c>
      <c r="F381" s="3" t="str" cm="1">
        <f t="array" ref="F381">_xlfn.IFS(E383&lt;30,"Young Adult", E383&gt;=50, "Senior",E383&gt;=30,"Adult")</f>
        <v>Senior</v>
      </c>
      <c r="G381" s="3" t="s">
        <v>20</v>
      </c>
      <c r="H381" s="3">
        <v>2</v>
      </c>
      <c r="I381" s="4">
        <v>300</v>
      </c>
      <c r="J381">
        <f t="shared" si="10"/>
        <v>600</v>
      </c>
      <c r="K381">
        <f t="shared" si="11"/>
        <v>9</v>
      </c>
    </row>
    <row r="382" spans="1:11">
      <c r="A382" s="3">
        <v>381</v>
      </c>
      <c r="B382" s="2">
        <v>45116</v>
      </c>
      <c r="C382" s="3" t="s">
        <v>403</v>
      </c>
      <c r="D382" s="3" t="s">
        <v>16</v>
      </c>
      <c r="E382" s="3">
        <v>44</v>
      </c>
      <c r="F382" s="3" t="str" cm="1">
        <f t="array" ref="F382">_xlfn.IFS(E384&lt;30,"Young Adult", E384&gt;=50, "Senior",E384&gt;=30,"Adult")</f>
        <v>Adult</v>
      </c>
      <c r="G382" s="3" t="s">
        <v>17</v>
      </c>
      <c r="H382" s="3">
        <v>4</v>
      </c>
      <c r="I382" s="4">
        <v>25</v>
      </c>
      <c r="J382">
        <f t="shared" si="10"/>
        <v>100</v>
      </c>
      <c r="K382">
        <f t="shared" si="11"/>
        <v>1.5</v>
      </c>
    </row>
    <row r="383" spans="1:11">
      <c r="A383" s="3">
        <v>382</v>
      </c>
      <c r="B383" s="2">
        <v>45072</v>
      </c>
      <c r="C383" s="3" t="s">
        <v>404</v>
      </c>
      <c r="D383" s="3" t="s">
        <v>16</v>
      </c>
      <c r="E383" s="3">
        <v>53</v>
      </c>
      <c r="F383" s="3" t="str" cm="1">
        <f t="array" ref="F383">_xlfn.IFS(E385&lt;30,"Young Adult", E385&gt;=50, "Senior",E385&gt;=30,"Adult")</f>
        <v>Senior</v>
      </c>
      <c r="G383" s="3" t="s">
        <v>17</v>
      </c>
      <c r="H383" s="3">
        <v>2</v>
      </c>
      <c r="I383" s="4">
        <v>500</v>
      </c>
      <c r="J383">
        <f t="shared" si="10"/>
        <v>1000</v>
      </c>
      <c r="K383">
        <f t="shared" si="11"/>
        <v>15</v>
      </c>
    </row>
    <row r="384" spans="1:11">
      <c r="A384" s="3">
        <v>383</v>
      </c>
      <c r="B384" s="2">
        <v>45007</v>
      </c>
      <c r="C384" s="3" t="s">
        <v>405</v>
      </c>
      <c r="D384" s="3" t="s">
        <v>16</v>
      </c>
      <c r="E384" s="3">
        <v>46</v>
      </c>
      <c r="F384" s="3" t="str" cm="1">
        <f t="array" ref="F384">_xlfn.IFS(E386&lt;30,"Young Adult", E386&gt;=50, "Senior",E386&gt;=30,"Adult")</f>
        <v>Senior</v>
      </c>
      <c r="G384" s="3" t="s">
        <v>13</v>
      </c>
      <c r="H384" s="3">
        <v>3</v>
      </c>
      <c r="I384" s="4">
        <v>30</v>
      </c>
      <c r="J384">
        <f t="shared" si="10"/>
        <v>90</v>
      </c>
      <c r="K384">
        <f t="shared" si="11"/>
        <v>1.3499999999999999</v>
      </c>
    </row>
    <row r="385" spans="1:11">
      <c r="A385" s="3">
        <v>384</v>
      </c>
      <c r="B385" s="2">
        <v>45151</v>
      </c>
      <c r="C385" s="3" t="s">
        <v>406</v>
      </c>
      <c r="D385" s="3" t="s">
        <v>12</v>
      </c>
      <c r="E385" s="3">
        <v>55</v>
      </c>
      <c r="F385" s="3" t="str" cm="1">
        <f t="array" ref="F385">_xlfn.IFS(E387&lt;30,"Young Adult", E387&gt;=50, "Senior",E387&gt;=30,"Adult")</f>
        <v>Senior</v>
      </c>
      <c r="G385" s="3" t="s">
        <v>17</v>
      </c>
      <c r="H385" s="3">
        <v>1</v>
      </c>
      <c r="I385" s="4">
        <v>500</v>
      </c>
      <c r="J385">
        <f t="shared" si="10"/>
        <v>500</v>
      </c>
      <c r="K385">
        <f t="shared" si="11"/>
        <v>7.5</v>
      </c>
    </row>
    <row r="386" spans="1:11">
      <c r="A386" s="3">
        <v>385</v>
      </c>
      <c r="B386" s="2">
        <v>45205</v>
      </c>
      <c r="C386" s="3" t="s">
        <v>407</v>
      </c>
      <c r="D386" s="3" t="s">
        <v>12</v>
      </c>
      <c r="E386" s="3">
        <v>50</v>
      </c>
      <c r="F386" s="3" t="str" cm="1">
        <f t="array" ref="F386">_xlfn.IFS(E388&lt;30,"Young Adult", E388&gt;=50, "Senior",E388&gt;=30,"Adult")</f>
        <v>Adult</v>
      </c>
      <c r="G386" s="3" t="s">
        <v>20</v>
      </c>
      <c r="H386" s="3">
        <v>3</v>
      </c>
      <c r="I386" s="4">
        <v>500</v>
      </c>
      <c r="J386">
        <f t="shared" ref="J386:J449" si="12">H386*I386</f>
        <v>1500</v>
      </c>
      <c r="K386">
        <f t="shared" ref="K386:K449" si="13">J386*$N$3</f>
        <v>22.5</v>
      </c>
    </row>
    <row r="387" spans="1:11">
      <c r="A387" s="3">
        <v>386</v>
      </c>
      <c r="B387" s="2">
        <v>45287</v>
      </c>
      <c r="C387" s="3" t="s">
        <v>408</v>
      </c>
      <c r="D387" s="3" t="s">
        <v>16</v>
      </c>
      <c r="E387" s="3">
        <v>54</v>
      </c>
      <c r="F387" s="3" t="str" cm="1">
        <f t="array" ref="F387">_xlfn.IFS(E389&lt;30,"Young Adult", E389&gt;=50, "Senior",E389&gt;=30,"Adult")</f>
        <v>Senior</v>
      </c>
      <c r="G387" s="3" t="s">
        <v>20</v>
      </c>
      <c r="H387" s="3">
        <v>2</v>
      </c>
      <c r="I387" s="4">
        <v>300</v>
      </c>
      <c r="J387">
        <f t="shared" si="12"/>
        <v>600</v>
      </c>
      <c r="K387">
        <f t="shared" si="13"/>
        <v>9</v>
      </c>
    </row>
    <row r="388" spans="1:11">
      <c r="A388" s="3">
        <v>387</v>
      </c>
      <c r="B388" s="2">
        <v>45081</v>
      </c>
      <c r="C388" s="3" t="s">
        <v>409</v>
      </c>
      <c r="D388" s="3" t="s">
        <v>12</v>
      </c>
      <c r="E388" s="3">
        <v>44</v>
      </c>
      <c r="F388" s="3" t="str" cm="1">
        <f t="array" ref="F388">_xlfn.IFS(E390&lt;30,"Young Adult", E390&gt;=50, "Senior",E390&gt;=30,"Adult")</f>
        <v>Young Adult</v>
      </c>
      <c r="G388" s="3" t="s">
        <v>13</v>
      </c>
      <c r="H388" s="3">
        <v>1</v>
      </c>
      <c r="I388" s="4">
        <v>30</v>
      </c>
      <c r="J388">
        <f t="shared" si="12"/>
        <v>30</v>
      </c>
      <c r="K388">
        <f t="shared" si="13"/>
        <v>0.44999999999999996</v>
      </c>
    </row>
    <row r="389" spans="1:11">
      <c r="A389" s="3">
        <v>388</v>
      </c>
      <c r="B389" s="2">
        <v>45240</v>
      </c>
      <c r="C389" s="3" t="s">
        <v>410</v>
      </c>
      <c r="D389" s="3" t="s">
        <v>12</v>
      </c>
      <c r="E389" s="3">
        <v>50</v>
      </c>
      <c r="F389" s="3" t="str" cm="1">
        <f t="array" ref="F389">_xlfn.IFS(E391&lt;30,"Young Adult", E391&gt;=50, "Senior",E391&gt;=30,"Adult")</f>
        <v>Adult</v>
      </c>
      <c r="G389" s="3" t="s">
        <v>20</v>
      </c>
      <c r="H389" s="3">
        <v>1</v>
      </c>
      <c r="I389" s="4">
        <v>25</v>
      </c>
      <c r="J389">
        <f t="shared" si="12"/>
        <v>25</v>
      </c>
      <c r="K389">
        <f t="shared" si="13"/>
        <v>0.375</v>
      </c>
    </row>
    <row r="390" spans="1:11">
      <c r="A390" s="3">
        <v>389</v>
      </c>
      <c r="B390" s="2">
        <v>45261</v>
      </c>
      <c r="C390" s="3" t="s">
        <v>411</v>
      </c>
      <c r="D390" s="3" t="s">
        <v>12</v>
      </c>
      <c r="E390" s="3">
        <v>21</v>
      </c>
      <c r="F390" s="3" t="str" cm="1">
        <f t="array" ref="F390">_xlfn.IFS(E392&lt;30,"Young Adult", E392&gt;=50, "Senior",E392&gt;=30,"Adult")</f>
        <v>Young Adult</v>
      </c>
      <c r="G390" s="3" t="s">
        <v>17</v>
      </c>
      <c r="H390" s="3">
        <v>2</v>
      </c>
      <c r="I390" s="4">
        <v>25</v>
      </c>
      <c r="J390">
        <f t="shared" si="12"/>
        <v>50</v>
      </c>
      <c r="K390">
        <f t="shared" si="13"/>
        <v>0.75</v>
      </c>
    </row>
    <row r="391" spans="1:11">
      <c r="A391" s="3">
        <v>390</v>
      </c>
      <c r="B391" s="2">
        <v>45197</v>
      </c>
      <c r="C391" s="3" t="s">
        <v>412</v>
      </c>
      <c r="D391" s="3" t="s">
        <v>12</v>
      </c>
      <c r="E391" s="3">
        <v>39</v>
      </c>
      <c r="F391" s="3" t="str" cm="1">
        <f t="array" ref="F391">_xlfn.IFS(E393&lt;30,"Young Adult", E393&gt;=50, "Senior",E393&gt;=30,"Adult")</f>
        <v>Young Adult</v>
      </c>
      <c r="G391" s="3" t="s">
        <v>20</v>
      </c>
      <c r="H391" s="3">
        <v>2</v>
      </c>
      <c r="I391" s="4">
        <v>50</v>
      </c>
      <c r="J391">
        <f t="shared" si="12"/>
        <v>100</v>
      </c>
      <c r="K391">
        <f t="shared" si="13"/>
        <v>1.5</v>
      </c>
    </row>
    <row r="392" spans="1:11">
      <c r="A392" s="3">
        <v>391</v>
      </c>
      <c r="B392" s="2">
        <v>44931</v>
      </c>
      <c r="C392" s="3" t="s">
        <v>413</v>
      </c>
      <c r="D392" s="3" t="s">
        <v>12</v>
      </c>
      <c r="E392" s="3">
        <v>19</v>
      </c>
      <c r="F392" s="3" t="str" cm="1">
        <f t="array" ref="F392">_xlfn.IFS(E394&lt;30,"Young Adult", E394&gt;=50, "Senior",E394&gt;=30,"Adult")</f>
        <v>Young Adult</v>
      </c>
      <c r="G392" s="3" t="s">
        <v>13</v>
      </c>
      <c r="H392" s="3">
        <v>2</v>
      </c>
      <c r="I392" s="4">
        <v>25</v>
      </c>
      <c r="J392">
        <f t="shared" si="12"/>
        <v>50</v>
      </c>
      <c r="K392">
        <f t="shared" si="13"/>
        <v>0.75</v>
      </c>
    </row>
    <row r="393" spans="1:11">
      <c r="A393" s="3">
        <v>392</v>
      </c>
      <c r="B393" s="2">
        <v>45268</v>
      </c>
      <c r="C393" s="3" t="s">
        <v>414</v>
      </c>
      <c r="D393" s="3" t="s">
        <v>12</v>
      </c>
      <c r="E393" s="3">
        <v>27</v>
      </c>
      <c r="F393" s="3" t="str" cm="1">
        <f t="array" ref="F393">_xlfn.IFS(E395&lt;30,"Young Adult", E395&gt;=50, "Senior",E395&gt;=30,"Adult")</f>
        <v>Young Adult</v>
      </c>
      <c r="G393" s="3" t="s">
        <v>17</v>
      </c>
      <c r="H393" s="3">
        <v>2</v>
      </c>
      <c r="I393" s="4">
        <v>300</v>
      </c>
      <c r="J393">
        <f t="shared" si="12"/>
        <v>600</v>
      </c>
      <c r="K393">
        <f t="shared" si="13"/>
        <v>9</v>
      </c>
    </row>
    <row r="394" spans="1:11">
      <c r="A394" s="3">
        <v>393</v>
      </c>
      <c r="B394" s="2">
        <v>45210</v>
      </c>
      <c r="C394" s="3" t="s">
        <v>415</v>
      </c>
      <c r="D394" s="3" t="s">
        <v>16</v>
      </c>
      <c r="E394" s="3">
        <v>22</v>
      </c>
      <c r="F394" s="3" t="str" cm="1">
        <f t="array" ref="F394">_xlfn.IFS(E396&lt;30,"Young Adult", E396&gt;=50, "Senior",E396&gt;=30,"Adult")</f>
        <v>Senior</v>
      </c>
      <c r="G394" s="3" t="s">
        <v>13</v>
      </c>
      <c r="H394" s="3">
        <v>2</v>
      </c>
      <c r="I394" s="4">
        <v>500</v>
      </c>
      <c r="J394">
        <f t="shared" si="12"/>
        <v>1000</v>
      </c>
      <c r="K394">
        <f t="shared" si="13"/>
        <v>15</v>
      </c>
    </row>
    <row r="395" spans="1:11">
      <c r="A395" s="3">
        <v>394</v>
      </c>
      <c r="B395" s="2">
        <v>45080</v>
      </c>
      <c r="C395" s="3" t="s">
        <v>416</v>
      </c>
      <c r="D395" s="3" t="s">
        <v>16</v>
      </c>
      <c r="E395" s="3">
        <v>27</v>
      </c>
      <c r="F395" s="3" t="str" cm="1">
        <f t="array" ref="F395">_xlfn.IFS(E397&lt;30,"Young Adult", E397&gt;=50, "Senior",E397&gt;=30,"Adult")</f>
        <v>Senior</v>
      </c>
      <c r="G395" s="3" t="s">
        <v>17</v>
      </c>
      <c r="H395" s="3">
        <v>1</v>
      </c>
      <c r="I395" s="4">
        <v>500</v>
      </c>
      <c r="J395">
        <f t="shared" si="12"/>
        <v>500</v>
      </c>
      <c r="K395">
        <f t="shared" si="13"/>
        <v>7.5</v>
      </c>
    </row>
    <row r="396" spans="1:11">
      <c r="A396" s="3">
        <v>395</v>
      </c>
      <c r="B396" s="2">
        <v>45266</v>
      </c>
      <c r="C396" s="3" t="s">
        <v>417</v>
      </c>
      <c r="D396" s="3" t="s">
        <v>12</v>
      </c>
      <c r="E396" s="3">
        <v>50</v>
      </c>
      <c r="F396" s="3" t="str" cm="1">
        <f t="array" ref="F396">_xlfn.IFS(E398&lt;30,"Young Adult", E398&gt;=50, "Senior",E398&gt;=30,"Adult")</f>
        <v>Adult</v>
      </c>
      <c r="G396" s="3" t="s">
        <v>20</v>
      </c>
      <c r="H396" s="3">
        <v>2</v>
      </c>
      <c r="I396" s="4">
        <v>500</v>
      </c>
      <c r="J396">
        <f t="shared" si="12"/>
        <v>1000</v>
      </c>
      <c r="K396">
        <f t="shared" si="13"/>
        <v>15</v>
      </c>
    </row>
    <row r="397" spans="1:11">
      <c r="A397" s="3">
        <v>396</v>
      </c>
      <c r="B397" s="2">
        <v>44980</v>
      </c>
      <c r="C397" s="3" t="s">
        <v>418</v>
      </c>
      <c r="D397" s="3" t="s">
        <v>16</v>
      </c>
      <c r="E397" s="3">
        <v>55</v>
      </c>
      <c r="F397" s="3" t="str" cm="1">
        <f t="array" ref="F397">_xlfn.IFS(E399&lt;30,"Young Adult", E399&gt;=50, "Senior",E399&gt;=30,"Adult")</f>
        <v>Adult</v>
      </c>
      <c r="G397" s="3" t="s">
        <v>13</v>
      </c>
      <c r="H397" s="3">
        <v>1</v>
      </c>
      <c r="I397" s="4">
        <v>30</v>
      </c>
      <c r="J397">
        <f t="shared" si="12"/>
        <v>30</v>
      </c>
      <c r="K397">
        <f t="shared" si="13"/>
        <v>0.44999999999999996</v>
      </c>
    </row>
    <row r="398" spans="1:11">
      <c r="A398" s="3">
        <v>397</v>
      </c>
      <c r="B398" s="2">
        <v>44995</v>
      </c>
      <c r="C398" s="3" t="s">
        <v>419</v>
      </c>
      <c r="D398" s="3" t="s">
        <v>16</v>
      </c>
      <c r="E398" s="3">
        <v>30</v>
      </c>
      <c r="F398" s="3" t="str" cm="1">
        <f t="array" ref="F398">_xlfn.IFS(E400&lt;30,"Young Adult", E400&gt;=50, "Senior",E400&gt;=30,"Adult")</f>
        <v>Senior</v>
      </c>
      <c r="G398" s="3" t="s">
        <v>13</v>
      </c>
      <c r="H398" s="3">
        <v>1</v>
      </c>
      <c r="I398" s="4">
        <v>25</v>
      </c>
      <c r="J398">
        <f t="shared" si="12"/>
        <v>25</v>
      </c>
      <c r="K398">
        <f t="shared" si="13"/>
        <v>0.375</v>
      </c>
    </row>
    <row r="399" spans="1:11">
      <c r="A399" s="3">
        <v>398</v>
      </c>
      <c r="B399" s="2">
        <v>45062</v>
      </c>
      <c r="C399" s="3" t="s">
        <v>420</v>
      </c>
      <c r="D399" s="3" t="s">
        <v>16</v>
      </c>
      <c r="E399" s="3">
        <v>48</v>
      </c>
      <c r="F399" s="3" t="str" cm="1">
        <f t="array" ref="F399">_xlfn.IFS(E401&lt;30,"Young Adult", E401&gt;=50, "Senior",E401&gt;=30,"Adult")</f>
        <v>Senior</v>
      </c>
      <c r="G399" s="3" t="s">
        <v>17</v>
      </c>
      <c r="H399" s="3">
        <v>2</v>
      </c>
      <c r="I399" s="4">
        <v>300</v>
      </c>
      <c r="J399">
        <f t="shared" si="12"/>
        <v>600</v>
      </c>
      <c r="K399">
        <f t="shared" si="13"/>
        <v>9</v>
      </c>
    </row>
    <row r="400" spans="1:11">
      <c r="A400" s="3">
        <v>399</v>
      </c>
      <c r="B400" s="2">
        <v>44986</v>
      </c>
      <c r="C400" s="3" t="s">
        <v>421</v>
      </c>
      <c r="D400" s="3" t="s">
        <v>16</v>
      </c>
      <c r="E400" s="3">
        <v>64</v>
      </c>
      <c r="F400" s="3" t="str" cm="1">
        <f t="array" ref="F400">_xlfn.IFS(E402&lt;30,"Young Adult", E402&gt;=50, "Senior",E402&gt;=30,"Adult")</f>
        <v>Senior</v>
      </c>
      <c r="G400" s="3" t="s">
        <v>13</v>
      </c>
      <c r="H400" s="3">
        <v>2</v>
      </c>
      <c r="I400" s="4">
        <v>30</v>
      </c>
      <c r="J400">
        <f t="shared" si="12"/>
        <v>60</v>
      </c>
      <c r="K400">
        <f t="shared" si="13"/>
        <v>0.89999999999999991</v>
      </c>
    </row>
    <row r="401" spans="1:11">
      <c r="A401" s="3">
        <v>400</v>
      </c>
      <c r="B401" s="2">
        <v>44981</v>
      </c>
      <c r="C401" s="3" t="s">
        <v>422</v>
      </c>
      <c r="D401" s="3" t="s">
        <v>12</v>
      </c>
      <c r="E401" s="3">
        <v>53</v>
      </c>
      <c r="F401" s="3" t="str" cm="1">
        <f t="array" ref="F401">_xlfn.IFS(E403&lt;30,"Young Adult", E403&gt;=50, "Senior",E403&gt;=30,"Adult")</f>
        <v>Adult</v>
      </c>
      <c r="G401" s="3" t="s">
        <v>17</v>
      </c>
      <c r="H401" s="3">
        <v>4</v>
      </c>
      <c r="I401" s="4">
        <v>50</v>
      </c>
      <c r="J401">
        <f t="shared" si="12"/>
        <v>200</v>
      </c>
      <c r="K401">
        <f t="shared" si="13"/>
        <v>3</v>
      </c>
    </row>
    <row r="402" spans="1:11">
      <c r="A402" s="3">
        <v>401</v>
      </c>
      <c r="B402" s="2">
        <v>45210</v>
      </c>
      <c r="C402" s="3" t="s">
        <v>423</v>
      </c>
      <c r="D402" s="3" t="s">
        <v>16</v>
      </c>
      <c r="E402" s="3">
        <v>62</v>
      </c>
      <c r="F402" s="3" t="str" cm="1">
        <f t="array" ref="F402">_xlfn.IFS(E404&lt;30,"Young Adult", E404&gt;=50, "Senior",E404&gt;=30,"Adult")</f>
        <v>Adult</v>
      </c>
      <c r="G402" s="3" t="s">
        <v>17</v>
      </c>
      <c r="H402" s="3">
        <v>1</v>
      </c>
      <c r="I402" s="4">
        <v>300</v>
      </c>
      <c r="J402">
        <f t="shared" si="12"/>
        <v>300</v>
      </c>
      <c r="K402">
        <f t="shared" si="13"/>
        <v>4.5</v>
      </c>
    </row>
    <row r="403" spans="1:11">
      <c r="A403" s="3">
        <v>402</v>
      </c>
      <c r="B403" s="2">
        <v>45006</v>
      </c>
      <c r="C403" s="3" t="s">
        <v>424</v>
      </c>
      <c r="D403" s="3" t="s">
        <v>16</v>
      </c>
      <c r="E403" s="3">
        <v>41</v>
      </c>
      <c r="F403" s="3" t="str" cm="1">
        <f t="array" ref="F403">_xlfn.IFS(E405&lt;30,"Young Adult", E405&gt;=50, "Senior",E405&gt;=30,"Adult")</f>
        <v>Adult</v>
      </c>
      <c r="G403" s="3" t="s">
        <v>17</v>
      </c>
      <c r="H403" s="3">
        <v>2</v>
      </c>
      <c r="I403" s="4">
        <v>300</v>
      </c>
      <c r="J403">
        <f t="shared" si="12"/>
        <v>600</v>
      </c>
      <c r="K403">
        <f t="shared" si="13"/>
        <v>9</v>
      </c>
    </row>
    <row r="404" spans="1:11">
      <c r="A404" s="3">
        <v>403</v>
      </c>
      <c r="B404" s="2">
        <v>45066</v>
      </c>
      <c r="C404" s="3" t="s">
        <v>425</v>
      </c>
      <c r="D404" s="3" t="s">
        <v>12</v>
      </c>
      <c r="E404" s="3">
        <v>32</v>
      </c>
      <c r="F404" s="3" t="str" cm="1">
        <f t="array" ref="F404">_xlfn.IFS(E406&lt;30,"Young Adult", E406&gt;=50, "Senior",E406&gt;=30,"Adult")</f>
        <v>Young Adult</v>
      </c>
      <c r="G404" s="3" t="s">
        <v>17</v>
      </c>
      <c r="H404" s="3">
        <v>2</v>
      </c>
      <c r="I404" s="4">
        <v>300</v>
      </c>
      <c r="J404">
        <f t="shared" si="12"/>
        <v>600</v>
      </c>
      <c r="K404">
        <f t="shared" si="13"/>
        <v>9</v>
      </c>
    </row>
    <row r="405" spans="1:11">
      <c r="A405" s="3">
        <v>404</v>
      </c>
      <c r="B405" s="2">
        <v>45071</v>
      </c>
      <c r="C405" s="3" t="s">
        <v>426</v>
      </c>
      <c r="D405" s="3" t="s">
        <v>12</v>
      </c>
      <c r="E405" s="3">
        <v>46</v>
      </c>
      <c r="F405" s="3" t="str" cm="1">
        <f t="array" ref="F405">_xlfn.IFS(E407&lt;30,"Young Adult", E407&gt;=50, "Senior",E407&gt;=30,"Adult")</f>
        <v>Young Adult</v>
      </c>
      <c r="G405" s="3" t="s">
        <v>20</v>
      </c>
      <c r="H405" s="3">
        <v>2</v>
      </c>
      <c r="I405" s="4">
        <v>500</v>
      </c>
      <c r="J405">
        <f t="shared" si="12"/>
        <v>1000</v>
      </c>
      <c r="K405">
        <f t="shared" si="13"/>
        <v>15</v>
      </c>
    </row>
    <row r="406" spans="1:11">
      <c r="A406" s="3">
        <v>405</v>
      </c>
      <c r="B406" s="2">
        <v>45236</v>
      </c>
      <c r="C406" s="3" t="s">
        <v>427</v>
      </c>
      <c r="D406" s="3" t="s">
        <v>16</v>
      </c>
      <c r="E406" s="3">
        <v>25</v>
      </c>
      <c r="F406" s="3" t="str" cm="1">
        <f t="array" ref="F406">_xlfn.IFS(E408&lt;30,"Young Adult", E408&gt;=50, "Senior",E408&gt;=30,"Adult")</f>
        <v>Adult</v>
      </c>
      <c r="G406" s="3" t="s">
        <v>17</v>
      </c>
      <c r="H406" s="3">
        <v>4</v>
      </c>
      <c r="I406" s="4">
        <v>300</v>
      </c>
      <c r="J406">
        <f t="shared" si="12"/>
        <v>1200</v>
      </c>
      <c r="K406">
        <f t="shared" si="13"/>
        <v>18</v>
      </c>
    </row>
    <row r="407" spans="1:11">
      <c r="A407" s="3">
        <v>406</v>
      </c>
      <c r="B407" s="2">
        <v>45034</v>
      </c>
      <c r="C407" s="3" t="s">
        <v>428</v>
      </c>
      <c r="D407" s="3" t="s">
        <v>16</v>
      </c>
      <c r="E407" s="3">
        <v>22</v>
      </c>
      <c r="F407" s="3" t="str" cm="1">
        <f t="array" ref="F407">_xlfn.IFS(E409&lt;30,"Young Adult", E409&gt;=50, "Senior",E409&gt;=30,"Adult")</f>
        <v>Senior</v>
      </c>
      <c r="G407" s="3" t="s">
        <v>13</v>
      </c>
      <c r="H407" s="3">
        <v>4</v>
      </c>
      <c r="I407" s="4">
        <v>25</v>
      </c>
      <c r="J407">
        <f t="shared" si="12"/>
        <v>100</v>
      </c>
      <c r="K407">
        <f t="shared" si="13"/>
        <v>1.5</v>
      </c>
    </row>
    <row r="408" spans="1:11">
      <c r="A408" s="3">
        <v>407</v>
      </c>
      <c r="B408" s="2">
        <v>45102</v>
      </c>
      <c r="C408" s="3" t="s">
        <v>429</v>
      </c>
      <c r="D408" s="3" t="s">
        <v>16</v>
      </c>
      <c r="E408" s="3">
        <v>46</v>
      </c>
      <c r="F408" s="3" t="str" cm="1">
        <f t="array" ref="F408">_xlfn.IFS(E410&lt;30,"Young Adult", E410&gt;=50, "Senior",E410&gt;=30,"Adult")</f>
        <v>Young Adult</v>
      </c>
      <c r="G408" s="3" t="s">
        <v>20</v>
      </c>
      <c r="H408" s="3">
        <v>3</v>
      </c>
      <c r="I408" s="4">
        <v>300</v>
      </c>
      <c r="J408">
        <f t="shared" si="12"/>
        <v>900</v>
      </c>
      <c r="K408">
        <f t="shared" si="13"/>
        <v>13.5</v>
      </c>
    </row>
    <row r="409" spans="1:11">
      <c r="A409" s="3">
        <v>408</v>
      </c>
      <c r="B409" s="2">
        <v>45031</v>
      </c>
      <c r="C409" s="3" t="s">
        <v>430</v>
      </c>
      <c r="D409" s="3" t="s">
        <v>16</v>
      </c>
      <c r="E409" s="3">
        <v>64</v>
      </c>
      <c r="F409" s="3" t="str" cm="1">
        <f t="array" ref="F409">_xlfn.IFS(E411&lt;30,"Young Adult", E411&gt;=50, "Senior",E411&gt;=30,"Adult")</f>
        <v>Young Adult</v>
      </c>
      <c r="G409" s="3" t="s">
        <v>13</v>
      </c>
      <c r="H409" s="3">
        <v>1</v>
      </c>
      <c r="I409" s="4">
        <v>500</v>
      </c>
      <c r="J409">
        <f t="shared" si="12"/>
        <v>500</v>
      </c>
      <c r="K409">
        <f t="shared" si="13"/>
        <v>7.5</v>
      </c>
    </row>
    <row r="410" spans="1:11">
      <c r="A410" s="3">
        <v>409</v>
      </c>
      <c r="B410" s="2">
        <v>45278</v>
      </c>
      <c r="C410" s="3" t="s">
        <v>431</v>
      </c>
      <c r="D410" s="3" t="s">
        <v>16</v>
      </c>
      <c r="E410" s="3">
        <v>21</v>
      </c>
      <c r="F410" s="3" t="str" cm="1">
        <f t="array" ref="F410">_xlfn.IFS(E412&lt;30,"Young Adult", E412&gt;=50, "Senior",E412&gt;=30,"Adult")</f>
        <v>Senior</v>
      </c>
      <c r="G410" s="3" t="s">
        <v>20</v>
      </c>
      <c r="H410" s="3">
        <v>3</v>
      </c>
      <c r="I410" s="4">
        <v>300</v>
      </c>
      <c r="J410">
        <f t="shared" si="12"/>
        <v>900</v>
      </c>
      <c r="K410">
        <f t="shared" si="13"/>
        <v>13.5</v>
      </c>
    </row>
    <row r="411" spans="1:11">
      <c r="A411" s="3">
        <v>410</v>
      </c>
      <c r="B411" s="2">
        <v>45251</v>
      </c>
      <c r="C411" s="3" t="s">
        <v>432</v>
      </c>
      <c r="D411" s="3" t="s">
        <v>16</v>
      </c>
      <c r="E411" s="3">
        <v>29</v>
      </c>
      <c r="F411" s="3" t="str" cm="1">
        <f t="array" ref="F411">_xlfn.IFS(E413&lt;30,"Young Adult", E413&gt;=50, "Senior",E413&gt;=30,"Adult")</f>
        <v>Young Adult</v>
      </c>
      <c r="G411" s="3" t="s">
        <v>17</v>
      </c>
      <c r="H411" s="3">
        <v>2</v>
      </c>
      <c r="I411" s="4">
        <v>50</v>
      </c>
      <c r="J411">
        <f t="shared" si="12"/>
        <v>100</v>
      </c>
      <c r="K411">
        <f t="shared" si="13"/>
        <v>1.5</v>
      </c>
    </row>
    <row r="412" spans="1:11">
      <c r="A412" s="3">
        <v>411</v>
      </c>
      <c r="B412" s="2">
        <v>45062</v>
      </c>
      <c r="C412" s="3" t="s">
        <v>433</v>
      </c>
      <c r="D412" s="3" t="s">
        <v>12</v>
      </c>
      <c r="E412" s="3">
        <v>62</v>
      </c>
      <c r="F412" s="3" t="str" cm="1">
        <f t="array" ref="F412">_xlfn.IFS(E414&lt;30,"Young Adult", E414&gt;=50, "Senior",E414&gt;=30,"Adult")</f>
        <v>Adult</v>
      </c>
      <c r="G412" s="3" t="s">
        <v>20</v>
      </c>
      <c r="H412" s="3">
        <v>4</v>
      </c>
      <c r="I412" s="4">
        <v>50</v>
      </c>
      <c r="J412">
        <f t="shared" si="12"/>
        <v>200</v>
      </c>
      <c r="K412">
        <f t="shared" si="13"/>
        <v>3</v>
      </c>
    </row>
    <row r="413" spans="1:11">
      <c r="A413" s="3">
        <v>412</v>
      </c>
      <c r="B413" s="2">
        <v>45185</v>
      </c>
      <c r="C413" s="3" t="s">
        <v>434</v>
      </c>
      <c r="D413" s="3" t="s">
        <v>16</v>
      </c>
      <c r="E413" s="3">
        <v>19</v>
      </c>
      <c r="F413" s="3" t="str" cm="1">
        <f t="array" ref="F413">_xlfn.IFS(E415&lt;30,"Young Adult", E415&gt;=50, "Senior",E415&gt;=30,"Adult")</f>
        <v>Adult</v>
      </c>
      <c r="G413" s="3" t="s">
        <v>20</v>
      </c>
      <c r="H413" s="3">
        <v>4</v>
      </c>
      <c r="I413" s="4">
        <v>500</v>
      </c>
      <c r="J413">
        <f t="shared" si="12"/>
        <v>2000</v>
      </c>
      <c r="K413">
        <f t="shared" si="13"/>
        <v>30</v>
      </c>
    </row>
    <row r="414" spans="1:11">
      <c r="A414" s="3">
        <v>413</v>
      </c>
      <c r="B414" s="2">
        <v>45177</v>
      </c>
      <c r="C414" s="3" t="s">
        <v>435</v>
      </c>
      <c r="D414" s="3" t="s">
        <v>16</v>
      </c>
      <c r="E414" s="3">
        <v>44</v>
      </c>
      <c r="F414" s="3" t="str" cm="1">
        <f t="array" ref="F414">_xlfn.IFS(E416&lt;30,"Young Adult", E416&gt;=50, "Senior",E416&gt;=30,"Adult")</f>
        <v>Senior</v>
      </c>
      <c r="G414" s="3" t="s">
        <v>13</v>
      </c>
      <c r="H414" s="3">
        <v>3</v>
      </c>
      <c r="I414" s="4">
        <v>25</v>
      </c>
      <c r="J414">
        <f t="shared" si="12"/>
        <v>75</v>
      </c>
      <c r="K414">
        <f t="shared" si="13"/>
        <v>1.125</v>
      </c>
    </row>
    <row r="415" spans="1:11">
      <c r="A415" s="3">
        <v>414</v>
      </c>
      <c r="B415" s="2">
        <v>45055</v>
      </c>
      <c r="C415" s="3" t="s">
        <v>436</v>
      </c>
      <c r="D415" s="3" t="s">
        <v>12</v>
      </c>
      <c r="E415" s="3">
        <v>48</v>
      </c>
      <c r="F415" s="3" t="str" cm="1">
        <f t="array" ref="F415">_xlfn.IFS(E417&lt;30,"Young Adult", E417&gt;=50, "Senior",E417&gt;=30,"Adult")</f>
        <v>Senior</v>
      </c>
      <c r="G415" s="3" t="s">
        <v>13</v>
      </c>
      <c r="H415" s="3">
        <v>4</v>
      </c>
      <c r="I415" s="4">
        <v>25</v>
      </c>
      <c r="J415">
        <f t="shared" si="12"/>
        <v>100</v>
      </c>
      <c r="K415">
        <f t="shared" si="13"/>
        <v>1.5</v>
      </c>
    </row>
    <row r="416" spans="1:11">
      <c r="A416" s="3">
        <v>415</v>
      </c>
      <c r="B416" s="2">
        <v>44953</v>
      </c>
      <c r="C416" s="3" t="s">
        <v>437</v>
      </c>
      <c r="D416" s="3" t="s">
        <v>12</v>
      </c>
      <c r="E416" s="3">
        <v>53</v>
      </c>
      <c r="F416" s="3" t="str" cm="1">
        <f t="array" ref="F416">_xlfn.IFS(E418&lt;30,"Young Adult", E418&gt;=50, "Senior",E418&gt;=30,"Adult")</f>
        <v>Adult</v>
      </c>
      <c r="G416" s="3" t="s">
        <v>17</v>
      </c>
      <c r="H416" s="3">
        <v>2</v>
      </c>
      <c r="I416" s="4">
        <v>30</v>
      </c>
      <c r="J416">
        <f t="shared" si="12"/>
        <v>60</v>
      </c>
      <c r="K416">
        <f t="shared" si="13"/>
        <v>0.89999999999999991</v>
      </c>
    </row>
    <row r="417" spans="1:11">
      <c r="A417" s="3">
        <v>416</v>
      </c>
      <c r="B417" s="2">
        <v>44974</v>
      </c>
      <c r="C417" s="3" t="s">
        <v>438</v>
      </c>
      <c r="D417" s="3" t="s">
        <v>12</v>
      </c>
      <c r="E417" s="3">
        <v>53</v>
      </c>
      <c r="F417" s="3" t="str" cm="1">
        <f t="array" ref="F417">_xlfn.IFS(E419&lt;30,"Young Adult", E419&gt;=50, "Senior",E419&gt;=30,"Adult")</f>
        <v>Senior</v>
      </c>
      <c r="G417" s="3" t="s">
        <v>20</v>
      </c>
      <c r="H417" s="3">
        <v>4</v>
      </c>
      <c r="I417" s="4">
        <v>500</v>
      </c>
      <c r="J417">
        <f t="shared" si="12"/>
        <v>2000</v>
      </c>
      <c r="K417">
        <f t="shared" si="13"/>
        <v>30</v>
      </c>
    </row>
    <row r="418" spans="1:11">
      <c r="A418" s="3">
        <v>417</v>
      </c>
      <c r="B418" s="2">
        <v>45251</v>
      </c>
      <c r="C418" s="3" t="s">
        <v>439</v>
      </c>
      <c r="D418" s="3" t="s">
        <v>12</v>
      </c>
      <c r="E418" s="3">
        <v>43</v>
      </c>
      <c r="F418" s="3" t="str" cm="1">
        <f t="array" ref="F418">_xlfn.IFS(E420&lt;30,"Young Adult", E420&gt;=50, "Senior",E420&gt;=30,"Adult")</f>
        <v>Adult</v>
      </c>
      <c r="G418" s="3" t="s">
        <v>20</v>
      </c>
      <c r="H418" s="3">
        <v>3</v>
      </c>
      <c r="I418" s="4">
        <v>300</v>
      </c>
      <c r="J418">
        <f t="shared" si="12"/>
        <v>900</v>
      </c>
      <c r="K418">
        <f t="shared" si="13"/>
        <v>13.5</v>
      </c>
    </row>
    <row r="419" spans="1:11">
      <c r="A419" s="3">
        <v>418</v>
      </c>
      <c r="B419" s="2">
        <v>45143</v>
      </c>
      <c r="C419" s="3" t="s">
        <v>440</v>
      </c>
      <c r="D419" s="3" t="s">
        <v>16</v>
      </c>
      <c r="E419" s="3">
        <v>60</v>
      </c>
      <c r="F419" s="3" t="str" cm="1">
        <f t="array" ref="F419">_xlfn.IFS(E421&lt;30,"Young Adult", E421&gt;=50, "Senior",E421&gt;=30,"Adult")</f>
        <v>Young Adult</v>
      </c>
      <c r="G419" s="3" t="s">
        <v>20</v>
      </c>
      <c r="H419" s="3">
        <v>2</v>
      </c>
      <c r="I419" s="4">
        <v>500</v>
      </c>
      <c r="J419">
        <f t="shared" si="12"/>
        <v>1000</v>
      </c>
      <c r="K419">
        <f t="shared" si="13"/>
        <v>15</v>
      </c>
    </row>
    <row r="420" spans="1:11">
      <c r="A420" s="3">
        <v>419</v>
      </c>
      <c r="B420" s="2">
        <v>45068</v>
      </c>
      <c r="C420" s="3" t="s">
        <v>441</v>
      </c>
      <c r="D420" s="3" t="s">
        <v>16</v>
      </c>
      <c r="E420" s="3">
        <v>44</v>
      </c>
      <c r="F420" s="3" t="str" cm="1">
        <f t="array" ref="F420">_xlfn.IFS(E422&lt;30,"Young Adult", E422&gt;=50, "Senior",E422&gt;=30,"Adult")</f>
        <v>Adult</v>
      </c>
      <c r="G420" s="3" t="s">
        <v>17</v>
      </c>
      <c r="H420" s="3">
        <v>3</v>
      </c>
      <c r="I420" s="4">
        <v>30</v>
      </c>
      <c r="J420">
        <f t="shared" si="12"/>
        <v>90</v>
      </c>
      <c r="K420">
        <f t="shared" si="13"/>
        <v>1.3499999999999999</v>
      </c>
    </row>
    <row r="421" spans="1:11">
      <c r="A421" s="3">
        <v>420</v>
      </c>
      <c r="B421" s="2">
        <v>44949</v>
      </c>
      <c r="C421" s="3" t="s">
        <v>442</v>
      </c>
      <c r="D421" s="3" t="s">
        <v>16</v>
      </c>
      <c r="E421" s="3">
        <v>22</v>
      </c>
      <c r="F421" s="3" t="str" cm="1">
        <f t="array" ref="F421">_xlfn.IFS(E423&lt;30,"Young Adult", E423&gt;=50, "Senior",E423&gt;=30,"Adult")</f>
        <v>Young Adult</v>
      </c>
      <c r="G421" s="3" t="s">
        <v>17</v>
      </c>
      <c r="H421" s="3">
        <v>4</v>
      </c>
      <c r="I421" s="4">
        <v>500</v>
      </c>
      <c r="J421">
        <f t="shared" si="12"/>
        <v>2000</v>
      </c>
      <c r="K421">
        <f t="shared" si="13"/>
        <v>30</v>
      </c>
    </row>
    <row r="422" spans="1:11">
      <c r="A422" s="3">
        <v>421</v>
      </c>
      <c r="B422" s="2">
        <v>44928</v>
      </c>
      <c r="C422" s="3" t="s">
        <v>443</v>
      </c>
      <c r="D422" s="3" t="s">
        <v>16</v>
      </c>
      <c r="E422" s="3">
        <v>37</v>
      </c>
      <c r="F422" s="3" t="str" cm="1">
        <f t="array" ref="F422">_xlfn.IFS(E424&lt;30,"Young Adult", E424&gt;=50, "Senior",E424&gt;=30,"Adult")</f>
        <v>Young Adult</v>
      </c>
      <c r="G422" s="3" t="s">
        <v>17</v>
      </c>
      <c r="H422" s="3">
        <v>3</v>
      </c>
      <c r="I422" s="4">
        <v>500</v>
      </c>
      <c r="J422">
        <f t="shared" si="12"/>
        <v>1500</v>
      </c>
      <c r="K422">
        <f t="shared" si="13"/>
        <v>22.5</v>
      </c>
    </row>
    <row r="423" spans="1:11">
      <c r="A423" s="3">
        <v>422</v>
      </c>
      <c r="B423" s="2">
        <v>45097</v>
      </c>
      <c r="C423" s="3" t="s">
        <v>444</v>
      </c>
      <c r="D423" s="3" t="s">
        <v>16</v>
      </c>
      <c r="E423" s="3">
        <v>28</v>
      </c>
      <c r="F423" s="3" t="str" cm="1">
        <f t="array" ref="F423">_xlfn.IFS(E425&lt;30,"Young Adult", E425&gt;=50, "Senior",E425&gt;=30,"Adult")</f>
        <v>Senior</v>
      </c>
      <c r="G423" s="3" t="s">
        <v>17</v>
      </c>
      <c r="H423" s="3">
        <v>3</v>
      </c>
      <c r="I423" s="4">
        <v>30</v>
      </c>
      <c r="J423">
        <f t="shared" si="12"/>
        <v>90</v>
      </c>
      <c r="K423">
        <f t="shared" si="13"/>
        <v>1.3499999999999999</v>
      </c>
    </row>
    <row r="424" spans="1:11">
      <c r="A424" s="3">
        <v>423</v>
      </c>
      <c r="B424" s="2">
        <v>44993</v>
      </c>
      <c r="C424" s="3" t="s">
        <v>445</v>
      </c>
      <c r="D424" s="3" t="s">
        <v>16</v>
      </c>
      <c r="E424" s="3">
        <v>27</v>
      </c>
      <c r="F424" s="3" t="str" cm="1">
        <f t="array" ref="F424">_xlfn.IFS(E426&lt;30,"Young Adult", E426&gt;=50, "Senior",E426&gt;=30,"Adult")</f>
        <v>Senior</v>
      </c>
      <c r="G424" s="3" t="s">
        <v>17</v>
      </c>
      <c r="H424" s="3">
        <v>1</v>
      </c>
      <c r="I424" s="4">
        <v>25</v>
      </c>
      <c r="J424">
        <f t="shared" si="12"/>
        <v>25</v>
      </c>
      <c r="K424">
        <f t="shared" si="13"/>
        <v>0.375</v>
      </c>
    </row>
    <row r="425" spans="1:11">
      <c r="A425" s="3">
        <v>424</v>
      </c>
      <c r="B425" s="2">
        <v>45253</v>
      </c>
      <c r="C425" s="3" t="s">
        <v>446</v>
      </c>
      <c r="D425" s="3" t="s">
        <v>12</v>
      </c>
      <c r="E425" s="3">
        <v>57</v>
      </c>
      <c r="F425" s="3" t="str" cm="1">
        <f t="array" ref="F425">_xlfn.IFS(E427&lt;30,"Young Adult", E427&gt;=50, "Senior",E427&gt;=30,"Adult")</f>
        <v>Young Adult</v>
      </c>
      <c r="G425" s="3" t="s">
        <v>13</v>
      </c>
      <c r="H425" s="3">
        <v>4</v>
      </c>
      <c r="I425" s="4">
        <v>300</v>
      </c>
      <c r="J425">
        <f t="shared" si="12"/>
        <v>1200</v>
      </c>
      <c r="K425">
        <f t="shared" si="13"/>
        <v>18</v>
      </c>
    </row>
    <row r="426" spans="1:11">
      <c r="A426" s="3">
        <v>425</v>
      </c>
      <c r="B426" s="2">
        <v>45061</v>
      </c>
      <c r="C426" s="3" t="s">
        <v>447</v>
      </c>
      <c r="D426" s="3" t="s">
        <v>16</v>
      </c>
      <c r="E426" s="3">
        <v>55</v>
      </c>
      <c r="F426" s="3" t="str" cm="1">
        <f t="array" ref="F426">_xlfn.IFS(E428&lt;30,"Young Adult", E428&gt;=50, "Senior",E428&gt;=30,"Adult")</f>
        <v>Young Adult</v>
      </c>
      <c r="G426" s="3" t="s">
        <v>20</v>
      </c>
      <c r="H426" s="3">
        <v>4</v>
      </c>
      <c r="I426" s="4">
        <v>30</v>
      </c>
      <c r="J426">
        <f t="shared" si="12"/>
        <v>120</v>
      </c>
      <c r="K426">
        <f t="shared" si="13"/>
        <v>1.7999999999999998</v>
      </c>
    </row>
    <row r="427" spans="1:11">
      <c r="A427" s="3">
        <v>426</v>
      </c>
      <c r="B427" s="2">
        <v>45009</v>
      </c>
      <c r="C427" s="3" t="s">
        <v>448</v>
      </c>
      <c r="D427" s="3" t="s">
        <v>12</v>
      </c>
      <c r="E427" s="3">
        <v>23</v>
      </c>
      <c r="F427" s="3" t="str" cm="1">
        <f t="array" ref="F427">_xlfn.IFS(E429&lt;30,"Young Adult", E429&gt;=50, "Senior",E429&gt;=30,"Adult")</f>
        <v>Adult</v>
      </c>
      <c r="G427" s="3" t="s">
        <v>20</v>
      </c>
      <c r="H427" s="3">
        <v>3</v>
      </c>
      <c r="I427" s="4">
        <v>50</v>
      </c>
      <c r="J427">
        <f t="shared" si="12"/>
        <v>150</v>
      </c>
      <c r="K427">
        <f t="shared" si="13"/>
        <v>2.25</v>
      </c>
    </row>
    <row r="428" spans="1:11">
      <c r="A428" s="3">
        <v>427</v>
      </c>
      <c r="B428" s="2">
        <v>45153</v>
      </c>
      <c r="C428" s="3" t="s">
        <v>449</v>
      </c>
      <c r="D428" s="3" t="s">
        <v>12</v>
      </c>
      <c r="E428" s="3">
        <v>25</v>
      </c>
      <c r="F428" s="3" t="str" cm="1">
        <f t="array" ref="F428">_xlfn.IFS(E430&lt;30,"Young Adult", E430&gt;=50, "Senior",E430&gt;=30,"Adult")</f>
        <v>Senior</v>
      </c>
      <c r="G428" s="3" t="s">
        <v>20</v>
      </c>
      <c r="H428" s="3">
        <v>1</v>
      </c>
      <c r="I428" s="4">
        <v>25</v>
      </c>
      <c r="J428">
        <f t="shared" si="12"/>
        <v>25</v>
      </c>
      <c r="K428">
        <f t="shared" si="13"/>
        <v>0.375</v>
      </c>
    </row>
    <row r="429" spans="1:11">
      <c r="A429" s="3">
        <v>428</v>
      </c>
      <c r="B429" s="2">
        <v>45209</v>
      </c>
      <c r="C429" s="3" t="s">
        <v>450</v>
      </c>
      <c r="D429" s="3" t="s">
        <v>16</v>
      </c>
      <c r="E429" s="3">
        <v>40</v>
      </c>
      <c r="F429" s="3" t="str" cm="1">
        <f t="array" ref="F429">_xlfn.IFS(E431&lt;30,"Young Adult", E431&gt;=50, "Senior",E431&gt;=30,"Adult")</f>
        <v>Adult</v>
      </c>
      <c r="G429" s="3" t="s">
        <v>20</v>
      </c>
      <c r="H429" s="3">
        <v>4</v>
      </c>
      <c r="I429" s="4">
        <v>50</v>
      </c>
      <c r="J429">
        <f t="shared" si="12"/>
        <v>200</v>
      </c>
      <c r="K429">
        <f t="shared" si="13"/>
        <v>3</v>
      </c>
    </row>
    <row r="430" spans="1:11">
      <c r="A430" s="3">
        <v>429</v>
      </c>
      <c r="B430" s="2">
        <v>45288</v>
      </c>
      <c r="C430" s="3" t="s">
        <v>451</v>
      </c>
      <c r="D430" s="3" t="s">
        <v>12</v>
      </c>
      <c r="E430" s="3">
        <v>64</v>
      </c>
      <c r="F430" s="3" t="str" cm="1">
        <f t="array" ref="F430">_xlfn.IFS(E432&lt;30,"Young Adult", E432&gt;=50, "Senior",E432&gt;=30,"Adult")</f>
        <v>Senior</v>
      </c>
      <c r="G430" s="3" t="s">
        <v>20</v>
      </c>
      <c r="H430" s="3">
        <v>2</v>
      </c>
      <c r="I430" s="4">
        <v>25</v>
      </c>
      <c r="J430">
        <f t="shared" si="12"/>
        <v>50</v>
      </c>
      <c r="K430">
        <f t="shared" si="13"/>
        <v>0.75</v>
      </c>
    </row>
    <row r="431" spans="1:11">
      <c r="A431" s="3">
        <v>430</v>
      </c>
      <c r="B431" s="2">
        <v>45145</v>
      </c>
      <c r="C431" s="3" t="s">
        <v>452</v>
      </c>
      <c r="D431" s="3" t="s">
        <v>16</v>
      </c>
      <c r="E431" s="3">
        <v>43</v>
      </c>
      <c r="F431" s="3" t="str" cm="1">
        <f t="array" ref="F431">_xlfn.IFS(E433&lt;30,"Young Adult", E433&gt;=50, "Senior",E433&gt;=30,"Adult")</f>
        <v>Senior</v>
      </c>
      <c r="G431" s="3" t="s">
        <v>20</v>
      </c>
      <c r="H431" s="3">
        <v>3</v>
      </c>
      <c r="I431" s="4">
        <v>300</v>
      </c>
      <c r="J431">
        <f t="shared" si="12"/>
        <v>900</v>
      </c>
      <c r="K431">
        <f t="shared" si="13"/>
        <v>13.5</v>
      </c>
    </row>
    <row r="432" spans="1:11">
      <c r="A432" s="3">
        <v>431</v>
      </c>
      <c r="B432" s="2">
        <v>45214</v>
      </c>
      <c r="C432" s="3" t="s">
        <v>453</v>
      </c>
      <c r="D432" s="3" t="s">
        <v>12</v>
      </c>
      <c r="E432" s="3">
        <v>63</v>
      </c>
      <c r="F432" s="3" t="str" cm="1">
        <f t="array" ref="F432">_xlfn.IFS(E434&lt;30,"Young Adult", E434&gt;=50, "Senior",E434&gt;=30,"Adult")</f>
        <v>Young Adult</v>
      </c>
      <c r="G432" s="3" t="s">
        <v>20</v>
      </c>
      <c r="H432" s="3">
        <v>4</v>
      </c>
      <c r="I432" s="4">
        <v>300</v>
      </c>
      <c r="J432">
        <f t="shared" si="12"/>
        <v>1200</v>
      </c>
      <c r="K432">
        <f t="shared" si="13"/>
        <v>18</v>
      </c>
    </row>
    <row r="433" spans="1:11">
      <c r="A433" s="3">
        <v>432</v>
      </c>
      <c r="B433" s="2">
        <v>44931</v>
      </c>
      <c r="C433" s="3" t="s">
        <v>454</v>
      </c>
      <c r="D433" s="3" t="s">
        <v>16</v>
      </c>
      <c r="E433" s="3">
        <v>60</v>
      </c>
      <c r="F433" s="3" t="str" cm="1">
        <f t="array" ref="F433">_xlfn.IFS(E435&lt;30,"Young Adult", E435&gt;=50, "Senior",E435&gt;=30,"Adult")</f>
        <v>Adult</v>
      </c>
      <c r="G433" s="3" t="s">
        <v>20</v>
      </c>
      <c r="H433" s="3">
        <v>2</v>
      </c>
      <c r="I433" s="4">
        <v>500</v>
      </c>
      <c r="J433">
        <f t="shared" si="12"/>
        <v>1000</v>
      </c>
      <c r="K433">
        <f t="shared" si="13"/>
        <v>15</v>
      </c>
    </row>
    <row r="434" spans="1:11">
      <c r="A434" s="3">
        <v>433</v>
      </c>
      <c r="B434" s="2">
        <v>44984</v>
      </c>
      <c r="C434" s="3" t="s">
        <v>455</v>
      </c>
      <c r="D434" s="3" t="s">
        <v>12</v>
      </c>
      <c r="E434" s="3">
        <v>29</v>
      </c>
      <c r="F434" s="3" t="str" cm="1">
        <f t="array" ref="F434">_xlfn.IFS(E436&lt;30,"Young Adult", E436&gt;=50, "Senior",E436&gt;=30,"Adult")</f>
        <v>Adult</v>
      </c>
      <c r="G434" s="3" t="s">
        <v>13</v>
      </c>
      <c r="H434" s="3">
        <v>4</v>
      </c>
      <c r="I434" s="4">
        <v>50</v>
      </c>
      <c r="J434">
        <f t="shared" si="12"/>
        <v>200</v>
      </c>
      <c r="K434">
        <f t="shared" si="13"/>
        <v>3</v>
      </c>
    </row>
    <row r="435" spans="1:11">
      <c r="A435" s="3">
        <v>434</v>
      </c>
      <c r="B435" s="2">
        <v>44965</v>
      </c>
      <c r="C435" s="3" t="s">
        <v>456</v>
      </c>
      <c r="D435" s="3" t="s">
        <v>16</v>
      </c>
      <c r="E435" s="3">
        <v>43</v>
      </c>
      <c r="F435" s="3" t="str" cm="1">
        <f t="array" ref="F435">_xlfn.IFS(E437&lt;30,"Young Adult", E437&gt;=50, "Senior",E437&gt;=30,"Adult")</f>
        <v>Senior</v>
      </c>
      <c r="G435" s="3" t="s">
        <v>20</v>
      </c>
      <c r="H435" s="3">
        <v>2</v>
      </c>
      <c r="I435" s="4">
        <v>25</v>
      </c>
      <c r="J435">
        <f t="shared" si="12"/>
        <v>50</v>
      </c>
      <c r="K435">
        <f t="shared" si="13"/>
        <v>0.75</v>
      </c>
    </row>
    <row r="436" spans="1:11">
      <c r="A436" s="3">
        <v>435</v>
      </c>
      <c r="B436" s="2">
        <v>45280</v>
      </c>
      <c r="C436" s="3" t="s">
        <v>457</v>
      </c>
      <c r="D436" s="3" t="s">
        <v>16</v>
      </c>
      <c r="E436" s="3">
        <v>30</v>
      </c>
      <c r="F436" s="3" t="str" cm="1">
        <f t="array" ref="F436">_xlfn.IFS(E438&lt;30,"Young Adult", E438&gt;=50, "Senior",E438&gt;=30,"Adult")</f>
        <v>Adult</v>
      </c>
      <c r="G436" s="3" t="s">
        <v>13</v>
      </c>
      <c r="H436" s="3">
        <v>3</v>
      </c>
      <c r="I436" s="4">
        <v>300</v>
      </c>
      <c r="J436">
        <f t="shared" si="12"/>
        <v>900</v>
      </c>
      <c r="K436">
        <f t="shared" si="13"/>
        <v>13.5</v>
      </c>
    </row>
    <row r="437" spans="1:11">
      <c r="A437" s="3">
        <v>436</v>
      </c>
      <c r="B437" s="2">
        <v>45003</v>
      </c>
      <c r="C437" s="3" t="s">
        <v>458</v>
      </c>
      <c r="D437" s="3" t="s">
        <v>16</v>
      </c>
      <c r="E437" s="3">
        <v>57</v>
      </c>
      <c r="F437" s="3" t="str" cm="1">
        <f t="array" ref="F437">_xlfn.IFS(E439&lt;30,"Young Adult", E439&gt;=50, "Senior",E439&gt;=30,"Adult")</f>
        <v>Adult</v>
      </c>
      <c r="G437" s="3" t="s">
        <v>17</v>
      </c>
      <c r="H437" s="3">
        <v>4</v>
      </c>
      <c r="I437" s="4">
        <v>30</v>
      </c>
      <c r="J437">
        <f t="shared" si="12"/>
        <v>120</v>
      </c>
      <c r="K437">
        <f t="shared" si="13"/>
        <v>1.7999999999999998</v>
      </c>
    </row>
    <row r="438" spans="1:11">
      <c r="A438" s="3">
        <v>437</v>
      </c>
      <c r="B438" s="2">
        <v>45206</v>
      </c>
      <c r="C438" s="3" t="s">
        <v>459</v>
      </c>
      <c r="D438" s="3" t="s">
        <v>16</v>
      </c>
      <c r="E438" s="3">
        <v>35</v>
      </c>
      <c r="F438" s="3" t="str" cm="1">
        <f t="array" ref="F438">_xlfn.IFS(E440&lt;30,"Young Adult", E440&gt;=50, "Senior",E440&gt;=30,"Adult")</f>
        <v>Senior</v>
      </c>
      <c r="G438" s="3" t="s">
        <v>20</v>
      </c>
      <c r="H438" s="3">
        <v>4</v>
      </c>
      <c r="I438" s="4">
        <v>300</v>
      </c>
      <c r="J438">
        <f t="shared" si="12"/>
        <v>1200</v>
      </c>
      <c r="K438">
        <f t="shared" si="13"/>
        <v>18</v>
      </c>
    </row>
    <row r="439" spans="1:11">
      <c r="A439" s="3">
        <v>438</v>
      </c>
      <c r="B439" s="2">
        <v>44945</v>
      </c>
      <c r="C439" s="3" t="s">
        <v>460</v>
      </c>
      <c r="D439" s="3" t="s">
        <v>16</v>
      </c>
      <c r="E439" s="3">
        <v>42</v>
      </c>
      <c r="F439" s="3" t="str" cm="1">
        <f t="array" ref="F439">_xlfn.IFS(E441&lt;30,"Young Adult", E441&gt;=50, "Senior",E441&gt;=30,"Adult")</f>
        <v>Senior</v>
      </c>
      <c r="G439" s="3" t="s">
        <v>17</v>
      </c>
      <c r="H439" s="3">
        <v>1</v>
      </c>
      <c r="I439" s="4">
        <v>30</v>
      </c>
      <c r="J439">
        <f t="shared" si="12"/>
        <v>30</v>
      </c>
      <c r="K439">
        <f t="shared" si="13"/>
        <v>0.44999999999999996</v>
      </c>
    </row>
    <row r="440" spans="1:11">
      <c r="A440" s="3">
        <v>439</v>
      </c>
      <c r="B440" s="2">
        <v>45116</v>
      </c>
      <c r="C440" s="3" t="s">
        <v>461</v>
      </c>
      <c r="D440" s="3" t="s">
        <v>12</v>
      </c>
      <c r="E440" s="3">
        <v>50</v>
      </c>
      <c r="F440" s="3" t="str" cm="1">
        <f t="array" ref="F440">_xlfn.IFS(E442&lt;30,"Young Adult", E442&gt;=50, "Senior",E442&gt;=30,"Adult")</f>
        <v>Senior</v>
      </c>
      <c r="G440" s="3" t="s">
        <v>17</v>
      </c>
      <c r="H440" s="3">
        <v>3</v>
      </c>
      <c r="I440" s="4">
        <v>25</v>
      </c>
      <c r="J440">
        <f t="shared" si="12"/>
        <v>75</v>
      </c>
      <c r="K440">
        <f t="shared" si="13"/>
        <v>1.125</v>
      </c>
    </row>
    <row r="441" spans="1:11">
      <c r="A441" s="3">
        <v>440</v>
      </c>
      <c r="B441" s="2">
        <v>45225</v>
      </c>
      <c r="C441" s="3" t="s">
        <v>462</v>
      </c>
      <c r="D441" s="3" t="s">
        <v>12</v>
      </c>
      <c r="E441" s="3">
        <v>64</v>
      </c>
      <c r="F441" s="3" t="str" cm="1">
        <f t="array" ref="F441">_xlfn.IFS(E443&lt;30,"Young Adult", E443&gt;=50, "Senior",E443&gt;=30,"Adult")</f>
        <v>Senior</v>
      </c>
      <c r="G441" s="3" t="s">
        <v>17</v>
      </c>
      <c r="H441" s="3">
        <v>2</v>
      </c>
      <c r="I441" s="4">
        <v>300</v>
      </c>
      <c r="J441">
        <f t="shared" si="12"/>
        <v>600</v>
      </c>
      <c r="K441">
        <f t="shared" si="13"/>
        <v>9</v>
      </c>
    </row>
    <row r="442" spans="1:11">
      <c r="A442" s="3">
        <v>441</v>
      </c>
      <c r="B442" s="2">
        <v>45209</v>
      </c>
      <c r="C442" s="3" t="s">
        <v>463</v>
      </c>
      <c r="D442" s="3" t="s">
        <v>12</v>
      </c>
      <c r="E442" s="3">
        <v>57</v>
      </c>
      <c r="F442" s="3" t="str" cm="1">
        <f t="array" ref="F442">_xlfn.IFS(E444&lt;30,"Young Adult", E444&gt;=50, "Senior",E444&gt;=30,"Adult")</f>
        <v>Young Adult</v>
      </c>
      <c r="G442" s="3" t="s">
        <v>13</v>
      </c>
      <c r="H442" s="3">
        <v>4</v>
      </c>
      <c r="I442" s="4">
        <v>300</v>
      </c>
      <c r="J442">
        <f t="shared" si="12"/>
        <v>1200</v>
      </c>
      <c r="K442">
        <f t="shared" si="13"/>
        <v>18</v>
      </c>
    </row>
    <row r="443" spans="1:11">
      <c r="A443" s="3">
        <v>442</v>
      </c>
      <c r="B443" s="2">
        <v>45002</v>
      </c>
      <c r="C443" s="3" t="s">
        <v>464</v>
      </c>
      <c r="D443" s="3" t="s">
        <v>16</v>
      </c>
      <c r="E443" s="3">
        <v>60</v>
      </c>
      <c r="F443" s="3" t="str" cm="1">
        <f t="array" ref="F443">_xlfn.IFS(E445&lt;30,"Young Adult", E445&gt;=50, "Senior",E445&gt;=30,"Adult")</f>
        <v>Senior</v>
      </c>
      <c r="G443" s="3" t="s">
        <v>17</v>
      </c>
      <c r="H443" s="3">
        <v>4</v>
      </c>
      <c r="I443" s="4">
        <v>25</v>
      </c>
      <c r="J443">
        <f t="shared" si="12"/>
        <v>100</v>
      </c>
      <c r="K443">
        <f t="shared" si="13"/>
        <v>1.5</v>
      </c>
    </row>
    <row r="444" spans="1:11">
      <c r="A444" s="3">
        <v>443</v>
      </c>
      <c r="B444" s="2">
        <v>45147</v>
      </c>
      <c r="C444" s="3" t="s">
        <v>465</v>
      </c>
      <c r="D444" s="3" t="s">
        <v>12</v>
      </c>
      <c r="E444" s="3">
        <v>29</v>
      </c>
      <c r="F444" s="3" t="str" cm="1">
        <f t="array" ref="F444">_xlfn.IFS(E446&lt;30,"Young Adult", E446&gt;=50, "Senior",E446&gt;=30,"Adult")</f>
        <v>Senior</v>
      </c>
      <c r="G444" s="3" t="s">
        <v>17</v>
      </c>
      <c r="H444" s="3">
        <v>2</v>
      </c>
      <c r="I444" s="4">
        <v>300</v>
      </c>
      <c r="J444">
        <f t="shared" si="12"/>
        <v>600</v>
      </c>
      <c r="K444">
        <f t="shared" si="13"/>
        <v>9</v>
      </c>
    </row>
    <row r="445" spans="1:11">
      <c r="A445" s="3">
        <v>444</v>
      </c>
      <c r="B445" s="2">
        <v>44992</v>
      </c>
      <c r="C445" s="3" t="s">
        <v>466</v>
      </c>
      <c r="D445" s="3" t="s">
        <v>16</v>
      </c>
      <c r="E445" s="3">
        <v>61</v>
      </c>
      <c r="F445" s="3" t="str" cm="1">
        <f t="array" ref="F445">_xlfn.IFS(E447&lt;30,"Young Adult", E447&gt;=50, "Senior",E447&gt;=30,"Adult")</f>
        <v>Young Adult</v>
      </c>
      <c r="G445" s="3" t="s">
        <v>17</v>
      </c>
      <c r="H445" s="3">
        <v>3</v>
      </c>
      <c r="I445" s="4">
        <v>30</v>
      </c>
      <c r="J445">
        <f t="shared" si="12"/>
        <v>90</v>
      </c>
      <c r="K445">
        <f t="shared" si="13"/>
        <v>1.3499999999999999</v>
      </c>
    </row>
    <row r="446" spans="1:11">
      <c r="A446" s="3">
        <v>445</v>
      </c>
      <c r="B446" s="2">
        <v>44948</v>
      </c>
      <c r="C446" s="3" t="s">
        <v>467</v>
      </c>
      <c r="D446" s="3" t="s">
        <v>16</v>
      </c>
      <c r="E446" s="3">
        <v>53</v>
      </c>
      <c r="F446" s="3" t="str" cm="1">
        <f t="array" ref="F446">_xlfn.IFS(E448&lt;30,"Young Adult", E448&gt;=50, "Senior",E448&gt;=30,"Adult")</f>
        <v>Young Adult</v>
      </c>
      <c r="G446" s="3" t="s">
        <v>20</v>
      </c>
      <c r="H446" s="3">
        <v>1</v>
      </c>
      <c r="I446" s="4">
        <v>300</v>
      </c>
      <c r="J446">
        <f t="shared" si="12"/>
        <v>300</v>
      </c>
      <c r="K446">
        <f t="shared" si="13"/>
        <v>4.5</v>
      </c>
    </row>
    <row r="447" spans="1:11">
      <c r="A447" s="3">
        <v>446</v>
      </c>
      <c r="B447" s="2">
        <v>45084</v>
      </c>
      <c r="C447" s="3" t="s">
        <v>468</v>
      </c>
      <c r="D447" s="3" t="s">
        <v>12</v>
      </c>
      <c r="E447" s="3">
        <v>21</v>
      </c>
      <c r="F447" s="3" t="str" cm="1">
        <f t="array" ref="F447">_xlfn.IFS(E449&lt;30,"Young Adult", E449&gt;=50, "Senior",E449&gt;=30,"Adult")</f>
        <v>Senior</v>
      </c>
      <c r="G447" s="3" t="s">
        <v>20</v>
      </c>
      <c r="H447" s="3">
        <v>1</v>
      </c>
      <c r="I447" s="4">
        <v>50</v>
      </c>
      <c r="J447">
        <f t="shared" si="12"/>
        <v>50</v>
      </c>
      <c r="K447">
        <f t="shared" si="13"/>
        <v>0.75</v>
      </c>
    </row>
    <row r="448" spans="1:11">
      <c r="A448" s="3">
        <v>447</v>
      </c>
      <c r="B448" s="2">
        <v>45113</v>
      </c>
      <c r="C448" s="3" t="s">
        <v>469</v>
      </c>
      <c r="D448" s="3" t="s">
        <v>12</v>
      </c>
      <c r="E448" s="3">
        <v>22</v>
      </c>
      <c r="F448" s="3" t="str" cm="1">
        <f t="array" ref="F448">_xlfn.IFS(E450&lt;30,"Young Adult", E450&gt;=50, "Senior",E450&gt;=30,"Adult")</f>
        <v>Young Adult</v>
      </c>
      <c r="G448" s="3" t="s">
        <v>13</v>
      </c>
      <c r="H448" s="3">
        <v>4</v>
      </c>
      <c r="I448" s="4">
        <v>500</v>
      </c>
      <c r="J448">
        <f t="shared" si="12"/>
        <v>2000</v>
      </c>
      <c r="K448">
        <f t="shared" si="13"/>
        <v>30</v>
      </c>
    </row>
    <row r="449" spans="1:11">
      <c r="A449" s="3">
        <v>448</v>
      </c>
      <c r="B449" s="2">
        <v>44947</v>
      </c>
      <c r="C449" s="3" t="s">
        <v>470</v>
      </c>
      <c r="D449" s="3" t="s">
        <v>16</v>
      </c>
      <c r="E449" s="3">
        <v>54</v>
      </c>
      <c r="F449" s="3" t="str" cm="1">
        <f t="array" ref="F449">_xlfn.IFS(E451&lt;30,"Young Adult", E451&gt;=50, "Senior",E451&gt;=30,"Adult")</f>
        <v>Senior</v>
      </c>
      <c r="G449" s="3" t="s">
        <v>13</v>
      </c>
      <c r="H449" s="3">
        <v>2</v>
      </c>
      <c r="I449" s="4">
        <v>30</v>
      </c>
      <c r="J449">
        <f t="shared" si="12"/>
        <v>60</v>
      </c>
      <c r="K449">
        <f t="shared" si="13"/>
        <v>0.89999999999999991</v>
      </c>
    </row>
    <row r="450" spans="1:11">
      <c r="A450" s="3">
        <v>449</v>
      </c>
      <c r="B450" s="2">
        <v>45110</v>
      </c>
      <c r="C450" s="3" t="s">
        <v>471</v>
      </c>
      <c r="D450" s="3" t="s">
        <v>12</v>
      </c>
      <c r="E450" s="3">
        <v>25</v>
      </c>
      <c r="F450" s="3" t="str" cm="1">
        <f t="array" ref="F450">_xlfn.IFS(E452&lt;30,"Young Adult", E452&gt;=50, "Senior",E452&gt;=30,"Adult")</f>
        <v>Adult</v>
      </c>
      <c r="G450" s="3" t="s">
        <v>20</v>
      </c>
      <c r="H450" s="3">
        <v>4</v>
      </c>
      <c r="I450" s="4">
        <v>50</v>
      </c>
      <c r="J450">
        <f t="shared" ref="J450:J513" si="14">H450*I450</f>
        <v>200</v>
      </c>
      <c r="K450">
        <f t="shared" ref="K450:K513" si="15">J450*$N$3</f>
        <v>3</v>
      </c>
    </row>
    <row r="451" spans="1:11">
      <c r="A451" s="3">
        <v>450</v>
      </c>
      <c r="B451" s="2">
        <v>45034</v>
      </c>
      <c r="C451" s="3" t="s">
        <v>472</v>
      </c>
      <c r="D451" s="3" t="s">
        <v>16</v>
      </c>
      <c r="E451" s="3">
        <v>59</v>
      </c>
      <c r="F451" s="3" t="str" cm="1">
        <f t="array" ref="F451">_xlfn.IFS(E453&lt;30,"Young Adult", E453&gt;=50, "Senior",E453&gt;=30,"Adult")</f>
        <v>Adult</v>
      </c>
      <c r="G451" s="3" t="s">
        <v>13</v>
      </c>
      <c r="H451" s="3">
        <v>2</v>
      </c>
      <c r="I451" s="4">
        <v>25</v>
      </c>
      <c r="J451">
        <f t="shared" si="14"/>
        <v>50</v>
      </c>
      <c r="K451">
        <f t="shared" si="15"/>
        <v>0.75</v>
      </c>
    </row>
    <row r="452" spans="1:11">
      <c r="A452" s="3">
        <v>451</v>
      </c>
      <c r="B452" s="2">
        <v>45276</v>
      </c>
      <c r="C452" s="3" t="s">
        <v>473</v>
      </c>
      <c r="D452" s="3" t="s">
        <v>16</v>
      </c>
      <c r="E452" s="3">
        <v>45</v>
      </c>
      <c r="F452" s="3" t="str" cm="1">
        <f t="array" ref="F452">_xlfn.IFS(E454&lt;30,"Young Adult", E454&gt;=50, "Senior",E454&gt;=30,"Adult")</f>
        <v>Young Adult</v>
      </c>
      <c r="G452" s="3" t="s">
        <v>20</v>
      </c>
      <c r="H452" s="3">
        <v>1</v>
      </c>
      <c r="I452" s="4">
        <v>30</v>
      </c>
      <c r="J452">
        <f t="shared" si="14"/>
        <v>30</v>
      </c>
      <c r="K452">
        <f t="shared" si="15"/>
        <v>0.44999999999999996</v>
      </c>
    </row>
    <row r="453" spans="1:11">
      <c r="A453" s="3">
        <v>452</v>
      </c>
      <c r="B453" s="2">
        <v>45054</v>
      </c>
      <c r="C453" s="3" t="s">
        <v>474</v>
      </c>
      <c r="D453" s="3" t="s">
        <v>16</v>
      </c>
      <c r="E453" s="3">
        <v>48</v>
      </c>
      <c r="F453" s="3" t="str" cm="1">
        <f t="array" ref="F453">_xlfn.IFS(E455&lt;30,"Young Adult", E455&gt;=50, "Senior",E455&gt;=30,"Adult")</f>
        <v>Adult</v>
      </c>
      <c r="G453" s="3" t="s">
        <v>17</v>
      </c>
      <c r="H453" s="3">
        <v>3</v>
      </c>
      <c r="I453" s="4">
        <v>500</v>
      </c>
      <c r="J453">
        <f t="shared" si="14"/>
        <v>1500</v>
      </c>
      <c r="K453">
        <f t="shared" si="15"/>
        <v>22.5</v>
      </c>
    </row>
    <row r="454" spans="1:11">
      <c r="A454" s="3">
        <v>453</v>
      </c>
      <c r="B454" s="2">
        <v>45268</v>
      </c>
      <c r="C454" s="3" t="s">
        <v>475</v>
      </c>
      <c r="D454" s="3" t="s">
        <v>16</v>
      </c>
      <c r="E454" s="3">
        <v>26</v>
      </c>
      <c r="F454" s="3" t="str" cm="1">
        <f t="array" ref="F454">_xlfn.IFS(E456&lt;30,"Young Adult", E456&gt;=50, "Senior",E456&gt;=30,"Adult")</f>
        <v>Adult</v>
      </c>
      <c r="G454" s="3" t="s">
        <v>17</v>
      </c>
      <c r="H454" s="3">
        <v>2</v>
      </c>
      <c r="I454" s="4">
        <v>500</v>
      </c>
      <c r="J454">
        <f t="shared" si="14"/>
        <v>1000</v>
      </c>
      <c r="K454">
        <f t="shared" si="15"/>
        <v>15</v>
      </c>
    </row>
    <row r="455" spans="1:11">
      <c r="A455" s="3">
        <v>454</v>
      </c>
      <c r="B455" s="2">
        <v>44979</v>
      </c>
      <c r="C455" s="3" t="s">
        <v>476</v>
      </c>
      <c r="D455" s="3" t="s">
        <v>16</v>
      </c>
      <c r="E455" s="3">
        <v>46</v>
      </c>
      <c r="F455" s="3" t="str" cm="1">
        <f t="array" ref="F455">_xlfn.IFS(E457&lt;30,"Young Adult", E457&gt;=50, "Senior",E457&gt;=30,"Adult")</f>
        <v>Senior</v>
      </c>
      <c r="G455" s="3" t="s">
        <v>13</v>
      </c>
      <c r="H455" s="3">
        <v>1</v>
      </c>
      <c r="I455" s="4">
        <v>25</v>
      </c>
      <c r="J455">
        <f t="shared" si="14"/>
        <v>25</v>
      </c>
      <c r="K455">
        <f t="shared" si="15"/>
        <v>0.375</v>
      </c>
    </row>
    <row r="456" spans="1:11">
      <c r="A456" s="3">
        <v>455</v>
      </c>
      <c r="B456" s="2">
        <v>45108</v>
      </c>
      <c r="C456" s="3" t="s">
        <v>477</v>
      </c>
      <c r="D456" s="3" t="s">
        <v>12</v>
      </c>
      <c r="E456" s="3">
        <v>31</v>
      </c>
      <c r="F456" s="3" t="str" cm="1">
        <f t="array" ref="F456">_xlfn.IFS(E458&lt;30,"Young Adult", E458&gt;=50, "Senior",E458&gt;=30,"Adult")</f>
        <v>Senior</v>
      </c>
      <c r="G456" s="3" t="s">
        <v>20</v>
      </c>
      <c r="H456" s="3">
        <v>4</v>
      </c>
      <c r="I456" s="4">
        <v>25</v>
      </c>
      <c r="J456">
        <f t="shared" si="14"/>
        <v>100</v>
      </c>
      <c r="K456">
        <f t="shared" si="15"/>
        <v>1.5</v>
      </c>
    </row>
    <row r="457" spans="1:11">
      <c r="A457" s="3">
        <v>456</v>
      </c>
      <c r="B457" s="2">
        <v>45213</v>
      </c>
      <c r="C457" s="3" t="s">
        <v>478</v>
      </c>
      <c r="D457" s="3" t="s">
        <v>12</v>
      </c>
      <c r="E457" s="3">
        <v>57</v>
      </c>
      <c r="F457" s="3" t="str" cm="1">
        <f t="array" ref="F457">_xlfn.IFS(E459&lt;30,"Young Adult", E459&gt;=50, "Senior",E459&gt;=30,"Adult")</f>
        <v>Adult</v>
      </c>
      <c r="G457" s="3" t="s">
        <v>20</v>
      </c>
      <c r="H457" s="3">
        <v>2</v>
      </c>
      <c r="I457" s="4">
        <v>30</v>
      </c>
      <c r="J457">
        <f t="shared" si="14"/>
        <v>60</v>
      </c>
      <c r="K457">
        <f t="shared" si="15"/>
        <v>0.89999999999999991</v>
      </c>
    </row>
    <row r="458" spans="1:11">
      <c r="A458" s="3">
        <v>457</v>
      </c>
      <c r="B458" s="2">
        <v>45135</v>
      </c>
      <c r="C458" s="3" t="s">
        <v>479</v>
      </c>
      <c r="D458" s="3" t="s">
        <v>16</v>
      </c>
      <c r="E458" s="3">
        <v>58</v>
      </c>
      <c r="F458" s="3" t="str" cm="1">
        <f t="array" ref="F458">_xlfn.IFS(E460&lt;30,"Young Adult", E460&gt;=50, "Senior",E460&gt;=30,"Adult")</f>
        <v>Young Adult</v>
      </c>
      <c r="G458" s="3" t="s">
        <v>13</v>
      </c>
      <c r="H458" s="3">
        <v>3</v>
      </c>
      <c r="I458" s="4">
        <v>300</v>
      </c>
      <c r="J458">
        <f t="shared" si="14"/>
        <v>900</v>
      </c>
      <c r="K458">
        <f t="shared" si="15"/>
        <v>13.5</v>
      </c>
    </row>
    <row r="459" spans="1:11">
      <c r="A459" s="3">
        <v>458</v>
      </c>
      <c r="B459" s="2">
        <v>45244</v>
      </c>
      <c r="C459" s="3" t="s">
        <v>480</v>
      </c>
      <c r="D459" s="3" t="s">
        <v>16</v>
      </c>
      <c r="E459" s="3">
        <v>39</v>
      </c>
      <c r="F459" s="3" t="str" cm="1">
        <f t="array" ref="F459">_xlfn.IFS(E461&lt;30,"Young Adult", E461&gt;=50, "Senior",E461&gt;=30,"Adult")</f>
        <v>Adult</v>
      </c>
      <c r="G459" s="3" t="s">
        <v>20</v>
      </c>
      <c r="H459" s="3">
        <v>4</v>
      </c>
      <c r="I459" s="4">
        <v>25</v>
      </c>
      <c r="J459">
        <f t="shared" si="14"/>
        <v>100</v>
      </c>
      <c r="K459">
        <f t="shared" si="15"/>
        <v>1.5</v>
      </c>
    </row>
    <row r="460" spans="1:11">
      <c r="A460" s="3">
        <v>459</v>
      </c>
      <c r="B460" s="2">
        <v>45006</v>
      </c>
      <c r="C460" s="3" t="s">
        <v>481</v>
      </c>
      <c r="D460" s="3" t="s">
        <v>12</v>
      </c>
      <c r="E460" s="3">
        <v>28</v>
      </c>
      <c r="F460" s="3" t="str" cm="1">
        <f t="array" ref="F460">_xlfn.IFS(E462&lt;30,"Young Adult", E462&gt;=50, "Senior",E462&gt;=30,"Adult")</f>
        <v>Young Adult</v>
      </c>
      <c r="G460" s="3" t="s">
        <v>17</v>
      </c>
      <c r="H460" s="3">
        <v>4</v>
      </c>
      <c r="I460" s="4">
        <v>300</v>
      </c>
      <c r="J460">
        <f t="shared" si="14"/>
        <v>1200</v>
      </c>
      <c r="K460">
        <f t="shared" si="15"/>
        <v>18</v>
      </c>
    </row>
    <row r="461" spans="1:11">
      <c r="A461" s="3">
        <v>460</v>
      </c>
      <c r="B461" s="2">
        <v>45048</v>
      </c>
      <c r="C461" s="3" t="s">
        <v>482</v>
      </c>
      <c r="D461" s="3" t="s">
        <v>12</v>
      </c>
      <c r="E461" s="3">
        <v>40</v>
      </c>
      <c r="F461" s="3" t="str" cm="1">
        <f t="array" ref="F461">_xlfn.IFS(E463&lt;30,"Young Adult", E463&gt;=50, "Senior",E463&gt;=30,"Adult")</f>
        <v>Senior</v>
      </c>
      <c r="G461" s="3" t="s">
        <v>13</v>
      </c>
      <c r="H461" s="3">
        <v>1</v>
      </c>
      <c r="I461" s="4">
        <v>50</v>
      </c>
      <c r="J461">
        <f t="shared" si="14"/>
        <v>50</v>
      </c>
      <c r="K461">
        <f t="shared" si="15"/>
        <v>0.75</v>
      </c>
    </row>
    <row r="462" spans="1:11">
      <c r="A462" s="3">
        <v>461</v>
      </c>
      <c r="B462" s="2">
        <v>45010</v>
      </c>
      <c r="C462" s="3" t="s">
        <v>483</v>
      </c>
      <c r="D462" s="3" t="s">
        <v>16</v>
      </c>
      <c r="E462" s="3">
        <v>18</v>
      </c>
      <c r="F462" s="3" t="str" cm="1">
        <f t="array" ref="F462">_xlfn.IFS(E464&lt;30,"Young Adult", E464&gt;=50, "Senior",E464&gt;=30,"Adult")</f>
        <v>Senior</v>
      </c>
      <c r="G462" s="3" t="s">
        <v>13</v>
      </c>
      <c r="H462" s="3">
        <v>2</v>
      </c>
      <c r="I462" s="4">
        <v>500</v>
      </c>
      <c r="J462">
        <f t="shared" si="14"/>
        <v>1000</v>
      </c>
      <c r="K462">
        <f t="shared" si="15"/>
        <v>15</v>
      </c>
    </row>
    <row r="463" spans="1:11">
      <c r="A463" s="3">
        <v>462</v>
      </c>
      <c r="B463" s="2">
        <v>45017</v>
      </c>
      <c r="C463" s="3" t="s">
        <v>484</v>
      </c>
      <c r="D463" s="3" t="s">
        <v>12</v>
      </c>
      <c r="E463" s="3">
        <v>63</v>
      </c>
      <c r="F463" s="3" t="str" cm="1">
        <f t="array" ref="F463">_xlfn.IFS(E465&lt;30,"Young Adult", E465&gt;=50, "Senior",E465&gt;=30,"Adult")</f>
        <v>Adult</v>
      </c>
      <c r="G463" s="3" t="s">
        <v>20</v>
      </c>
      <c r="H463" s="3">
        <v>4</v>
      </c>
      <c r="I463" s="4">
        <v>300</v>
      </c>
      <c r="J463">
        <f t="shared" si="14"/>
        <v>1200</v>
      </c>
      <c r="K463">
        <f t="shared" si="15"/>
        <v>18</v>
      </c>
    </row>
    <row r="464" spans="1:11">
      <c r="A464" s="3">
        <v>463</v>
      </c>
      <c r="B464" s="2">
        <v>45138</v>
      </c>
      <c r="C464" s="3" t="s">
        <v>485</v>
      </c>
      <c r="D464" s="3" t="s">
        <v>16</v>
      </c>
      <c r="E464" s="3">
        <v>54</v>
      </c>
      <c r="F464" s="3" t="str" cm="1">
        <f t="array" ref="F464">_xlfn.IFS(E466&lt;30,"Young Adult", E466&gt;=50, "Senior",E466&gt;=30,"Adult")</f>
        <v>Adult</v>
      </c>
      <c r="G464" s="3" t="s">
        <v>13</v>
      </c>
      <c r="H464" s="3">
        <v>3</v>
      </c>
      <c r="I464" s="4">
        <v>500</v>
      </c>
      <c r="J464">
        <f t="shared" si="14"/>
        <v>1500</v>
      </c>
      <c r="K464">
        <f t="shared" si="15"/>
        <v>22.5</v>
      </c>
    </row>
    <row r="465" spans="1:11">
      <c r="A465" s="3">
        <v>464</v>
      </c>
      <c r="B465" s="2">
        <v>44939</v>
      </c>
      <c r="C465" s="3" t="s">
        <v>486</v>
      </c>
      <c r="D465" s="3" t="s">
        <v>12</v>
      </c>
      <c r="E465" s="3">
        <v>38</v>
      </c>
      <c r="F465" s="3" t="str" cm="1">
        <f t="array" ref="F465">_xlfn.IFS(E467&lt;30,"Young Adult", E467&gt;=50, "Senior",E467&gt;=30,"Adult")</f>
        <v>Senior</v>
      </c>
      <c r="G465" s="3" t="s">
        <v>20</v>
      </c>
      <c r="H465" s="3">
        <v>2</v>
      </c>
      <c r="I465" s="4">
        <v>300</v>
      </c>
      <c r="J465">
        <f t="shared" si="14"/>
        <v>600</v>
      </c>
      <c r="K465">
        <f t="shared" si="15"/>
        <v>9</v>
      </c>
    </row>
    <row r="466" spans="1:11">
      <c r="A466" s="3">
        <v>465</v>
      </c>
      <c r="B466" s="2">
        <v>45018</v>
      </c>
      <c r="C466" s="3" t="s">
        <v>487</v>
      </c>
      <c r="D466" s="3" t="s">
        <v>16</v>
      </c>
      <c r="E466" s="3">
        <v>43</v>
      </c>
      <c r="F466" s="3" t="str" cm="1">
        <f t="array" ref="F466">_xlfn.IFS(E468&lt;30,"Young Adult", E468&gt;=50, "Senior",E468&gt;=30,"Adult")</f>
        <v>Senior</v>
      </c>
      <c r="G466" s="3" t="s">
        <v>20</v>
      </c>
      <c r="H466" s="3">
        <v>3</v>
      </c>
      <c r="I466" s="4">
        <v>50</v>
      </c>
      <c r="J466">
        <f t="shared" si="14"/>
        <v>150</v>
      </c>
      <c r="K466">
        <f t="shared" si="15"/>
        <v>2.25</v>
      </c>
    </row>
    <row r="467" spans="1:11">
      <c r="A467" s="3">
        <v>466</v>
      </c>
      <c r="B467" s="2">
        <v>45097</v>
      </c>
      <c r="C467" s="3" t="s">
        <v>488</v>
      </c>
      <c r="D467" s="3" t="s">
        <v>12</v>
      </c>
      <c r="E467" s="3">
        <v>63</v>
      </c>
      <c r="F467" s="3" t="str" cm="1">
        <f t="array" ref="F467">_xlfn.IFS(E469&lt;30,"Young Adult", E469&gt;=50, "Senior",E469&gt;=30,"Adult")</f>
        <v>Adult</v>
      </c>
      <c r="G467" s="3" t="s">
        <v>20</v>
      </c>
      <c r="H467" s="3">
        <v>4</v>
      </c>
      <c r="I467" s="4">
        <v>25</v>
      </c>
      <c r="J467">
        <f t="shared" si="14"/>
        <v>100</v>
      </c>
      <c r="K467">
        <f t="shared" si="15"/>
        <v>1.5</v>
      </c>
    </row>
    <row r="468" spans="1:11">
      <c r="A468" s="3">
        <v>467</v>
      </c>
      <c r="B468" s="2">
        <v>45137</v>
      </c>
      <c r="C468" s="3" t="s">
        <v>489</v>
      </c>
      <c r="D468" s="3" t="s">
        <v>16</v>
      </c>
      <c r="E468" s="3">
        <v>53</v>
      </c>
      <c r="F468" s="3" t="str" cm="1">
        <f t="array" ref="F468">_xlfn.IFS(E470&lt;30,"Young Adult", E470&gt;=50, "Senior",E470&gt;=30,"Adult")</f>
        <v>Young Adult</v>
      </c>
      <c r="G468" s="3" t="s">
        <v>20</v>
      </c>
      <c r="H468" s="3">
        <v>3</v>
      </c>
      <c r="I468" s="4">
        <v>50</v>
      </c>
      <c r="J468">
        <f t="shared" si="14"/>
        <v>150</v>
      </c>
      <c r="K468">
        <f t="shared" si="15"/>
        <v>2.25</v>
      </c>
    </row>
    <row r="469" spans="1:11">
      <c r="A469" s="3">
        <v>468</v>
      </c>
      <c r="B469" s="2">
        <v>45269</v>
      </c>
      <c r="C469" s="3" t="s">
        <v>490</v>
      </c>
      <c r="D469" s="3" t="s">
        <v>12</v>
      </c>
      <c r="E469" s="3">
        <v>40</v>
      </c>
      <c r="F469" s="3" t="str" cm="1">
        <f t="array" ref="F469">_xlfn.IFS(E471&lt;30,"Young Adult", E471&gt;=50, "Senior",E471&gt;=30,"Adult")</f>
        <v>Senior</v>
      </c>
      <c r="G469" s="3" t="s">
        <v>20</v>
      </c>
      <c r="H469" s="3">
        <v>1</v>
      </c>
      <c r="I469" s="4">
        <v>25</v>
      </c>
      <c r="J469">
        <f t="shared" si="14"/>
        <v>25</v>
      </c>
      <c r="K469">
        <f t="shared" si="15"/>
        <v>0.375</v>
      </c>
    </row>
    <row r="470" spans="1:11">
      <c r="A470" s="3">
        <v>469</v>
      </c>
      <c r="B470" s="2">
        <v>45054</v>
      </c>
      <c r="C470" s="3" t="s">
        <v>491</v>
      </c>
      <c r="D470" s="3" t="s">
        <v>12</v>
      </c>
      <c r="E470" s="3">
        <v>18</v>
      </c>
      <c r="F470" s="3" t="str" cm="1">
        <f t="array" ref="F470">_xlfn.IFS(E472&lt;30,"Young Adult", E472&gt;=50, "Senior",E472&gt;=30,"Adult")</f>
        <v>Adult</v>
      </c>
      <c r="G470" s="3" t="s">
        <v>13</v>
      </c>
      <c r="H470" s="3">
        <v>3</v>
      </c>
      <c r="I470" s="4">
        <v>25</v>
      </c>
      <c r="J470">
        <f t="shared" si="14"/>
        <v>75</v>
      </c>
      <c r="K470">
        <f t="shared" si="15"/>
        <v>1.125</v>
      </c>
    </row>
    <row r="471" spans="1:11">
      <c r="A471" s="3">
        <v>470</v>
      </c>
      <c r="B471" s="2">
        <v>45063</v>
      </c>
      <c r="C471" s="3" t="s">
        <v>492</v>
      </c>
      <c r="D471" s="3" t="s">
        <v>16</v>
      </c>
      <c r="E471" s="3">
        <v>57</v>
      </c>
      <c r="F471" s="3" t="str" cm="1">
        <f t="array" ref="F471">_xlfn.IFS(E473&lt;30,"Young Adult", E473&gt;=50, "Senior",E473&gt;=30,"Adult")</f>
        <v>Adult</v>
      </c>
      <c r="G471" s="3" t="s">
        <v>17</v>
      </c>
      <c r="H471" s="3">
        <v>2</v>
      </c>
      <c r="I471" s="4">
        <v>500</v>
      </c>
      <c r="J471">
        <f t="shared" si="14"/>
        <v>1000</v>
      </c>
      <c r="K471">
        <f t="shared" si="15"/>
        <v>15</v>
      </c>
    </row>
    <row r="472" spans="1:11">
      <c r="A472" s="3">
        <v>471</v>
      </c>
      <c r="B472" s="2">
        <v>45008</v>
      </c>
      <c r="C472" s="3" t="s">
        <v>493</v>
      </c>
      <c r="D472" s="3" t="s">
        <v>12</v>
      </c>
      <c r="E472" s="3">
        <v>32</v>
      </c>
      <c r="F472" s="3" t="str" cm="1">
        <f t="array" ref="F472">_xlfn.IFS(E474&lt;30,"Young Adult", E474&gt;=50, "Senior",E474&gt;=30,"Adult")</f>
        <v>Senior</v>
      </c>
      <c r="G472" s="3" t="s">
        <v>17</v>
      </c>
      <c r="H472" s="3">
        <v>3</v>
      </c>
      <c r="I472" s="4">
        <v>50</v>
      </c>
      <c r="J472">
        <f t="shared" si="14"/>
        <v>150</v>
      </c>
      <c r="K472">
        <f t="shared" si="15"/>
        <v>2.25</v>
      </c>
    </row>
    <row r="473" spans="1:11">
      <c r="A473" s="3">
        <v>472</v>
      </c>
      <c r="B473" s="2">
        <v>45286</v>
      </c>
      <c r="C473" s="3" t="s">
        <v>494</v>
      </c>
      <c r="D473" s="3" t="s">
        <v>16</v>
      </c>
      <c r="E473" s="3">
        <v>38</v>
      </c>
      <c r="F473" s="3" t="str" cm="1">
        <f t="array" ref="F473">_xlfn.IFS(E475&lt;30,"Young Adult", E475&gt;=50, "Senior",E475&gt;=30,"Adult")</f>
        <v>Young Adult</v>
      </c>
      <c r="G473" s="3" t="s">
        <v>13</v>
      </c>
      <c r="H473" s="3">
        <v>3</v>
      </c>
      <c r="I473" s="4">
        <v>300</v>
      </c>
      <c r="J473">
        <f t="shared" si="14"/>
        <v>900</v>
      </c>
      <c r="K473">
        <f t="shared" si="15"/>
        <v>13.5</v>
      </c>
    </row>
    <row r="474" spans="1:11">
      <c r="A474" s="3">
        <v>473</v>
      </c>
      <c r="B474" s="2">
        <v>44982</v>
      </c>
      <c r="C474" s="3" t="s">
        <v>495</v>
      </c>
      <c r="D474" s="3" t="s">
        <v>12</v>
      </c>
      <c r="E474" s="3">
        <v>64</v>
      </c>
      <c r="F474" s="3" t="str" cm="1">
        <f t="array" ref="F474">_xlfn.IFS(E476&lt;30,"Young Adult", E476&gt;=50, "Senior",E476&gt;=30,"Adult")</f>
        <v>Young Adult</v>
      </c>
      <c r="G474" s="3" t="s">
        <v>13</v>
      </c>
      <c r="H474" s="3">
        <v>1</v>
      </c>
      <c r="I474" s="4">
        <v>50</v>
      </c>
      <c r="J474">
        <f t="shared" si="14"/>
        <v>50</v>
      </c>
      <c r="K474">
        <f t="shared" si="15"/>
        <v>0.75</v>
      </c>
    </row>
    <row r="475" spans="1:11">
      <c r="A475" s="3">
        <v>474</v>
      </c>
      <c r="B475" s="2">
        <v>45122</v>
      </c>
      <c r="C475" s="3" t="s">
        <v>496</v>
      </c>
      <c r="D475" s="3" t="s">
        <v>16</v>
      </c>
      <c r="E475" s="3">
        <v>26</v>
      </c>
      <c r="F475" s="3" t="str" cm="1">
        <f t="array" ref="F475">_xlfn.IFS(E477&lt;30,"Young Adult", E477&gt;=50, "Senior",E477&gt;=30,"Adult")</f>
        <v>Young Adult</v>
      </c>
      <c r="G475" s="3" t="s">
        <v>17</v>
      </c>
      <c r="H475" s="3">
        <v>3</v>
      </c>
      <c r="I475" s="4">
        <v>500</v>
      </c>
      <c r="J475">
        <f t="shared" si="14"/>
        <v>1500</v>
      </c>
      <c r="K475">
        <f t="shared" si="15"/>
        <v>22.5</v>
      </c>
    </row>
    <row r="476" spans="1:11">
      <c r="A476" s="3">
        <v>475</v>
      </c>
      <c r="B476" s="2">
        <v>44946</v>
      </c>
      <c r="C476" s="3" t="s">
        <v>497</v>
      </c>
      <c r="D476" s="3" t="s">
        <v>12</v>
      </c>
      <c r="E476" s="3">
        <v>26</v>
      </c>
      <c r="F476" s="3" t="str" cm="1">
        <f t="array" ref="F476">_xlfn.IFS(E478&lt;30,"Young Adult", E478&gt;=50, "Senior",E478&gt;=30,"Adult")</f>
        <v>Adult</v>
      </c>
      <c r="G476" s="3" t="s">
        <v>17</v>
      </c>
      <c r="H476" s="3">
        <v>3</v>
      </c>
      <c r="I476" s="4">
        <v>25</v>
      </c>
      <c r="J476">
        <f t="shared" si="14"/>
        <v>75</v>
      </c>
      <c r="K476">
        <f t="shared" si="15"/>
        <v>1.125</v>
      </c>
    </row>
    <row r="477" spans="1:11">
      <c r="A477" s="3">
        <v>476</v>
      </c>
      <c r="B477" s="2">
        <v>45167</v>
      </c>
      <c r="C477" s="3" t="s">
        <v>498</v>
      </c>
      <c r="D477" s="3" t="s">
        <v>16</v>
      </c>
      <c r="E477" s="3">
        <v>27</v>
      </c>
      <c r="F477" s="3" t="str" cm="1">
        <f t="array" ref="F477">_xlfn.IFS(E479&lt;30,"Young Adult", E479&gt;=50, "Senior",E479&gt;=30,"Adult")</f>
        <v>Senior</v>
      </c>
      <c r="G477" s="3" t="s">
        <v>17</v>
      </c>
      <c r="H477" s="3">
        <v>4</v>
      </c>
      <c r="I477" s="4">
        <v>500</v>
      </c>
      <c r="J477">
        <f t="shared" si="14"/>
        <v>2000</v>
      </c>
      <c r="K477">
        <f t="shared" si="15"/>
        <v>30</v>
      </c>
    </row>
    <row r="478" spans="1:11">
      <c r="A478" s="3">
        <v>477</v>
      </c>
      <c r="B478" s="2">
        <v>45040</v>
      </c>
      <c r="C478" s="3" t="s">
        <v>499</v>
      </c>
      <c r="D478" s="3" t="s">
        <v>12</v>
      </c>
      <c r="E478" s="3">
        <v>43</v>
      </c>
      <c r="F478" s="3" t="str" cm="1">
        <f t="array" ref="F478">_xlfn.IFS(E480&lt;30,"Young Adult", E480&gt;=50, "Senior",E480&gt;=30,"Adult")</f>
        <v>Senior</v>
      </c>
      <c r="G478" s="3" t="s">
        <v>17</v>
      </c>
      <c r="H478" s="3">
        <v>4</v>
      </c>
      <c r="I478" s="4">
        <v>30</v>
      </c>
      <c r="J478">
        <f t="shared" si="14"/>
        <v>120</v>
      </c>
      <c r="K478">
        <f t="shared" si="15"/>
        <v>1.7999999999999998</v>
      </c>
    </row>
    <row r="479" spans="1:11">
      <c r="A479" s="3">
        <v>478</v>
      </c>
      <c r="B479" s="2">
        <v>45029</v>
      </c>
      <c r="C479" s="3" t="s">
        <v>500</v>
      </c>
      <c r="D479" s="3" t="s">
        <v>16</v>
      </c>
      <c r="E479" s="3">
        <v>58</v>
      </c>
      <c r="F479" s="3" t="str" cm="1">
        <f t="array" ref="F479">_xlfn.IFS(E481&lt;30,"Young Adult", E481&gt;=50, "Senior",E481&gt;=30,"Adult")</f>
        <v>Adult</v>
      </c>
      <c r="G479" s="3" t="s">
        <v>17</v>
      </c>
      <c r="H479" s="3">
        <v>2</v>
      </c>
      <c r="I479" s="4">
        <v>30</v>
      </c>
      <c r="J479">
        <f t="shared" si="14"/>
        <v>60</v>
      </c>
      <c r="K479">
        <f t="shared" si="15"/>
        <v>0.89999999999999991</v>
      </c>
    </row>
    <row r="480" spans="1:11">
      <c r="A480" s="3">
        <v>479</v>
      </c>
      <c r="B480" s="2">
        <v>45162</v>
      </c>
      <c r="C480" s="3" t="s">
        <v>501</v>
      </c>
      <c r="D480" s="3" t="s">
        <v>12</v>
      </c>
      <c r="E480" s="3">
        <v>52</v>
      </c>
      <c r="F480" s="3" t="str" cm="1">
        <f t="array" ref="F480">_xlfn.IFS(E482&lt;30,"Young Adult", E482&gt;=50, "Senior",E482&gt;=30,"Adult")</f>
        <v>Adult</v>
      </c>
      <c r="G480" s="3" t="s">
        <v>20</v>
      </c>
      <c r="H480" s="3">
        <v>4</v>
      </c>
      <c r="I480" s="4">
        <v>300</v>
      </c>
      <c r="J480">
        <f t="shared" si="14"/>
        <v>1200</v>
      </c>
      <c r="K480">
        <f t="shared" si="15"/>
        <v>18</v>
      </c>
    </row>
    <row r="481" spans="1:11">
      <c r="A481" s="3">
        <v>480</v>
      </c>
      <c r="B481" s="2">
        <v>45106</v>
      </c>
      <c r="C481" s="3" t="s">
        <v>502</v>
      </c>
      <c r="D481" s="3" t="s">
        <v>16</v>
      </c>
      <c r="E481" s="3">
        <v>42</v>
      </c>
      <c r="F481" s="3" t="str" cm="1">
        <f t="array" ref="F481">_xlfn.IFS(E483&lt;30,"Young Adult", E483&gt;=50, "Senior",E483&gt;=30,"Adult")</f>
        <v>Young Adult</v>
      </c>
      <c r="G481" s="3" t="s">
        <v>13</v>
      </c>
      <c r="H481" s="3">
        <v>4</v>
      </c>
      <c r="I481" s="4">
        <v>500</v>
      </c>
      <c r="J481">
        <f t="shared" si="14"/>
        <v>2000</v>
      </c>
      <c r="K481">
        <f t="shared" si="15"/>
        <v>30</v>
      </c>
    </row>
    <row r="482" spans="1:11">
      <c r="A482" s="3">
        <v>481</v>
      </c>
      <c r="B482" s="2">
        <v>45083</v>
      </c>
      <c r="C482" s="3" t="s">
        <v>503</v>
      </c>
      <c r="D482" s="3" t="s">
        <v>16</v>
      </c>
      <c r="E482" s="3">
        <v>43</v>
      </c>
      <c r="F482" s="3" t="str" cm="1">
        <f t="array" ref="F482">_xlfn.IFS(E484&lt;30,"Young Adult", E484&gt;=50, "Senior",E484&gt;=30,"Adult")</f>
        <v>Senior</v>
      </c>
      <c r="G482" s="3" t="s">
        <v>20</v>
      </c>
      <c r="H482" s="3">
        <v>4</v>
      </c>
      <c r="I482" s="4">
        <v>300</v>
      </c>
      <c r="J482">
        <f t="shared" si="14"/>
        <v>1200</v>
      </c>
      <c r="K482">
        <f t="shared" si="15"/>
        <v>18</v>
      </c>
    </row>
    <row r="483" spans="1:11">
      <c r="A483" s="3">
        <v>482</v>
      </c>
      <c r="B483" s="2">
        <v>45043</v>
      </c>
      <c r="C483" s="3" t="s">
        <v>504</v>
      </c>
      <c r="D483" s="3" t="s">
        <v>16</v>
      </c>
      <c r="E483" s="3">
        <v>28</v>
      </c>
      <c r="F483" s="3" t="str" cm="1">
        <f t="array" ref="F483">_xlfn.IFS(E485&lt;30,"Young Adult", E485&gt;=50, "Senior",E485&gt;=30,"Adult")</f>
        <v>Young Adult</v>
      </c>
      <c r="G483" s="3" t="s">
        <v>17</v>
      </c>
      <c r="H483" s="3">
        <v>4</v>
      </c>
      <c r="I483" s="4">
        <v>300</v>
      </c>
      <c r="J483">
        <f t="shared" si="14"/>
        <v>1200</v>
      </c>
      <c r="K483">
        <f t="shared" si="15"/>
        <v>18</v>
      </c>
    </row>
    <row r="484" spans="1:11">
      <c r="A484" s="3">
        <v>483</v>
      </c>
      <c r="B484" s="2">
        <v>45041</v>
      </c>
      <c r="C484" s="3" t="s">
        <v>505</v>
      </c>
      <c r="D484" s="3" t="s">
        <v>12</v>
      </c>
      <c r="E484" s="3">
        <v>55</v>
      </c>
      <c r="F484" s="3" t="str" cm="1">
        <f t="array" ref="F484">_xlfn.IFS(E486&lt;30,"Young Adult", E486&gt;=50, "Senior",E486&gt;=30,"Adult")</f>
        <v>Young Adult</v>
      </c>
      <c r="G484" s="3" t="s">
        <v>17</v>
      </c>
      <c r="H484" s="3">
        <v>1</v>
      </c>
      <c r="I484" s="4">
        <v>30</v>
      </c>
      <c r="J484">
        <f t="shared" si="14"/>
        <v>30</v>
      </c>
      <c r="K484">
        <f t="shared" si="15"/>
        <v>0.44999999999999996</v>
      </c>
    </row>
    <row r="485" spans="1:11">
      <c r="A485" s="3">
        <v>484</v>
      </c>
      <c r="B485" s="2">
        <v>44939</v>
      </c>
      <c r="C485" s="3" t="s">
        <v>506</v>
      </c>
      <c r="D485" s="3" t="s">
        <v>16</v>
      </c>
      <c r="E485" s="3">
        <v>19</v>
      </c>
      <c r="F485" s="3" t="str" cm="1">
        <f t="array" ref="F485">_xlfn.IFS(E487&lt;30,"Young Adult", E487&gt;=50, "Senior",E487&gt;=30,"Adult")</f>
        <v>Adult</v>
      </c>
      <c r="G485" s="3" t="s">
        <v>17</v>
      </c>
      <c r="H485" s="3">
        <v>4</v>
      </c>
      <c r="I485" s="4">
        <v>300</v>
      </c>
      <c r="J485">
        <f t="shared" si="14"/>
        <v>1200</v>
      </c>
      <c r="K485">
        <f t="shared" si="15"/>
        <v>18</v>
      </c>
    </row>
    <row r="486" spans="1:11">
      <c r="A486" s="3">
        <v>485</v>
      </c>
      <c r="B486" s="2">
        <v>45264</v>
      </c>
      <c r="C486" s="3" t="s">
        <v>507</v>
      </c>
      <c r="D486" s="3" t="s">
        <v>12</v>
      </c>
      <c r="E486" s="3">
        <v>24</v>
      </c>
      <c r="F486" s="3" t="str" cm="1">
        <f t="array" ref="F486">_xlfn.IFS(E488&lt;30,"Young Adult", E488&gt;=50, "Senior",E488&gt;=30,"Adult")</f>
        <v>Adult</v>
      </c>
      <c r="G486" s="3" t="s">
        <v>20</v>
      </c>
      <c r="H486" s="3">
        <v>1</v>
      </c>
      <c r="I486" s="4">
        <v>30</v>
      </c>
      <c r="J486">
        <f t="shared" si="14"/>
        <v>30</v>
      </c>
      <c r="K486">
        <f t="shared" si="15"/>
        <v>0.44999999999999996</v>
      </c>
    </row>
    <row r="487" spans="1:11">
      <c r="A487" s="3">
        <v>486</v>
      </c>
      <c r="B487" s="2">
        <v>45025</v>
      </c>
      <c r="C487" s="3" t="s">
        <v>508</v>
      </c>
      <c r="D487" s="3" t="s">
        <v>16</v>
      </c>
      <c r="E487" s="3">
        <v>35</v>
      </c>
      <c r="F487" s="3" t="str" cm="1">
        <f t="array" ref="F487">_xlfn.IFS(E489&lt;30,"Young Adult", E489&gt;=50, "Senior",E489&gt;=30,"Adult")</f>
        <v>Senior</v>
      </c>
      <c r="G487" s="3" t="s">
        <v>20</v>
      </c>
      <c r="H487" s="3">
        <v>1</v>
      </c>
      <c r="I487" s="4">
        <v>25</v>
      </c>
      <c r="J487">
        <f t="shared" si="14"/>
        <v>25</v>
      </c>
      <c r="K487">
        <f t="shared" si="15"/>
        <v>0.375</v>
      </c>
    </row>
    <row r="488" spans="1:11">
      <c r="A488" s="3">
        <v>487</v>
      </c>
      <c r="B488" s="2">
        <v>45131</v>
      </c>
      <c r="C488" s="3" t="s">
        <v>509</v>
      </c>
      <c r="D488" s="3" t="s">
        <v>12</v>
      </c>
      <c r="E488" s="3">
        <v>44</v>
      </c>
      <c r="F488" s="3" t="str" cm="1">
        <f t="array" ref="F488">_xlfn.IFS(E490&lt;30,"Young Adult", E490&gt;=50, "Senior",E490&gt;=30,"Adult")</f>
        <v>Adult</v>
      </c>
      <c r="G488" s="3" t="s">
        <v>17</v>
      </c>
      <c r="H488" s="3">
        <v>4</v>
      </c>
      <c r="I488" s="4">
        <v>500</v>
      </c>
      <c r="J488">
        <f t="shared" si="14"/>
        <v>2000</v>
      </c>
      <c r="K488">
        <f t="shared" si="15"/>
        <v>30</v>
      </c>
    </row>
    <row r="489" spans="1:11">
      <c r="A489" s="3">
        <v>488</v>
      </c>
      <c r="B489" s="2">
        <v>45095</v>
      </c>
      <c r="C489" s="3" t="s">
        <v>510</v>
      </c>
      <c r="D489" s="3" t="s">
        <v>16</v>
      </c>
      <c r="E489" s="3">
        <v>51</v>
      </c>
      <c r="F489" s="3" t="str" cm="1">
        <f t="array" ref="F489">_xlfn.IFS(E491&lt;30,"Young Adult", E491&gt;=50, "Senior",E491&gt;=30,"Adult")</f>
        <v>Adult</v>
      </c>
      <c r="G489" s="3" t="s">
        <v>20</v>
      </c>
      <c r="H489" s="3">
        <v>3</v>
      </c>
      <c r="I489" s="4">
        <v>300</v>
      </c>
      <c r="J489">
        <f t="shared" si="14"/>
        <v>900</v>
      </c>
      <c r="K489">
        <f t="shared" si="15"/>
        <v>13.5</v>
      </c>
    </row>
    <row r="490" spans="1:11">
      <c r="A490" s="3">
        <v>489</v>
      </c>
      <c r="B490" s="2">
        <v>45069</v>
      </c>
      <c r="C490" s="3" t="s">
        <v>511</v>
      </c>
      <c r="D490" s="3" t="s">
        <v>12</v>
      </c>
      <c r="E490" s="3">
        <v>44</v>
      </c>
      <c r="F490" s="3" t="str" cm="1">
        <f t="array" ref="F490">_xlfn.IFS(E492&lt;30,"Young Adult", E492&gt;=50, "Senior",E492&gt;=30,"Adult")</f>
        <v>Senior</v>
      </c>
      <c r="G490" s="3" t="s">
        <v>20</v>
      </c>
      <c r="H490" s="3">
        <v>1</v>
      </c>
      <c r="I490" s="4">
        <v>30</v>
      </c>
      <c r="J490">
        <f t="shared" si="14"/>
        <v>30</v>
      </c>
      <c r="K490">
        <f t="shared" si="15"/>
        <v>0.44999999999999996</v>
      </c>
    </row>
    <row r="491" spans="1:11">
      <c r="A491" s="3">
        <v>490</v>
      </c>
      <c r="B491" s="2">
        <v>44962</v>
      </c>
      <c r="C491" s="3" t="s">
        <v>512</v>
      </c>
      <c r="D491" s="3" t="s">
        <v>12</v>
      </c>
      <c r="E491" s="3">
        <v>34</v>
      </c>
      <c r="F491" s="3" t="str" cm="1">
        <f t="array" ref="F491">_xlfn.IFS(E493&lt;30,"Young Adult", E493&gt;=50, "Senior",E493&gt;=30,"Adult")</f>
        <v>Senior</v>
      </c>
      <c r="G491" s="3" t="s">
        <v>17</v>
      </c>
      <c r="H491" s="3">
        <v>3</v>
      </c>
      <c r="I491" s="4">
        <v>50</v>
      </c>
      <c r="J491">
        <f t="shared" si="14"/>
        <v>150</v>
      </c>
      <c r="K491">
        <f t="shared" si="15"/>
        <v>2.25</v>
      </c>
    </row>
    <row r="492" spans="1:11">
      <c r="A492" s="3">
        <v>491</v>
      </c>
      <c r="B492" s="2">
        <v>45069</v>
      </c>
      <c r="C492" s="3" t="s">
        <v>513</v>
      </c>
      <c r="D492" s="3" t="s">
        <v>16</v>
      </c>
      <c r="E492" s="3">
        <v>60</v>
      </c>
      <c r="F492" s="3" t="str" cm="1">
        <f t="array" ref="F492">_xlfn.IFS(E494&lt;30,"Young Adult", E494&gt;=50, "Senior",E494&gt;=30,"Adult")</f>
        <v>Adult</v>
      </c>
      <c r="G492" s="3" t="s">
        <v>20</v>
      </c>
      <c r="H492" s="3">
        <v>3</v>
      </c>
      <c r="I492" s="4">
        <v>300</v>
      </c>
      <c r="J492">
        <f t="shared" si="14"/>
        <v>900</v>
      </c>
      <c r="K492">
        <f t="shared" si="15"/>
        <v>13.5</v>
      </c>
    </row>
    <row r="493" spans="1:11">
      <c r="A493" s="3">
        <v>492</v>
      </c>
      <c r="B493" s="2">
        <v>45106</v>
      </c>
      <c r="C493" s="3" t="s">
        <v>514</v>
      </c>
      <c r="D493" s="3" t="s">
        <v>12</v>
      </c>
      <c r="E493" s="3">
        <v>61</v>
      </c>
      <c r="F493" s="3" t="str" cm="1">
        <f t="array" ref="F493">_xlfn.IFS(E495&lt;30,"Young Adult", E495&gt;=50, "Senior",E495&gt;=30,"Adult")</f>
        <v>Adult</v>
      </c>
      <c r="G493" s="3" t="s">
        <v>13</v>
      </c>
      <c r="H493" s="3">
        <v>4</v>
      </c>
      <c r="I493" s="4">
        <v>25</v>
      </c>
      <c r="J493">
        <f t="shared" si="14"/>
        <v>100</v>
      </c>
      <c r="K493">
        <f t="shared" si="15"/>
        <v>1.5</v>
      </c>
    </row>
    <row r="494" spans="1:11">
      <c r="A494" s="3">
        <v>493</v>
      </c>
      <c r="B494" s="2">
        <v>45255</v>
      </c>
      <c r="C494" s="3" t="s">
        <v>515</v>
      </c>
      <c r="D494" s="3" t="s">
        <v>12</v>
      </c>
      <c r="E494" s="3">
        <v>41</v>
      </c>
      <c r="F494" s="3" t="str" cm="1">
        <f t="array" ref="F494">_xlfn.IFS(E496&lt;30,"Young Adult", E496&gt;=50, "Senior",E496&gt;=30,"Adult")</f>
        <v>Young Adult</v>
      </c>
      <c r="G494" s="3" t="s">
        <v>13</v>
      </c>
      <c r="H494" s="3">
        <v>2</v>
      </c>
      <c r="I494" s="4">
        <v>25</v>
      </c>
      <c r="J494">
        <f t="shared" si="14"/>
        <v>50</v>
      </c>
      <c r="K494">
        <f t="shared" si="15"/>
        <v>0.75</v>
      </c>
    </row>
    <row r="495" spans="1:11">
      <c r="A495" s="3">
        <v>494</v>
      </c>
      <c r="B495" s="2">
        <v>45187</v>
      </c>
      <c r="C495" s="3" t="s">
        <v>516</v>
      </c>
      <c r="D495" s="3" t="s">
        <v>16</v>
      </c>
      <c r="E495" s="3">
        <v>42</v>
      </c>
      <c r="F495" s="3" t="str" cm="1">
        <f t="array" ref="F495">_xlfn.IFS(E497&lt;30,"Young Adult", E497&gt;=50, "Senior",E497&gt;=30,"Adult")</f>
        <v>Young Adult</v>
      </c>
      <c r="G495" s="3" t="s">
        <v>13</v>
      </c>
      <c r="H495" s="3">
        <v>4</v>
      </c>
      <c r="I495" s="4">
        <v>50</v>
      </c>
      <c r="J495">
        <f t="shared" si="14"/>
        <v>200</v>
      </c>
      <c r="K495">
        <f t="shared" si="15"/>
        <v>3</v>
      </c>
    </row>
    <row r="496" spans="1:11">
      <c r="A496" s="3">
        <v>495</v>
      </c>
      <c r="B496" s="2">
        <v>45131</v>
      </c>
      <c r="C496" s="3" t="s">
        <v>517</v>
      </c>
      <c r="D496" s="3" t="s">
        <v>12</v>
      </c>
      <c r="E496" s="3">
        <v>24</v>
      </c>
      <c r="F496" s="3" t="str" cm="1">
        <f t="array" ref="F496">_xlfn.IFS(E498&lt;30,"Young Adult", E498&gt;=50, "Senior",E498&gt;=30,"Adult")</f>
        <v>Adult</v>
      </c>
      <c r="G496" s="3" t="s">
        <v>13</v>
      </c>
      <c r="H496" s="3">
        <v>2</v>
      </c>
      <c r="I496" s="4">
        <v>30</v>
      </c>
      <c r="J496">
        <f t="shared" si="14"/>
        <v>60</v>
      </c>
      <c r="K496">
        <f t="shared" si="15"/>
        <v>0.89999999999999991</v>
      </c>
    </row>
    <row r="497" spans="1:11">
      <c r="A497" s="3">
        <v>496</v>
      </c>
      <c r="B497" s="2">
        <v>45274</v>
      </c>
      <c r="C497" s="3" t="s">
        <v>518</v>
      </c>
      <c r="D497" s="3" t="s">
        <v>12</v>
      </c>
      <c r="E497" s="3">
        <v>23</v>
      </c>
      <c r="F497" s="3" t="str" cm="1">
        <f t="array" ref="F497">_xlfn.IFS(E499&lt;30,"Young Adult", E499&gt;=50, "Senior",E499&gt;=30,"Adult")</f>
        <v>Senior</v>
      </c>
      <c r="G497" s="3" t="s">
        <v>17</v>
      </c>
      <c r="H497" s="3">
        <v>2</v>
      </c>
      <c r="I497" s="4">
        <v>300</v>
      </c>
      <c r="J497">
        <f t="shared" si="14"/>
        <v>600</v>
      </c>
      <c r="K497">
        <f t="shared" si="15"/>
        <v>9</v>
      </c>
    </row>
    <row r="498" spans="1:11">
      <c r="A498" s="3">
        <v>497</v>
      </c>
      <c r="B498" s="2">
        <v>45201</v>
      </c>
      <c r="C498" s="3" t="s">
        <v>519</v>
      </c>
      <c r="D498" s="3" t="s">
        <v>12</v>
      </c>
      <c r="E498" s="3">
        <v>41</v>
      </c>
      <c r="F498" s="3" t="str" cm="1">
        <f t="array" ref="F498">_xlfn.IFS(E500&lt;30,"Young Adult", E500&gt;=50, "Senior",E500&gt;=30,"Adult")</f>
        <v>Adult</v>
      </c>
      <c r="G498" s="3" t="s">
        <v>17</v>
      </c>
      <c r="H498" s="3">
        <v>4</v>
      </c>
      <c r="I498" s="4">
        <v>30</v>
      </c>
      <c r="J498">
        <f t="shared" si="14"/>
        <v>120</v>
      </c>
      <c r="K498">
        <f t="shared" si="15"/>
        <v>1.7999999999999998</v>
      </c>
    </row>
    <row r="499" spans="1:11">
      <c r="A499" s="3">
        <v>498</v>
      </c>
      <c r="B499" s="2">
        <v>45096</v>
      </c>
      <c r="C499" s="3" t="s">
        <v>520</v>
      </c>
      <c r="D499" s="3" t="s">
        <v>16</v>
      </c>
      <c r="E499" s="3">
        <v>50</v>
      </c>
      <c r="F499" s="3" t="str" cm="1">
        <f t="array" ref="F499">_xlfn.IFS(E501&lt;30,"Young Adult", E501&gt;=50, "Senior",E501&gt;=30,"Adult")</f>
        <v>Senior</v>
      </c>
      <c r="G499" s="3" t="s">
        <v>17</v>
      </c>
      <c r="H499" s="3">
        <v>4</v>
      </c>
      <c r="I499" s="4">
        <v>25</v>
      </c>
      <c r="J499">
        <f t="shared" si="14"/>
        <v>100</v>
      </c>
      <c r="K499">
        <f t="shared" si="15"/>
        <v>1.5</v>
      </c>
    </row>
    <row r="500" spans="1:11">
      <c r="A500" s="3">
        <v>499</v>
      </c>
      <c r="B500" s="2">
        <v>44941</v>
      </c>
      <c r="C500" s="3" t="s">
        <v>521</v>
      </c>
      <c r="D500" s="3" t="s">
        <v>12</v>
      </c>
      <c r="E500" s="3">
        <v>46</v>
      </c>
      <c r="F500" s="3" t="str" cm="1">
        <f t="array" ref="F500">_xlfn.IFS(E502&lt;30,"Young Adult", E502&gt;=50, "Senior",E502&gt;=30,"Adult")</f>
        <v>Adult</v>
      </c>
      <c r="G500" s="3" t="s">
        <v>13</v>
      </c>
      <c r="H500" s="3">
        <v>2</v>
      </c>
      <c r="I500" s="4">
        <v>30</v>
      </c>
      <c r="J500">
        <f t="shared" si="14"/>
        <v>60</v>
      </c>
      <c r="K500">
        <f t="shared" si="15"/>
        <v>0.89999999999999991</v>
      </c>
    </row>
    <row r="501" spans="1:11">
      <c r="A501" s="3">
        <v>500</v>
      </c>
      <c r="B501" s="2">
        <v>44986</v>
      </c>
      <c r="C501" s="3" t="s">
        <v>522</v>
      </c>
      <c r="D501" s="3" t="s">
        <v>16</v>
      </c>
      <c r="E501" s="3">
        <v>60</v>
      </c>
      <c r="F501" s="3" t="str" cm="1">
        <f t="array" ref="F501">_xlfn.IFS(E503&lt;30,"Young Adult", E503&gt;=50, "Senior",E503&gt;=30,"Adult")</f>
        <v>Adult</v>
      </c>
      <c r="G501" s="3" t="s">
        <v>13</v>
      </c>
      <c r="H501" s="3">
        <v>4</v>
      </c>
      <c r="I501" s="4">
        <v>25</v>
      </c>
      <c r="J501">
        <f t="shared" si="14"/>
        <v>100</v>
      </c>
      <c r="K501">
        <f t="shared" si="15"/>
        <v>1.5</v>
      </c>
    </row>
    <row r="502" spans="1:11">
      <c r="A502" s="3">
        <v>501</v>
      </c>
      <c r="B502" s="2">
        <v>45060</v>
      </c>
      <c r="C502" s="3" t="s">
        <v>523</v>
      </c>
      <c r="D502" s="3" t="s">
        <v>12</v>
      </c>
      <c r="E502" s="3">
        <v>39</v>
      </c>
      <c r="F502" s="3" t="str" cm="1">
        <f t="array" ref="F502">_xlfn.IFS(E504&lt;30,"Young Adult", E504&gt;=50, "Senior",E504&gt;=30,"Adult")</f>
        <v>Adult</v>
      </c>
      <c r="G502" s="3" t="s">
        <v>20</v>
      </c>
      <c r="H502" s="3">
        <v>2</v>
      </c>
      <c r="I502" s="4">
        <v>30</v>
      </c>
      <c r="J502">
        <f t="shared" si="14"/>
        <v>60</v>
      </c>
      <c r="K502">
        <f t="shared" si="15"/>
        <v>0.89999999999999991</v>
      </c>
    </row>
    <row r="503" spans="1:11">
      <c r="A503" s="3">
        <v>502</v>
      </c>
      <c r="B503" s="2">
        <v>45018</v>
      </c>
      <c r="C503" s="3" t="s">
        <v>524</v>
      </c>
      <c r="D503" s="3" t="s">
        <v>12</v>
      </c>
      <c r="E503" s="3">
        <v>43</v>
      </c>
      <c r="F503" s="3" t="str" cm="1">
        <f t="array" ref="F503">_xlfn.IFS(E505&lt;30,"Young Adult", E505&gt;=50, "Senior",E505&gt;=30,"Adult")</f>
        <v>Adult</v>
      </c>
      <c r="G503" s="3" t="s">
        <v>20</v>
      </c>
      <c r="H503" s="3">
        <v>3</v>
      </c>
      <c r="I503" s="4">
        <v>50</v>
      </c>
      <c r="J503">
        <f t="shared" si="14"/>
        <v>150</v>
      </c>
      <c r="K503">
        <f t="shared" si="15"/>
        <v>2.25</v>
      </c>
    </row>
    <row r="504" spans="1:11">
      <c r="A504" s="3">
        <v>503</v>
      </c>
      <c r="B504" s="2">
        <v>45224</v>
      </c>
      <c r="C504" s="3" t="s">
        <v>525</v>
      </c>
      <c r="D504" s="3" t="s">
        <v>12</v>
      </c>
      <c r="E504" s="3">
        <v>45</v>
      </c>
      <c r="F504" s="3" t="str" cm="1">
        <f t="array" ref="F504">_xlfn.IFS(E506&lt;30,"Young Adult", E506&gt;=50, "Senior",E506&gt;=30,"Adult")</f>
        <v>Young Adult</v>
      </c>
      <c r="G504" s="3" t="s">
        <v>13</v>
      </c>
      <c r="H504" s="3">
        <v>4</v>
      </c>
      <c r="I504" s="4">
        <v>500</v>
      </c>
      <c r="J504">
        <f t="shared" si="14"/>
        <v>2000</v>
      </c>
      <c r="K504">
        <f t="shared" si="15"/>
        <v>30</v>
      </c>
    </row>
    <row r="505" spans="1:11">
      <c r="A505" s="3">
        <v>504</v>
      </c>
      <c r="B505" s="2">
        <v>45062</v>
      </c>
      <c r="C505" s="3" t="s">
        <v>526</v>
      </c>
      <c r="D505" s="3" t="s">
        <v>16</v>
      </c>
      <c r="E505" s="3">
        <v>38</v>
      </c>
      <c r="F505" s="3" t="str" cm="1">
        <f t="array" ref="F505">_xlfn.IFS(E507&lt;30,"Young Adult", E507&gt;=50, "Senior",E507&gt;=30,"Adult")</f>
        <v>Adult</v>
      </c>
      <c r="G505" s="3" t="s">
        <v>13</v>
      </c>
      <c r="H505" s="3">
        <v>3</v>
      </c>
      <c r="I505" s="4">
        <v>50</v>
      </c>
      <c r="J505">
        <f t="shared" si="14"/>
        <v>150</v>
      </c>
      <c r="K505">
        <f t="shared" si="15"/>
        <v>2.25</v>
      </c>
    </row>
    <row r="506" spans="1:11">
      <c r="A506" s="3">
        <v>505</v>
      </c>
      <c r="B506" s="2">
        <v>44946</v>
      </c>
      <c r="C506" s="3" t="s">
        <v>527</v>
      </c>
      <c r="D506" s="3" t="s">
        <v>12</v>
      </c>
      <c r="E506" s="3">
        <v>24</v>
      </c>
      <c r="F506" s="3" t="str" cm="1">
        <f t="array" ref="F506">_xlfn.IFS(E508&lt;30,"Young Adult", E508&gt;=50, "Senior",E508&gt;=30,"Adult")</f>
        <v>Adult</v>
      </c>
      <c r="G506" s="3" t="s">
        <v>13</v>
      </c>
      <c r="H506" s="3">
        <v>1</v>
      </c>
      <c r="I506" s="4">
        <v>50</v>
      </c>
      <c r="J506">
        <f t="shared" si="14"/>
        <v>50</v>
      </c>
      <c r="K506">
        <f t="shared" si="15"/>
        <v>0.75</v>
      </c>
    </row>
    <row r="507" spans="1:11">
      <c r="A507" s="3">
        <v>506</v>
      </c>
      <c r="B507" s="2">
        <v>44982</v>
      </c>
      <c r="C507" s="3" t="s">
        <v>528</v>
      </c>
      <c r="D507" s="3" t="s">
        <v>12</v>
      </c>
      <c r="E507" s="3">
        <v>34</v>
      </c>
      <c r="F507" s="3" t="str" cm="1">
        <f t="array" ref="F507">_xlfn.IFS(E509&lt;30,"Young Adult", E509&gt;=50, "Senior",E509&gt;=30,"Adult")</f>
        <v>Senior</v>
      </c>
      <c r="G507" s="3" t="s">
        <v>13</v>
      </c>
      <c r="H507" s="3">
        <v>3</v>
      </c>
      <c r="I507" s="4">
        <v>500</v>
      </c>
      <c r="J507">
        <f t="shared" si="14"/>
        <v>1500</v>
      </c>
      <c r="K507">
        <f t="shared" si="15"/>
        <v>22.5</v>
      </c>
    </row>
    <row r="508" spans="1:11">
      <c r="A508" s="3">
        <v>507</v>
      </c>
      <c r="B508" s="2">
        <v>45232</v>
      </c>
      <c r="C508" s="3" t="s">
        <v>529</v>
      </c>
      <c r="D508" s="3" t="s">
        <v>16</v>
      </c>
      <c r="E508" s="3">
        <v>37</v>
      </c>
      <c r="F508" s="3" t="str" cm="1">
        <f t="array" ref="F508">_xlfn.IFS(E510&lt;30,"Young Adult", E510&gt;=50, "Senior",E510&gt;=30,"Adult")</f>
        <v>Adult</v>
      </c>
      <c r="G508" s="3" t="s">
        <v>20</v>
      </c>
      <c r="H508" s="3">
        <v>3</v>
      </c>
      <c r="I508" s="4">
        <v>500</v>
      </c>
      <c r="J508">
        <f t="shared" si="14"/>
        <v>1500</v>
      </c>
      <c r="K508">
        <f t="shared" si="15"/>
        <v>22.5</v>
      </c>
    </row>
    <row r="509" spans="1:11">
      <c r="A509" s="3">
        <v>508</v>
      </c>
      <c r="B509" s="2">
        <v>45149</v>
      </c>
      <c r="C509" s="3" t="s">
        <v>530</v>
      </c>
      <c r="D509" s="3" t="s">
        <v>12</v>
      </c>
      <c r="E509" s="3">
        <v>58</v>
      </c>
      <c r="F509" s="3" t="str" cm="1">
        <f t="array" ref="F509">_xlfn.IFS(E511&lt;30,"Young Adult", E511&gt;=50, "Senior",E511&gt;=30,"Adult")</f>
        <v>Adult</v>
      </c>
      <c r="G509" s="3" t="s">
        <v>13</v>
      </c>
      <c r="H509" s="3">
        <v>2</v>
      </c>
      <c r="I509" s="4">
        <v>300</v>
      </c>
      <c r="J509">
        <f t="shared" si="14"/>
        <v>600</v>
      </c>
      <c r="K509">
        <f t="shared" si="15"/>
        <v>9</v>
      </c>
    </row>
    <row r="510" spans="1:11">
      <c r="A510" s="3">
        <v>509</v>
      </c>
      <c r="B510" s="2">
        <v>45103</v>
      </c>
      <c r="C510" s="3" t="s">
        <v>531</v>
      </c>
      <c r="D510" s="3" t="s">
        <v>16</v>
      </c>
      <c r="E510" s="3">
        <v>37</v>
      </c>
      <c r="F510" s="3" t="str" cm="1">
        <f t="array" ref="F510">_xlfn.IFS(E512&lt;30,"Young Adult", E512&gt;=50, "Senior",E512&gt;=30,"Adult")</f>
        <v>Adult</v>
      </c>
      <c r="G510" s="3" t="s">
        <v>20</v>
      </c>
      <c r="H510" s="3">
        <v>3</v>
      </c>
      <c r="I510" s="4">
        <v>300</v>
      </c>
      <c r="J510">
        <f t="shared" si="14"/>
        <v>900</v>
      </c>
      <c r="K510">
        <f t="shared" si="15"/>
        <v>13.5</v>
      </c>
    </row>
    <row r="511" spans="1:11">
      <c r="A511" s="3">
        <v>510</v>
      </c>
      <c r="B511" s="2">
        <v>45087</v>
      </c>
      <c r="C511" s="3" t="s">
        <v>532</v>
      </c>
      <c r="D511" s="3" t="s">
        <v>16</v>
      </c>
      <c r="E511" s="3">
        <v>39</v>
      </c>
      <c r="F511" s="3" t="str" cm="1">
        <f t="array" ref="F511">_xlfn.IFS(E513&lt;30,"Young Adult", E513&gt;=50, "Senior",E513&gt;=30,"Adult")</f>
        <v>Senior</v>
      </c>
      <c r="G511" s="3" t="s">
        <v>13</v>
      </c>
      <c r="H511" s="3">
        <v>4</v>
      </c>
      <c r="I511" s="4">
        <v>50</v>
      </c>
      <c r="J511">
        <f t="shared" si="14"/>
        <v>200</v>
      </c>
      <c r="K511">
        <f t="shared" si="15"/>
        <v>3</v>
      </c>
    </row>
    <row r="512" spans="1:11">
      <c r="A512" s="3">
        <v>511</v>
      </c>
      <c r="B512" s="2">
        <v>45150</v>
      </c>
      <c r="C512" s="3" t="s">
        <v>533</v>
      </c>
      <c r="D512" s="3" t="s">
        <v>12</v>
      </c>
      <c r="E512" s="3">
        <v>45</v>
      </c>
      <c r="F512" s="3" t="str" cm="1">
        <f t="array" ref="F512">_xlfn.IFS(E514&lt;30,"Young Adult", E514&gt;=50, "Senior",E514&gt;=30,"Adult")</f>
        <v>Young Adult</v>
      </c>
      <c r="G512" s="3" t="s">
        <v>13</v>
      </c>
      <c r="H512" s="3">
        <v>2</v>
      </c>
      <c r="I512" s="4">
        <v>50</v>
      </c>
      <c r="J512">
        <f t="shared" si="14"/>
        <v>100</v>
      </c>
      <c r="K512">
        <f t="shared" si="15"/>
        <v>1.5</v>
      </c>
    </row>
    <row r="513" spans="1:11">
      <c r="A513" s="3">
        <v>512</v>
      </c>
      <c r="B513" s="2">
        <v>45237</v>
      </c>
      <c r="C513" s="3" t="s">
        <v>534</v>
      </c>
      <c r="D513" s="3" t="s">
        <v>16</v>
      </c>
      <c r="E513" s="3">
        <v>57</v>
      </c>
      <c r="F513" s="3" t="str" cm="1">
        <f t="array" ref="F513">_xlfn.IFS(E515&lt;30,"Young Adult", E515&gt;=50, "Senior",E515&gt;=30,"Adult")</f>
        <v>Young Adult</v>
      </c>
      <c r="G513" s="3" t="s">
        <v>13</v>
      </c>
      <c r="H513" s="3">
        <v>1</v>
      </c>
      <c r="I513" s="4">
        <v>25</v>
      </c>
      <c r="J513">
        <f t="shared" si="14"/>
        <v>25</v>
      </c>
      <c r="K513">
        <f t="shared" si="15"/>
        <v>0.375</v>
      </c>
    </row>
    <row r="514" spans="1:11">
      <c r="A514" s="3">
        <v>513</v>
      </c>
      <c r="B514" s="2">
        <v>45188</v>
      </c>
      <c r="C514" s="3" t="s">
        <v>535</v>
      </c>
      <c r="D514" s="3" t="s">
        <v>12</v>
      </c>
      <c r="E514" s="3">
        <v>24</v>
      </c>
      <c r="F514" s="3" t="str" cm="1">
        <f t="array" ref="F514">_xlfn.IFS(E516&lt;30,"Young Adult", E516&gt;=50, "Senior",E516&gt;=30,"Adult")</f>
        <v>Adult</v>
      </c>
      <c r="G514" s="3" t="s">
        <v>20</v>
      </c>
      <c r="H514" s="3">
        <v>4</v>
      </c>
      <c r="I514" s="4">
        <v>25</v>
      </c>
      <c r="J514">
        <f t="shared" ref="J514:J577" si="16">H514*I514</f>
        <v>100</v>
      </c>
      <c r="K514">
        <f t="shared" ref="K514:K577" si="17">J514*$N$3</f>
        <v>1.5</v>
      </c>
    </row>
    <row r="515" spans="1:11">
      <c r="A515" s="3">
        <v>514</v>
      </c>
      <c r="B515" s="2">
        <v>44986</v>
      </c>
      <c r="C515" s="3" t="s">
        <v>536</v>
      </c>
      <c r="D515" s="3" t="s">
        <v>16</v>
      </c>
      <c r="E515" s="3">
        <v>18</v>
      </c>
      <c r="F515" s="3" t="str" cm="1">
        <f t="array" ref="F515">_xlfn.IFS(E517&lt;30,"Young Adult", E517&gt;=50, "Senior",E517&gt;=30,"Adult")</f>
        <v>Adult</v>
      </c>
      <c r="G515" s="3" t="s">
        <v>20</v>
      </c>
      <c r="H515" s="3">
        <v>1</v>
      </c>
      <c r="I515" s="4">
        <v>300</v>
      </c>
      <c r="J515">
        <f t="shared" si="16"/>
        <v>300</v>
      </c>
      <c r="K515">
        <f t="shared" si="17"/>
        <v>4.5</v>
      </c>
    </row>
    <row r="516" spans="1:11">
      <c r="A516" s="3">
        <v>515</v>
      </c>
      <c r="B516" s="2">
        <v>45124</v>
      </c>
      <c r="C516" s="3" t="s">
        <v>537</v>
      </c>
      <c r="D516" s="3" t="s">
        <v>16</v>
      </c>
      <c r="E516" s="3">
        <v>49</v>
      </c>
      <c r="F516" s="3" t="str" cm="1">
        <f t="array" ref="F516">_xlfn.IFS(E518&lt;30,"Young Adult", E518&gt;=50, "Senior",E518&gt;=30,"Adult")</f>
        <v>Adult</v>
      </c>
      <c r="G516" s="3" t="s">
        <v>17</v>
      </c>
      <c r="H516" s="3">
        <v>3</v>
      </c>
      <c r="I516" s="4">
        <v>300</v>
      </c>
      <c r="J516">
        <f t="shared" si="16"/>
        <v>900</v>
      </c>
      <c r="K516">
        <f t="shared" si="17"/>
        <v>13.5</v>
      </c>
    </row>
    <row r="517" spans="1:11">
      <c r="A517" s="3">
        <v>516</v>
      </c>
      <c r="B517" s="2">
        <v>45222</v>
      </c>
      <c r="C517" s="3" t="s">
        <v>538</v>
      </c>
      <c r="D517" s="3" t="s">
        <v>12</v>
      </c>
      <c r="E517" s="3">
        <v>30</v>
      </c>
      <c r="F517" s="3" t="str" cm="1">
        <f t="array" ref="F517">_xlfn.IFS(E519&lt;30,"Young Adult", E519&gt;=50, "Senior",E519&gt;=30,"Adult")</f>
        <v>Adult</v>
      </c>
      <c r="G517" s="3" t="s">
        <v>13</v>
      </c>
      <c r="H517" s="3">
        <v>4</v>
      </c>
      <c r="I517" s="4">
        <v>25</v>
      </c>
      <c r="J517">
        <f t="shared" si="16"/>
        <v>100</v>
      </c>
      <c r="K517">
        <f t="shared" si="17"/>
        <v>1.5</v>
      </c>
    </row>
    <row r="518" spans="1:11">
      <c r="A518" s="3">
        <v>517</v>
      </c>
      <c r="B518" s="2">
        <v>45024</v>
      </c>
      <c r="C518" s="3" t="s">
        <v>539</v>
      </c>
      <c r="D518" s="3" t="s">
        <v>16</v>
      </c>
      <c r="E518" s="3">
        <v>47</v>
      </c>
      <c r="F518" s="3" t="str" cm="1">
        <f t="array" ref="F518">_xlfn.IFS(E520&lt;30,"Young Adult", E520&gt;=50, "Senior",E520&gt;=30,"Adult")</f>
        <v>Adult</v>
      </c>
      <c r="G518" s="3" t="s">
        <v>17</v>
      </c>
      <c r="H518" s="3">
        <v>4</v>
      </c>
      <c r="I518" s="4">
        <v>25</v>
      </c>
      <c r="J518">
        <f t="shared" si="16"/>
        <v>100</v>
      </c>
      <c r="K518">
        <f t="shared" si="17"/>
        <v>1.5</v>
      </c>
    </row>
    <row r="519" spans="1:11">
      <c r="A519" s="3">
        <v>518</v>
      </c>
      <c r="B519" s="2">
        <v>45057</v>
      </c>
      <c r="C519" s="3" t="s">
        <v>540</v>
      </c>
      <c r="D519" s="3" t="s">
        <v>16</v>
      </c>
      <c r="E519" s="3">
        <v>40</v>
      </c>
      <c r="F519" s="3" t="str" cm="1">
        <f t="array" ref="F519">_xlfn.IFS(E521&lt;30,"Young Adult", E521&gt;=50, "Senior",E521&gt;=30,"Adult")</f>
        <v>Adult</v>
      </c>
      <c r="G519" s="3" t="s">
        <v>17</v>
      </c>
      <c r="H519" s="3">
        <v>1</v>
      </c>
      <c r="I519" s="4">
        <v>30</v>
      </c>
      <c r="J519">
        <f t="shared" si="16"/>
        <v>30</v>
      </c>
      <c r="K519">
        <f t="shared" si="17"/>
        <v>0.44999999999999996</v>
      </c>
    </row>
    <row r="520" spans="1:11">
      <c r="A520" s="3">
        <v>519</v>
      </c>
      <c r="B520" s="2">
        <v>44949</v>
      </c>
      <c r="C520" s="3" t="s">
        <v>541</v>
      </c>
      <c r="D520" s="3" t="s">
        <v>16</v>
      </c>
      <c r="E520" s="3">
        <v>36</v>
      </c>
      <c r="F520" s="3" t="str" cm="1">
        <f t="array" ref="F520">_xlfn.IFS(E522&lt;30,"Young Adult", E522&gt;=50, "Senior",E522&gt;=30,"Adult")</f>
        <v>Adult</v>
      </c>
      <c r="G520" s="3" t="s">
        <v>20</v>
      </c>
      <c r="H520" s="3">
        <v>4</v>
      </c>
      <c r="I520" s="4">
        <v>30</v>
      </c>
      <c r="J520">
        <f t="shared" si="16"/>
        <v>120</v>
      </c>
      <c r="K520">
        <f t="shared" si="17"/>
        <v>1.7999999999999998</v>
      </c>
    </row>
    <row r="521" spans="1:11">
      <c r="A521" s="3">
        <v>520</v>
      </c>
      <c r="B521" s="2">
        <v>45289</v>
      </c>
      <c r="C521" s="3" t="s">
        <v>542</v>
      </c>
      <c r="D521" s="3" t="s">
        <v>16</v>
      </c>
      <c r="E521" s="3">
        <v>49</v>
      </c>
      <c r="F521" s="3" t="str" cm="1">
        <f t="array" ref="F521">_xlfn.IFS(E523&lt;30,"Young Adult", E523&gt;=50, "Senior",E523&gt;=30,"Adult")</f>
        <v>Adult</v>
      </c>
      <c r="G521" s="3" t="s">
        <v>20</v>
      </c>
      <c r="H521" s="3">
        <v>4</v>
      </c>
      <c r="I521" s="4">
        <v>25</v>
      </c>
      <c r="J521">
        <f t="shared" si="16"/>
        <v>100</v>
      </c>
      <c r="K521">
        <f t="shared" si="17"/>
        <v>1.5</v>
      </c>
    </row>
    <row r="522" spans="1:11">
      <c r="A522" s="3">
        <v>521</v>
      </c>
      <c r="B522" s="2">
        <v>45150</v>
      </c>
      <c r="C522" s="3" t="s">
        <v>543</v>
      </c>
      <c r="D522" s="3" t="s">
        <v>16</v>
      </c>
      <c r="E522" s="3">
        <v>47</v>
      </c>
      <c r="F522" s="3" t="str" cm="1">
        <f t="array" ref="F522">_xlfn.IFS(E524&lt;30,"Young Adult", E524&gt;=50, "Senior",E524&gt;=30,"Adult")</f>
        <v>Senior</v>
      </c>
      <c r="G522" s="3" t="s">
        <v>17</v>
      </c>
      <c r="H522" s="3">
        <v>4</v>
      </c>
      <c r="I522" s="4">
        <v>30</v>
      </c>
      <c r="J522">
        <f t="shared" si="16"/>
        <v>120</v>
      </c>
      <c r="K522">
        <f t="shared" si="17"/>
        <v>1.7999999999999998</v>
      </c>
    </row>
    <row r="523" spans="1:11">
      <c r="A523" s="3">
        <v>522</v>
      </c>
      <c r="B523" s="2">
        <v>44927</v>
      </c>
      <c r="C523" s="3" t="s">
        <v>544</v>
      </c>
      <c r="D523" s="3" t="s">
        <v>12</v>
      </c>
      <c r="E523" s="3">
        <v>46</v>
      </c>
      <c r="F523" s="3" t="str" cm="1">
        <f t="array" ref="F523">_xlfn.IFS(E525&lt;30,"Young Adult", E525&gt;=50, "Senior",E525&gt;=30,"Adult")</f>
        <v>Adult</v>
      </c>
      <c r="G523" s="3" t="s">
        <v>13</v>
      </c>
      <c r="H523" s="3">
        <v>3</v>
      </c>
      <c r="I523" s="4">
        <v>500</v>
      </c>
      <c r="J523">
        <f t="shared" si="16"/>
        <v>1500</v>
      </c>
      <c r="K523">
        <f t="shared" si="17"/>
        <v>22.5</v>
      </c>
    </row>
    <row r="524" spans="1:11">
      <c r="A524" s="3">
        <v>523</v>
      </c>
      <c r="B524" s="2">
        <v>45193</v>
      </c>
      <c r="C524" s="3" t="s">
        <v>545</v>
      </c>
      <c r="D524" s="3" t="s">
        <v>16</v>
      </c>
      <c r="E524" s="3">
        <v>62</v>
      </c>
      <c r="F524" s="3" t="str" cm="1">
        <f t="array" ref="F524">_xlfn.IFS(E526&lt;30,"Young Adult", E526&gt;=50, "Senior",E526&gt;=30,"Adult")</f>
        <v>Adult</v>
      </c>
      <c r="G524" s="3" t="s">
        <v>20</v>
      </c>
      <c r="H524" s="3">
        <v>1</v>
      </c>
      <c r="I524" s="4">
        <v>300</v>
      </c>
      <c r="J524">
        <f t="shared" si="16"/>
        <v>300</v>
      </c>
      <c r="K524">
        <f t="shared" si="17"/>
        <v>4.5</v>
      </c>
    </row>
    <row r="525" spans="1:11">
      <c r="A525" s="3">
        <v>524</v>
      </c>
      <c r="B525" s="2">
        <v>45202</v>
      </c>
      <c r="C525" s="3" t="s">
        <v>546</v>
      </c>
      <c r="D525" s="3" t="s">
        <v>12</v>
      </c>
      <c r="E525" s="3">
        <v>46</v>
      </c>
      <c r="F525" s="3" t="str" cm="1">
        <f t="array" ref="F525">_xlfn.IFS(E527&lt;30,"Young Adult", E527&gt;=50, "Senior",E527&gt;=30,"Adult")</f>
        <v>Adult</v>
      </c>
      <c r="G525" s="3" t="s">
        <v>13</v>
      </c>
      <c r="H525" s="3">
        <v>4</v>
      </c>
      <c r="I525" s="4">
        <v>300</v>
      </c>
      <c r="J525">
        <f t="shared" si="16"/>
        <v>1200</v>
      </c>
      <c r="K525">
        <f t="shared" si="17"/>
        <v>18</v>
      </c>
    </row>
    <row r="526" spans="1:11">
      <c r="A526" s="3">
        <v>525</v>
      </c>
      <c r="B526" s="2">
        <v>45278</v>
      </c>
      <c r="C526" s="3" t="s">
        <v>547</v>
      </c>
      <c r="D526" s="3" t="s">
        <v>16</v>
      </c>
      <c r="E526" s="3">
        <v>47</v>
      </c>
      <c r="F526" s="3" t="str" cm="1">
        <f t="array" ref="F526">_xlfn.IFS(E528&lt;30,"Young Adult", E528&gt;=50, "Senior",E528&gt;=30,"Adult")</f>
        <v>Senior</v>
      </c>
      <c r="G526" s="3" t="s">
        <v>13</v>
      </c>
      <c r="H526" s="3">
        <v>2</v>
      </c>
      <c r="I526" s="4">
        <v>25</v>
      </c>
      <c r="J526">
        <f t="shared" si="16"/>
        <v>50</v>
      </c>
      <c r="K526">
        <f t="shared" si="17"/>
        <v>0.75</v>
      </c>
    </row>
    <row r="527" spans="1:11">
      <c r="A527" s="3">
        <v>526</v>
      </c>
      <c r="B527" s="2">
        <v>45270</v>
      </c>
      <c r="C527" s="3" t="s">
        <v>548</v>
      </c>
      <c r="D527" s="3" t="s">
        <v>12</v>
      </c>
      <c r="E527" s="3">
        <v>33</v>
      </c>
      <c r="F527" s="3" t="str" cm="1">
        <f t="array" ref="F527">_xlfn.IFS(E529&lt;30,"Young Adult", E529&gt;=50, "Senior",E529&gt;=30,"Adult")</f>
        <v>Adult</v>
      </c>
      <c r="G527" s="3" t="s">
        <v>17</v>
      </c>
      <c r="H527" s="3">
        <v>2</v>
      </c>
      <c r="I527" s="4">
        <v>50</v>
      </c>
      <c r="J527">
        <f t="shared" si="16"/>
        <v>100</v>
      </c>
      <c r="K527">
        <f t="shared" si="17"/>
        <v>1.5</v>
      </c>
    </row>
    <row r="528" spans="1:11">
      <c r="A528" s="3">
        <v>527</v>
      </c>
      <c r="B528" s="2">
        <v>45027</v>
      </c>
      <c r="C528" s="3" t="s">
        <v>549</v>
      </c>
      <c r="D528" s="3" t="s">
        <v>12</v>
      </c>
      <c r="E528" s="3">
        <v>57</v>
      </c>
      <c r="F528" s="3" t="str" cm="1">
        <f t="array" ref="F528">_xlfn.IFS(E530&lt;30,"Young Adult", E530&gt;=50, "Senior",E530&gt;=30,"Adult")</f>
        <v>Adult</v>
      </c>
      <c r="G528" s="3" t="s">
        <v>17</v>
      </c>
      <c r="H528" s="3">
        <v>2</v>
      </c>
      <c r="I528" s="4">
        <v>25</v>
      </c>
      <c r="J528">
        <f t="shared" si="16"/>
        <v>50</v>
      </c>
      <c r="K528">
        <f t="shared" si="17"/>
        <v>0.75</v>
      </c>
    </row>
    <row r="529" spans="1:11">
      <c r="A529" s="3">
        <v>528</v>
      </c>
      <c r="B529" s="2">
        <v>45113</v>
      </c>
      <c r="C529" s="3" t="s">
        <v>550</v>
      </c>
      <c r="D529" s="3" t="s">
        <v>16</v>
      </c>
      <c r="E529" s="3">
        <v>36</v>
      </c>
      <c r="F529" s="3" t="str" cm="1">
        <f t="array" ref="F529">_xlfn.IFS(E531&lt;30,"Young Adult", E531&gt;=50, "Senior",E531&gt;=30,"Adult")</f>
        <v>Young Adult</v>
      </c>
      <c r="G529" s="3" t="s">
        <v>17</v>
      </c>
      <c r="H529" s="3">
        <v>2</v>
      </c>
      <c r="I529" s="4">
        <v>30</v>
      </c>
      <c r="J529">
        <f t="shared" si="16"/>
        <v>60</v>
      </c>
      <c r="K529">
        <f t="shared" si="17"/>
        <v>0.89999999999999991</v>
      </c>
    </row>
    <row r="530" spans="1:11">
      <c r="A530" s="3">
        <v>529</v>
      </c>
      <c r="B530" s="2">
        <v>45147</v>
      </c>
      <c r="C530" s="3" t="s">
        <v>551</v>
      </c>
      <c r="D530" s="3" t="s">
        <v>16</v>
      </c>
      <c r="E530" s="3">
        <v>35</v>
      </c>
      <c r="F530" s="3" t="str" cm="1">
        <f t="array" ref="F530">_xlfn.IFS(E532&lt;30,"Young Adult", E532&gt;=50, "Senior",E532&gt;=30,"Adult")</f>
        <v>Adult</v>
      </c>
      <c r="G530" s="3" t="s">
        <v>17</v>
      </c>
      <c r="H530" s="3">
        <v>3</v>
      </c>
      <c r="I530" s="4">
        <v>50</v>
      </c>
      <c r="J530">
        <f t="shared" si="16"/>
        <v>150</v>
      </c>
      <c r="K530">
        <f t="shared" si="17"/>
        <v>2.25</v>
      </c>
    </row>
    <row r="531" spans="1:11">
      <c r="A531" s="3">
        <v>530</v>
      </c>
      <c r="B531" s="2">
        <v>44962</v>
      </c>
      <c r="C531" s="3" t="s">
        <v>552</v>
      </c>
      <c r="D531" s="3" t="s">
        <v>16</v>
      </c>
      <c r="E531" s="3">
        <v>18</v>
      </c>
      <c r="F531" s="3" t="str" cm="1">
        <f t="array" ref="F531">_xlfn.IFS(E533&lt;30,"Young Adult", E533&gt;=50, "Senior",E533&gt;=30,"Adult")</f>
        <v>Senior</v>
      </c>
      <c r="G531" s="3" t="s">
        <v>20</v>
      </c>
      <c r="H531" s="3">
        <v>4</v>
      </c>
      <c r="I531" s="4">
        <v>30</v>
      </c>
      <c r="J531">
        <f t="shared" si="16"/>
        <v>120</v>
      </c>
      <c r="K531">
        <f t="shared" si="17"/>
        <v>1.7999999999999998</v>
      </c>
    </row>
    <row r="532" spans="1:11">
      <c r="A532" s="3">
        <v>531</v>
      </c>
      <c r="B532" s="2">
        <v>45267</v>
      </c>
      <c r="C532" s="3" t="s">
        <v>553</v>
      </c>
      <c r="D532" s="3" t="s">
        <v>12</v>
      </c>
      <c r="E532" s="3">
        <v>31</v>
      </c>
      <c r="F532" s="3" t="str" cm="1">
        <f t="array" ref="F532">_xlfn.IFS(E534&lt;30,"Young Adult", E534&gt;=50, "Senior",E534&gt;=30,"Adult")</f>
        <v>Young Adult</v>
      </c>
      <c r="G532" s="3" t="s">
        <v>20</v>
      </c>
      <c r="H532" s="3">
        <v>1</v>
      </c>
      <c r="I532" s="4">
        <v>500</v>
      </c>
      <c r="J532">
        <f t="shared" si="16"/>
        <v>500</v>
      </c>
      <c r="K532">
        <f t="shared" si="17"/>
        <v>7.5</v>
      </c>
    </row>
    <row r="533" spans="1:11">
      <c r="A533" s="3">
        <v>532</v>
      </c>
      <c r="B533" s="2">
        <v>45096</v>
      </c>
      <c r="C533" s="3" t="s">
        <v>554</v>
      </c>
      <c r="D533" s="3" t="s">
        <v>16</v>
      </c>
      <c r="E533" s="3">
        <v>64</v>
      </c>
      <c r="F533" s="3" t="str" cm="1">
        <f t="array" ref="F533">_xlfn.IFS(E535&lt;30,"Young Adult", E535&gt;=50, "Senior",E535&gt;=30,"Adult")</f>
        <v>Adult</v>
      </c>
      <c r="G533" s="3" t="s">
        <v>17</v>
      </c>
      <c r="H533" s="3">
        <v>4</v>
      </c>
      <c r="I533" s="4">
        <v>30</v>
      </c>
      <c r="J533">
        <f t="shared" si="16"/>
        <v>120</v>
      </c>
      <c r="K533">
        <f t="shared" si="17"/>
        <v>1.7999999999999998</v>
      </c>
    </row>
    <row r="534" spans="1:11">
      <c r="A534" s="3">
        <v>533</v>
      </c>
      <c r="B534" s="2">
        <v>45246</v>
      </c>
      <c r="C534" s="3" t="s">
        <v>555</v>
      </c>
      <c r="D534" s="3" t="s">
        <v>12</v>
      </c>
      <c r="E534" s="3">
        <v>19</v>
      </c>
      <c r="F534" s="3" t="str" cm="1">
        <f t="array" ref="F534">_xlfn.IFS(E536&lt;30,"Young Adult", E536&gt;=50, "Senior",E536&gt;=30,"Adult")</f>
        <v>Adult</v>
      </c>
      <c r="G534" s="3" t="s">
        <v>20</v>
      </c>
      <c r="H534" s="3">
        <v>3</v>
      </c>
      <c r="I534" s="4">
        <v>500</v>
      </c>
      <c r="J534">
        <f t="shared" si="16"/>
        <v>1500</v>
      </c>
      <c r="K534">
        <f t="shared" si="17"/>
        <v>22.5</v>
      </c>
    </row>
    <row r="535" spans="1:11">
      <c r="A535" s="3">
        <v>534</v>
      </c>
      <c r="B535" s="2">
        <v>45087</v>
      </c>
      <c r="C535" s="3" t="s">
        <v>556</v>
      </c>
      <c r="D535" s="3" t="s">
        <v>12</v>
      </c>
      <c r="E535" s="3">
        <v>45</v>
      </c>
      <c r="F535" s="3" t="str" cm="1">
        <f t="array" ref="F535">_xlfn.IFS(E537&lt;30,"Young Adult", E537&gt;=50, "Senior",E537&gt;=30,"Adult")</f>
        <v>Senior</v>
      </c>
      <c r="G535" s="3" t="s">
        <v>17</v>
      </c>
      <c r="H535" s="3">
        <v>2</v>
      </c>
      <c r="I535" s="4">
        <v>500</v>
      </c>
      <c r="J535">
        <f t="shared" si="16"/>
        <v>1000</v>
      </c>
      <c r="K535">
        <f t="shared" si="17"/>
        <v>15</v>
      </c>
    </row>
    <row r="536" spans="1:11">
      <c r="A536" s="3">
        <v>535</v>
      </c>
      <c r="B536" s="2">
        <v>45266</v>
      </c>
      <c r="C536" s="3" t="s">
        <v>557</v>
      </c>
      <c r="D536" s="3" t="s">
        <v>12</v>
      </c>
      <c r="E536" s="3">
        <v>47</v>
      </c>
      <c r="F536" s="3" t="str" cm="1">
        <f t="array" ref="F536">_xlfn.IFS(E538&lt;30,"Young Adult", E538&gt;=50, "Senior",E538&gt;=30,"Adult")</f>
        <v>Young Adult</v>
      </c>
      <c r="G536" s="3" t="s">
        <v>13</v>
      </c>
      <c r="H536" s="3">
        <v>3</v>
      </c>
      <c r="I536" s="4">
        <v>30</v>
      </c>
      <c r="J536">
        <f t="shared" si="16"/>
        <v>90</v>
      </c>
      <c r="K536">
        <f t="shared" si="17"/>
        <v>1.3499999999999999</v>
      </c>
    </row>
    <row r="537" spans="1:11">
      <c r="A537" s="3">
        <v>536</v>
      </c>
      <c r="B537" s="2">
        <v>44990</v>
      </c>
      <c r="C537" s="3" t="s">
        <v>558</v>
      </c>
      <c r="D537" s="3" t="s">
        <v>16</v>
      </c>
      <c r="E537" s="3">
        <v>55</v>
      </c>
      <c r="F537" s="3" t="str" cm="1">
        <f t="array" ref="F537">_xlfn.IFS(E539&lt;30,"Young Adult", E539&gt;=50, "Senior",E539&gt;=30,"Adult")</f>
        <v>Young Adult</v>
      </c>
      <c r="G537" s="3" t="s">
        <v>13</v>
      </c>
      <c r="H537" s="3">
        <v>4</v>
      </c>
      <c r="I537" s="4">
        <v>30</v>
      </c>
      <c r="J537">
        <f t="shared" si="16"/>
        <v>120</v>
      </c>
      <c r="K537">
        <f t="shared" si="17"/>
        <v>1.7999999999999998</v>
      </c>
    </row>
    <row r="538" spans="1:11">
      <c r="A538" s="3">
        <v>537</v>
      </c>
      <c r="B538" s="2">
        <v>45080</v>
      </c>
      <c r="C538" s="3" t="s">
        <v>559</v>
      </c>
      <c r="D538" s="3" t="s">
        <v>16</v>
      </c>
      <c r="E538" s="3">
        <v>21</v>
      </c>
      <c r="F538" s="3" t="str" cm="1">
        <f t="array" ref="F538">_xlfn.IFS(E540&lt;30,"Young Adult", E540&gt;=50, "Senior",E540&gt;=30,"Adult")</f>
        <v>Young Adult</v>
      </c>
      <c r="G538" s="3" t="s">
        <v>13</v>
      </c>
      <c r="H538" s="3">
        <v>1</v>
      </c>
      <c r="I538" s="4">
        <v>500</v>
      </c>
      <c r="J538">
        <f t="shared" si="16"/>
        <v>500</v>
      </c>
      <c r="K538">
        <f t="shared" si="17"/>
        <v>7.5</v>
      </c>
    </row>
    <row r="539" spans="1:11">
      <c r="A539" s="3">
        <v>538</v>
      </c>
      <c r="B539" s="2">
        <v>45186</v>
      </c>
      <c r="C539" s="3" t="s">
        <v>560</v>
      </c>
      <c r="D539" s="3" t="s">
        <v>12</v>
      </c>
      <c r="E539" s="3">
        <v>18</v>
      </c>
      <c r="F539" s="3" t="str" cm="1">
        <f t="array" ref="F539">_xlfn.IFS(E541&lt;30,"Young Adult", E541&gt;=50, "Senior",E541&gt;=30,"Adult")</f>
        <v>Adult</v>
      </c>
      <c r="G539" s="3" t="s">
        <v>17</v>
      </c>
      <c r="H539" s="3">
        <v>3</v>
      </c>
      <c r="I539" s="4">
        <v>50</v>
      </c>
      <c r="J539">
        <f t="shared" si="16"/>
        <v>150</v>
      </c>
      <c r="K539">
        <f t="shared" si="17"/>
        <v>2.25</v>
      </c>
    </row>
    <row r="540" spans="1:11">
      <c r="A540" s="3">
        <v>539</v>
      </c>
      <c r="B540" s="2">
        <v>45085</v>
      </c>
      <c r="C540" s="3" t="s">
        <v>561</v>
      </c>
      <c r="D540" s="3" t="s">
        <v>12</v>
      </c>
      <c r="E540" s="3">
        <v>25</v>
      </c>
      <c r="F540" s="3" t="str" cm="1">
        <f t="array" ref="F540">_xlfn.IFS(E542&lt;30,"Young Adult", E542&gt;=50, "Senior",E542&gt;=30,"Adult")</f>
        <v>Senior</v>
      </c>
      <c r="G540" s="3" t="s">
        <v>13</v>
      </c>
      <c r="H540" s="3">
        <v>1</v>
      </c>
      <c r="I540" s="4">
        <v>500</v>
      </c>
      <c r="J540">
        <f t="shared" si="16"/>
        <v>500</v>
      </c>
      <c r="K540">
        <f t="shared" si="17"/>
        <v>7.5</v>
      </c>
    </row>
    <row r="541" spans="1:11">
      <c r="A541" s="3">
        <v>540</v>
      </c>
      <c r="B541" s="2">
        <v>45268</v>
      </c>
      <c r="C541" s="3" t="s">
        <v>562</v>
      </c>
      <c r="D541" s="3" t="s">
        <v>16</v>
      </c>
      <c r="E541" s="3">
        <v>46</v>
      </c>
      <c r="F541" s="3" t="str" cm="1">
        <f t="array" ref="F541">_xlfn.IFS(E543&lt;30,"Young Adult", E543&gt;=50, "Senior",E543&gt;=30,"Adult")</f>
        <v>Young Adult</v>
      </c>
      <c r="G541" s="3" t="s">
        <v>20</v>
      </c>
      <c r="H541" s="3">
        <v>3</v>
      </c>
      <c r="I541" s="4">
        <v>300</v>
      </c>
      <c r="J541">
        <f t="shared" si="16"/>
        <v>900</v>
      </c>
      <c r="K541">
        <f t="shared" si="17"/>
        <v>13.5</v>
      </c>
    </row>
    <row r="542" spans="1:11">
      <c r="A542" s="3">
        <v>541</v>
      </c>
      <c r="B542" s="2">
        <v>45136</v>
      </c>
      <c r="C542" s="3" t="s">
        <v>563</v>
      </c>
      <c r="D542" s="3" t="s">
        <v>12</v>
      </c>
      <c r="E542" s="3">
        <v>56</v>
      </c>
      <c r="F542" s="3" t="str" cm="1">
        <f t="array" ref="F542">_xlfn.IFS(E544&lt;30,"Young Adult", E544&gt;=50, "Senior",E544&gt;=30,"Adult")</f>
        <v>Adult</v>
      </c>
      <c r="G542" s="3" t="s">
        <v>13</v>
      </c>
      <c r="H542" s="3">
        <v>1</v>
      </c>
      <c r="I542" s="4">
        <v>500</v>
      </c>
      <c r="J542">
        <f t="shared" si="16"/>
        <v>500</v>
      </c>
      <c r="K542">
        <f t="shared" si="17"/>
        <v>7.5</v>
      </c>
    </row>
    <row r="543" spans="1:11">
      <c r="A543" s="3">
        <v>542</v>
      </c>
      <c r="B543" s="2">
        <v>45094</v>
      </c>
      <c r="C543" s="3" t="s">
        <v>564</v>
      </c>
      <c r="D543" s="3" t="s">
        <v>16</v>
      </c>
      <c r="E543" s="3">
        <v>20</v>
      </c>
      <c r="F543" s="3" t="str" cm="1">
        <f t="array" ref="F543">_xlfn.IFS(E545&lt;30,"Young Adult", E545&gt;=50, "Senior",E545&gt;=30,"Adult")</f>
        <v>Young Adult</v>
      </c>
      <c r="G543" s="3" t="s">
        <v>13</v>
      </c>
      <c r="H543" s="3">
        <v>1</v>
      </c>
      <c r="I543" s="4">
        <v>50</v>
      </c>
      <c r="J543">
        <f t="shared" si="16"/>
        <v>50</v>
      </c>
      <c r="K543">
        <f t="shared" si="17"/>
        <v>0.75</v>
      </c>
    </row>
    <row r="544" spans="1:11">
      <c r="A544" s="3">
        <v>543</v>
      </c>
      <c r="B544" s="2">
        <v>45133</v>
      </c>
      <c r="C544" s="3" t="s">
        <v>565</v>
      </c>
      <c r="D544" s="3" t="s">
        <v>12</v>
      </c>
      <c r="E544" s="3">
        <v>49</v>
      </c>
      <c r="F544" s="3" t="str" cm="1">
        <f t="array" ref="F544">_xlfn.IFS(E546&lt;30,"Young Adult", E546&gt;=50, "Senior",E546&gt;=30,"Adult")</f>
        <v>Young Adult</v>
      </c>
      <c r="G544" s="3" t="s">
        <v>13</v>
      </c>
      <c r="H544" s="3">
        <v>2</v>
      </c>
      <c r="I544" s="4">
        <v>300</v>
      </c>
      <c r="J544">
        <f t="shared" si="16"/>
        <v>600</v>
      </c>
      <c r="K544">
        <f t="shared" si="17"/>
        <v>9</v>
      </c>
    </row>
    <row r="545" spans="1:11">
      <c r="A545" s="3">
        <v>544</v>
      </c>
      <c r="B545" s="2">
        <v>45283</v>
      </c>
      <c r="C545" s="3" t="s">
        <v>566</v>
      </c>
      <c r="D545" s="3" t="s">
        <v>16</v>
      </c>
      <c r="E545" s="3">
        <v>27</v>
      </c>
      <c r="F545" s="3" t="str" cm="1">
        <f t="array" ref="F545">_xlfn.IFS(E547&lt;30,"Young Adult", E547&gt;=50, "Senior",E547&gt;=30,"Adult")</f>
        <v>Adult</v>
      </c>
      <c r="G545" s="3" t="s">
        <v>20</v>
      </c>
      <c r="H545" s="3">
        <v>1</v>
      </c>
      <c r="I545" s="4">
        <v>25</v>
      </c>
      <c r="J545">
        <f t="shared" si="16"/>
        <v>25</v>
      </c>
      <c r="K545">
        <f t="shared" si="17"/>
        <v>0.375</v>
      </c>
    </row>
    <row r="546" spans="1:11">
      <c r="A546" s="3">
        <v>545</v>
      </c>
      <c r="B546" s="2">
        <v>45078</v>
      </c>
      <c r="C546" s="3" t="s">
        <v>567</v>
      </c>
      <c r="D546" s="3" t="s">
        <v>12</v>
      </c>
      <c r="E546" s="3">
        <v>27</v>
      </c>
      <c r="F546" s="3" t="str" cm="1">
        <f t="array" ref="F546">_xlfn.IFS(E548&lt;30,"Young Adult", E548&gt;=50, "Senior",E548&gt;=30,"Adult")</f>
        <v>Senior</v>
      </c>
      <c r="G546" s="3" t="s">
        <v>17</v>
      </c>
      <c r="H546" s="3">
        <v>2</v>
      </c>
      <c r="I546" s="4">
        <v>25</v>
      </c>
      <c r="J546">
        <f t="shared" si="16"/>
        <v>50</v>
      </c>
      <c r="K546">
        <f t="shared" si="17"/>
        <v>0.75</v>
      </c>
    </row>
    <row r="547" spans="1:11">
      <c r="A547" s="3">
        <v>546</v>
      </c>
      <c r="B547" s="2">
        <v>45210</v>
      </c>
      <c r="C547" s="3" t="s">
        <v>568</v>
      </c>
      <c r="D547" s="3" t="s">
        <v>16</v>
      </c>
      <c r="E547" s="3">
        <v>36</v>
      </c>
      <c r="F547" s="3" t="str" cm="1">
        <f t="array" ref="F547">_xlfn.IFS(E549&lt;30,"Young Adult", E549&gt;=50, "Senior",E549&gt;=30,"Adult")</f>
        <v>Senior</v>
      </c>
      <c r="G547" s="3" t="s">
        <v>20</v>
      </c>
      <c r="H547" s="3">
        <v>4</v>
      </c>
      <c r="I547" s="4">
        <v>50</v>
      </c>
      <c r="J547">
        <f t="shared" si="16"/>
        <v>200</v>
      </c>
      <c r="K547">
        <f t="shared" si="17"/>
        <v>3</v>
      </c>
    </row>
    <row r="548" spans="1:11">
      <c r="A548" s="3">
        <v>547</v>
      </c>
      <c r="B548" s="2">
        <v>44992</v>
      </c>
      <c r="C548" s="3" t="s">
        <v>569</v>
      </c>
      <c r="D548" s="3" t="s">
        <v>12</v>
      </c>
      <c r="E548" s="3">
        <v>63</v>
      </c>
      <c r="F548" s="3" t="str" cm="1">
        <f t="array" ref="F548">_xlfn.IFS(E550&lt;30,"Young Adult", E550&gt;=50, "Senior",E550&gt;=30,"Adult")</f>
        <v>Senior</v>
      </c>
      <c r="G548" s="3" t="s">
        <v>17</v>
      </c>
      <c r="H548" s="3">
        <v>4</v>
      </c>
      <c r="I548" s="4">
        <v>500</v>
      </c>
      <c r="J548">
        <f t="shared" si="16"/>
        <v>2000</v>
      </c>
      <c r="K548">
        <f t="shared" si="17"/>
        <v>30</v>
      </c>
    </row>
    <row r="549" spans="1:11">
      <c r="A549" s="3">
        <v>548</v>
      </c>
      <c r="B549" s="2">
        <v>45025</v>
      </c>
      <c r="C549" s="3" t="s">
        <v>570</v>
      </c>
      <c r="D549" s="3" t="s">
        <v>16</v>
      </c>
      <c r="E549" s="3">
        <v>51</v>
      </c>
      <c r="F549" s="3" t="str" cm="1">
        <f t="array" ref="F549">_xlfn.IFS(E551&lt;30,"Young Adult", E551&gt;=50, "Senior",E551&gt;=30,"Adult")</f>
        <v>Adult</v>
      </c>
      <c r="G549" s="3" t="s">
        <v>17</v>
      </c>
      <c r="H549" s="3">
        <v>2</v>
      </c>
      <c r="I549" s="4">
        <v>30</v>
      </c>
      <c r="J549">
        <f t="shared" si="16"/>
        <v>60</v>
      </c>
      <c r="K549">
        <f t="shared" si="17"/>
        <v>0.89999999999999991</v>
      </c>
    </row>
    <row r="550" spans="1:11">
      <c r="A550" s="3">
        <v>549</v>
      </c>
      <c r="B550" s="2">
        <v>45142</v>
      </c>
      <c r="C550" s="3" t="s">
        <v>571</v>
      </c>
      <c r="D550" s="3" t="s">
        <v>16</v>
      </c>
      <c r="E550" s="3">
        <v>50</v>
      </c>
      <c r="F550" s="3" t="str" cm="1">
        <f t="array" ref="F550">_xlfn.IFS(E552&lt;30,"Young Adult", E552&gt;=50, "Senior",E552&gt;=30,"Adult")</f>
        <v>Adult</v>
      </c>
      <c r="G550" s="3" t="s">
        <v>13</v>
      </c>
      <c r="H550" s="3">
        <v>2</v>
      </c>
      <c r="I550" s="4">
        <v>50</v>
      </c>
      <c r="J550">
        <f t="shared" si="16"/>
        <v>100</v>
      </c>
      <c r="K550">
        <f t="shared" si="17"/>
        <v>1.5</v>
      </c>
    </row>
    <row r="551" spans="1:11">
      <c r="A551" s="3">
        <v>550</v>
      </c>
      <c r="B551" s="2">
        <v>45267</v>
      </c>
      <c r="C551" s="3" t="s">
        <v>572</v>
      </c>
      <c r="D551" s="3" t="s">
        <v>12</v>
      </c>
      <c r="E551" s="3">
        <v>40</v>
      </c>
      <c r="F551" s="3" t="str" cm="1">
        <f t="array" ref="F551">_xlfn.IFS(E553&lt;30,"Young Adult", E553&gt;=50, "Senior",E553&gt;=30,"Adult")</f>
        <v>Adult</v>
      </c>
      <c r="G551" s="3" t="s">
        <v>17</v>
      </c>
      <c r="H551" s="3">
        <v>3</v>
      </c>
      <c r="I551" s="4">
        <v>300</v>
      </c>
      <c r="J551">
        <f t="shared" si="16"/>
        <v>900</v>
      </c>
      <c r="K551">
        <f t="shared" si="17"/>
        <v>13.5</v>
      </c>
    </row>
    <row r="552" spans="1:11">
      <c r="A552" s="3">
        <v>551</v>
      </c>
      <c r="B552" s="2">
        <v>45121</v>
      </c>
      <c r="C552" s="3" t="s">
        <v>573</v>
      </c>
      <c r="D552" s="3" t="s">
        <v>12</v>
      </c>
      <c r="E552" s="3">
        <v>45</v>
      </c>
      <c r="F552" s="3" t="str" cm="1">
        <f t="array" ref="F552">_xlfn.IFS(E554&lt;30,"Young Adult", E554&gt;=50, "Senior",E554&gt;=30,"Adult")</f>
        <v>Young Adult</v>
      </c>
      <c r="G552" s="3" t="s">
        <v>20</v>
      </c>
      <c r="H552" s="3">
        <v>3</v>
      </c>
      <c r="I552" s="4">
        <v>300</v>
      </c>
      <c r="J552">
        <f t="shared" si="16"/>
        <v>900</v>
      </c>
      <c r="K552">
        <f t="shared" si="17"/>
        <v>13.5</v>
      </c>
    </row>
    <row r="553" spans="1:11">
      <c r="A553" s="3">
        <v>552</v>
      </c>
      <c r="B553" s="2">
        <v>45273</v>
      </c>
      <c r="C553" s="3" t="s">
        <v>574</v>
      </c>
      <c r="D553" s="3" t="s">
        <v>16</v>
      </c>
      <c r="E553" s="3">
        <v>49</v>
      </c>
      <c r="F553" s="3" t="str" cm="1">
        <f t="array" ref="F553">_xlfn.IFS(E555&lt;30,"Young Adult", E555&gt;=50, "Senior",E555&gt;=30,"Adult")</f>
        <v>Adult</v>
      </c>
      <c r="G553" s="3" t="s">
        <v>20</v>
      </c>
      <c r="H553" s="3">
        <v>3</v>
      </c>
      <c r="I553" s="4">
        <v>25</v>
      </c>
      <c r="J553">
        <f t="shared" si="16"/>
        <v>75</v>
      </c>
      <c r="K553">
        <f t="shared" si="17"/>
        <v>1.125</v>
      </c>
    </row>
    <row r="554" spans="1:11">
      <c r="A554" s="3">
        <v>553</v>
      </c>
      <c r="B554" s="2">
        <v>45016</v>
      </c>
      <c r="C554" s="3" t="s">
        <v>575</v>
      </c>
      <c r="D554" s="3" t="s">
        <v>12</v>
      </c>
      <c r="E554" s="3">
        <v>24</v>
      </c>
      <c r="F554" s="3" t="str" cm="1">
        <f t="array" ref="F554">_xlfn.IFS(E556&lt;30,"Young Adult", E556&gt;=50, "Senior",E556&gt;=30,"Adult")</f>
        <v>Young Adult</v>
      </c>
      <c r="G554" s="3" t="s">
        <v>17</v>
      </c>
      <c r="H554" s="3">
        <v>4</v>
      </c>
      <c r="I554" s="4">
        <v>300</v>
      </c>
      <c r="J554">
        <f t="shared" si="16"/>
        <v>1200</v>
      </c>
      <c r="K554">
        <f t="shared" si="17"/>
        <v>18</v>
      </c>
    </row>
    <row r="555" spans="1:11">
      <c r="A555" s="3">
        <v>554</v>
      </c>
      <c r="B555" s="2">
        <v>45242</v>
      </c>
      <c r="C555" s="3" t="s">
        <v>576</v>
      </c>
      <c r="D555" s="3" t="s">
        <v>16</v>
      </c>
      <c r="E555" s="3">
        <v>46</v>
      </c>
      <c r="F555" s="3" t="str" cm="1">
        <f t="array" ref="F555">_xlfn.IFS(E557&lt;30,"Young Adult", E557&gt;=50, "Senior",E557&gt;=30,"Adult")</f>
        <v>Young Adult</v>
      </c>
      <c r="G555" s="3" t="s">
        <v>13</v>
      </c>
      <c r="H555" s="3">
        <v>3</v>
      </c>
      <c r="I555" s="4">
        <v>50</v>
      </c>
      <c r="J555">
        <f t="shared" si="16"/>
        <v>150</v>
      </c>
      <c r="K555">
        <f t="shared" si="17"/>
        <v>2.25</v>
      </c>
    </row>
    <row r="556" spans="1:11">
      <c r="A556" s="3">
        <v>555</v>
      </c>
      <c r="B556" s="2">
        <v>45218</v>
      </c>
      <c r="C556" s="3" t="s">
        <v>577</v>
      </c>
      <c r="D556" s="3" t="s">
        <v>12</v>
      </c>
      <c r="E556" s="3">
        <v>25</v>
      </c>
      <c r="F556" s="3" t="str" cm="1">
        <f t="array" ref="F556">_xlfn.IFS(E558&lt;30,"Young Adult", E558&gt;=50, "Senior",E558&gt;=30,"Adult")</f>
        <v>Young Adult</v>
      </c>
      <c r="G556" s="3" t="s">
        <v>13</v>
      </c>
      <c r="H556" s="3">
        <v>1</v>
      </c>
      <c r="I556" s="4">
        <v>300</v>
      </c>
      <c r="J556">
        <f t="shared" si="16"/>
        <v>300</v>
      </c>
      <c r="K556">
        <f t="shared" si="17"/>
        <v>4.5</v>
      </c>
    </row>
    <row r="557" spans="1:11">
      <c r="A557" s="3">
        <v>556</v>
      </c>
      <c r="B557" s="2">
        <v>45081</v>
      </c>
      <c r="C557" s="3" t="s">
        <v>578</v>
      </c>
      <c r="D557" s="3" t="s">
        <v>16</v>
      </c>
      <c r="E557" s="3">
        <v>18</v>
      </c>
      <c r="F557" s="3" t="str" cm="1">
        <f t="array" ref="F557">_xlfn.IFS(E559&lt;30,"Young Adult", E559&gt;=50, "Senior",E559&gt;=30,"Adult")</f>
        <v>Adult</v>
      </c>
      <c r="G557" s="3" t="s">
        <v>20</v>
      </c>
      <c r="H557" s="3">
        <v>1</v>
      </c>
      <c r="I557" s="4">
        <v>50</v>
      </c>
      <c r="J557">
        <f t="shared" si="16"/>
        <v>50</v>
      </c>
      <c r="K557">
        <f t="shared" si="17"/>
        <v>0.75</v>
      </c>
    </row>
    <row r="558" spans="1:11">
      <c r="A558" s="3">
        <v>557</v>
      </c>
      <c r="B558" s="2">
        <v>45134</v>
      </c>
      <c r="C558" s="3" t="s">
        <v>579</v>
      </c>
      <c r="D558" s="3" t="s">
        <v>16</v>
      </c>
      <c r="E558" s="3">
        <v>20</v>
      </c>
      <c r="F558" s="3" t="str" cm="1">
        <f t="array" ref="F558">_xlfn.IFS(E560&lt;30,"Young Adult", E560&gt;=50, "Senior",E560&gt;=30,"Adult")</f>
        <v>Adult</v>
      </c>
      <c r="G558" s="3" t="s">
        <v>13</v>
      </c>
      <c r="H558" s="3">
        <v>3</v>
      </c>
      <c r="I558" s="4">
        <v>30</v>
      </c>
      <c r="J558">
        <f t="shared" si="16"/>
        <v>90</v>
      </c>
      <c r="K558">
        <f t="shared" si="17"/>
        <v>1.3499999999999999</v>
      </c>
    </row>
    <row r="559" spans="1:11">
      <c r="A559" s="3">
        <v>558</v>
      </c>
      <c r="B559" s="2">
        <v>45207</v>
      </c>
      <c r="C559" s="3" t="s">
        <v>580</v>
      </c>
      <c r="D559" s="3" t="s">
        <v>16</v>
      </c>
      <c r="E559" s="3">
        <v>41</v>
      </c>
      <c r="F559" s="3" t="str" cm="1">
        <f t="array" ref="F559">_xlfn.IFS(E561&lt;30,"Young Adult", E561&gt;=50, "Senior",E561&gt;=30,"Adult")</f>
        <v>Young Adult</v>
      </c>
      <c r="G559" s="3" t="s">
        <v>17</v>
      </c>
      <c r="H559" s="3">
        <v>1</v>
      </c>
      <c r="I559" s="4">
        <v>25</v>
      </c>
      <c r="J559">
        <f t="shared" si="16"/>
        <v>25</v>
      </c>
      <c r="K559">
        <f t="shared" si="17"/>
        <v>0.375</v>
      </c>
    </row>
    <row r="560" spans="1:11">
      <c r="A560" s="3">
        <v>559</v>
      </c>
      <c r="B560" s="2">
        <v>44927</v>
      </c>
      <c r="C560" s="3" t="s">
        <v>581</v>
      </c>
      <c r="D560" s="3" t="s">
        <v>16</v>
      </c>
      <c r="E560" s="3">
        <v>40</v>
      </c>
      <c r="F560" s="3" t="str" cm="1">
        <f t="array" ref="F560">_xlfn.IFS(E562&lt;30,"Young Adult", E562&gt;=50, "Senior",E562&gt;=30,"Adult")</f>
        <v>Senior</v>
      </c>
      <c r="G560" s="3" t="s">
        <v>17</v>
      </c>
      <c r="H560" s="3">
        <v>4</v>
      </c>
      <c r="I560" s="4">
        <v>300</v>
      </c>
      <c r="J560">
        <f t="shared" si="16"/>
        <v>1200</v>
      </c>
      <c r="K560">
        <f t="shared" si="17"/>
        <v>18</v>
      </c>
    </row>
    <row r="561" spans="1:11">
      <c r="A561" s="3">
        <v>560</v>
      </c>
      <c r="B561" s="2">
        <v>45082</v>
      </c>
      <c r="C561" s="3" t="s">
        <v>582</v>
      </c>
      <c r="D561" s="3" t="s">
        <v>16</v>
      </c>
      <c r="E561" s="3">
        <v>25</v>
      </c>
      <c r="F561" s="3" t="str" cm="1">
        <f t="array" ref="F561">_xlfn.IFS(E563&lt;30,"Young Adult", E563&gt;=50, "Senior",E563&gt;=30,"Adult")</f>
        <v>Senior</v>
      </c>
      <c r="G561" s="3" t="s">
        <v>20</v>
      </c>
      <c r="H561" s="3">
        <v>1</v>
      </c>
      <c r="I561" s="4">
        <v>50</v>
      </c>
      <c r="J561">
        <f t="shared" si="16"/>
        <v>50</v>
      </c>
      <c r="K561">
        <f t="shared" si="17"/>
        <v>0.75</v>
      </c>
    </row>
    <row r="562" spans="1:11">
      <c r="A562" s="3">
        <v>561</v>
      </c>
      <c r="B562" s="2">
        <v>45073</v>
      </c>
      <c r="C562" s="3" t="s">
        <v>583</v>
      </c>
      <c r="D562" s="3" t="s">
        <v>16</v>
      </c>
      <c r="E562" s="3">
        <v>64</v>
      </c>
      <c r="F562" s="3" t="str" cm="1">
        <f t="array" ref="F562">_xlfn.IFS(E564&lt;30,"Young Adult", E564&gt;=50, "Senior",E564&gt;=30,"Adult")</f>
        <v>Young Adult</v>
      </c>
      <c r="G562" s="3" t="s">
        <v>17</v>
      </c>
      <c r="H562" s="3">
        <v>4</v>
      </c>
      <c r="I562" s="4">
        <v>500</v>
      </c>
      <c r="J562">
        <f t="shared" si="16"/>
        <v>2000</v>
      </c>
      <c r="K562">
        <f t="shared" si="17"/>
        <v>30</v>
      </c>
    </row>
    <row r="563" spans="1:11">
      <c r="A563" s="3">
        <v>562</v>
      </c>
      <c r="B563" s="2">
        <v>45034</v>
      </c>
      <c r="C563" s="3" t="s">
        <v>584</v>
      </c>
      <c r="D563" s="3" t="s">
        <v>12</v>
      </c>
      <c r="E563" s="3">
        <v>54</v>
      </c>
      <c r="F563" s="3" t="str" cm="1">
        <f t="array" ref="F563">_xlfn.IFS(E565&lt;30,"Young Adult", E565&gt;=50, "Senior",E565&gt;=30,"Adult")</f>
        <v>Senior</v>
      </c>
      <c r="G563" s="3" t="s">
        <v>20</v>
      </c>
      <c r="H563" s="3">
        <v>2</v>
      </c>
      <c r="I563" s="4">
        <v>25</v>
      </c>
      <c r="J563">
        <f t="shared" si="16"/>
        <v>50</v>
      </c>
      <c r="K563">
        <f t="shared" si="17"/>
        <v>0.75</v>
      </c>
    </row>
    <row r="564" spans="1:11">
      <c r="A564" s="3">
        <v>563</v>
      </c>
      <c r="B564" s="2">
        <v>45147</v>
      </c>
      <c r="C564" s="3" t="s">
        <v>585</v>
      </c>
      <c r="D564" s="3" t="s">
        <v>12</v>
      </c>
      <c r="E564" s="3">
        <v>20</v>
      </c>
      <c r="F564" s="3" t="str" cm="1">
        <f t="array" ref="F564">_xlfn.IFS(E566&lt;30,"Young Adult", E566&gt;=50, "Senior",E566&gt;=30,"Adult")</f>
        <v>Adult</v>
      </c>
      <c r="G564" s="3" t="s">
        <v>17</v>
      </c>
      <c r="H564" s="3">
        <v>2</v>
      </c>
      <c r="I564" s="4">
        <v>30</v>
      </c>
      <c r="J564">
        <f t="shared" si="16"/>
        <v>60</v>
      </c>
      <c r="K564">
        <f t="shared" si="17"/>
        <v>0.89999999999999991</v>
      </c>
    </row>
    <row r="565" spans="1:11">
      <c r="A565" s="3">
        <v>564</v>
      </c>
      <c r="B565" s="2">
        <v>45223</v>
      </c>
      <c r="C565" s="3" t="s">
        <v>586</v>
      </c>
      <c r="D565" s="3" t="s">
        <v>12</v>
      </c>
      <c r="E565" s="3">
        <v>50</v>
      </c>
      <c r="F565" s="3" t="str" cm="1">
        <f t="array" ref="F565">_xlfn.IFS(E567&lt;30,"Young Adult", E567&gt;=50, "Senior",E567&gt;=30,"Adult")</f>
        <v>Senior</v>
      </c>
      <c r="G565" s="3" t="s">
        <v>20</v>
      </c>
      <c r="H565" s="3">
        <v>2</v>
      </c>
      <c r="I565" s="4">
        <v>50</v>
      </c>
      <c r="J565">
        <f t="shared" si="16"/>
        <v>100</v>
      </c>
      <c r="K565">
        <f t="shared" si="17"/>
        <v>1.5</v>
      </c>
    </row>
    <row r="566" spans="1:11">
      <c r="A566" s="3">
        <v>565</v>
      </c>
      <c r="B566" s="2">
        <v>45237</v>
      </c>
      <c r="C566" s="3" t="s">
        <v>587</v>
      </c>
      <c r="D566" s="3" t="s">
        <v>16</v>
      </c>
      <c r="E566" s="3">
        <v>45</v>
      </c>
      <c r="F566" s="3" t="str" cm="1">
        <f t="array" ref="F566">_xlfn.IFS(E568&lt;30,"Young Adult", E568&gt;=50, "Senior",E568&gt;=30,"Adult")</f>
        <v>Young Adult</v>
      </c>
      <c r="G566" s="3" t="s">
        <v>13</v>
      </c>
      <c r="H566" s="3">
        <v>2</v>
      </c>
      <c r="I566" s="4">
        <v>30</v>
      </c>
      <c r="J566">
        <f t="shared" si="16"/>
        <v>60</v>
      </c>
      <c r="K566">
        <f t="shared" si="17"/>
        <v>0.89999999999999991</v>
      </c>
    </row>
    <row r="567" spans="1:11">
      <c r="A567" s="3">
        <v>566</v>
      </c>
      <c r="B567" s="2">
        <v>45262</v>
      </c>
      <c r="C567" s="3" t="s">
        <v>588</v>
      </c>
      <c r="D567" s="3" t="s">
        <v>16</v>
      </c>
      <c r="E567" s="3">
        <v>64</v>
      </c>
      <c r="F567" s="3" t="str" cm="1">
        <f t="array" ref="F567">_xlfn.IFS(E569&lt;30,"Young Adult", E569&gt;=50, "Senior",E569&gt;=30,"Adult")</f>
        <v>Senior</v>
      </c>
      <c r="G567" s="3" t="s">
        <v>17</v>
      </c>
      <c r="H567" s="3">
        <v>1</v>
      </c>
      <c r="I567" s="4">
        <v>30</v>
      </c>
      <c r="J567">
        <f t="shared" si="16"/>
        <v>30</v>
      </c>
      <c r="K567">
        <f t="shared" si="17"/>
        <v>0.44999999999999996</v>
      </c>
    </row>
    <row r="568" spans="1:11">
      <c r="A568" s="3">
        <v>567</v>
      </c>
      <c r="B568" s="2">
        <v>45091</v>
      </c>
      <c r="C568" s="3" t="s">
        <v>589</v>
      </c>
      <c r="D568" s="3" t="s">
        <v>16</v>
      </c>
      <c r="E568" s="3">
        <v>25</v>
      </c>
      <c r="F568" s="3" t="str" cm="1">
        <f t="array" ref="F568">_xlfn.IFS(E570&lt;30,"Young Adult", E570&gt;=50, "Senior",E570&gt;=30,"Adult")</f>
        <v>Senior</v>
      </c>
      <c r="G568" s="3" t="s">
        <v>17</v>
      </c>
      <c r="H568" s="3">
        <v>3</v>
      </c>
      <c r="I568" s="4">
        <v>300</v>
      </c>
      <c r="J568">
        <f t="shared" si="16"/>
        <v>900</v>
      </c>
      <c r="K568">
        <f t="shared" si="17"/>
        <v>13.5</v>
      </c>
    </row>
    <row r="569" spans="1:11">
      <c r="A569" s="3">
        <v>568</v>
      </c>
      <c r="B569" s="2">
        <v>45165</v>
      </c>
      <c r="C569" s="3" t="s">
        <v>590</v>
      </c>
      <c r="D569" s="3" t="s">
        <v>16</v>
      </c>
      <c r="E569" s="3">
        <v>51</v>
      </c>
      <c r="F569" s="3" t="str" cm="1">
        <f t="array" ref="F569">_xlfn.IFS(E571&lt;30,"Young Adult", E571&gt;=50, "Senior",E571&gt;=30,"Adult")</f>
        <v>Adult</v>
      </c>
      <c r="G569" s="3" t="s">
        <v>20</v>
      </c>
      <c r="H569" s="3">
        <v>1</v>
      </c>
      <c r="I569" s="4">
        <v>300</v>
      </c>
      <c r="J569">
        <f t="shared" si="16"/>
        <v>300</v>
      </c>
      <c r="K569">
        <f t="shared" si="17"/>
        <v>4.5</v>
      </c>
    </row>
    <row r="570" spans="1:11">
      <c r="A570" s="3">
        <v>569</v>
      </c>
      <c r="B570" s="2">
        <v>45153</v>
      </c>
      <c r="C570" s="3" t="s">
        <v>591</v>
      </c>
      <c r="D570" s="3" t="s">
        <v>12</v>
      </c>
      <c r="E570" s="3">
        <v>52</v>
      </c>
      <c r="F570" s="3" t="str" cm="1">
        <f t="array" ref="F570">_xlfn.IFS(E572&lt;30,"Young Adult", E572&gt;=50, "Senior",E572&gt;=30,"Adult")</f>
        <v>Adult</v>
      </c>
      <c r="G570" s="3" t="s">
        <v>20</v>
      </c>
      <c r="H570" s="3">
        <v>4</v>
      </c>
      <c r="I570" s="4">
        <v>50</v>
      </c>
      <c r="J570">
        <f t="shared" si="16"/>
        <v>200</v>
      </c>
      <c r="K570">
        <f t="shared" si="17"/>
        <v>3</v>
      </c>
    </row>
    <row r="571" spans="1:11">
      <c r="A571" s="3">
        <v>570</v>
      </c>
      <c r="B571" s="2">
        <v>45153</v>
      </c>
      <c r="C571" s="3" t="s">
        <v>592</v>
      </c>
      <c r="D571" s="3" t="s">
        <v>12</v>
      </c>
      <c r="E571" s="3">
        <v>49</v>
      </c>
      <c r="F571" s="3" t="str" cm="1">
        <f t="array" ref="F571">_xlfn.IFS(E573&lt;30,"Young Adult", E573&gt;=50, "Senior",E573&gt;=30,"Adult")</f>
        <v>Adult</v>
      </c>
      <c r="G571" s="3" t="s">
        <v>17</v>
      </c>
      <c r="H571" s="3">
        <v>1</v>
      </c>
      <c r="I571" s="4">
        <v>500</v>
      </c>
      <c r="J571">
        <f t="shared" si="16"/>
        <v>500</v>
      </c>
      <c r="K571">
        <f t="shared" si="17"/>
        <v>7.5</v>
      </c>
    </row>
    <row r="572" spans="1:11">
      <c r="A572" s="3">
        <v>571</v>
      </c>
      <c r="B572" s="2">
        <v>45272</v>
      </c>
      <c r="C572" s="3" t="s">
        <v>593</v>
      </c>
      <c r="D572" s="3" t="s">
        <v>16</v>
      </c>
      <c r="E572" s="3">
        <v>41</v>
      </c>
      <c r="F572" s="3" t="str" cm="1">
        <f t="array" ref="F572">_xlfn.IFS(E574&lt;30,"Young Adult", E574&gt;=50, "Senior",E574&gt;=30,"Adult")</f>
        <v>Adult</v>
      </c>
      <c r="G572" s="3" t="s">
        <v>20</v>
      </c>
      <c r="H572" s="3">
        <v>1</v>
      </c>
      <c r="I572" s="4">
        <v>50</v>
      </c>
      <c r="J572">
        <f t="shared" si="16"/>
        <v>50</v>
      </c>
      <c r="K572">
        <f t="shared" si="17"/>
        <v>0.75</v>
      </c>
    </row>
    <row r="573" spans="1:11">
      <c r="A573" s="3">
        <v>572</v>
      </c>
      <c r="B573" s="2">
        <v>45036</v>
      </c>
      <c r="C573" s="3" t="s">
        <v>594</v>
      </c>
      <c r="D573" s="3" t="s">
        <v>12</v>
      </c>
      <c r="E573" s="3">
        <v>31</v>
      </c>
      <c r="F573" s="3" t="str" cm="1">
        <f t="array" ref="F573">_xlfn.IFS(E575&lt;30,"Young Adult", E575&gt;=50, "Senior",E575&gt;=30,"Adult")</f>
        <v>Senior</v>
      </c>
      <c r="G573" s="3" t="s">
        <v>17</v>
      </c>
      <c r="H573" s="3">
        <v>4</v>
      </c>
      <c r="I573" s="4">
        <v>500</v>
      </c>
      <c r="J573">
        <f t="shared" si="16"/>
        <v>2000</v>
      </c>
      <c r="K573">
        <f t="shared" si="17"/>
        <v>30</v>
      </c>
    </row>
    <row r="574" spans="1:11">
      <c r="A574" s="3">
        <v>573</v>
      </c>
      <c r="B574" s="2">
        <v>45188</v>
      </c>
      <c r="C574" s="3" t="s">
        <v>595</v>
      </c>
      <c r="D574" s="3" t="s">
        <v>12</v>
      </c>
      <c r="E574" s="3">
        <v>49</v>
      </c>
      <c r="F574" s="3" t="str" cm="1">
        <f t="array" ref="F574">_xlfn.IFS(E576&lt;30,"Young Adult", E576&gt;=50, "Senior",E576&gt;=30,"Adult")</f>
        <v>Senior</v>
      </c>
      <c r="G574" s="3" t="s">
        <v>13</v>
      </c>
      <c r="H574" s="3">
        <v>2</v>
      </c>
      <c r="I574" s="4">
        <v>30</v>
      </c>
      <c r="J574">
        <f t="shared" si="16"/>
        <v>60</v>
      </c>
      <c r="K574">
        <f t="shared" si="17"/>
        <v>0.89999999999999991</v>
      </c>
    </row>
    <row r="575" spans="1:11">
      <c r="A575" s="3">
        <v>574</v>
      </c>
      <c r="B575" s="2">
        <v>45169</v>
      </c>
      <c r="C575" s="3" t="s">
        <v>596</v>
      </c>
      <c r="D575" s="3" t="s">
        <v>16</v>
      </c>
      <c r="E575" s="3">
        <v>63</v>
      </c>
      <c r="F575" s="3" t="str" cm="1">
        <f t="array" ref="F575">_xlfn.IFS(E577&lt;30,"Young Adult", E577&gt;=50, "Senior",E577&gt;=30,"Adult")</f>
        <v>Adult</v>
      </c>
      <c r="G575" s="3" t="s">
        <v>20</v>
      </c>
      <c r="H575" s="3">
        <v>2</v>
      </c>
      <c r="I575" s="4">
        <v>25</v>
      </c>
      <c r="J575">
        <f t="shared" si="16"/>
        <v>50</v>
      </c>
      <c r="K575">
        <f t="shared" si="17"/>
        <v>0.75</v>
      </c>
    </row>
    <row r="576" spans="1:11">
      <c r="A576" s="3">
        <v>575</v>
      </c>
      <c r="B576" s="2">
        <v>45013</v>
      </c>
      <c r="C576" s="3" t="s">
        <v>597</v>
      </c>
      <c r="D576" s="3" t="s">
        <v>12</v>
      </c>
      <c r="E576" s="3">
        <v>60</v>
      </c>
      <c r="F576" s="3" t="str" cm="1">
        <f t="array" ref="F576">_xlfn.IFS(E578&lt;30,"Young Adult", E578&gt;=50, "Senior",E578&gt;=30,"Adult")</f>
        <v>Young Adult</v>
      </c>
      <c r="G576" s="3" t="s">
        <v>17</v>
      </c>
      <c r="H576" s="3">
        <v>2</v>
      </c>
      <c r="I576" s="4">
        <v>50</v>
      </c>
      <c r="J576">
        <f t="shared" si="16"/>
        <v>100</v>
      </c>
      <c r="K576">
        <f t="shared" si="17"/>
        <v>1.5</v>
      </c>
    </row>
    <row r="577" spans="1:11">
      <c r="A577" s="3">
        <v>576</v>
      </c>
      <c r="B577" s="2">
        <v>45264</v>
      </c>
      <c r="C577" s="3" t="s">
        <v>598</v>
      </c>
      <c r="D577" s="3" t="s">
        <v>16</v>
      </c>
      <c r="E577" s="3">
        <v>33</v>
      </c>
      <c r="F577" s="3" t="str" cm="1">
        <f t="array" ref="F577">_xlfn.IFS(E579&lt;30,"Young Adult", E579&gt;=50, "Senior",E579&gt;=30,"Adult")</f>
        <v>Senior</v>
      </c>
      <c r="G577" s="3" t="s">
        <v>13</v>
      </c>
      <c r="H577" s="3">
        <v>3</v>
      </c>
      <c r="I577" s="4">
        <v>50</v>
      </c>
      <c r="J577">
        <f t="shared" si="16"/>
        <v>150</v>
      </c>
      <c r="K577">
        <f t="shared" si="17"/>
        <v>2.25</v>
      </c>
    </row>
    <row r="578" spans="1:11">
      <c r="A578" s="3">
        <v>577</v>
      </c>
      <c r="B578" s="2">
        <v>44970</v>
      </c>
      <c r="C578" s="3" t="s">
        <v>599</v>
      </c>
      <c r="D578" s="3" t="s">
        <v>12</v>
      </c>
      <c r="E578" s="3">
        <v>21</v>
      </c>
      <c r="F578" s="3" t="str" cm="1">
        <f t="array" ref="F578">_xlfn.IFS(E580&lt;30,"Young Adult", E580&gt;=50, "Senior",E580&gt;=30,"Adult")</f>
        <v>Adult</v>
      </c>
      <c r="G578" s="3" t="s">
        <v>13</v>
      </c>
      <c r="H578" s="3">
        <v>4</v>
      </c>
      <c r="I578" s="4">
        <v>500</v>
      </c>
      <c r="J578">
        <f t="shared" ref="J578:J641" si="18">H578*I578</f>
        <v>2000</v>
      </c>
      <c r="K578">
        <f t="shared" ref="K578:K641" si="19">J578*$N$3</f>
        <v>30</v>
      </c>
    </row>
    <row r="579" spans="1:11">
      <c r="A579" s="3">
        <v>578</v>
      </c>
      <c r="B579" s="2">
        <v>45072</v>
      </c>
      <c r="C579" s="3" t="s">
        <v>600</v>
      </c>
      <c r="D579" s="3" t="s">
        <v>16</v>
      </c>
      <c r="E579" s="3">
        <v>54</v>
      </c>
      <c r="F579" s="3" t="str" cm="1">
        <f t="array" ref="F579">_xlfn.IFS(E581&lt;30,"Young Adult", E581&gt;=50, "Senior",E581&gt;=30,"Adult")</f>
        <v>Adult</v>
      </c>
      <c r="G579" s="3" t="s">
        <v>17</v>
      </c>
      <c r="H579" s="3">
        <v>4</v>
      </c>
      <c r="I579" s="4">
        <v>30</v>
      </c>
      <c r="J579">
        <f t="shared" si="18"/>
        <v>120</v>
      </c>
      <c r="K579">
        <f t="shared" si="19"/>
        <v>1.7999999999999998</v>
      </c>
    </row>
    <row r="580" spans="1:11">
      <c r="A580" s="3">
        <v>579</v>
      </c>
      <c r="B580" s="2">
        <v>45190</v>
      </c>
      <c r="C580" s="3" t="s">
        <v>601</v>
      </c>
      <c r="D580" s="3" t="s">
        <v>16</v>
      </c>
      <c r="E580" s="3">
        <v>38</v>
      </c>
      <c r="F580" s="3" t="str" cm="1">
        <f t="array" ref="F580">_xlfn.IFS(E582&lt;30,"Young Adult", E582&gt;=50, "Senior",E582&gt;=30,"Adult")</f>
        <v>Adult</v>
      </c>
      <c r="G580" s="3" t="s">
        <v>20</v>
      </c>
      <c r="H580" s="3">
        <v>1</v>
      </c>
      <c r="I580" s="4">
        <v>30</v>
      </c>
      <c r="J580">
        <f t="shared" si="18"/>
        <v>30</v>
      </c>
      <c r="K580">
        <f t="shared" si="19"/>
        <v>0.44999999999999996</v>
      </c>
    </row>
    <row r="581" spans="1:11">
      <c r="A581" s="3">
        <v>580</v>
      </c>
      <c r="B581" s="2">
        <v>45266</v>
      </c>
      <c r="C581" s="3" t="s">
        <v>602</v>
      </c>
      <c r="D581" s="3" t="s">
        <v>16</v>
      </c>
      <c r="E581" s="3">
        <v>31</v>
      </c>
      <c r="F581" s="3" t="str" cm="1">
        <f t="array" ref="F581">_xlfn.IFS(E583&lt;30,"Young Adult", E583&gt;=50, "Senior",E583&gt;=30,"Adult")</f>
        <v>Adult</v>
      </c>
      <c r="G581" s="3" t="s">
        <v>17</v>
      </c>
      <c r="H581" s="3">
        <v>3</v>
      </c>
      <c r="I581" s="4">
        <v>500</v>
      </c>
      <c r="J581">
        <f t="shared" si="18"/>
        <v>1500</v>
      </c>
      <c r="K581">
        <f t="shared" si="19"/>
        <v>22.5</v>
      </c>
    </row>
    <row r="582" spans="1:11">
      <c r="A582" s="3">
        <v>581</v>
      </c>
      <c r="B582" s="2">
        <v>45251</v>
      </c>
      <c r="C582" s="3" t="s">
        <v>603</v>
      </c>
      <c r="D582" s="3" t="s">
        <v>16</v>
      </c>
      <c r="E582" s="3">
        <v>48</v>
      </c>
      <c r="F582" s="3" t="str" cm="1">
        <f t="array" ref="F582">_xlfn.IFS(E584&lt;30,"Young Adult", E584&gt;=50, "Senior",E584&gt;=30,"Adult")</f>
        <v>Young Adult</v>
      </c>
      <c r="G582" s="3" t="s">
        <v>13</v>
      </c>
      <c r="H582" s="3">
        <v>2</v>
      </c>
      <c r="I582" s="4">
        <v>30</v>
      </c>
      <c r="J582">
        <f t="shared" si="18"/>
        <v>60</v>
      </c>
      <c r="K582">
        <f t="shared" si="19"/>
        <v>0.89999999999999991</v>
      </c>
    </row>
    <row r="583" spans="1:11">
      <c r="A583" s="3">
        <v>582</v>
      </c>
      <c r="B583" s="2">
        <v>45244</v>
      </c>
      <c r="C583" s="3" t="s">
        <v>604</v>
      </c>
      <c r="D583" s="3" t="s">
        <v>12</v>
      </c>
      <c r="E583" s="3">
        <v>35</v>
      </c>
      <c r="F583" s="3" t="str" cm="1">
        <f t="array" ref="F583">_xlfn.IFS(E585&lt;30,"Young Adult", E585&gt;=50, "Senior",E585&gt;=30,"Adult")</f>
        <v>Young Adult</v>
      </c>
      <c r="G583" s="3" t="s">
        <v>17</v>
      </c>
      <c r="H583" s="3">
        <v>3</v>
      </c>
      <c r="I583" s="4">
        <v>300</v>
      </c>
      <c r="J583">
        <f t="shared" si="18"/>
        <v>900</v>
      </c>
      <c r="K583">
        <f t="shared" si="19"/>
        <v>13.5</v>
      </c>
    </row>
    <row r="584" spans="1:11">
      <c r="A584" s="3">
        <v>583</v>
      </c>
      <c r="B584" s="2">
        <v>45098</v>
      </c>
      <c r="C584" s="3" t="s">
        <v>605</v>
      </c>
      <c r="D584" s="3" t="s">
        <v>16</v>
      </c>
      <c r="E584" s="3">
        <v>24</v>
      </c>
      <c r="F584" s="3" t="str" cm="1">
        <f t="array" ref="F584">_xlfn.IFS(E586&lt;30,"Young Adult", E586&gt;=50, "Senior",E586&gt;=30,"Adult")</f>
        <v>Young Adult</v>
      </c>
      <c r="G584" s="3" t="s">
        <v>20</v>
      </c>
      <c r="H584" s="3">
        <v>4</v>
      </c>
      <c r="I584" s="4">
        <v>25</v>
      </c>
      <c r="J584">
        <f t="shared" si="18"/>
        <v>100</v>
      </c>
      <c r="K584">
        <f t="shared" si="19"/>
        <v>1.5</v>
      </c>
    </row>
    <row r="585" spans="1:11">
      <c r="A585" s="3">
        <v>584</v>
      </c>
      <c r="B585" s="2">
        <v>44974</v>
      </c>
      <c r="C585" s="3" t="s">
        <v>606</v>
      </c>
      <c r="D585" s="3" t="s">
        <v>16</v>
      </c>
      <c r="E585" s="3">
        <v>27</v>
      </c>
      <c r="F585" s="3" t="str" cm="1">
        <f t="array" ref="F585">_xlfn.IFS(E587&lt;30,"Young Adult", E587&gt;=50, "Senior",E587&gt;=30,"Adult")</f>
        <v>Senior</v>
      </c>
      <c r="G585" s="3" t="s">
        <v>13</v>
      </c>
      <c r="H585" s="3">
        <v>4</v>
      </c>
      <c r="I585" s="4">
        <v>50</v>
      </c>
      <c r="J585">
        <f t="shared" si="18"/>
        <v>200</v>
      </c>
      <c r="K585">
        <f t="shared" si="19"/>
        <v>3</v>
      </c>
    </row>
    <row r="586" spans="1:11">
      <c r="A586" s="3">
        <v>585</v>
      </c>
      <c r="B586" s="2">
        <v>45047</v>
      </c>
      <c r="C586" s="3" t="s">
        <v>607</v>
      </c>
      <c r="D586" s="3" t="s">
        <v>16</v>
      </c>
      <c r="E586" s="3">
        <v>24</v>
      </c>
      <c r="F586" s="3" t="str" cm="1">
        <f t="array" ref="F586">_xlfn.IFS(E588&lt;30,"Young Adult", E588&gt;=50, "Senior",E588&gt;=30,"Adult")</f>
        <v>Adult</v>
      </c>
      <c r="G586" s="3" t="s">
        <v>17</v>
      </c>
      <c r="H586" s="3">
        <v>1</v>
      </c>
      <c r="I586" s="4">
        <v>25</v>
      </c>
      <c r="J586">
        <f t="shared" si="18"/>
        <v>25</v>
      </c>
      <c r="K586">
        <f t="shared" si="19"/>
        <v>0.375</v>
      </c>
    </row>
    <row r="587" spans="1:11">
      <c r="A587" s="3">
        <v>586</v>
      </c>
      <c r="B587" s="2">
        <v>45271</v>
      </c>
      <c r="C587" s="3" t="s">
        <v>608</v>
      </c>
      <c r="D587" s="3" t="s">
        <v>12</v>
      </c>
      <c r="E587" s="3">
        <v>50</v>
      </c>
      <c r="F587" s="3" t="str" cm="1">
        <f t="array" ref="F587">_xlfn.IFS(E589&lt;30,"Young Adult", E589&gt;=50, "Senior",E589&gt;=30,"Adult")</f>
        <v>Adult</v>
      </c>
      <c r="G587" s="3" t="s">
        <v>20</v>
      </c>
      <c r="H587" s="3">
        <v>1</v>
      </c>
      <c r="I587" s="4">
        <v>50</v>
      </c>
      <c r="J587">
        <f t="shared" si="18"/>
        <v>50</v>
      </c>
      <c r="K587">
        <f t="shared" si="19"/>
        <v>0.75</v>
      </c>
    </row>
    <row r="588" spans="1:11">
      <c r="A588" s="3">
        <v>587</v>
      </c>
      <c r="B588" s="2">
        <v>45085</v>
      </c>
      <c r="C588" s="3" t="s">
        <v>609</v>
      </c>
      <c r="D588" s="3" t="s">
        <v>16</v>
      </c>
      <c r="E588" s="3">
        <v>40</v>
      </c>
      <c r="F588" s="3" t="str" cm="1">
        <f t="array" ref="F588">_xlfn.IFS(E590&lt;30,"Young Adult", E590&gt;=50, "Senior",E590&gt;=30,"Adult")</f>
        <v>Adult</v>
      </c>
      <c r="G588" s="3" t="s">
        <v>13</v>
      </c>
      <c r="H588" s="3">
        <v>4</v>
      </c>
      <c r="I588" s="4">
        <v>300</v>
      </c>
      <c r="J588">
        <f t="shared" si="18"/>
        <v>1200</v>
      </c>
      <c r="K588">
        <f t="shared" si="19"/>
        <v>18</v>
      </c>
    </row>
    <row r="589" spans="1:11">
      <c r="A589" s="3">
        <v>588</v>
      </c>
      <c r="B589" s="2">
        <v>45042</v>
      </c>
      <c r="C589" s="3" t="s">
        <v>610</v>
      </c>
      <c r="D589" s="3" t="s">
        <v>12</v>
      </c>
      <c r="E589" s="3">
        <v>38</v>
      </c>
      <c r="F589" s="3" t="str" cm="1">
        <f t="array" ref="F589">_xlfn.IFS(E591&lt;30,"Young Adult", E591&gt;=50, "Senior",E591&gt;=30,"Adult")</f>
        <v>Adult</v>
      </c>
      <c r="G589" s="3" t="s">
        <v>20</v>
      </c>
      <c r="H589" s="3">
        <v>2</v>
      </c>
      <c r="I589" s="4">
        <v>30</v>
      </c>
      <c r="J589">
        <f t="shared" si="18"/>
        <v>60</v>
      </c>
      <c r="K589">
        <f t="shared" si="19"/>
        <v>0.89999999999999991</v>
      </c>
    </row>
    <row r="590" spans="1:11">
      <c r="A590" s="3">
        <v>589</v>
      </c>
      <c r="B590" s="2">
        <v>45028</v>
      </c>
      <c r="C590" s="3" t="s">
        <v>611</v>
      </c>
      <c r="D590" s="3" t="s">
        <v>16</v>
      </c>
      <c r="E590" s="3">
        <v>36</v>
      </c>
      <c r="F590" s="3" t="str" cm="1">
        <f t="array" ref="F590">_xlfn.IFS(E592&lt;30,"Young Adult", E592&gt;=50, "Senior",E592&gt;=30,"Adult")</f>
        <v>Senior</v>
      </c>
      <c r="G590" s="3" t="s">
        <v>13</v>
      </c>
      <c r="H590" s="3">
        <v>2</v>
      </c>
      <c r="I590" s="4">
        <v>500</v>
      </c>
      <c r="J590">
        <f t="shared" si="18"/>
        <v>1000</v>
      </c>
      <c r="K590">
        <f t="shared" si="19"/>
        <v>15</v>
      </c>
    </row>
    <row r="591" spans="1:11">
      <c r="A591" s="3">
        <v>590</v>
      </c>
      <c r="B591" s="2">
        <v>45002</v>
      </c>
      <c r="C591" s="3" t="s">
        <v>612</v>
      </c>
      <c r="D591" s="3" t="s">
        <v>12</v>
      </c>
      <c r="E591" s="3">
        <v>36</v>
      </c>
      <c r="F591" s="3" t="str" cm="1">
        <f t="array" ref="F591">_xlfn.IFS(E593&lt;30,"Young Adult", E593&gt;=50, "Senior",E593&gt;=30,"Adult")</f>
        <v>Adult</v>
      </c>
      <c r="G591" s="3" t="s">
        <v>17</v>
      </c>
      <c r="H591" s="3">
        <v>3</v>
      </c>
      <c r="I591" s="4">
        <v>300</v>
      </c>
      <c r="J591">
        <f t="shared" si="18"/>
        <v>900</v>
      </c>
      <c r="K591">
        <f t="shared" si="19"/>
        <v>13.5</v>
      </c>
    </row>
    <row r="592" spans="1:11">
      <c r="A592" s="3">
        <v>591</v>
      </c>
      <c r="B592" s="2">
        <v>44939</v>
      </c>
      <c r="C592" s="3" t="s">
        <v>613</v>
      </c>
      <c r="D592" s="3" t="s">
        <v>12</v>
      </c>
      <c r="E592" s="3">
        <v>53</v>
      </c>
      <c r="F592" s="3" t="str" cm="1">
        <f t="array" ref="F592">_xlfn.IFS(E594&lt;30,"Young Adult", E594&gt;=50, "Senior",E594&gt;=30,"Adult")</f>
        <v>Adult</v>
      </c>
      <c r="G592" s="3" t="s">
        <v>20</v>
      </c>
      <c r="H592" s="3">
        <v>4</v>
      </c>
      <c r="I592" s="4">
        <v>25</v>
      </c>
      <c r="J592">
        <f t="shared" si="18"/>
        <v>100</v>
      </c>
      <c r="K592">
        <f t="shared" si="19"/>
        <v>1.5</v>
      </c>
    </row>
    <row r="593" spans="1:11">
      <c r="A593" s="3">
        <v>592</v>
      </c>
      <c r="B593" s="2">
        <v>44950</v>
      </c>
      <c r="C593" s="3" t="s">
        <v>614</v>
      </c>
      <c r="D593" s="3" t="s">
        <v>16</v>
      </c>
      <c r="E593" s="3">
        <v>46</v>
      </c>
      <c r="F593" s="3" t="str" cm="1">
        <f t="array" ref="F593">_xlfn.IFS(E595&lt;30,"Young Adult", E595&gt;=50, "Senior",E595&gt;=30,"Adult")</f>
        <v>Young Adult</v>
      </c>
      <c r="G593" s="3" t="s">
        <v>13</v>
      </c>
      <c r="H593" s="3">
        <v>4</v>
      </c>
      <c r="I593" s="4">
        <v>500</v>
      </c>
      <c r="J593">
        <f t="shared" si="18"/>
        <v>2000</v>
      </c>
      <c r="K593">
        <f t="shared" si="19"/>
        <v>30</v>
      </c>
    </row>
    <row r="594" spans="1:11">
      <c r="A594" s="3">
        <v>593</v>
      </c>
      <c r="B594" s="2">
        <v>45052</v>
      </c>
      <c r="C594" s="3" t="s">
        <v>615</v>
      </c>
      <c r="D594" s="3" t="s">
        <v>12</v>
      </c>
      <c r="E594" s="3">
        <v>35</v>
      </c>
      <c r="F594" s="3" t="str" cm="1">
        <f t="array" ref="F594">_xlfn.IFS(E596&lt;30,"Young Adult", E596&gt;=50, "Senior",E596&gt;=30,"Adult")</f>
        <v>Young Adult</v>
      </c>
      <c r="G594" s="3" t="s">
        <v>20</v>
      </c>
      <c r="H594" s="3">
        <v>2</v>
      </c>
      <c r="I594" s="4">
        <v>30</v>
      </c>
      <c r="J594">
        <f t="shared" si="18"/>
        <v>60</v>
      </c>
      <c r="K594">
        <f t="shared" si="19"/>
        <v>0.89999999999999991</v>
      </c>
    </row>
    <row r="595" spans="1:11">
      <c r="A595" s="3">
        <v>594</v>
      </c>
      <c r="B595" s="2">
        <v>45170</v>
      </c>
      <c r="C595" s="3" t="s">
        <v>616</v>
      </c>
      <c r="D595" s="3" t="s">
        <v>16</v>
      </c>
      <c r="E595" s="3">
        <v>19</v>
      </c>
      <c r="F595" s="3" t="str" cm="1">
        <f t="array" ref="F595">_xlfn.IFS(E597&lt;30,"Young Adult", E597&gt;=50, "Senior",E597&gt;=30,"Adult")</f>
        <v>Senior</v>
      </c>
      <c r="G595" s="3" t="s">
        <v>20</v>
      </c>
      <c r="H595" s="3">
        <v>2</v>
      </c>
      <c r="I595" s="4">
        <v>300</v>
      </c>
      <c r="J595">
        <f t="shared" si="18"/>
        <v>600</v>
      </c>
      <c r="K595">
        <f t="shared" si="19"/>
        <v>9</v>
      </c>
    </row>
    <row r="596" spans="1:11">
      <c r="A596" s="3">
        <v>595</v>
      </c>
      <c r="B596" s="2">
        <v>45239</v>
      </c>
      <c r="C596" s="3" t="s">
        <v>617</v>
      </c>
      <c r="D596" s="3" t="s">
        <v>16</v>
      </c>
      <c r="E596" s="3">
        <v>18</v>
      </c>
      <c r="F596" s="3" t="str" cm="1">
        <f t="array" ref="F596">_xlfn.IFS(E598&lt;30,"Young Adult", E598&gt;=50, "Senior",E598&gt;=30,"Adult")</f>
        <v>Young Adult</v>
      </c>
      <c r="G596" s="3" t="s">
        <v>17</v>
      </c>
      <c r="H596" s="3">
        <v>4</v>
      </c>
      <c r="I596" s="4">
        <v>500</v>
      </c>
      <c r="J596">
        <f t="shared" si="18"/>
        <v>2000</v>
      </c>
      <c r="K596">
        <f t="shared" si="19"/>
        <v>30</v>
      </c>
    </row>
    <row r="597" spans="1:11">
      <c r="A597" s="3">
        <v>596</v>
      </c>
      <c r="B597" s="2">
        <v>44964</v>
      </c>
      <c r="C597" s="3" t="s">
        <v>618</v>
      </c>
      <c r="D597" s="3" t="s">
        <v>16</v>
      </c>
      <c r="E597" s="3">
        <v>64</v>
      </c>
      <c r="F597" s="3" t="str" cm="1">
        <f t="array" ref="F597">_xlfn.IFS(E599&lt;30,"Young Adult", E599&gt;=50, "Senior",E599&gt;=30,"Adult")</f>
        <v>Adult</v>
      </c>
      <c r="G597" s="3" t="s">
        <v>20</v>
      </c>
      <c r="H597" s="3">
        <v>1</v>
      </c>
      <c r="I597" s="4">
        <v>300</v>
      </c>
      <c r="J597">
        <f t="shared" si="18"/>
        <v>300</v>
      </c>
      <c r="K597">
        <f t="shared" si="19"/>
        <v>4.5</v>
      </c>
    </row>
    <row r="598" spans="1:11">
      <c r="A598" s="3">
        <v>597</v>
      </c>
      <c r="B598" s="2">
        <v>45160</v>
      </c>
      <c r="C598" s="3" t="s">
        <v>619</v>
      </c>
      <c r="D598" s="3" t="s">
        <v>12</v>
      </c>
      <c r="E598" s="3">
        <v>22</v>
      </c>
      <c r="F598" s="3" t="str" cm="1">
        <f t="array" ref="F598">_xlfn.IFS(E600&lt;30,"Young Adult", E600&gt;=50, "Senior",E600&gt;=30,"Adult")</f>
        <v>Young Adult</v>
      </c>
      <c r="G598" s="3" t="s">
        <v>13</v>
      </c>
      <c r="H598" s="3">
        <v>4</v>
      </c>
      <c r="I598" s="4">
        <v>300</v>
      </c>
      <c r="J598">
        <f t="shared" si="18"/>
        <v>1200</v>
      </c>
      <c r="K598">
        <f t="shared" si="19"/>
        <v>18</v>
      </c>
    </row>
    <row r="599" spans="1:11">
      <c r="A599" s="3">
        <v>598</v>
      </c>
      <c r="B599" s="2">
        <v>45139</v>
      </c>
      <c r="C599" s="3" t="s">
        <v>620</v>
      </c>
      <c r="D599" s="3" t="s">
        <v>12</v>
      </c>
      <c r="E599" s="3">
        <v>37</v>
      </c>
      <c r="F599" s="3" t="str" cm="1">
        <f t="array" ref="F599">_xlfn.IFS(E601&lt;30,"Young Adult", E601&gt;=50, "Senior",E601&gt;=30,"Adult")</f>
        <v>Senior</v>
      </c>
      <c r="G599" s="3" t="s">
        <v>13</v>
      </c>
      <c r="H599" s="3">
        <v>4</v>
      </c>
      <c r="I599" s="4">
        <v>30</v>
      </c>
      <c r="J599">
        <f t="shared" si="18"/>
        <v>120</v>
      </c>
      <c r="K599">
        <f t="shared" si="19"/>
        <v>1.7999999999999998</v>
      </c>
    </row>
    <row r="600" spans="1:11">
      <c r="A600" s="3">
        <v>599</v>
      </c>
      <c r="B600" s="2">
        <v>45249</v>
      </c>
      <c r="C600" s="3" t="s">
        <v>621</v>
      </c>
      <c r="D600" s="3" t="s">
        <v>16</v>
      </c>
      <c r="E600" s="3">
        <v>28</v>
      </c>
      <c r="F600" s="3" t="str" cm="1">
        <f t="array" ref="F600">_xlfn.IFS(E602&lt;30,"Young Adult", E602&gt;=50, "Senior",E602&gt;=30,"Adult")</f>
        <v>Young Adult</v>
      </c>
      <c r="G600" s="3" t="s">
        <v>13</v>
      </c>
      <c r="H600" s="3">
        <v>2</v>
      </c>
      <c r="I600" s="4">
        <v>50</v>
      </c>
      <c r="J600">
        <f t="shared" si="18"/>
        <v>100</v>
      </c>
      <c r="K600">
        <f t="shared" si="19"/>
        <v>1.5</v>
      </c>
    </row>
    <row r="601" spans="1:11">
      <c r="A601" s="3">
        <v>600</v>
      </c>
      <c r="B601" s="2">
        <v>45221</v>
      </c>
      <c r="C601" s="3" t="s">
        <v>622</v>
      </c>
      <c r="D601" s="3" t="s">
        <v>16</v>
      </c>
      <c r="E601" s="3">
        <v>59</v>
      </c>
      <c r="F601" s="3" t="str" cm="1">
        <f t="array" ref="F601">_xlfn.IFS(E603&lt;30,"Young Adult", E603&gt;=50, "Senior",E603&gt;=30,"Adult")</f>
        <v>Young Adult</v>
      </c>
      <c r="G601" s="3" t="s">
        <v>13</v>
      </c>
      <c r="H601" s="3">
        <v>2</v>
      </c>
      <c r="I601" s="4">
        <v>500</v>
      </c>
      <c r="J601">
        <f t="shared" si="18"/>
        <v>1000</v>
      </c>
      <c r="K601">
        <f t="shared" si="19"/>
        <v>15</v>
      </c>
    </row>
    <row r="602" spans="1:11">
      <c r="A602" s="3">
        <v>601</v>
      </c>
      <c r="B602" s="2">
        <v>45026</v>
      </c>
      <c r="C602" s="3" t="s">
        <v>623</v>
      </c>
      <c r="D602" s="3" t="s">
        <v>12</v>
      </c>
      <c r="E602" s="3">
        <v>19</v>
      </c>
      <c r="F602" s="3" t="str" cm="1">
        <f t="array" ref="F602">_xlfn.IFS(E604&lt;30,"Young Adult", E604&gt;=50, "Senior",E604&gt;=30,"Adult")</f>
        <v>Adult</v>
      </c>
      <c r="G602" s="3" t="s">
        <v>17</v>
      </c>
      <c r="H602" s="3">
        <v>1</v>
      </c>
      <c r="I602" s="4">
        <v>30</v>
      </c>
      <c r="J602">
        <f t="shared" si="18"/>
        <v>30</v>
      </c>
      <c r="K602">
        <f t="shared" si="19"/>
        <v>0.44999999999999996</v>
      </c>
    </row>
    <row r="603" spans="1:11">
      <c r="A603" s="3">
        <v>602</v>
      </c>
      <c r="B603" s="2">
        <v>45283</v>
      </c>
      <c r="C603" s="3" t="s">
        <v>624</v>
      </c>
      <c r="D603" s="3" t="s">
        <v>16</v>
      </c>
      <c r="E603" s="3">
        <v>20</v>
      </c>
      <c r="F603" s="3" t="str" cm="1">
        <f t="array" ref="F603">_xlfn.IFS(E605&lt;30,"Young Adult", E605&gt;=50, "Senior",E605&gt;=30,"Adult")</f>
        <v>Young Adult</v>
      </c>
      <c r="G603" s="3" t="s">
        <v>20</v>
      </c>
      <c r="H603" s="3">
        <v>1</v>
      </c>
      <c r="I603" s="4">
        <v>300</v>
      </c>
      <c r="J603">
        <f t="shared" si="18"/>
        <v>300</v>
      </c>
      <c r="K603">
        <f t="shared" si="19"/>
        <v>4.5</v>
      </c>
    </row>
    <row r="604" spans="1:11">
      <c r="A604" s="3">
        <v>603</v>
      </c>
      <c r="B604" s="2">
        <v>45123</v>
      </c>
      <c r="C604" s="3" t="s">
        <v>625</v>
      </c>
      <c r="D604" s="3" t="s">
        <v>16</v>
      </c>
      <c r="E604" s="3">
        <v>40</v>
      </c>
      <c r="F604" s="3" t="str" cm="1">
        <f t="array" ref="F604">_xlfn.IFS(E606&lt;30,"Young Adult", E606&gt;=50, "Senior",E606&gt;=30,"Adult")</f>
        <v>Adult</v>
      </c>
      <c r="G604" s="3" t="s">
        <v>17</v>
      </c>
      <c r="H604" s="3">
        <v>3</v>
      </c>
      <c r="I604" s="4">
        <v>30</v>
      </c>
      <c r="J604">
        <f t="shared" si="18"/>
        <v>90</v>
      </c>
      <c r="K604">
        <f t="shared" si="19"/>
        <v>1.3499999999999999</v>
      </c>
    </row>
    <row r="605" spans="1:11">
      <c r="A605" s="3">
        <v>604</v>
      </c>
      <c r="B605" s="2">
        <v>45180</v>
      </c>
      <c r="C605" s="3" t="s">
        <v>626</v>
      </c>
      <c r="D605" s="3" t="s">
        <v>16</v>
      </c>
      <c r="E605" s="3">
        <v>29</v>
      </c>
      <c r="F605" s="3" t="str" cm="1">
        <f t="array" ref="F605">_xlfn.IFS(E607&lt;30,"Young Adult", E607&gt;=50, "Senior",E607&gt;=30,"Adult")</f>
        <v>Young Adult</v>
      </c>
      <c r="G605" s="3" t="s">
        <v>20</v>
      </c>
      <c r="H605" s="3">
        <v>4</v>
      </c>
      <c r="I605" s="4">
        <v>50</v>
      </c>
      <c r="J605">
        <f t="shared" si="18"/>
        <v>200</v>
      </c>
      <c r="K605">
        <f t="shared" si="19"/>
        <v>3</v>
      </c>
    </row>
    <row r="606" spans="1:11">
      <c r="A606" s="3">
        <v>605</v>
      </c>
      <c r="B606" s="2">
        <v>45131</v>
      </c>
      <c r="C606" s="3" t="s">
        <v>627</v>
      </c>
      <c r="D606" s="3" t="s">
        <v>12</v>
      </c>
      <c r="E606" s="3">
        <v>37</v>
      </c>
      <c r="F606" s="3" t="str" cm="1">
        <f t="array" ref="F606">_xlfn.IFS(E608&lt;30,"Young Adult", E608&gt;=50, "Senior",E608&gt;=30,"Adult")</f>
        <v>Senior</v>
      </c>
      <c r="G606" s="3" t="s">
        <v>20</v>
      </c>
      <c r="H606" s="3">
        <v>2</v>
      </c>
      <c r="I606" s="4">
        <v>500</v>
      </c>
      <c r="J606">
        <f t="shared" si="18"/>
        <v>1000</v>
      </c>
      <c r="K606">
        <f t="shared" si="19"/>
        <v>15</v>
      </c>
    </row>
    <row r="607" spans="1:11">
      <c r="A607" s="3">
        <v>606</v>
      </c>
      <c r="B607" s="2">
        <v>45051</v>
      </c>
      <c r="C607" s="3" t="s">
        <v>628</v>
      </c>
      <c r="D607" s="3" t="s">
        <v>12</v>
      </c>
      <c r="E607" s="3">
        <v>22</v>
      </c>
      <c r="F607" s="3" t="str" cm="1">
        <f t="array" ref="F607">_xlfn.IFS(E609&lt;30,"Young Adult", E609&gt;=50, "Senior",E609&gt;=30,"Adult")</f>
        <v>Senior</v>
      </c>
      <c r="G607" s="3" t="s">
        <v>20</v>
      </c>
      <c r="H607" s="3">
        <v>1</v>
      </c>
      <c r="I607" s="4">
        <v>50</v>
      </c>
      <c r="J607">
        <f t="shared" si="18"/>
        <v>50</v>
      </c>
      <c r="K607">
        <f t="shared" si="19"/>
        <v>0.75</v>
      </c>
    </row>
    <row r="608" spans="1:11">
      <c r="A608" s="3">
        <v>607</v>
      </c>
      <c r="B608" s="2">
        <v>45002</v>
      </c>
      <c r="C608" s="3" t="s">
        <v>629</v>
      </c>
      <c r="D608" s="3" t="s">
        <v>12</v>
      </c>
      <c r="E608" s="3">
        <v>54</v>
      </c>
      <c r="F608" s="3" t="str" cm="1">
        <f t="array" ref="F608">_xlfn.IFS(E610&lt;30,"Young Adult", E610&gt;=50, "Senior",E610&gt;=30,"Adult")</f>
        <v>Adult</v>
      </c>
      <c r="G608" s="3" t="s">
        <v>17</v>
      </c>
      <c r="H608" s="3">
        <v>3</v>
      </c>
      <c r="I608" s="4">
        <v>25</v>
      </c>
      <c r="J608">
        <f t="shared" si="18"/>
        <v>75</v>
      </c>
      <c r="K608">
        <f t="shared" si="19"/>
        <v>1.125</v>
      </c>
    </row>
    <row r="609" spans="1:11">
      <c r="A609" s="3">
        <v>608</v>
      </c>
      <c r="B609" s="2">
        <v>45262</v>
      </c>
      <c r="C609" s="3" t="s">
        <v>630</v>
      </c>
      <c r="D609" s="3" t="s">
        <v>16</v>
      </c>
      <c r="E609" s="3">
        <v>55</v>
      </c>
      <c r="F609" s="3" t="str" cm="1">
        <f t="array" ref="F609">_xlfn.IFS(E611&lt;30,"Young Adult", E611&gt;=50, "Senior",E611&gt;=30,"Adult")</f>
        <v>Young Adult</v>
      </c>
      <c r="G609" s="3" t="s">
        <v>20</v>
      </c>
      <c r="H609" s="3">
        <v>3</v>
      </c>
      <c r="I609" s="4">
        <v>500</v>
      </c>
      <c r="J609">
        <f t="shared" si="18"/>
        <v>1500</v>
      </c>
      <c r="K609">
        <f t="shared" si="19"/>
        <v>22.5</v>
      </c>
    </row>
    <row r="610" spans="1:11">
      <c r="A610" s="3">
        <v>609</v>
      </c>
      <c r="B610" s="2">
        <v>45279</v>
      </c>
      <c r="C610" s="3" t="s">
        <v>631</v>
      </c>
      <c r="D610" s="3" t="s">
        <v>16</v>
      </c>
      <c r="E610" s="3">
        <v>47</v>
      </c>
      <c r="F610" s="3" t="str" cm="1">
        <f t="array" ref="F610">_xlfn.IFS(E612&lt;30,"Young Adult", E612&gt;=50, "Senior",E612&gt;=30,"Adult")</f>
        <v>Senior</v>
      </c>
      <c r="G610" s="3" t="s">
        <v>17</v>
      </c>
      <c r="H610" s="3">
        <v>2</v>
      </c>
      <c r="I610" s="4">
        <v>50</v>
      </c>
      <c r="J610">
        <f t="shared" si="18"/>
        <v>100</v>
      </c>
      <c r="K610">
        <f t="shared" si="19"/>
        <v>1.5</v>
      </c>
    </row>
    <row r="611" spans="1:11">
      <c r="A611" s="3">
        <v>610</v>
      </c>
      <c r="B611" s="2">
        <v>44929</v>
      </c>
      <c r="C611" s="3" t="s">
        <v>632</v>
      </c>
      <c r="D611" s="3" t="s">
        <v>16</v>
      </c>
      <c r="E611" s="3">
        <v>26</v>
      </c>
      <c r="F611" s="3" t="str" cm="1">
        <f t="array" ref="F611">_xlfn.IFS(E613&lt;30,"Young Adult", E613&gt;=50, "Senior",E613&gt;=30,"Adult")</f>
        <v>Senior</v>
      </c>
      <c r="G611" s="3" t="s">
        <v>13</v>
      </c>
      <c r="H611" s="3">
        <v>2</v>
      </c>
      <c r="I611" s="4">
        <v>300</v>
      </c>
      <c r="J611">
        <f t="shared" si="18"/>
        <v>600</v>
      </c>
      <c r="K611">
        <f t="shared" si="19"/>
        <v>9</v>
      </c>
    </row>
    <row r="612" spans="1:11">
      <c r="A612" s="3">
        <v>611</v>
      </c>
      <c r="B612" s="2">
        <v>44981</v>
      </c>
      <c r="C612" s="3" t="s">
        <v>633</v>
      </c>
      <c r="D612" s="3" t="s">
        <v>12</v>
      </c>
      <c r="E612" s="3">
        <v>51</v>
      </c>
      <c r="F612" s="3" t="str" cm="1">
        <f t="array" ref="F612">_xlfn.IFS(E614&lt;30,"Young Adult", E614&gt;=50, "Senior",E614&gt;=30,"Adult")</f>
        <v>Senior</v>
      </c>
      <c r="G612" s="3" t="s">
        <v>13</v>
      </c>
      <c r="H612" s="3">
        <v>3</v>
      </c>
      <c r="I612" s="4">
        <v>500</v>
      </c>
      <c r="J612">
        <f t="shared" si="18"/>
        <v>1500</v>
      </c>
      <c r="K612">
        <f t="shared" si="19"/>
        <v>22.5</v>
      </c>
    </row>
    <row r="613" spans="1:11">
      <c r="A613" s="3">
        <v>612</v>
      </c>
      <c r="B613" s="2">
        <v>45144</v>
      </c>
      <c r="C613" s="3" t="s">
        <v>634</v>
      </c>
      <c r="D613" s="3" t="s">
        <v>16</v>
      </c>
      <c r="E613" s="3">
        <v>61</v>
      </c>
      <c r="F613" s="3" t="str" cm="1">
        <f t="array" ref="F613">_xlfn.IFS(E615&lt;30,"Young Adult", E615&gt;=50, "Senior",E615&gt;=30,"Adult")</f>
        <v>Adult</v>
      </c>
      <c r="G613" s="3" t="s">
        <v>20</v>
      </c>
      <c r="H613" s="3">
        <v>1</v>
      </c>
      <c r="I613" s="4">
        <v>500</v>
      </c>
      <c r="J613">
        <f t="shared" si="18"/>
        <v>500</v>
      </c>
      <c r="K613">
        <f t="shared" si="19"/>
        <v>7.5</v>
      </c>
    </row>
    <row r="614" spans="1:11">
      <c r="A614" s="3">
        <v>613</v>
      </c>
      <c r="B614" s="2">
        <v>45039</v>
      </c>
      <c r="C614" s="3" t="s">
        <v>635</v>
      </c>
      <c r="D614" s="3" t="s">
        <v>16</v>
      </c>
      <c r="E614" s="3">
        <v>52</v>
      </c>
      <c r="F614" s="3" t="str" cm="1">
        <f t="array" ref="F614">_xlfn.IFS(E616&lt;30,"Young Adult", E616&gt;=50, "Senior",E616&gt;=30,"Adult")</f>
        <v>Senior</v>
      </c>
      <c r="G614" s="3" t="s">
        <v>17</v>
      </c>
      <c r="H614" s="3">
        <v>3</v>
      </c>
      <c r="I614" s="4">
        <v>30</v>
      </c>
      <c r="J614">
        <f t="shared" si="18"/>
        <v>90</v>
      </c>
      <c r="K614">
        <f t="shared" si="19"/>
        <v>1.3499999999999999</v>
      </c>
    </row>
    <row r="615" spans="1:11">
      <c r="A615" s="3">
        <v>614</v>
      </c>
      <c r="B615" s="2">
        <v>45017</v>
      </c>
      <c r="C615" s="3" t="s">
        <v>636</v>
      </c>
      <c r="D615" s="3" t="s">
        <v>16</v>
      </c>
      <c r="E615" s="3">
        <v>39</v>
      </c>
      <c r="F615" s="3" t="str" cm="1">
        <f t="array" ref="F615">_xlfn.IFS(E617&lt;30,"Young Adult", E617&gt;=50, "Senior",E617&gt;=30,"Adult")</f>
        <v>Adult</v>
      </c>
      <c r="G615" s="3" t="s">
        <v>13</v>
      </c>
      <c r="H615" s="3">
        <v>4</v>
      </c>
      <c r="I615" s="4">
        <v>300</v>
      </c>
      <c r="J615">
        <f t="shared" si="18"/>
        <v>1200</v>
      </c>
      <c r="K615">
        <f t="shared" si="19"/>
        <v>18</v>
      </c>
    </row>
    <row r="616" spans="1:11">
      <c r="A616" s="3">
        <v>615</v>
      </c>
      <c r="B616" s="2">
        <v>45283</v>
      </c>
      <c r="C616" s="3" t="s">
        <v>637</v>
      </c>
      <c r="D616" s="3" t="s">
        <v>16</v>
      </c>
      <c r="E616" s="3">
        <v>61</v>
      </c>
      <c r="F616" s="3" t="str" cm="1">
        <f t="array" ref="F616">_xlfn.IFS(E618&lt;30,"Young Adult", E618&gt;=50, "Senior",E618&gt;=30,"Adult")</f>
        <v>Adult</v>
      </c>
      <c r="G616" s="3" t="s">
        <v>17</v>
      </c>
      <c r="H616" s="3">
        <v>4</v>
      </c>
      <c r="I616" s="4">
        <v>25</v>
      </c>
      <c r="J616">
        <f t="shared" si="18"/>
        <v>100</v>
      </c>
      <c r="K616">
        <f t="shared" si="19"/>
        <v>1.5</v>
      </c>
    </row>
    <row r="617" spans="1:11">
      <c r="A617" s="3">
        <v>616</v>
      </c>
      <c r="B617" s="2">
        <v>45192</v>
      </c>
      <c r="C617" s="3" t="s">
        <v>638</v>
      </c>
      <c r="D617" s="3" t="s">
        <v>12</v>
      </c>
      <c r="E617" s="3">
        <v>41</v>
      </c>
      <c r="F617" s="3" t="str" cm="1">
        <f t="array" ref="F617">_xlfn.IFS(E619&lt;30,"Young Adult", E619&gt;=50, "Senior",E619&gt;=30,"Adult")</f>
        <v>Young Adult</v>
      </c>
      <c r="G617" s="3" t="s">
        <v>17</v>
      </c>
      <c r="H617" s="3">
        <v>2</v>
      </c>
      <c r="I617" s="4">
        <v>50</v>
      </c>
      <c r="J617">
        <f t="shared" si="18"/>
        <v>100</v>
      </c>
      <c r="K617">
        <f t="shared" si="19"/>
        <v>1.5</v>
      </c>
    </row>
    <row r="618" spans="1:11">
      <c r="A618" s="3">
        <v>617</v>
      </c>
      <c r="B618" s="2">
        <v>45164</v>
      </c>
      <c r="C618" s="3" t="s">
        <v>639</v>
      </c>
      <c r="D618" s="3" t="s">
        <v>12</v>
      </c>
      <c r="E618" s="3">
        <v>34</v>
      </c>
      <c r="F618" s="3" t="str" cm="1">
        <f t="array" ref="F618">_xlfn.IFS(E620&lt;30,"Young Adult", E620&gt;=50, "Senior",E620&gt;=30,"Adult")</f>
        <v>Adult</v>
      </c>
      <c r="G618" s="3" t="s">
        <v>20</v>
      </c>
      <c r="H618" s="3">
        <v>1</v>
      </c>
      <c r="I618" s="4">
        <v>30</v>
      </c>
      <c r="J618">
        <f t="shared" si="18"/>
        <v>30</v>
      </c>
      <c r="K618">
        <f t="shared" si="19"/>
        <v>0.44999999999999996</v>
      </c>
    </row>
    <row r="619" spans="1:11">
      <c r="A619" s="3">
        <v>618</v>
      </c>
      <c r="B619" s="2">
        <v>44952</v>
      </c>
      <c r="C619" s="3" t="s">
        <v>640</v>
      </c>
      <c r="D619" s="3" t="s">
        <v>16</v>
      </c>
      <c r="E619" s="3">
        <v>27</v>
      </c>
      <c r="F619" s="3" t="str" cm="1">
        <f t="array" ref="F619">_xlfn.IFS(E621&lt;30,"Young Adult", E621&gt;=50, "Senior",E621&gt;=30,"Adult")</f>
        <v>Senior</v>
      </c>
      <c r="G619" s="3" t="s">
        <v>13</v>
      </c>
      <c r="H619" s="3">
        <v>1</v>
      </c>
      <c r="I619" s="4">
        <v>50</v>
      </c>
      <c r="J619">
        <f t="shared" si="18"/>
        <v>50</v>
      </c>
      <c r="K619">
        <f t="shared" si="19"/>
        <v>0.75</v>
      </c>
    </row>
    <row r="620" spans="1:11">
      <c r="A620" s="3">
        <v>619</v>
      </c>
      <c r="B620" s="2">
        <v>45212</v>
      </c>
      <c r="C620" s="3" t="s">
        <v>641</v>
      </c>
      <c r="D620" s="3" t="s">
        <v>12</v>
      </c>
      <c r="E620" s="3">
        <v>47</v>
      </c>
      <c r="F620" s="3" t="str" cm="1">
        <f t="array" ref="F620">_xlfn.IFS(E622&lt;30,"Young Adult", E622&gt;=50, "Senior",E622&gt;=30,"Adult")</f>
        <v>Adult</v>
      </c>
      <c r="G620" s="3" t="s">
        <v>20</v>
      </c>
      <c r="H620" s="3">
        <v>4</v>
      </c>
      <c r="I620" s="4">
        <v>25</v>
      </c>
      <c r="J620">
        <f t="shared" si="18"/>
        <v>100</v>
      </c>
      <c r="K620">
        <f t="shared" si="19"/>
        <v>1.5</v>
      </c>
    </row>
    <row r="621" spans="1:11">
      <c r="A621" s="3">
        <v>620</v>
      </c>
      <c r="B621" s="2">
        <v>45054</v>
      </c>
      <c r="C621" s="3" t="s">
        <v>642</v>
      </c>
      <c r="D621" s="3" t="s">
        <v>12</v>
      </c>
      <c r="E621" s="3">
        <v>63</v>
      </c>
      <c r="F621" s="3" t="str" cm="1">
        <f t="array" ref="F621">_xlfn.IFS(E623&lt;30,"Young Adult", E623&gt;=50, "Senior",E623&gt;=30,"Adult")</f>
        <v>Adult</v>
      </c>
      <c r="G621" s="3" t="s">
        <v>20</v>
      </c>
      <c r="H621" s="3">
        <v>3</v>
      </c>
      <c r="I621" s="4">
        <v>25</v>
      </c>
      <c r="J621">
        <f t="shared" si="18"/>
        <v>75</v>
      </c>
      <c r="K621">
        <f t="shared" si="19"/>
        <v>1.125</v>
      </c>
    </row>
    <row r="622" spans="1:11">
      <c r="A622" s="3">
        <v>621</v>
      </c>
      <c r="B622" s="2">
        <v>44989</v>
      </c>
      <c r="C622" s="3" t="s">
        <v>643</v>
      </c>
      <c r="D622" s="3" t="s">
        <v>16</v>
      </c>
      <c r="E622" s="3">
        <v>40</v>
      </c>
      <c r="F622" s="3" t="str" cm="1">
        <f t="array" ref="F622">_xlfn.IFS(E624&lt;30,"Young Adult", E624&gt;=50, "Senior",E624&gt;=30,"Adult")</f>
        <v>Adult</v>
      </c>
      <c r="G622" s="3" t="s">
        <v>13</v>
      </c>
      <c r="H622" s="3">
        <v>2</v>
      </c>
      <c r="I622" s="4">
        <v>500</v>
      </c>
      <c r="J622">
        <f t="shared" si="18"/>
        <v>1000</v>
      </c>
      <c r="K622">
        <f t="shared" si="19"/>
        <v>15</v>
      </c>
    </row>
    <row r="623" spans="1:11">
      <c r="A623" s="3">
        <v>622</v>
      </c>
      <c r="B623" s="2">
        <v>45160</v>
      </c>
      <c r="C623" s="3" t="s">
        <v>644</v>
      </c>
      <c r="D623" s="3" t="s">
        <v>16</v>
      </c>
      <c r="E623" s="3">
        <v>49</v>
      </c>
      <c r="F623" s="3" t="str" cm="1">
        <f t="array" ref="F623">_xlfn.IFS(E625&lt;30,"Young Adult", E625&gt;=50, "Senior",E625&gt;=30,"Adult")</f>
        <v>Adult</v>
      </c>
      <c r="G623" s="3" t="s">
        <v>13</v>
      </c>
      <c r="H623" s="3">
        <v>3</v>
      </c>
      <c r="I623" s="4">
        <v>25</v>
      </c>
      <c r="J623">
        <f t="shared" si="18"/>
        <v>75</v>
      </c>
      <c r="K623">
        <f t="shared" si="19"/>
        <v>1.125</v>
      </c>
    </row>
    <row r="624" spans="1:11">
      <c r="A624" s="3">
        <v>623</v>
      </c>
      <c r="B624" s="2">
        <v>44995</v>
      </c>
      <c r="C624" s="3" t="s">
        <v>645</v>
      </c>
      <c r="D624" s="3" t="s">
        <v>12</v>
      </c>
      <c r="E624" s="3">
        <v>34</v>
      </c>
      <c r="F624" s="3" t="str" cm="1">
        <f t="array" ref="F624">_xlfn.IFS(E626&lt;30,"Young Adult", E626&gt;=50, "Senior",E626&gt;=30,"Adult")</f>
        <v>Adult</v>
      </c>
      <c r="G624" s="3" t="s">
        <v>17</v>
      </c>
      <c r="H624" s="3">
        <v>3</v>
      </c>
      <c r="I624" s="4">
        <v>50</v>
      </c>
      <c r="J624">
        <f t="shared" si="18"/>
        <v>150</v>
      </c>
      <c r="K624">
        <f t="shared" si="19"/>
        <v>2.25</v>
      </c>
    </row>
    <row r="625" spans="1:11">
      <c r="A625" s="3">
        <v>624</v>
      </c>
      <c r="B625" s="2">
        <v>45164</v>
      </c>
      <c r="C625" s="3" t="s">
        <v>646</v>
      </c>
      <c r="D625" s="3" t="s">
        <v>16</v>
      </c>
      <c r="E625" s="3">
        <v>34</v>
      </c>
      <c r="F625" s="3" t="str" cm="1">
        <f t="array" ref="F625">_xlfn.IFS(E627&lt;30,"Young Adult", E627&gt;=50, "Senior",E627&gt;=30,"Adult")</f>
        <v>Young Adult</v>
      </c>
      <c r="G625" s="3" t="s">
        <v>13</v>
      </c>
      <c r="H625" s="3">
        <v>3</v>
      </c>
      <c r="I625" s="4">
        <v>300</v>
      </c>
      <c r="J625">
        <f t="shared" si="18"/>
        <v>900</v>
      </c>
      <c r="K625">
        <f t="shared" si="19"/>
        <v>13.5</v>
      </c>
    </row>
    <row r="626" spans="1:11">
      <c r="A626" s="3">
        <v>625</v>
      </c>
      <c r="B626" s="2">
        <v>45268</v>
      </c>
      <c r="C626" s="3" t="s">
        <v>647</v>
      </c>
      <c r="D626" s="3" t="s">
        <v>12</v>
      </c>
      <c r="E626" s="3">
        <v>31</v>
      </c>
      <c r="F626" s="3" t="str" cm="1">
        <f t="array" ref="F626">_xlfn.IFS(E628&lt;30,"Young Adult", E628&gt;=50, "Senior",E628&gt;=30,"Adult")</f>
        <v>Senior</v>
      </c>
      <c r="G626" s="3" t="s">
        <v>17</v>
      </c>
      <c r="H626" s="3">
        <v>1</v>
      </c>
      <c r="I626" s="4">
        <v>300</v>
      </c>
      <c r="J626">
        <f t="shared" si="18"/>
        <v>300</v>
      </c>
      <c r="K626">
        <f t="shared" si="19"/>
        <v>4.5</v>
      </c>
    </row>
    <row r="627" spans="1:11">
      <c r="A627" s="3">
        <v>626</v>
      </c>
      <c r="B627" s="2">
        <v>45198</v>
      </c>
      <c r="C627" s="3" t="s">
        <v>648</v>
      </c>
      <c r="D627" s="3" t="s">
        <v>16</v>
      </c>
      <c r="E627" s="3">
        <v>26</v>
      </c>
      <c r="F627" s="3" t="str" cm="1">
        <f t="array" ref="F627">_xlfn.IFS(E629&lt;30,"Young Adult", E629&gt;=50, "Senior",E629&gt;=30,"Adult")</f>
        <v>Young Adult</v>
      </c>
      <c r="G627" s="3" t="s">
        <v>17</v>
      </c>
      <c r="H627" s="3">
        <v>4</v>
      </c>
      <c r="I627" s="4">
        <v>500</v>
      </c>
      <c r="J627">
        <f t="shared" si="18"/>
        <v>2000</v>
      </c>
      <c r="K627">
        <f t="shared" si="19"/>
        <v>30</v>
      </c>
    </row>
    <row r="628" spans="1:11">
      <c r="A628" s="3">
        <v>627</v>
      </c>
      <c r="B628" s="2">
        <v>45213</v>
      </c>
      <c r="C628" s="3" t="s">
        <v>649</v>
      </c>
      <c r="D628" s="3" t="s">
        <v>12</v>
      </c>
      <c r="E628" s="3">
        <v>57</v>
      </c>
      <c r="F628" s="3" t="str" cm="1">
        <f t="array" ref="F628">_xlfn.IFS(E630&lt;30,"Young Adult", E630&gt;=50, "Senior",E630&gt;=30,"Adult")</f>
        <v>Senior</v>
      </c>
      <c r="G628" s="3" t="s">
        <v>17</v>
      </c>
      <c r="H628" s="3">
        <v>1</v>
      </c>
      <c r="I628" s="4">
        <v>50</v>
      </c>
      <c r="J628">
        <f t="shared" si="18"/>
        <v>50</v>
      </c>
      <c r="K628">
        <f t="shared" si="19"/>
        <v>0.75</v>
      </c>
    </row>
    <row r="629" spans="1:11">
      <c r="A629" s="3">
        <v>628</v>
      </c>
      <c r="B629" s="2">
        <v>45231</v>
      </c>
      <c r="C629" s="3" t="s">
        <v>650</v>
      </c>
      <c r="D629" s="3" t="s">
        <v>16</v>
      </c>
      <c r="E629" s="3">
        <v>19</v>
      </c>
      <c r="F629" s="3" t="str" cm="1">
        <f t="array" ref="F629">_xlfn.IFS(E631&lt;30,"Young Adult", E631&gt;=50, "Senior",E631&gt;=30,"Adult")</f>
        <v>Adult</v>
      </c>
      <c r="G629" s="3" t="s">
        <v>13</v>
      </c>
      <c r="H629" s="3">
        <v>4</v>
      </c>
      <c r="I629" s="4">
        <v>50</v>
      </c>
      <c r="J629">
        <f t="shared" si="18"/>
        <v>200</v>
      </c>
      <c r="K629">
        <f t="shared" si="19"/>
        <v>3</v>
      </c>
    </row>
    <row r="630" spans="1:11">
      <c r="A630" s="3">
        <v>629</v>
      </c>
      <c r="B630" s="2">
        <v>45089</v>
      </c>
      <c r="C630" s="3" t="s">
        <v>651</v>
      </c>
      <c r="D630" s="3" t="s">
        <v>12</v>
      </c>
      <c r="E630" s="3">
        <v>62</v>
      </c>
      <c r="F630" s="3" t="str" cm="1">
        <f t="array" ref="F630">_xlfn.IFS(E632&lt;30,"Young Adult", E632&gt;=50, "Senior",E632&gt;=30,"Adult")</f>
        <v>Senior</v>
      </c>
      <c r="G630" s="3" t="s">
        <v>20</v>
      </c>
      <c r="H630" s="3">
        <v>2</v>
      </c>
      <c r="I630" s="4">
        <v>25</v>
      </c>
      <c r="J630">
        <f t="shared" si="18"/>
        <v>50</v>
      </c>
      <c r="K630">
        <f t="shared" si="19"/>
        <v>0.75</v>
      </c>
    </row>
    <row r="631" spans="1:11">
      <c r="A631" s="3">
        <v>630</v>
      </c>
      <c r="B631" s="2">
        <v>45153</v>
      </c>
      <c r="C631" s="3" t="s">
        <v>652</v>
      </c>
      <c r="D631" s="3" t="s">
        <v>12</v>
      </c>
      <c r="E631" s="3">
        <v>42</v>
      </c>
      <c r="F631" s="3" t="str" cm="1">
        <f t="array" ref="F631">_xlfn.IFS(E633&lt;30,"Young Adult", E633&gt;=50, "Senior",E633&gt;=30,"Adult")</f>
        <v>Young Adult</v>
      </c>
      <c r="G631" s="3" t="s">
        <v>17</v>
      </c>
      <c r="H631" s="3">
        <v>2</v>
      </c>
      <c r="I631" s="4">
        <v>50</v>
      </c>
      <c r="J631">
        <f t="shared" si="18"/>
        <v>100</v>
      </c>
      <c r="K631">
        <f t="shared" si="19"/>
        <v>1.5</v>
      </c>
    </row>
    <row r="632" spans="1:11">
      <c r="A632" s="3">
        <v>631</v>
      </c>
      <c r="B632" s="2">
        <v>45240</v>
      </c>
      <c r="C632" s="3" t="s">
        <v>653</v>
      </c>
      <c r="D632" s="3" t="s">
        <v>12</v>
      </c>
      <c r="E632" s="3">
        <v>56</v>
      </c>
      <c r="F632" s="3" t="str" cm="1">
        <f t="array" ref="F632">_xlfn.IFS(E634&lt;30,"Young Adult", E634&gt;=50, "Senior",E634&gt;=30,"Adult")</f>
        <v>Adult</v>
      </c>
      <c r="G632" s="3" t="s">
        <v>20</v>
      </c>
      <c r="H632" s="3">
        <v>3</v>
      </c>
      <c r="I632" s="4">
        <v>30</v>
      </c>
      <c r="J632">
        <f t="shared" si="18"/>
        <v>90</v>
      </c>
      <c r="K632">
        <f t="shared" si="19"/>
        <v>1.3499999999999999</v>
      </c>
    </row>
    <row r="633" spans="1:11">
      <c r="A633" s="3">
        <v>632</v>
      </c>
      <c r="B633" s="2">
        <v>45185</v>
      </c>
      <c r="C633" s="3" t="s">
        <v>654</v>
      </c>
      <c r="D633" s="3" t="s">
        <v>16</v>
      </c>
      <c r="E633" s="3">
        <v>26</v>
      </c>
      <c r="F633" s="3" t="str" cm="1">
        <f t="array" ref="F633">_xlfn.IFS(E635&lt;30,"Young Adult", E635&gt;=50, "Senior",E635&gt;=30,"Adult")</f>
        <v>Senior</v>
      </c>
      <c r="G633" s="3" t="s">
        <v>20</v>
      </c>
      <c r="H633" s="3">
        <v>4</v>
      </c>
      <c r="I633" s="4">
        <v>25</v>
      </c>
      <c r="J633">
        <f t="shared" si="18"/>
        <v>100</v>
      </c>
      <c r="K633">
        <f t="shared" si="19"/>
        <v>1.5</v>
      </c>
    </row>
    <row r="634" spans="1:11">
      <c r="A634" s="3">
        <v>633</v>
      </c>
      <c r="B634" s="2">
        <v>45145</v>
      </c>
      <c r="C634" s="3" t="s">
        <v>655</v>
      </c>
      <c r="D634" s="3" t="s">
        <v>12</v>
      </c>
      <c r="E634" s="3">
        <v>39</v>
      </c>
      <c r="F634" s="3" t="str" cm="1">
        <f t="array" ref="F634">_xlfn.IFS(E636&lt;30,"Young Adult", E636&gt;=50, "Senior",E636&gt;=30,"Adult")</f>
        <v>Senior</v>
      </c>
      <c r="G634" s="3" t="s">
        <v>13</v>
      </c>
      <c r="H634" s="3">
        <v>4</v>
      </c>
      <c r="I634" s="4">
        <v>30</v>
      </c>
      <c r="J634">
        <f t="shared" si="18"/>
        <v>120</v>
      </c>
      <c r="K634">
        <f t="shared" si="19"/>
        <v>1.7999999999999998</v>
      </c>
    </row>
    <row r="635" spans="1:11">
      <c r="A635" s="3">
        <v>634</v>
      </c>
      <c r="B635" s="2">
        <v>45207</v>
      </c>
      <c r="C635" s="3" t="s">
        <v>656</v>
      </c>
      <c r="D635" s="3" t="s">
        <v>12</v>
      </c>
      <c r="E635" s="3">
        <v>60</v>
      </c>
      <c r="F635" s="3" t="str" cm="1">
        <f t="array" ref="F635">_xlfn.IFS(E637&lt;30,"Young Adult", E637&gt;=50, "Senior",E637&gt;=30,"Adult")</f>
        <v>Young Adult</v>
      </c>
      <c r="G635" s="3" t="s">
        <v>20</v>
      </c>
      <c r="H635" s="3">
        <v>4</v>
      </c>
      <c r="I635" s="4">
        <v>500</v>
      </c>
      <c r="J635">
        <f t="shared" si="18"/>
        <v>2000</v>
      </c>
      <c r="K635">
        <f t="shared" si="19"/>
        <v>30</v>
      </c>
    </row>
    <row r="636" spans="1:11">
      <c r="A636" s="3">
        <v>635</v>
      </c>
      <c r="B636" s="2">
        <v>45155</v>
      </c>
      <c r="C636" s="3" t="s">
        <v>657</v>
      </c>
      <c r="D636" s="3" t="s">
        <v>16</v>
      </c>
      <c r="E636" s="3">
        <v>63</v>
      </c>
      <c r="F636" s="3" t="str" cm="1">
        <f t="array" ref="F636">_xlfn.IFS(E638&lt;30,"Young Adult", E638&gt;=50, "Senior",E638&gt;=30,"Adult")</f>
        <v>Adult</v>
      </c>
      <c r="G636" s="3" t="s">
        <v>20</v>
      </c>
      <c r="H636" s="3">
        <v>3</v>
      </c>
      <c r="I636" s="4">
        <v>300</v>
      </c>
      <c r="J636">
        <f t="shared" si="18"/>
        <v>900</v>
      </c>
      <c r="K636">
        <f t="shared" si="19"/>
        <v>13.5</v>
      </c>
    </row>
    <row r="637" spans="1:11">
      <c r="A637" s="3">
        <v>636</v>
      </c>
      <c r="B637" s="2">
        <v>45008</v>
      </c>
      <c r="C637" s="3" t="s">
        <v>658</v>
      </c>
      <c r="D637" s="3" t="s">
        <v>16</v>
      </c>
      <c r="E637" s="3">
        <v>21</v>
      </c>
      <c r="F637" s="3" t="str" cm="1">
        <f t="array" ref="F637">_xlfn.IFS(E639&lt;30,"Young Adult", E639&gt;=50, "Senior",E639&gt;=30,"Adult")</f>
        <v>Adult</v>
      </c>
      <c r="G637" s="3" t="s">
        <v>13</v>
      </c>
      <c r="H637" s="3">
        <v>3</v>
      </c>
      <c r="I637" s="4">
        <v>500</v>
      </c>
      <c r="J637">
        <f t="shared" si="18"/>
        <v>1500</v>
      </c>
      <c r="K637">
        <f t="shared" si="19"/>
        <v>22.5</v>
      </c>
    </row>
    <row r="638" spans="1:11">
      <c r="A638" s="3">
        <v>637</v>
      </c>
      <c r="B638" s="2">
        <v>45170</v>
      </c>
      <c r="C638" s="3" t="s">
        <v>659</v>
      </c>
      <c r="D638" s="3" t="s">
        <v>12</v>
      </c>
      <c r="E638" s="3">
        <v>43</v>
      </c>
      <c r="F638" s="3" t="str" cm="1">
        <f t="array" ref="F638">_xlfn.IFS(E640&lt;30,"Young Adult", E640&gt;=50, "Senior",E640&gt;=30,"Adult")</f>
        <v>Senior</v>
      </c>
      <c r="G638" s="3" t="s">
        <v>17</v>
      </c>
      <c r="H638" s="3">
        <v>2</v>
      </c>
      <c r="I638" s="4">
        <v>300</v>
      </c>
      <c r="J638">
        <f t="shared" si="18"/>
        <v>600</v>
      </c>
      <c r="K638">
        <f t="shared" si="19"/>
        <v>9</v>
      </c>
    </row>
    <row r="639" spans="1:11">
      <c r="A639" s="3">
        <v>638</v>
      </c>
      <c r="B639" s="2">
        <v>45157</v>
      </c>
      <c r="C639" s="3" t="s">
        <v>660</v>
      </c>
      <c r="D639" s="3" t="s">
        <v>12</v>
      </c>
      <c r="E639" s="3">
        <v>46</v>
      </c>
      <c r="F639" s="3" t="str" cm="1">
        <f t="array" ref="F639">_xlfn.IFS(E641&lt;30,"Young Adult", E641&gt;=50, "Senior",E641&gt;=30,"Adult")</f>
        <v>Senior</v>
      </c>
      <c r="G639" s="3" t="s">
        <v>20</v>
      </c>
      <c r="H639" s="3">
        <v>1</v>
      </c>
      <c r="I639" s="4">
        <v>500</v>
      </c>
      <c r="J639">
        <f t="shared" si="18"/>
        <v>500</v>
      </c>
      <c r="K639">
        <f t="shared" si="19"/>
        <v>7.5</v>
      </c>
    </row>
    <row r="640" spans="1:11">
      <c r="A640" s="3">
        <v>639</v>
      </c>
      <c r="B640" s="2">
        <v>45059</v>
      </c>
      <c r="C640" s="3" t="s">
        <v>661</v>
      </c>
      <c r="D640" s="3" t="s">
        <v>16</v>
      </c>
      <c r="E640" s="3">
        <v>62</v>
      </c>
      <c r="F640" s="3" t="str" cm="1">
        <f t="array" ref="F640">_xlfn.IFS(E642&lt;30,"Young Adult", E642&gt;=50, "Senior",E642&gt;=30,"Adult")</f>
        <v>Adult</v>
      </c>
      <c r="G640" s="3" t="s">
        <v>13</v>
      </c>
      <c r="H640" s="3">
        <v>4</v>
      </c>
      <c r="I640" s="4">
        <v>50</v>
      </c>
      <c r="J640">
        <f t="shared" si="18"/>
        <v>200</v>
      </c>
      <c r="K640">
        <f t="shared" si="19"/>
        <v>3</v>
      </c>
    </row>
    <row r="641" spans="1:11">
      <c r="A641" s="3">
        <v>640</v>
      </c>
      <c r="B641" s="2">
        <v>45053</v>
      </c>
      <c r="C641" s="3" t="s">
        <v>662</v>
      </c>
      <c r="D641" s="3" t="s">
        <v>16</v>
      </c>
      <c r="E641" s="3">
        <v>51</v>
      </c>
      <c r="F641" s="3" t="str" cm="1">
        <f t="array" ref="F641">_xlfn.IFS(E643&lt;30,"Young Adult", E643&gt;=50, "Senior",E643&gt;=30,"Adult")</f>
        <v>Senior</v>
      </c>
      <c r="G641" s="3" t="s">
        <v>20</v>
      </c>
      <c r="H641" s="3">
        <v>4</v>
      </c>
      <c r="I641" s="4">
        <v>30</v>
      </c>
      <c r="J641">
        <f t="shared" si="18"/>
        <v>120</v>
      </c>
      <c r="K641">
        <f t="shared" si="19"/>
        <v>1.7999999999999998</v>
      </c>
    </row>
    <row r="642" spans="1:11">
      <c r="A642" s="3">
        <v>641</v>
      </c>
      <c r="B642" s="2">
        <v>45253</v>
      </c>
      <c r="C642" s="3" t="s">
        <v>663</v>
      </c>
      <c r="D642" s="3" t="s">
        <v>16</v>
      </c>
      <c r="E642" s="3">
        <v>40</v>
      </c>
      <c r="F642" s="3" t="str" cm="1">
        <f t="array" ref="F642">_xlfn.IFS(E644&lt;30,"Young Adult", E644&gt;=50, "Senior",E644&gt;=30,"Adult")</f>
        <v>Young Adult</v>
      </c>
      <c r="G642" s="3" t="s">
        <v>20</v>
      </c>
      <c r="H642" s="3">
        <v>1</v>
      </c>
      <c r="I642" s="4">
        <v>300</v>
      </c>
      <c r="J642">
        <f t="shared" ref="J642:J705" si="20">H642*I642</f>
        <v>300</v>
      </c>
      <c r="K642">
        <f t="shared" ref="K642:K705" si="21">J642*$N$3</f>
        <v>4.5</v>
      </c>
    </row>
    <row r="643" spans="1:11">
      <c r="A643" s="3">
        <v>642</v>
      </c>
      <c r="B643" s="2">
        <v>45068</v>
      </c>
      <c r="C643" s="3" t="s">
        <v>664</v>
      </c>
      <c r="D643" s="3" t="s">
        <v>16</v>
      </c>
      <c r="E643" s="3">
        <v>54</v>
      </c>
      <c r="F643" s="3" t="str" cm="1">
        <f t="array" ref="F643">_xlfn.IFS(E645&lt;30,"Young Adult", E645&gt;=50, "Senior",E645&gt;=30,"Adult")</f>
        <v>Young Adult</v>
      </c>
      <c r="G643" s="3" t="s">
        <v>17</v>
      </c>
      <c r="H643" s="3">
        <v>4</v>
      </c>
      <c r="I643" s="4">
        <v>25</v>
      </c>
      <c r="J643">
        <f t="shared" si="20"/>
        <v>100</v>
      </c>
      <c r="K643">
        <f t="shared" si="21"/>
        <v>1.5</v>
      </c>
    </row>
    <row r="644" spans="1:11">
      <c r="A644" s="3">
        <v>643</v>
      </c>
      <c r="B644" s="2">
        <v>45193</v>
      </c>
      <c r="C644" s="3" t="s">
        <v>665</v>
      </c>
      <c r="D644" s="3" t="s">
        <v>16</v>
      </c>
      <c r="E644" s="3">
        <v>28</v>
      </c>
      <c r="F644" s="3" t="str" cm="1">
        <f t="array" ref="F644">_xlfn.IFS(E646&lt;30,"Young Adult", E646&gt;=50, "Senior",E646&gt;=30,"Adult")</f>
        <v>Adult</v>
      </c>
      <c r="G644" s="3" t="s">
        <v>20</v>
      </c>
      <c r="H644" s="3">
        <v>3</v>
      </c>
      <c r="I644" s="4">
        <v>30</v>
      </c>
      <c r="J644">
        <f t="shared" si="20"/>
        <v>90</v>
      </c>
      <c r="K644">
        <f t="shared" si="21"/>
        <v>1.3499999999999999</v>
      </c>
    </row>
    <row r="645" spans="1:11">
      <c r="A645" s="3">
        <v>644</v>
      </c>
      <c r="B645" s="2">
        <v>45175</v>
      </c>
      <c r="C645" s="3" t="s">
        <v>666</v>
      </c>
      <c r="D645" s="3" t="s">
        <v>12</v>
      </c>
      <c r="E645" s="3">
        <v>23</v>
      </c>
      <c r="F645" s="3" t="str" cm="1">
        <f t="array" ref="F645">_xlfn.IFS(E647&lt;30,"Young Adult", E647&gt;=50, "Senior",E647&gt;=30,"Adult")</f>
        <v>Adult</v>
      </c>
      <c r="G645" s="3" t="s">
        <v>13</v>
      </c>
      <c r="H645" s="3">
        <v>3</v>
      </c>
      <c r="I645" s="4">
        <v>25</v>
      </c>
      <c r="J645">
        <f t="shared" si="20"/>
        <v>75</v>
      </c>
      <c r="K645">
        <f t="shared" si="21"/>
        <v>1.125</v>
      </c>
    </row>
    <row r="646" spans="1:11">
      <c r="A646" s="3">
        <v>645</v>
      </c>
      <c r="B646" s="2">
        <v>45247</v>
      </c>
      <c r="C646" s="3" t="s">
        <v>667</v>
      </c>
      <c r="D646" s="3" t="s">
        <v>16</v>
      </c>
      <c r="E646" s="3">
        <v>35</v>
      </c>
      <c r="F646" s="3" t="str" cm="1">
        <f t="array" ref="F646">_xlfn.IFS(E648&lt;30,"Young Adult", E648&gt;=50, "Senior",E648&gt;=30,"Adult")</f>
        <v>Senior</v>
      </c>
      <c r="G646" s="3" t="s">
        <v>20</v>
      </c>
      <c r="H646" s="3">
        <v>4</v>
      </c>
      <c r="I646" s="4">
        <v>30</v>
      </c>
      <c r="J646">
        <f t="shared" si="20"/>
        <v>120</v>
      </c>
      <c r="K646">
        <f t="shared" si="21"/>
        <v>1.7999999999999998</v>
      </c>
    </row>
    <row r="647" spans="1:11">
      <c r="A647" s="3">
        <v>646</v>
      </c>
      <c r="B647" s="2">
        <v>45049</v>
      </c>
      <c r="C647" s="3" t="s">
        <v>668</v>
      </c>
      <c r="D647" s="3" t="s">
        <v>12</v>
      </c>
      <c r="E647" s="3">
        <v>38</v>
      </c>
      <c r="F647" s="3" t="str" cm="1">
        <f t="array" ref="F647">_xlfn.IFS(E649&lt;30,"Young Adult", E649&gt;=50, "Senior",E649&gt;=30,"Adult")</f>
        <v>Senior</v>
      </c>
      <c r="G647" s="3" t="s">
        <v>17</v>
      </c>
      <c r="H647" s="3">
        <v>3</v>
      </c>
      <c r="I647" s="4">
        <v>30</v>
      </c>
      <c r="J647">
        <f t="shared" si="20"/>
        <v>90</v>
      </c>
      <c r="K647">
        <f t="shared" si="21"/>
        <v>1.3499999999999999</v>
      </c>
    </row>
    <row r="648" spans="1:11">
      <c r="A648" s="3">
        <v>647</v>
      </c>
      <c r="B648" s="2">
        <v>45067</v>
      </c>
      <c r="C648" s="3" t="s">
        <v>669</v>
      </c>
      <c r="D648" s="3" t="s">
        <v>12</v>
      </c>
      <c r="E648" s="3">
        <v>59</v>
      </c>
      <c r="F648" s="3" t="str" cm="1">
        <f t="array" ref="F648">_xlfn.IFS(E650&lt;30,"Young Adult", E650&gt;=50, "Senior",E650&gt;=30,"Adult")</f>
        <v>Senior</v>
      </c>
      <c r="G648" s="3" t="s">
        <v>17</v>
      </c>
      <c r="H648" s="3">
        <v>3</v>
      </c>
      <c r="I648" s="4">
        <v>500</v>
      </c>
      <c r="J648">
        <f t="shared" si="20"/>
        <v>1500</v>
      </c>
      <c r="K648">
        <f t="shared" si="21"/>
        <v>22.5</v>
      </c>
    </row>
    <row r="649" spans="1:11">
      <c r="A649" s="3">
        <v>648</v>
      </c>
      <c r="B649" s="2">
        <v>45152</v>
      </c>
      <c r="C649" s="3" t="s">
        <v>670</v>
      </c>
      <c r="D649" s="3" t="s">
        <v>12</v>
      </c>
      <c r="E649" s="3">
        <v>53</v>
      </c>
      <c r="F649" s="3" t="str" cm="1">
        <f t="array" ref="F649">_xlfn.IFS(E651&lt;30,"Young Adult", E651&gt;=50, "Senior",E651&gt;=30,"Adult")</f>
        <v>Senior</v>
      </c>
      <c r="G649" s="3" t="s">
        <v>13</v>
      </c>
      <c r="H649" s="3">
        <v>4</v>
      </c>
      <c r="I649" s="4">
        <v>300</v>
      </c>
      <c r="J649">
        <f t="shared" si="20"/>
        <v>1200</v>
      </c>
      <c r="K649">
        <f t="shared" si="21"/>
        <v>18</v>
      </c>
    </row>
    <row r="650" spans="1:11">
      <c r="A650" s="3">
        <v>649</v>
      </c>
      <c r="B650" s="2">
        <v>44966</v>
      </c>
      <c r="C650" s="3" t="s">
        <v>671</v>
      </c>
      <c r="D650" s="3" t="s">
        <v>16</v>
      </c>
      <c r="E650" s="3">
        <v>58</v>
      </c>
      <c r="F650" s="3" t="str" cm="1">
        <f t="array" ref="F650">_xlfn.IFS(E652&lt;30,"Young Adult", E652&gt;=50, "Senior",E652&gt;=30,"Adult")</f>
        <v>Senior</v>
      </c>
      <c r="G650" s="3" t="s">
        <v>17</v>
      </c>
      <c r="H650" s="3">
        <v>2</v>
      </c>
      <c r="I650" s="4">
        <v>300</v>
      </c>
      <c r="J650">
        <f t="shared" si="20"/>
        <v>600</v>
      </c>
      <c r="K650">
        <f t="shared" si="21"/>
        <v>9</v>
      </c>
    </row>
    <row r="651" spans="1:11">
      <c r="A651" s="3">
        <v>650</v>
      </c>
      <c r="B651" s="2">
        <v>45292</v>
      </c>
      <c r="C651" s="3" t="s">
        <v>672</v>
      </c>
      <c r="D651" s="3" t="s">
        <v>12</v>
      </c>
      <c r="E651" s="3">
        <v>55</v>
      </c>
      <c r="F651" s="3" t="str" cm="1">
        <f t="array" ref="F651">_xlfn.IFS(E653&lt;30,"Young Adult", E653&gt;=50, "Senior",E653&gt;=30,"Adult")</f>
        <v>Adult</v>
      </c>
      <c r="G651" s="3" t="s">
        <v>20</v>
      </c>
      <c r="H651" s="3">
        <v>1</v>
      </c>
      <c r="I651" s="4">
        <v>30</v>
      </c>
      <c r="J651">
        <f t="shared" si="20"/>
        <v>30</v>
      </c>
      <c r="K651">
        <f t="shared" si="21"/>
        <v>0.44999999999999996</v>
      </c>
    </row>
    <row r="652" spans="1:11">
      <c r="A652" s="3">
        <v>651</v>
      </c>
      <c r="B652" s="2">
        <v>45073</v>
      </c>
      <c r="C652" s="3" t="s">
        <v>673</v>
      </c>
      <c r="D652" s="3" t="s">
        <v>12</v>
      </c>
      <c r="E652" s="3">
        <v>51</v>
      </c>
      <c r="F652" s="3" t="str" cm="1">
        <f t="array" ref="F652">_xlfn.IFS(E654&lt;30,"Young Adult", E654&gt;=50, "Senior",E654&gt;=30,"Adult")</f>
        <v>Senior</v>
      </c>
      <c r="G652" s="3" t="s">
        <v>17</v>
      </c>
      <c r="H652" s="3">
        <v>3</v>
      </c>
      <c r="I652" s="4">
        <v>50</v>
      </c>
      <c r="J652">
        <f t="shared" si="20"/>
        <v>150</v>
      </c>
      <c r="K652">
        <f t="shared" si="21"/>
        <v>2.25</v>
      </c>
    </row>
    <row r="653" spans="1:11">
      <c r="A653" s="3">
        <v>652</v>
      </c>
      <c r="B653" s="2">
        <v>45047</v>
      </c>
      <c r="C653" s="3" t="s">
        <v>674</v>
      </c>
      <c r="D653" s="3" t="s">
        <v>16</v>
      </c>
      <c r="E653" s="3">
        <v>34</v>
      </c>
      <c r="F653" s="3" t="str" cm="1">
        <f t="array" ref="F653">_xlfn.IFS(E655&lt;30,"Young Adult", E655&gt;=50, "Senior",E655&gt;=30,"Adult")</f>
        <v>Adult</v>
      </c>
      <c r="G653" s="3" t="s">
        <v>13</v>
      </c>
      <c r="H653" s="3">
        <v>2</v>
      </c>
      <c r="I653" s="4">
        <v>50</v>
      </c>
      <c r="J653">
        <f t="shared" si="20"/>
        <v>100</v>
      </c>
      <c r="K653">
        <f t="shared" si="21"/>
        <v>1.5</v>
      </c>
    </row>
    <row r="654" spans="1:11">
      <c r="A654" s="3">
        <v>653</v>
      </c>
      <c r="B654" s="2">
        <v>45066</v>
      </c>
      <c r="C654" s="3" t="s">
        <v>675</v>
      </c>
      <c r="D654" s="3" t="s">
        <v>12</v>
      </c>
      <c r="E654" s="3">
        <v>54</v>
      </c>
      <c r="F654" s="3" t="str" cm="1">
        <f t="array" ref="F654">_xlfn.IFS(E656&lt;30,"Young Adult", E656&gt;=50, "Senior",E656&gt;=30,"Adult")</f>
        <v>Senior</v>
      </c>
      <c r="G654" s="3" t="s">
        <v>17</v>
      </c>
      <c r="H654" s="3">
        <v>3</v>
      </c>
      <c r="I654" s="4">
        <v>25</v>
      </c>
      <c r="J654">
        <f t="shared" si="20"/>
        <v>75</v>
      </c>
      <c r="K654">
        <f t="shared" si="21"/>
        <v>1.125</v>
      </c>
    </row>
    <row r="655" spans="1:11">
      <c r="A655" s="3">
        <v>654</v>
      </c>
      <c r="B655" s="2">
        <v>45098</v>
      </c>
      <c r="C655" s="3" t="s">
        <v>676</v>
      </c>
      <c r="D655" s="3" t="s">
        <v>12</v>
      </c>
      <c r="E655" s="3">
        <v>42</v>
      </c>
      <c r="F655" s="3" t="str" cm="1">
        <f t="array" ref="F655">_xlfn.IFS(E657&lt;30,"Young Adult", E657&gt;=50, "Senior",E657&gt;=30,"Adult")</f>
        <v>Young Adult</v>
      </c>
      <c r="G655" s="3" t="s">
        <v>17</v>
      </c>
      <c r="H655" s="3">
        <v>3</v>
      </c>
      <c r="I655" s="4">
        <v>25</v>
      </c>
      <c r="J655">
        <f t="shared" si="20"/>
        <v>75</v>
      </c>
      <c r="K655">
        <f t="shared" si="21"/>
        <v>1.125</v>
      </c>
    </row>
    <row r="656" spans="1:11">
      <c r="A656" s="3">
        <v>655</v>
      </c>
      <c r="B656" s="2">
        <v>45090</v>
      </c>
      <c r="C656" s="3" t="s">
        <v>677</v>
      </c>
      <c r="D656" s="3" t="s">
        <v>16</v>
      </c>
      <c r="E656" s="3">
        <v>55</v>
      </c>
      <c r="F656" s="3" t="str" cm="1">
        <f t="array" ref="F656">_xlfn.IFS(E658&lt;30,"Young Adult", E658&gt;=50, "Senior",E658&gt;=30,"Adult")</f>
        <v>Adult</v>
      </c>
      <c r="G656" s="3" t="s">
        <v>17</v>
      </c>
      <c r="H656" s="3">
        <v>1</v>
      </c>
      <c r="I656" s="4">
        <v>500</v>
      </c>
      <c r="J656">
        <f t="shared" si="20"/>
        <v>500</v>
      </c>
      <c r="K656">
        <f t="shared" si="21"/>
        <v>7.5</v>
      </c>
    </row>
    <row r="657" spans="1:11">
      <c r="A657" s="3">
        <v>656</v>
      </c>
      <c r="B657" s="2">
        <v>45203</v>
      </c>
      <c r="C657" s="3" t="s">
        <v>678</v>
      </c>
      <c r="D657" s="3" t="s">
        <v>12</v>
      </c>
      <c r="E657" s="3">
        <v>29</v>
      </c>
      <c r="F657" s="3" t="str" cm="1">
        <f t="array" ref="F657">_xlfn.IFS(E659&lt;30,"Young Adult", E659&gt;=50, "Senior",E659&gt;=30,"Adult")</f>
        <v>Senior</v>
      </c>
      <c r="G657" s="3" t="s">
        <v>13</v>
      </c>
      <c r="H657" s="3">
        <v>3</v>
      </c>
      <c r="I657" s="4">
        <v>30</v>
      </c>
      <c r="J657">
        <f t="shared" si="20"/>
        <v>90</v>
      </c>
      <c r="K657">
        <f t="shared" si="21"/>
        <v>1.3499999999999999</v>
      </c>
    </row>
    <row r="658" spans="1:11">
      <c r="A658" s="3">
        <v>657</v>
      </c>
      <c r="B658" s="2">
        <v>44968</v>
      </c>
      <c r="C658" s="3" t="s">
        <v>679</v>
      </c>
      <c r="D658" s="3" t="s">
        <v>12</v>
      </c>
      <c r="E658" s="3">
        <v>40</v>
      </c>
      <c r="F658" s="3" t="str" cm="1">
        <f t="array" ref="F658">_xlfn.IFS(E660&lt;30,"Young Adult", E660&gt;=50, "Senior",E660&gt;=30,"Adult")</f>
        <v>Adult</v>
      </c>
      <c r="G658" s="3" t="s">
        <v>17</v>
      </c>
      <c r="H658" s="3">
        <v>1</v>
      </c>
      <c r="I658" s="4">
        <v>25</v>
      </c>
      <c r="J658">
        <f t="shared" si="20"/>
        <v>25</v>
      </c>
      <c r="K658">
        <f t="shared" si="21"/>
        <v>0.375</v>
      </c>
    </row>
    <row r="659" spans="1:11">
      <c r="A659" s="3">
        <v>658</v>
      </c>
      <c r="B659" s="2">
        <v>44997</v>
      </c>
      <c r="C659" s="3" t="s">
        <v>680</v>
      </c>
      <c r="D659" s="3" t="s">
        <v>12</v>
      </c>
      <c r="E659" s="3">
        <v>59</v>
      </c>
      <c r="F659" s="3" t="str" cm="1">
        <f t="array" ref="F659">_xlfn.IFS(E661&lt;30,"Young Adult", E661&gt;=50, "Senior",E661&gt;=30,"Adult")</f>
        <v>Adult</v>
      </c>
      <c r="G659" s="3" t="s">
        <v>17</v>
      </c>
      <c r="H659" s="3">
        <v>1</v>
      </c>
      <c r="I659" s="4">
        <v>25</v>
      </c>
      <c r="J659">
        <f t="shared" si="20"/>
        <v>25</v>
      </c>
      <c r="K659">
        <f t="shared" si="21"/>
        <v>0.375</v>
      </c>
    </row>
    <row r="660" spans="1:11">
      <c r="A660" s="3">
        <v>659</v>
      </c>
      <c r="B660" s="2">
        <v>45004</v>
      </c>
      <c r="C660" s="3" t="s">
        <v>681</v>
      </c>
      <c r="D660" s="3" t="s">
        <v>16</v>
      </c>
      <c r="E660" s="3">
        <v>39</v>
      </c>
      <c r="F660" s="3" t="str" cm="1">
        <f t="array" ref="F660">_xlfn.IFS(E662&lt;30,"Young Adult", E662&gt;=50, "Senior",E662&gt;=30,"Adult")</f>
        <v>Adult</v>
      </c>
      <c r="G660" s="3" t="s">
        <v>20</v>
      </c>
      <c r="H660" s="3">
        <v>1</v>
      </c>
      <c r="I660" s="4">
        <v>30</v>
      </c>
      <c r="J660">
        <f t="shared" si="20"/>
        <v>30</v>
      </c>
      <c r="K660">
        <f t="shared" si="21"/>
        <v>0.44999999999999996</v>
      </c>
    </row>
    <row r="661" spans="1:11">
      <c r="A661" s="3">
        <v>660</v>
      </c>
      <c r="B661" s="2">
        <v>45045</v>
      </c>
      <c r="C661" s="3" t="s">
        <v>682</v>
      </c>
      <c r="D661" s="3" t="s">
        <v>16</v>
      </c>
      <c r="E661" s="3">
        <v>38</v>
      </c>
      <c r="F661" s="3" t="str" cm="1">
        <f t="array" ref="F661">_xlfn.IFS(E663&lt;30,"Young Adult", E663&gt;=50, "Senior",E663&gt;=30,"Adult")</f>
        <v>Adult</v>
      </c>
      <c r="G661" s="3" t="s">
        <v>13</v>
      </c>
      <c r="H661" s="3">
        <v>2</v>
      </c>
      <c r="I661" s="4">
        <v>500</v>
      </c>
      <c r="J661">
        <f t="shared" si="20"/>
        <v>1000</v>
      </c>
      <c r="K661">
        <f t="shared" si="21"/>
        <v>15</v>
      </c>
    </row>
    <row r="662" spans="1:11">
      <c r="A662" s="3">
        <v>661</v>
      </c>
      <c r="B662" s="2">
        <v>45123</v>
      </c>
      <c r="C662" s="3" t="s">
        <v>683</v>
      </c>
      <c r="D662" s="3" t="s">
        <v>16</v>
      </c>
      <c r="E662" s="3">
        <v>44</v>
      </c>
      <c r="F662" s="3" t="str" cm="1">
        <f t="array" ref="F662">_xlfn.IFS(E664&lt;30,"Young Adult", E664&gt;=50, "Senior",E664&gt;=30,"Adult")</f>
        <v>Young Adult</v>
      </c>
      <c r="G662" s="3" t="s">
        <v>17</v>
      </c>
      <c r="H662" s="3">
        <v>4</v>
      </c>
      <c r="I662" s="4">
        <v>25</v>
      </c>
      <c r="J662">
        <f t="shared" si="20"/>
        <v>100</v>
      </c>
      <c r="K662">
        <f t="shared" si="21"/>
        <v>1.5</v>
      </c>
    </row>
    <row r="663" spans="1:11">
      <c r="A663" s="3">
        <v>662</v>
      </c>
      <c r="B663" s="2">
        <v>45282</v>
      </c>
      <c r="C663" s="3" t="s">
        <v>684</v>
      </c>
      <c r="D663" s="3" t="s">
        <v>12</v>
      </c>
      <c r="E663" s="3">
        <v>48</v>
      </c>
      <c r="F663" s="3" t="str" cm="1">
        <f t="array" ref="F663">_xlfn.IFS(E665&lt;30,"Young Adult", E665&gt;=50, "Senior",E665&gt;=30,"Adult")</f>
        <v>Adult</v>
      </c>
      <c r="G663" s="3" t="s">
        <v>13</v>
      </c>
      <c r="H663" s="3">
        <v>2</v>
      </c>
      <c r="I663" s="4">
        <v>500</v>
      </c>
      <c r="J663">
        <f t="shared" si="20"/>
        <v>1000</v>
      </c>
      <c r="K663">
        <f t="shared" si="21"/>
        <v>15</v>
      </c>
    </row>
    <row r="664" spans="1:11">
      <c r="A664" s="3">
        <v>663</v>
      </c>
      <c r="B664" s="2">
        <v>45005</v>
      </c>
      <c r="C664" s="3" t="s">
        <v>685</v>
      </c>
      <c r="D664" s="3" t="s">
        <v>12</v>
      </c>
      <c r="E664" s="3">
        <v>23</v>
      </c>
      <c r="F664" s="3" t="str" cm="1">
        <f t="array" ref="F664">_xlfn.IFS(E666&lt;30,"Young Adult", E666&gt;=50, "Senior",E666&gt;=30,"Adult")</f>
        <v>Senior</v>
      </c>
      <c r="G664" s="3" t="s">
        <v>17</v>
      </c>
      <c r="H664" s="3">
        <v>4</v>
      </c>
      <c r="I664" s="4">
        <v>300</v>
      </c>
      <c r="J664">
        <f t="shared" si="20"/>
        <v>1200</v>
      </c>
      <c r="K664">
        <f t="shared" si="21"/>
        <v>18</v>
      </c>
    </row>
    <row r="665" spans="1:11">
      <c r="A665" s="3">
        <v>664</v>
      </c>
      <c r="B665" s="2">
        <v>45288</v>
      </c>
      <c r="C665" s="3" t="s">
        <v>686</v>
      </c>
      <c r="D665" s="3" t="s">
        <v>16</v>
      </c>
      <c r="E665" s="3">
        <v>44</v>
      </c>
      <c r="F665" s="3" t="str" cm="1">
        <f t="array" ref="F665">_xlfn.IFS(E667&lt;30,"Young Adult", E667&gt;=50, "Senior",E667&gt;=30,"Adult")</f>
        <v>Senior</v>
      </c>
      <c r="G665" s="3" t="s">
        <v>17</v>
      </c>
      <c r="H665" s="3">
        <v>4</v>
      </c>
      <c r="I665" s="4">
        <v>500</v>
      </c>
      <c r="J665">
        <f t="shared" si="20"/>
        <v>2000</v>
      </c>
      <c r="K665">
        <f t="shared" si="21"/>
        <v>30</v>
      </c>
    </row>
    <row r="666" spans="1:11">
      <c r="A666" s="3">
        <v>665</v>
      </c>
      <c r="B666" s="2">
        <v>45036</v>
      </c>
      <c r="C666" s="3" t="s">
        <v>687</v>
      </c>
      <c r="D666" s="3" t="s">
        <v>12</v>
      </c>
      <c r="E666" s="3">
        <v>57</v>
      </c>
      <c r="F666" s="3" t="str" cm="1">
        <f t="array" ref="F666">_xlfn.IFS(E668&lt;30,"Young Adult", E668&gt;=50, "Senior",E668&gt;=30,"Adult")</f>
        <v>Young Adult</v>
      </c>
      <c r="G666" s="3" t="s">
        <v>17</v>
      </c>
      <c r="H666" s="3">
        <v>1</v>
      </c>
      <c r="I666" s="4">
        <v>50</v>
      </c>
      <c r="J666">
        <f t="shared" si="20"/>
        <v>50</v>
      </c>
      <c r="K666">
        <f t="shared" si="21"/>
        <v>0.75</v>
      </c>
    </row>
    <row r="667" spans="1:11">
      <c r="A667" s="3">
        <v>666</v>
      </c>
      <c r="B667" s="2">
        <v>44959</v>
      </c>
      <c r="C667" s="3" t="s">
        <v>688</v>
      </c>
      <c r="D667" s="3" t="s">
        <v>12</v>
      </c>
      <c r="E667" s="3">
        <v>51</v>
      </c>
      <c r="F667" s="3" t="str" cm="1">
        <f t="array" ref="F667">_xlfn.IFS(E669&lt;30,"Young Adult", E669&gt;=50, "Senior",E669&gt;=30,"Adult")</f>
        <v>Senior</v>
      </c>
      <c r="G667" s="3" t="s">
        <v>20</v>
      </c>
      <c r="H667" s="3">
        <v>3</v>
      </c>
      <c r="I667" s="4">
        <v>50</v>
      </c>
      <c r="J667">
        <f t="shared" si="20"/>
        <v>150</v>
      </c>
      <c r="K667">
        <f t="shared" si="21"/>
        <v>2.25</v>
      </c>
    </row>
    <row r="668" spans="1:11">
      <c r="A668" s="3">
        <v>667</v>
      </c>
      <c r="B668" s="2">
        <v>45139</v>
      </c>
      <c r="C668" s="3" t="s">
        <v>689</v>
      </c>
      <c r="D668" s="3" t="s">
        <v>16</v>
      </c>
      <c r="E668" s="3">
        <v>29</v>
      </c>
      <c r="F668" s="3" t="str" cm="1">
        <f t="array" ref="F668">_xlfn.IFS(E670&lt;30,"Young Adult", E670&gt;=50, "Senior",E670&gt;=30,"Adult")</f>
        <v>Young Adult</v>
      </c>
      <c r="G668" s="3" t="s">
        <v>20</v>
      </c>
      <c r="H668" s="3">
        <v>1</v>
      </c>
      <c r="I668" s="4">
        <v>500</v>
      </c>
      <c r="J668">
        <f t="shared" si="20"/>
        <v>500</v>
      </c>
      <c r="K668">
        <f t="shared" si="21"/>
        <v>7.5</v>
      </c>
    </row>
    <row r="669" spans="1:11">
      <c r="A669" s="3">
        <v>668</v>
      </c>
      <c r="B669" s="2">
        <v>45135</v>
      </c>
      <c r="C669" s="3" t="s">
        <v>690</v>
      </c>
      <c r="D669" s="3" t="s">
        <v>16</v>
      </c>
      <c r="E669" s="3">
        <v>62</v>
      </c>
      <c r="F669" s="3" t="str" cm="1">
        <f t="array" ref="F669">_xlfn.IFS(E671&lt;30,"Young Adult", E671&gt;=50, "Senior",E671&gt;=30,"Adult")</f>
        <v>Young Adult</v>
      </c>
      <c r="G669" s="3" t="s">
        <v>20</v>
      </c>
      <c r="H669" s="3">
        <v>3</v>
      </c>
      <c r="I669" s="4">
        <v>50</v>
      </c>
      <c r="J669">
        <f t="shared" si="20"/>
        <v>150</v>
      </c>
      <c r="K669">
        <f t="shared" si="21"/>
        <v>2.25</v>
      </c>
    </row>
    <row r="670" spans="1:11">
      <c r="A670" s="3">
        <v>669</v>
      </c>
      <c r="B670" s="2">
        <v>45096</v>
      </c>
      <c r="C670" s="3" t="s">
        <v>691</v>
      </c>
      <c r="D670" s="3" t="s">
        <v>12</v>
      </c>
      <c r="E670" s="3">
        <v>24</v>
      </c>
      <c r="F670" s="3" t="str" cm="1">
        <f t="array" ref="F670">_xlfn.IFS(E672&lt;30,"Young Adult", E672&gt;=50, "Senior",E672&gt;=30,"Adult")</f>
        <v>Senior</v>
      </c>
      <c r="G670" s="3" t="s">
        <v>13</v>
      </c>
      <c r="H670" s="3">
        <v>4</v>
      </c>
      <c r="I670" s="4">
        <v>300</v>
      </c>
      <c r="J670">
        <f t="shared" si="20"/>
        <v>1200</v>
      </c>
      <c r="K670">
        <f t="shared" si="21"/>
        <v>18</v>
      </c>
    </row>
    <row r="671" spans="1:11">
      <c r="A671" s="3">
        <v>670</v>
      </c>
      <c r="B671" s="2">
        <v>45204</v>
      </c>
      <c r="C671" s="3" t="s">
        <v>692</v>
      </c>
      <c r="D671" s="3" t="s">
        <v>12</v>
      </c>
      <c r="E671" s="3">
        <v>27</v>
      </c>
      <c r="F671" s="3" t="str" cm="1">
        <f t="array" ref="F671">_xlfn.IFS(E673&lt;30,"Young Adult", E673&gt;=50, "Senior",E673&gt;=30,"Adult")</f>
        <v>Adult</v>
      </c>
      <c r="G671" s="3" t="s">
        <v>13</v>
      </c>
      <c r="H671" s="3">
        <v>1</v>
      </c>
      <c r="I671" s="4">
        <v>30</v>
      </c>
      <c r="J671">
        <f t="shared" si="20"/>
        <v>30</v>
      </c>
      <c r="K671">
        <f t="shared" si="21"/>
        <v>0.44999999999999996</v>
      </c>
    </row>
    <row r="672" spans="1:11">
      <c r="A672" s="3">
        <v>671</v>
      </c>
      <c r="B672" s="2">
        <v>45165</v>
      </c>
      <c r="C672" s="3" t="s">
        <v>693</v>
      </c>
      <c r="D672" s="3" t="s">
        <v>12</v>
      </c>
      <c r="E672" s="3">
        <v>62</v>
      </c>
      <c r="F672" s="3" t="str" cm="1">
        <f t="array" ref="F672">_xlfn.IFS(E674&lt;30,"Young Adult", E674&gt;=50, "Senior",E674&gt;=30,"Adult")</f>
        <v>Adult</v>
      </c>
      <c r="G672" s="3" t="s">
        <v>20</v>
      </c>
      <c r="H672" s="3">
        <v>3</v>
      </c>
      <c r="I672" s="4">
        <v>50</v>
      </c>
      <c r="J672">
        <f t="shared" si="20"/>
        <v>150</v>
      </c>
      <c r="K672">
        <f t="shared" si="21"/>
        <v>2.25</v>
      </c>
    </row>
    <row r="673" spans="1:11">
      <c r="A673" s="3">
        <v>672</v>
      </c>
      <c r="B673" s="2">
        <v>45139</v>
      </c>
      <c r="C673" s="3" t="s">
        <v>694</v>
      </c>
      <c r="D673" s="3" t="s">
        <v>16</v>
      </c>
      <c r="E673" s="3">
        <v>34</v>
      </c>
      <c r="F673" s="3" t="str" cm="1">
        <f t="array" ref="F673">_xlfn.IFS(E675&lt;30,"Young Adult", E675&gt;=50, "Senior",E675&gt;=30,"Adult")</f>
        <v>Adult</v>
      </c>
      <c r="G673" s="3" t="s">
        <v>13</v>
      </c>
      <c r="H673" s="3">
        <v>2</v>
      </c>
      <c r="I673" s="4">
        <v>50</v>
      </c>
      <c r="J673">
        <f t="shared" si="20"/>
        <v>100</v>
      </c>
      <c r="K673">
        <f t="shared" si="21"/>
        <v>1.5</v>
      </c>
    </row>
    <row r="674" spans="1:11">
      <c r="A674" s="3">
        <v>673</v>
      </c>
      <c r="B674" s="2">
        <v>44958</v>
      </c>
      <c r="C674" s="3" t="s">
        <v>695</v>
      </c>
      <c r="D674" s="3" t="s">
        <v>16</v>
      </c>
      <c r="E674" s="3">
        <v>43</v>
      </c>
      <c r="F674" s="3" t="str" cm="1">
        <f t="array" ref="F674">_xlfn.IFS(E676&lt;30,"Young Adult", E676&gt;=50, "Senior",E676&gt;=30,"Adult")</f>
        <v>Adult</v>
      </c>
      <c r="G674" s="3" t="s">
        <v>17</v>
      </c>
      <c r="H674" s="3">
        <v>3</v>
      </c>
      <c r="I674" s="4">
        <v>500</v>
      </c>
      <c r="J674">
        <f t="shared" si="20"/>
        <v>1500</v>
      </c>
      <c r="K674">
        <f t="shared" si="21"/>
        <v>22.5</v>
      </c>
    </row>
    <row r="675" spans="1:11">
      <c r="A675" s="3">
        <v>674</v>
      </c>
      <c r="B675" s="2">
        <v>45032</v>
      </c>
      <c r="C675" s="3" t="s">
        <v>696</v>
      </c>
      <c r="D675" s="3" t="s">
        <v>16</v>
      </c>
      <c r="E675" s="3">
        <v>38</v>
      </c>
      <c r="F675" s="3" t="str" cm="1">
        <f t="array" ref="F675">_xlfn.IFS(E677&lt;30,"Young Adult", E677&gt;=50, "Senior",E677&gt;=30,"Adult")</f>
        <v>Senior</v>
      </c>
      <c r="G675" s="3" t="s">
        <v>17</v>
      </c>
      <c r="H675" s="3">
        <v>1</v>
      </c>
      <c r="I675" s="4">
        <v>300</v>
      </c>
      <c r="J675">
        <f t="shared" si="20"/>
        <v>300</v>
      </c>
      <c r="K675">
        <f t="shared" si="21"/>
        <v>4.5</v>
      </c>
    </row>
    <row r="676" spans="1:11">
      <c r="A676" s="3">
        <v>675</v>
      </c>
      <c r="B676" s="2">
        <v>45142</v>
      </c>
      <c r="C676" s="3" t="s">
        <v>697</v>
      </c>
      <c r="D676" s="3" t="s">
        <v>16</v>
      </c>
      <c r="E676" s="3">
        <v>45</v>
      </c>
      <c r="F676" s="3" t="str" cm="1">
        <f t="array" ref="F676">_xlfn.IFS(E678&lt;30,"Young Adult", E678&gt;=50, "Senior",E678&gt;=30,"Adult")</f>
        <v>Young Adult</v>
      </c>
      <c r="G676" s="3" t="s">
        <v>17</v>
      </c>
      <c r="H676" s="3">
        <v>2</v>
      </c>
      <c r="I676" s="4">
        <v>30</v>
      </c>
      <c r="J676">
        <f t="shared" si="20"/>
        <v>60</v>
      </c>
      <c r="K676">
        <f t="shared" si="21"/>
        <v>0.89999999999999991</v>
      </c>
    </row>
    <row r="677" spans="1:11">
      <c r="A677" s="3">
        <v>676</v>
      </c>
      <c r="B677" s="2">
        <v>45126</v>
      </c>
      <c r="C677" s="3" t="s">
        <v>698</v>
      </c>
      <c r="D677" s="3" t="s">
        <v>12</v>
      </c>
      <c r="E677" s="3">
        <v>63</v>
      </c>
      <c r="F677" s="3" t="str" cm="1">
        <f t="array" ref="F677">_xlfn.IFS(E679&lt;30,"Young Adult", E679&gt;=50, "Senior",E679&gt;=30,"Adult")</f>
        <v>Senior</v>
      </c>
      <c r="G677" s="3" t="s">
        <v>20</v>
      </c>
      <c r="H677" s="3">
        <v>3</v>
      </c>
      <c r="I677" s="4">
        <v>500</v>
      </c>
      <c r="J677">
        <f t="shared" si="20"/>
        <v>1500</v>
      </c>
      <c r="K677">
        <f t="shared" si="21"/>
        <v>22.5</v>
      </c>
    </row>
    <row r="678" spans="1:11">
      <c r="A678" s="3">
        <v>677</v>
      </c>
      <c r="B678" s="2">
        <v>45226</v>
      </c>
      <c r="C678" s="3" t="s">
        <v>699</v>
      </c>
      <c r="D678" s="3" t="s">
        <v>16</v>
      </c>
      <c r="E678" s="3">
        <v>19</v>
      </c>
      <c r="F678" s="3" t="str" cm="1">
        <f t="array" ref="F678">_xlfn.IFS(E680&lt;30,"Young Adult", E680&gt;=50, "Senior",E680&gt;=30,"Adult")</f>
        <v>Young Adult</v>
      </c>
      <c r="G678" s="3" t="s">
        <v>13</v>
      </c>
      <c r="H678" s="3">
        <v>3</v>
      </c>
      <c r="I678" s="4">
        <v>500</v>
      </c>
      <c r="J678">
        <f t="shared" si="20"/>
        <v>1500</v>
      </c>
      <c r="K678">
        <f t="shared" si="21"/>
        <v>22.5</v>
      </c>
    </row>
    <row r="679" spans="1:11">
      <c r="A679" s="3">
        <v>678</v>
      </c>
      <c r="B679" s="2">
        <v>45283</v>
      </c>
      <c r="C679" s="3" t="s">
        <v>700</v>
      </c>
      <c r="D679" s="3" t="s">
        <v>16</v>
      </c>
      <c r="E679" s="3">
        <v>60</v>
      </c>
      <c r="F679" s="3" t="str" cm="1">
        <f t="array" ref="F679">_xlfn.IFS(E681&lt;30,"Young Adult", E681&gt;=50, "Senior",E681&gt;=30,"Adult")</f>
        <v>Senior</v>
      </c>
      <c r="G679" s="3" t="s">
        <v>20</v>
      </c>
      <c r="H679" s="3">
        <v>3</v>
      </c>
      <c r="I679" s="4">
        <v>300</v>
      </c>
      <c r="J679">
        <f t="shared" si="20"/>
        <v>900</v>
      </c>
      <c r="K679">
        <f t="shared" si="21"/>
        <v>13.5</v>
      </c>
    </row>
    <row r="680" spans="1:11">
      <c r="A680" s="3">
        <v>679</v>
      </c>
      <c r="B680" s="2">
        <v>44937</v>
      </c>
      <c r="C680" s="3" t="s">
        <v>701</v>
      </c>
      <c r="D680" s="3" t="s">
        <v>16</v>
      </c>
      <c r="E680" s="3">
        <v>18</v>
      </c>
      <c r="F680" s="3" t="str" cm="1">
        <f t="array" ref="F680">_xlfn.IFS(E682&lt;30,"Young Adult", E682&gt;=50, "Senior",E682&gt;=30,"Adult")</f>
        <v>Adult</v>
      </c>
      <c r="G680" s="3" t="s">
        <v>13</v>
      </c>
      <c r="H680" s="3">
        <v>3</v>
      </c>
      <c r="I680" s="4">
        <v>30</v>
      </c>
      <c r="J680">
        <f t="shared" si="20"/>
        <v>90</v>
      </c>
      <c r="K680">
        <f t="shared" si="21"/>
        <v>1.3499999999999999</v>
      </c>
    </row>
    <row r="681" spans="1:11">
      <c r="A681" s="3">
        <v>680</v>
      </c>
      <c r="B681" s="2">
        <v>45221</v>
      </c>
      <c r="C681" s="3" t="s">
        <v>702</v>
      </c>
      <c r="D681" s="3" t="s">
        <v>16</v>
      </c>
      <c r="E681" s="3">
        <v>53</v>
      </c>
      <c r="F681" s="3" t="str" cm="1">
        <f t="array" ref="F681">_xlfn.IFS(E683&lt;30,"Young Adult", E683&gt;=50, "Senior",E683&gt;=30,"Adult")</f>
        <v>Adult</v>
      </c>
      <c r="G681" s="3" t="s">
        <v>17</v>
      </c>
      <c r="H681" s="3">
        <v>3</v>
      </c>
      <c r="I681" s="4">
        <v>300</v>
      </c>
      <c r="J681">
        <f t="shared" si="20"/>
        <v>900</v>
      </c>
      <c r="K681">
        <f t="shared" si="21"/>
        <v>13.5</v>
      </c>
    </row>
    <row r="682" spans="1:11">
      <c r="A682" s="3">
        <v>681</v>
      </c>
      <c r="B682" s="2">
        <v>45121</v>
      </c>
      <c r="C682" s="3" t="s">
        <v>703</v>
      </c>
      <c r="D682" s="3" t="s">
        <v>16</v>
      </c>
      <c r="E682" s="3">
        <v>43</v>
      </c>
      <c r="F682" s="3" t="str" cm="1">
        <f t="array" ref="F682">_xlfn.IFS(E684&lt;30,"Young Adult", E684&gt;=50, "Senior",E684&gt;=30,"Adult")</f>
        <v>Adult</v>
      </c>
      <c r="G682" s="3" t="s">
        <v>20</v>
      </c>
      <c r="H682" s="3">
        <v>2</v>
      </c>
      <c r="I682" s="4">
        <v>30</v>
      </c>
      <c r="J682">
        <f t="shared" si="20"/>
        <v>60</v>
      </c>
      <c r="K682">
        <f t="shared" si="21"/>
        <v>0.89999999999999991</v>
      </c>
    </row>
    <row r="683" spans="1:11">
      <c r="A683" s="3">
        <v>682</v>
      </c>
      <c r="B683" s="2">
        <v>45171</v>
      </c>
      <c r="C683" s="3" t="s">
        <v>704</v>
      </c>
      <c r="D683" s="3" t="s">
        <v>12</v>
      </c>
      <c r="E683" s="3">
        <v>46</v>
      </c>
      <c r="F683" s="3" t="str" cm="1">
        <f t="array" ref="F683">_xlfn.IFS(E685&lt;30,"Young Adult", E685&gt;=50, "Senior",E685&gt;=30,"Adult")</f>
        <v>Young Adult</v>
      </c>
      <c r="G683" s="3" t="s">
        <v>13</v>
      </c>
      <c r="H683" s="3">
        <v>4</v>
      </c>
      <c r="I683" s="4">
        <v>300</v>
      </c>
      <c r="J683">
        <f t="shared" si="20"/>
        <v>1200</v>
      </c>
      <c r="K683">
        <f t="shared" si="21"/>
        <v>18</v>
      </c>
    </row>
    <row r="684" spans="1:11">
      <c r="A684" s="3">
        <v>683</v>
      </c>
      <c r="B684" s="2">
        <v>44930</v>
      </c>
      <c r="C684" s="3" t="s">
        <v>705</v>
      </c>
      <c r="D684" s="3" t="s">
        <v>12</v>
      </c>
      <c r="E684" s="3">
        <v>38</v>
      </c>
      <c r="F684" s="3" t="str" cm="1">
        <f t="array" ref="F684">_xlfn.IFS(E686&lt;30,"Young Adult", E686&gt;=50, "Senior",E686&gt;=30,"Adult")</f>
        <v>Senior</v>
      </c>
      <c r="G684" s="3" t="s">
        <v>13</v>
      </c>
      <c r="H684" s="3">
        <v>2</v>
      </c>
      <c r="I684" s="4">
        <v>500</v>
      </c>
      <c r="J684">
        <f t="shared" si="20"/>
        <v>1000</v>
      </c>
      <c r="K684">
        <f t="shared" si="21"/>
        <v>15</v>
      </c>
    </row>
    <row r="685" spans="1:11">
      <c r="A685" s="3">
        <v>684</v>
      </c>
      <c r="B685" s="2">
        <v>45107</v>
      </c>
      <c r="C685" s="3" t="s">
        <v>706</v>
      </c>
      <c r="D685" s="3" t="s">
        <v>16</v>
      </c>
      <c r="E685" s="3">
        <v>28</v>
      </c>
      <c r="F685" s="3" t="str" cm="1">
        <f t="array" ref="F685">_xlfn.IFS(E687&lt;30,"Young Adult", E687&gt;=50, "Senior",E687&gt;=30,"Adult")</f>
        <v>Young Adult</v>
      </c>
      <c r="G685" s="3" t="s">
        <v>17</v>
      </c>
      <c r="H685" s="3">
        <v>2</v>
      </c>
      <c r="I685" s="4">
        <v>500</v>
      </c>
      <c r="J685">
        <f t="shared" si="20"/>
        <v>1000</v>
      </c>
      <c r="K685">
        <f t="shared" si="21"/>
        <v>15</v>
      </c>
    </row>
    <row r="686" spans="1:11">
      <c r="A686" s="3">
        <v>685</v>
      </c>
      <c r="B686" s="2">
        <v>45079</v>
      </c>
      <c r="C686" s="3" t="s">
        <v>707</v>
      </c>
      <c r="D686" s="3" t="s">
        <v>12</v>
      </c>
      <c r="E686" s="3">
        <v>57</v>
      </c>
      <c r="F686" s="3" t="str" cm="1">
        <f t="array" ref="F686">_xlfn.IFS(E688&lt;30,"Young Adult", E688&gt;=50, "Senior",E688&gt;=30,"Adult")</f>
        <v>Senior</v>
      </c>
      <c r="G686" s="3" t="s">
        <v>20</v>
      </c>
      <c r="H686" s="3">
        <v>2</v>
      </c>
      <c r="I686" s="4">
        <v>25</v>
      </c>
      <c r="J686">
        <f t="shared" si="20"/>
        <v>50</v>
      </c>
      <c r="K686">
        <f t="shared" si="21"/>
        <v>0.75</v>
      </c>
    </row>
    <row r="687" spans="1:11">
      <c r="A687" s="3">
        <v>686</v>
      </c>
      <c r="B687" s="2">
        <v>45126</v>
      </c>
      <c r="C687" s="3" t="s">
        <v>708</v>
      </c>
      <c r="D687" s="3" t="s">
        <v>16</v>
      </c>
      <c r="E687" s="3">
        <v>28</v>
      </c>
      <c r="F687" s="3" t="str" cm="1">
        <f t="array" ref="F687">_xlfn.IFS(E689&lt;30,"Young Adult", E689&gt;=50, "Senior",E689&gt;=30,"Adult")</f>
        <v>Senior</v>
      </c>
      <c r="G687" s="3" t="s">
        <v>20</v>
      </c>
      <c r="H687" s="3">
        <v>4</v>
      </c>
      <c r="I687" s="4">
        <v>50</v>
      </c>
      <c r="J687">
        <f t="shared" si="20"/>
        <v>200</v>
      </c>
      <c r="K687">
        <f t="shared" si="21"/>
        <v>3</v>
      </c>
    </row>
    <row r="688" spans="1:11">
      <c r="A688" s="3">
        <v>687</v>
      </c>
      <c r="B688" s="2">
        <v>45141</v>
      </c>
      <c r="C688" s="3" t="s">
        <v>709</v>
      </c>
      <c r="D688" s="3" t="s">
        <v>16</v>
      </c>
      <c r="E688" s="3">
        <v>53</v>
      </c>
      <c r="F688" s="3" t="str" cm="1">
        <f t="array" ref="F688">_xlfn.IFS(E690&lt;30,"Young Adult", E690&gt;=50, "Senior",E690&gt;=30,"Adult")</f>
        <v>Senior</v>
      </c>
      <c r="G688" s="3" t="s">
        <v>20</v>
      </c>
      <c r="H688" s="3">
        <v>1</v>
      </c>
      <c r="I688" s="4">
        <v>300</v>
      </c>
      <c r="J688">
        <f t="shared" si="20"/>
        <v>300</v>
      </c>
      <c r="K688">
        <f t="shared" si="21"/>
        <v>4.5</v>
      </c>
    </row>
    <row r="689" spans="1:11">
      <c r="A689" s="3">
        <v>688</v>
      </c>
      <c r="B689" s="2">
        <v>45202</v>
      </c>
      <c r="C689" s="3" t="s">
        <v>710</v>
      </c>
      <c r="D689" s="3" t="s">
        <v>12</v>
      </c>
      <c r="E689" s="3">
        <v>56</v>
      </c>
      <c r="F689" s="3" t="str" cm="1">
        <f t="array" ref="F689">_xlfn.IFS(E691&lt;30,"Young Adult", E691&gt;=50, "Senior",E691&gt;=30,"Adult")</f>
        <v>Senior</v>
      </c>
      <c r="G689" s="3" t="s">
        <v>17</v>
      </c>
      <c r="H689" s="3">
        <v>4</v>
      </c>
      <c r="I689" s="4">
        <v>25</v>
      </c>
      <c r="J689">
        <f t="shared" si="20"/>
        <v>100</v>
      </c>
      <c r="K689">
        <f t="shared" si="21"/>
        <v>1.5</v>
      </c>
    </row>
    <row r="690" spans="1:11">
      <c r="A690" s="3">
        <v>689</v>
      </c>
      <c r="B690" s="2">
        <v>45206</v>
      </c>
      <c r="C690" s="3" t="s">
        <v>711</v>
      </c>
      <c r="D690" s="3" t="s">
        <v>12</v>
      </c>
      <c r="E690" s="3">
        <v>57</v>
      </c>
      <c r="F690" s="3" t="str" cm="1">
        <f t="array" ref="F690">_xlfn.IFS(E692&lt;30,"Young Adult", E692&gt;=50, "Senior",E692&gt;=30,"Adult")</f>
        <v>Senior</v>
      </c>
      <c r="G690" s="3" t="s">
        <v>20</v>
      </c>
      <c r="H690" s="3">
        <v>2</v>
      </c>
      <c r="I690" s="4">
        <v>50</v>
      </c>
      <c r="J690">
        <f t="shared" si="20"/>
        <v>100</v>
      </c>
      <c r="K690">
        <f t="shared" si="21"/>
        <v>1.5</v>
      </c>
    </row>
    <row r="691" spans="1:11">
      <c r="A691" s="3">
        <v>690</v>
      </c>
      <c r="B691" s="2">
        <v>45235</v>
      </c>
      <c r="C691" s="3" t="s">
        <v>712</v>
      </c>
      <c r="D691" s="3" t="s">
        <v>16</v>
      </c>
      <c r="E691" s="3">
        <v>52</v>
      </c>
      <c r="F691" s="3" t="str" cm="1">
        <f t="array" ref="F691">_xlfn.IFS(E693&lt;30,"Young Adult", E693&gt;=50, "Senior",E693&gt;=30,"Adult")</f>
        <v>Senior</v>
      </c>
      <c r="G691" s="3" t="s">
        <v>17</v>
      </c>
      <c r="H691" s="3">
        <v>3</v>
      </c>
      <c r="I691" s="4">
        <v>300</v>
      </c>
      <c r="J691">
        <f t="shared" si="20"/>
        <v>900</v>
      </c>
      <c r="K691">
        <f t="shared" si="21"/>
        <v>13.5</v>
      </c>
    </row>
    <row r="692" spans="1:11">
      <c r="A692" s="3">
        <v>691</v>
      </c>
      <c r="B692" s="2">
        <v>45039</v>
      </c>
      <c r="C692" s="3" t="s">
        <v>713</v>
      </c>
      <c r="D692" s="3" t="s">
        <v>16</v>
      </c>
      <c r="E692" s="3">
        <v>51</v>
      </c>
      <c r="F692" s="3" t="str" cm="1">
        <f t="array" ref="F692">_xlfn.IFS(E694&lt;30,"Young Adult", E694&gt;=50, "Senior",E694&gt;=30,"Adult")</f>
        <v>Adult</v>
      </c>
      <c r="G692" s="3" t="s">
        <v>17</v>
      </c>
      <c r="H692" s="3">
        <v>3</v>
      </c>
      <c r="I692" s="4">
        <v>30</v>
      </c>
      <c r="J692">
        <f t="shared" si="20"/>
        <v>90</v>
      </c>
      <c r="K692">
        <f t="shared" si="21"/>
        <v>1.3499999999999999</v>
      </c>
    </row>
    <row r="693" spans="1:11">
      <c r="A693" s="3">
        <v>692</v>
      </c>
      <c r="B693" s="2">
        <v>45176</v>
      </c>
      <c r="C693" s="3" t="s">
        <v>714</v>
      </c>
      <c r="D693" s="3" t="s">
        <v>16</v>
      </c>
      <c r="E693" s="3">
        <v>64</v>
      </c>
      <c r="F693" s="3" t="str" cm="1">
        <f t="array" ref="F693">_xlfn.IFS(E695&lt;30,"Young Adult", E695&gt;=50, "Senior",E695&gt;=30,"Adult")</f>
        <v>Adult</v>
      </c>
      <c r="G693" s="3" t="s">
        <v>17</v>
      </c>
      <c r="H693" s="3">
        <v>2</v>
      </c>
      <c r="I693" s="4">
        <v>50</v>
      </c>
      <c r="J693">
        <f t="shared" si="20"/>
        <v>100</v>
      </c>
      <c r="K693">
        <f t="shared" si="21"/>
        <v>1.5</v>
      </c>
    </row>
    <row r="694" spans="1:11">
      <c r="A694" s="3">
        <v>693</v>
      </c>
      <c r="B694" s="2">
        <v>45039</v>
      </c>
      <c r="C694" s="3" t="s">
        <v>715</v>
      </c>
      <c r="D694" s="3" t="s">
        <v>12</v>
      </c>
      <c r="E694" s="3">
        <v>41</v>
      </c>
      <c r="F694" s="3" t="str" cm="1">
        <f t="array" ref="F694">_xlfn.IFS(E696&lt;30,"Young Adult", E696&gt;=50, "Senior",E696&gt;=30,"Adult")</f>
        <v>Young Adult</v>
      </c>
      <c r="G694" s="3" t="s">
        <v>13</v>
      </c>
      <c r="H694" s="3">
        <v>3</v>
      </c>
      <c r="I694" s="4">
        <v>500</v>
      </c>
      <c r="J694">
        <f t="shared" si="20"/>
        <v>1500</v>
      </c>
      <c r="K694">
        <f t="shared" si="21"/>
        <v>22.5</v>
      </c>
    </row>
    <row r="695" spans="1:11">
      <c r="A695" s="3">
        <v>694</v>
      </c>
      <c r="B695" s="2">
        <v>45066</v>
      </c>
      <c r="C695" s="3" t="s">
        <v>716</v>
      </c>
      <c r="D695" s="3" t="s">
        <v>16</v>
      </c>
      <c r="E695" s="3">
        <v>39</v>
      </c>
      <c r="F695" s="3" t="str" cm="1">
        <f t="array" ref="F695">_xlfn.IFS(E697&lt;30,"Young Adult", E697&gt;=50, "Senior",E697&gt;=30,"Adult")</f>
        <v>Senior</v>
      </c>
      <c r="G695" s="3" t="s">
        <v>20</v>
      </c>
      <c r="H695" s="3">
        <v>2</v>
      </c>
      <c r="I695" s="4">
        <v>25</v>
      </c>
      <c r="J695">
        <f t="shared" si="20"/>
        <v>50</v>
      </c>
      <c r="K695">
        <f t="shared" si="21"/>
        <v>0.75</v>
      </c>
    </row>
    <row r="696" spans="1:11">
      <c r="A696" s="3">
        <v>695</v>
      </c>
      <c r="B696" s="2">
        <v>45150</v>
      </c>
      <c r="C696" s="3" t="s">
        <v>717</v>
      </c>
      <c r="D696" s="3" t="s">
        <v>16</v>
      </c>
      <c r="E696" s="3">
        <v>22</v>
      </c>
      <c r="F696" s="3" t="str" cm="1">
        <f t="array" ref="F696">_xlfn.IFS(E698&lt;30,"Young Adult", E698&gt;=50, "Senior",E698&gt;=30,"Adult")</f>
        <v>Senior</v>
      </c>
      <c r="G696" s="3" t="s">
        <v>20</v>
      </c>
      <c r="H696" s="3">
        <v>3</v>
      </c>
      <c r="I696" s="4">
        <v>50</v>
      </c>
      <c r="J696">
        <f t="shared" si="20"/>
        <v>150</v>
      </c>
      <c r="K696">
        <f t="shared" si="21"/>
        <v>2.25</v>
      </c>
    </row>
    <row r="697" spans="1:11">
      <c r="A697" s="3">
        <v>696</v>
      </c>
      <c r="B697" s="2">
        <v>45175</v>
      </c>
      <c r="C697" s="3" t="s">
        <v>718</v>
      </c>
      <c r="D697" s="3" t="s">
        <v>16</v>
      </c>
      <c r="E697" s="3">
        <v>50</v>
      </c>
      <c r="F697" s="3" t="str" cm="1">
        <f t="array" ref="F697">_xlfn.IFS(E699&lt;30,"Young Adult", E699&gt;=50, "Senior",E699&gt;=30,"Adult")</f>
        <v>Senior</v>
      </c>
      <c r="G697" s="3" t="s">
        <v>17</v>
      </c>
      <c r="H697" s="3">
        <v>4</v>
      </c>
      <c r="I697" s="4">
        <v>50</v>
      </c>
      <c r="J697">
        <f t="shared" si="20"/>
        <v>200</v>
      </c>
      <c r="K697">
        <f t="shared" si="21"/>
        <v>3</v>
      </c>
    </row>
    <row r="698" spans="1:11">
      <c r="A698" s="3">
        <v>697</v>
      </c>
      <c r="B698" s="2">
        <v>44941</v>
      </c>
      <c r="C698" s="3" t="s">
        <v>719</v>
      </c>
      <c r="D698" s="3" t="s">
        <v>12</v>
      </c>
      <c r="E698" s="3">
        <v>53</v>
      </c>
      <c r="F698" s="3" t="str" cm="1">
        <f t="array" ref="F698">_xlfn.IFS(E700&lt;30,"Young Adult", E700&gt;=50, "Senior",E700&gt;=30,"Adult")</f>
        <v>Adult</v>
      </c>
      <c r="G698" s="3" t="s">
        <v>17</v>
      </c>
      <c r="H698" s="3">
        <v>1</v>
      </c>
      <c r="I698" s="4">
        <v>500</v>
      </c>
      <c r="J698">
        <f t="shared" si="20"/>
        <v>500</v>
      </c>
      <c r="K698">
        <f t="shared" si="21"/>
        <v>7.5</v>
      </c>
    </row>
    <row r="699" spans="1:11">
      <c r="A699" s="3">
        <v>698</v>
      </c>
      <c r="B699" s="2">
        <v>45126</v>
      </c>
      <c r="C699" s="3" t="s">
        <v>720</v>
      </c>
      <c r="D699" s="3" t="s">
        <v>16</v>
      </c>
      <c r="E699" s="3">
        <v>64</v>
      </c>
      <c r="F699" s="3" t="str" cm="1">
        <f t="array" ref="F699">_xlfn.IFS(E701&lt;30,"Young Adult", E701&gt;=50, "Senior",E701&gt;=30,"Adult")</f>
        <v>Adult</v>
      </c>
      <c r="G699" s="3" t="s">
        <v>20</v>
      </c>
      <c r="H699" s="3">
        <v>1</v>
      </c>
      <c r="I699" s="4">
        <v>300</v>
      </c>
      <c r="J699">
        <f t="shared" si="20"/>
        <v>300</v>
      </c>
      <c r="K699">
        <f t="shared" si="21"/>
        <v>4.5</v>
      </c>
    </row>
    <row r="700" spans="1:11">
      <c r="A700" s="3">
        <v>699</v>
      </c>
      <c r="B700" s="2">
        <v>45099</v>
      </c>
      <c r="C700" s="3" t="s">
        <v>721</v>
      </c>
      <c r="D700" s="3" t="s">
        <v>16</v>
      </c>
      <c r="E700" s="3">
        <v>37</v>
      </c>
      <c r="F700" s="3" t="str" cm="1">
        <f t="array" ref="F700">_xlfn.IFS(E702&lt;30,"Young Adult", E702&gt;=50, "Senior",E702&gt;=30,"Adult")</f>
        <v>Senior</v>
      </c>
      <c r="G700" s="3" t="s">
        <v>17</v>
      </c>
      <c r="H700" s="3">
        <v>4</v>
      </c>
      <c r="I700" s="4">
        <v>30</v>
      </c>
      <c r="J700">
        <f t="shared" si="20"/>
        <v>120</v>
      </c>
      <c r="K700">
        <f t="shared" si="21"/>
        <v>1.7999999999999998</v>
      </c>
    </row>
    <row r="701" spans="1:11">
      <c r="A701" s="3">
        <v>700</v>
      </c>
      <c r="B701" s="2">
        <v>45269</v>
      </c>
      <c r="C701" s="3" t="s">
        <v>722</v>
      </c>
      <c r="D701" s="3" t="s">
        <v>12</v>
      </c>
      <c r="E701" s="3">
        <v>36</v>
      </c>
      <c r="F701" s="3" t="str" cm="1">
        <f t="array" ref="F701">_xlfn.IFS(E703&lt;30,"Young Adult", E703&gt;=50, "Senior",E703&gt;=30,"Adult")</f>
        <v>Senior</v>
      </c>
      <c r="G701" s="3" t="s">
        <v>20</v>
      </c>
      <c r="H701" s="3">
        <v>4</v>
      </c>
      <c r="I701" s="4">
        <v>500</v>
      </c>
      <c r="J701">
        <f t="shared" si="20"/>
        <v>2000</v>
      </c>
      <c r="K701">
        <f t="shared" si="21"/>
        <v>30</v>
      </c>
    </row>
    <row r="702" spans="1:11">
      <c r="A702" s="3">
        <v>701</v>
      </c>
      <c r="B702" s="2">
        <v>45274</v>
      </c>
      <c r="C702" s="3" t="s">
        <v>723</v>
      </c>
      <c r="D702" s="3" t="s">
        <v>16</v>
      </c>
      <c r="E702" s="3">
        <v>52</v>
      </c>
      <c r="F702" s="3" t="str" cm="1">
        <f t="array" ref="F702">_xlfn.IFS(E704&lt;30,"Young Adult", E704&gt;=50, "Senior",E704&gt;=30,"Adult")</f>
        <v>Adult</v>
      </c>
      <c r="G702" s="3" t="s">
        <v>13</v>
      </c>
      <c r="H702" s="3">
        <v>2</v>
      </c>
      <c r="I702" s="4">
        <v>30</v>
      </c>
      <c r="J702">
        <f t="shared" si="20"/>
        <v>60</v>
      </c>
      <c r="K702">
        <f t="shared" si="21"/>
        <v>0.89999999999999991</v>
      </c>
    </row>
    <row r="703" spans="1:11">
      <c r="A703" s="3">
        <v>702</v>
      </c>
      <c r="B703" s="2">
        <v>45134</v>
      </c>
      <c r="C703" s="3" t="s">
        <v>724</v>
      </c>
      <c r="D703" s="3" t="s">
        <v>16</v>
      </c>
      <c r="E703" s="3">
        <v>60</v>
      </c>
      <c r="F703" s="3" t="str" cm="1">
        <f t="array" ref="F703">_xlfn.IFS(E705&lt;30,"Young Adult", E705&gt;=50, "Senior",E705&gt;=30,"Adult")</f>
        <v>Senior</v>
      </c>
      <c r="G703" s="3" t="s">
        <v>17</v>
      </c>
      <c r="H703" s="3">
        <v>2</v>
      </c>
      <c r="I703" s="4">
        <v>300</v>
      </c>
      <c r="J703">
        <f t="shared" si="20"/>
        <v>600</v>
      </c>
      <c r="K703">
        <f t="shared" si="21"/>
        <v>9</v>
      </c>
    </row>
    <row r="704" spans="1:11">
      <c r="A704" s="3">
        <v>703</v>
      </c>
      <c r="B704" s="2">
        <v>45011</v>
      </c>
      <c r="C704" s="3" t="s">
        <v>725</v>
      </c>
      <c r="D704" s="3" t="s">
        <v>12</v>
      </c>
      <c r="E704" s="3">
        <v>34</v>
      </c>
      <c r="F704" s="3" t="str" cm="1">
        <f t="array" ref="F704">_xlfn.IFS(E706&lt;30,"Young Adult", E706&gt;=50, "Senior",E706&gt;=30,"Adult")</f>
        <v>Senior</v>
      </c>
      <c r="G704" s="3" t="s">
        <v>20</v>
      </c>
      <c r="H704" s="3">
        <v>2</v>
      </c>
      <c r="I704" s="4">
        <v>50</v>
      </c>
      <c r="J704">
        <f t="shared" si="20"/>
        <v>100</v>
      </c>
      <c r="K704">
        <f t="shared" si="21"/>
        <v>1.5</v>
      </c>
    </row>
    <row r="705" spans="1:11">
      <c r="A705" s="3">
        <v>704</v>
      </c>
      <c r="B705" s="2">
        <v>45166</v>
      </c>
      <c r="C705" s="3" t="s">
        <v>726</v>
      </c>
      <c r="D705" s="3" t="s">
        <v>16</v>
      </c>
      <c r="E705" s="3">
        <v>62</v>
      </c>
      <c r="F705" s="3" t="str" cm="1">
        <f t="array" ref="F705">_xlfn.IFS(E707&lt;30,"Young Adult", E707&gt;=50, "Senior",E707&gt;=30,"Adult")</f>
        <v>Senior</v>
      </c>
      <c r="G705" s="3" t="s">
        <v>17</v>
      </c>
      <c r="H705" s="3">
        <v>3</v>
      </c>
      <c r="I705" s="4">
        <v>30</v>
      </c>
      <c r="J705">
        <f t="shared" si="20"/>
        <v>90</v>
      </c>
      <c r="K705">
        <f t="shared" si="21"/>
        <v>1.3499999999999999</v>
      </c>
    </row>
    <row r="706" spans="1:11">
      <c r="A706" s="3">
        <v>705</v>
      </c>
      <c r="B706" s="2">
        <v>44992</v>
      </c>
      <c r="C706" s="3" t="s">
        <v>727</v>
      </c>
      <c r="D706" s="3" t="s">
        <v>12</v>
      </c>
      <c r="E706" s="3">
        <v>60</v>
      </c>
      <c r="F706" s="3" t="str" cm="1">
        <f t="array" ref="F706">_xlfn.IFS(E708&lt;30,"Young Adult", E708&gt;=50, "Senior",E708&gt;=30,"Adult")</f>
        <v>Young Adult</v>
      </c>
      <c r="G706" s="3" t="s">
        <v>20</v>
      </c>
      <c r="H706" s="3">
        <v>2</v>
      </c>
      <c r="I706" s="4">
        <v>25</v>
      </c>
      <c r="J706">
        <f t="shared" ref="J706:J769" si="22">H706*I706</f>
        <v>50</v>
      </c>
      <c r="K706">
        <f t="shared" ref="K706:K769" si="23">J706*$N$3</f>
        <v>0.75</v>
      </c>
    </row>
    <row r="707" spans="1:11">
      <c r="A707" s="3">
        <v>706</v>
      </c>
      <c r="B707" s="2">
        <v>45245</v>
      </c>
      <c r="C707" s="3" t="s">
        <v>728</v>
      </c>
      <c r="D707" s="3" t="s">
        <v>12</v>
      </c>
      <c r="E707" s="3">
        <v>51</v>
      </c>
      <c r="F707" s="3" t="str" cm="1">
        <f t="array" ref="F707">_xlfn.IFS(E709&lt;30,"Young Adult", E709&gt;=50, "Senior",E709&gt;=30,"Adult")</f>
        <v>Adult</v>
      </c>
      <c r="G707" s="3" t="s">
        <v>20</v>
      </c>
      <c r="H707" s="3">
        <v>4</v>
      </c>
      <c r="I707" s="4">
        <v>25</v>
      </c>
      <c r="J707">
        <f t="shared" si="22"/>
        <v>100</v>
      </c>
      <c r="K707">
        <f t="shared" si="23"/>
        <v>1.5</v>
      </c>
    </row>
    <row r="708" spans="1:11">
      <c r="A708" s="3">
        <v>707</v>
      </c>
      <c r="B708" s="2">
        <v>45200</v>
      </c>
      <c r="C708" s="3" t="s">
        <v>729</v>
      </c>
      <c r="D708" s="3" t="s">
        <v>16</v>
      </c>
      <c r="E708" s="3">
        <v>26</v>
      </c>
      <c r="F708" s="3" t="str" cm="1">
        <f t="array" ref="F708">_xlfn.IFS(E710&lt;30,"Young Adult", E710&gt;=50, "Senior",E710&gt;=30,"Adult")</f>
        <v>Young Adult</v>
      </c>
      <c r="G708" s="3" t="s">
        <v>17</v>
      </c>
      <c r="H708" s="3">
        <v>1</v>
      </c>
      <c r="I708" s="4">
        <v>500</v>
      </c>
      <c r="J708">
        <f t="shared" si="22"/>
        <v>500</v>
      </c>
      <c r="K708">
        <f t="shared" si="23"/>
        <v>7.5</v>
      </c>
    </row>
    <row r="709" spans="1:11">
      <c r="A709" s="3">
        <v>708</v>
      </c>
      <c r="B709" s="2">
        <v>44940</v>
      </c>
      <c r="C709" s="3" t="s">
        <v>730</v>
      </c>
      <c r="D709" s="3" t="s">
        <v>16</v>
      </c>
      <c r="E709" s="3">
        <v>43</v>
      </c>
      <c r="F709" s="3" t="str" cm="1">
        <f t="array" ref="F709">_xlfn.IFS(E711&lt;30,"Young Adult", E711&gt;=50, "Senior",E711&gt;=30,"Adult")</f>
        <v>Young Adult</v>
      </c>
      <c r="G709" s="3" t="s">
        <v>13</v>
      </c>
      <c r="H709" s="3">
        <v>3</v>
      </c>
      <c r="I709" s="4">
        <v>300</v>
      </c>
      <c r="J709">
        <f t="shared" si="22"/>
        <v>900</v>
      </c>
      <c r="K709">
        <f t="shared" si="23"/>
        <v>13.5</v>
      </c>
    </row>
    <row r="710" spans="1:11">
      <c r="A710" s="3">
        <v>709</v>
      </c>
      <c r="B710" s="2">
        <v>45128</v>
      </c>
      <c r="C710" s="3" t="s">
        <v>731</v>
      </c>
      <c r="D710" s="3" t="s">
        <v>16</v>
      </c>
      <c r="E710" s="3">
        <v>19</v>
      </c>
      <c r="F710" s="3" t="str" cm="1">
        <f t="array" ref="F710">_xlfn.IFS(E712&lt;30,"Young Adult", E712&gt;=50, "Senior",E712&gt;=30,"Adult")</f>
        <v>Young Adult</v>
      </c>
      <c r="G710" s="3" t="s">
        <v>20</v>
      </c>
      <c r="H710" s="3">
        <v>2</v>
      </c>
      <c r="I710" s="4">
        <v>500</v>
      </c>
      <c r="J710">
        <f t="shared" si="22"/>
        <v>1000</v>
      </c>
      <c r="K710">
        <f t="shared" si="23"/>
        <v>15</v>
      </c>
    </row>
    <row r="711" spans="1:11">
      <c r="A711" s="3">
        <v>710</v>
      </c>
      <c r="B711" s="2">
        <v>45230</v>
      </c>
      <c r="C711" s="3" t="s">
        <v>732</v>
      </c>
      <c r="D711" s="3" t="s">
        <v>16</v>
      </c>
      <c r="E711" s="3">
        <v>26</v>
      </c>
      <c r="F711" s="3" t="str" cm="1">
        <f t="array" ref="F711">_xlfn.IFS(E713&lt;30,"Young Adult", E713&gt;=50, "Senior",E713&gt;=30,"Adult")</f>
        <v>Senior</v>
      </c>
      <c r="G711" s="3" t="s">
        <v>20</v>
      </c>
      <c r="H711" s="3">
        <v>3</v>
      </c>
      <c r="I711" s="4">
        <v>500</v>
      </c>
      <c r="J711">
        <f t="shared" si="22"/>
        <v>1500</v>
      </c>
      <c r="K711">
        <f t="shared" si="23"/>
        <v>22.5</v>
      </c>
    </row>
    <row r="712" spans="1:11">
      <c r="A712" s="3">
        <v>711</v>
      </c>
      <c r="B712" s="2">
        <v>45215</v>
      </c>
      <c r="C712" s="3" t="s">
        <v>733</v>
      </c>
      <c r="D712" s="3" t="s">
        <v>12</v>
      </c>
      <c r="E712" s="3">
        <v>26</v>
      </c>
      <c r="F712" s="3" t="str" cm="1">
        <f t="array" ref="F712">_xlfn.IFS(E714&lt;30,"Young Adult", E714&gt;=50, "Senior",E714&gt;=30,"Adult")</f>
        <v>Adult</v>
      </c>
      <c r="G712" s="3" t="s">
        <v>20</v>
      </c>
      <c r="H712" s="3">
        <v>3</v>
      </c>
      <c r="I712" s="4">
        <v>500</v>
      </c>
      <c r="J712">
        <f t="shared" si="22"/>
        <v>1500</v>
      </c>
      <c r="K712">
        <f t="shared" si="23"/>
        <v>22.5</v>
      </c>
    </row>
    <row r="713" spans="1:11">
      <c r="A713" s="3">
        <v>712</v>
      </c>
      <c r="B713" s="2">
        <v>45266</v>
      </c>
      <c r="C713" s="3" t="s">
        <v>734</v>
      </c>
      <c r="D713" s="3" t="s">
        <v>16</v>
      </c>
      <c r="E713" s="3">
        <v>57</v>
      </c>
      <c r="F713" s="3" t="str" cm="1">
        <f t="array" ref="F713">_xlfn.IFS(E715&lt;30,"Young Adult", E715&gt;=50, "Senior",E715&gt;=30,"Adult")</f>
        <v>Young Adult</v>
      </c>
      <c r="G713" s="3" t="s">
        <v>13</v>
      </c>
      <c r="H713" s="3">
        <v>2</v>
      </c>
      <c r="I713" s="4">
        <v>25</v>
      </c>
      <c r="J713">
        <f t="shared" si="22"/>
        <v>50</v>
      </c>
      <c r="K713">
        <f t="shared" si="23"/>
        <v>0.75</v>
      </c>
    </row>
    <row r="714" spans="1:11">
      <c r="A714" s="3">
        <v>713</v>
      </c>
      <c r="B714" s="2">
        <v>44940</v>
      </c>
      <c r="C714" s="3" t="s">
        <v>735</v>
      </c>
      <c r="D714" s="3" t="s">
        <v>12</v>
      </c>
      <c r="E714" s="3">
        <v>34</v>
      </c>
      <c r="F714" s="3" t="str" cm="1">
        <f t="array" ref="F714">_xlfn.IFS(E716&lt;30,"Young Adult", E716&gt;=50, "Senior",E716&gt;=30,"Adult")</f>
        <v>Adult</v>
      </c>
      <c r="G714" s="3" t="s">
        <v>13</v>
      </c>
      <c r="H714" s="3">
        <v>3</v>
      </c>
      <c r="I714" s="4">
        <v>25</v>
      </c>
      <c r="J714">
        <f t="shared" si="22"/>
        <v>75</v>
      </c>
      <c r="K714">
        <f t="shared" si="23"/>
        <v>1.125</v>
      </c>
    </row>
    <row r="715" spans="1:11">
      <c r="A715" s="3">
        <v>714</v>
      </c>
      <c r="B715" s="2">
        <v>44969</v>
      </c>
      <c r="C715" s="3" t="s">
        <v>736</v>
      </c>
      <c r="D715" s="3" t="s">
        <v>16</v>
      </c>
      <c r="E715" s="3">
        <v>18</v>
      </c>
      <c r="F715" s="3" t="str" cm="1">
        <f t="array" ref="F715">_xlfn.IFS(E717&lt;30,"Young Adult", E717&gt;=50, "Senior",E717&gt;=30,"Adult")</f>
        <v>Senior</v>
      </c>
      <c r="G715" s="3" t="s">
        <v>17</v>
      </c>
      <c r="H715" s="3">
        <v>1</v>
      </c>
      <c r="I715" s="4">
        <v>500</v>
      </c>
      <c r="J715">
        <f t="shared" si="22"/>
        <v>500</v>
      </c>
      <c r="K715">
        <f t="shared" si="23"/>
        <v>7.5</v>
      </c>
    </row>
    <row r="716" spans="1:11">
      <c r="A716" s="3">
        <v>715</v>
      </c>
      <c r="B716" s="2">
        <v>45256</v>
      </c>
      <c r="C716" s="3" t="s">
        <v>737</v>
      </c>
      <c r="D716" s="3" t="s">
        <v>16</v>
      </c>
      <c r="E716" s="3">
        <v>42</v>
      </c>
      <c r="F716" s="3" t="str" cm="1">
        <f t="array" ref="F716">_xlfn.IFS(E718&lt;30,"Young Adult", E718&gt;=50, "Senior",E718&gt;=30,"Adult")</f>
        <v>Senior</v>
      </c>
      <c r="G716" s="3" t="s">
        <v>13</v>
      </c>
      <c r="H716" s="3">
        <v>4</v>
      </c>
      <c r="I716" s="4">
        <v>25</v>
      </c>
      <c r="J716">
        <f t="shared" si="22"/>
        <v>100</v>
      </c>
      <c r="K716">
        <f t="shared" si="23"/>
        <v>1.5</v>
      </c>
    </row>
    <row r="717" spans="1:11">
      <c r="A717" s="3">
        <v>716</v>
      </c>
      <c r="B717" s="2">
        <v>45146</v>
      </c>
      <c r="C717" s="3" t="s">
        <v>738</v>
      </c>
      <c r="D717" s="3" t="s">
        <v>16</v>
      </c>
      <c r="E717" s="3">
        <v>60</v>
      </c>
      <c r="F717" s="3" t="str" cm="1">
        <f t="array" ref="F717">_xlfn.IFS(E719&lt;30,"Young Adult", E719&gt;=50, "Senior",E719&gt;=30,"Adult")</f>
        <v>Senior</v>
      </c>
      <c r="G717" s="3" t="s">
        <v>17</v>
      </c>
      <c r="H717" s="3">
        <v>4</v>
      </c>
      <c r="I717" s="4">
        <v>300</v>
      </c>
      <c r="J717">
        <f t="shared" si="22"/>
        <v>1200</v>
      </c>
      <c r="K717">
        <f t="shared" si="23"/>
        <v>18</v>
      </c>
    </row>
    <row r="718" spans="1:11">
      <c r="A718" s="3">
        <v>717</v>
      </c>
      <c r="B718" s="2">
        <v>44996</v>
      </c>
      <c r="C718" s="3" t="s">
        <v>739</v>
      </c>
      <c r="D718" s="3" t="s">
        <v>12</v>
      </c>
      <c r="E718" s="3">
        <v>57</v>
      </c>
      <c r="F718" s="3" t="str" cm="1">
        <f t="array" ref="F718">_xlfn.IFS(E720&lt;30,"Young Adult", E720&gt;=50, "Senior",E720&gt;=30,"Adult")</f>
        <v>Adult</v>
      </c>
      <c r="G718" s="3" t="s">
        <v>17</v>
      </c>
      <c r="H718" s="3">
        <v>1</v>
      </c>
      <c r="I718" s="4">
        <v>500</v>
      </c>
      <c r="J718">
        <f t="shared" si="22"/>
        <v>500</v>
      </c>
      <c r="K718">
        <f t="shared" si="23"/>
        <v>7.5</v>
      </c>
    </row>
    <row r="719" spans="1:11">
      <c r="A719" s="3">
        <v>718</v>
      </c>
      <c r="B719" s="2">
        <v>45163</v>
      </c>
      <c r="C719" s="3" t="s">
        <v>740</v>
      </c>
      <c r="D719" s="3" t="s">
        <v>16</v>
      </c>
      <c r="E719" s="3">
        <v>59</v>
      </c>
      <c r="F719" s="3" t="str" cm="1">
        <f t="array" ref="F719">_xlfn.IFS(E721&lt;30,"Young Adult", E721&gt;=50, "Senior",E721&gt;=30,"Adult")</f>
        <v>Senior</v>
      </c>
      <c r="G719" s="3" t="s">
        <v>13</v>
      </c>
      <c r="H719" s="3">
        <v>3</v>
      </c>
      <c r="I719" s="4">
        <v>25</v>
      </c>
      <c r="J719">
        <f t="shared" si="22"/>
        <v>75</v>
      </c>
      <c r="K719">
        <f t="shared" si="23"/>
        <v>1.125</v>
      </c>
    </row>
    <row r="720" spans="1:11">
      <c r="A720" s="3">
        <v>719</v>
      </c>
      <c r="B720" s="2">
        <v>45020</v>
      </c>
      <c r="C720" s="3" t="s">
        <v>741</v>
      </c>
      <c r="D720" s="3" t="s">
        <v>16</v>
      </c>
      <c r="E720" s="3">
        <v>42</v>
      </c>
      <c r="F720" s="3" t="str" cm="1">
        <f t="array" ref="F720">_xlfn.IFS(E722&lt;30,"Young Adult", E722&gt;=50, "Senior",E722&gt;=30,"Adult")</f>
        <v>Senior</v>
      </c>
      <c r="G720" s="3" t="s">
        <v>17</v>
      </c>
      <c r="H720" s="3">
        <v>2</v>
      </c>
      <c r="I720" s="4">
        <v>30</v>
      </c>
      <c r="J720">
        <f t="shared" si="22"/>
        <v>60</v>
      </c>
      <c r="K720">
        <f t="shared" si="23"/>
        <v>0.89999999999999991</v>
      </c>
    </row>
    <row r="721" spans="1:11">
      <c r="A721" s="3">
        <v>720</v>
      </c>
      <c r="B721" s="2">
        <v>44952</v>
      </c>
      <c r="C721" s="3" t="s">
        <v>742</v>
      </c>
      <c r="D721" s="3" t="s">
        <v>16</v>
      </c>
      <c r="E721" s="3">
        <v>56</v>
      </c>
      <c r="F721" s="3" t="str" cm="1">
        <f t="array" ref="F721">_xlfn.IFS(E723&lt;30,"Young Adult", E723&gt;=50, "Senior",E723&gt;=30,"Adult")</f>
        <v>Young Adult</v>
      </c>
      <c r="G721" s="3" t="s">
        <v>13</v>
      </c>
      <c r="H721" s="3">
        <v>3</v>
      </c>
      <c r="I721" s="4">
        <v>500</v>
      </c>
      <c r="J721">
        <f t="shared" si="22"/>
        <v>1500</v>
      </c>
      <c r="K721">
        <f t="shared" si="23"/>
        <v>22.5</v>
      </c>
    </row>
    <row r="722" spans="1:11">
      <c r="A722" s="3">
        <v>721</v>
      </c>
      <c r="B722" s="2">
        <v>45060</v>
      </c>
      <c r="C722" s="3" t="s">
        <v>743</v>
      </c>
      <c r="D722" s="3" t="s">
        <v>16</v>
      </c>
      <c r="E722" s="3">
        <v>52</v>
      </c>
      <c r="F722" s="3" t="str" cm="1">
        <f t="array" ref="F722">_xlfn.IFS(E724&lt;30,"Young Adult", E724&gt;=50, "Senior",E724&gt;=30,"Adult")</f>
        <v>Senior</v>
      </c>
      <c r="G722" s="3" t="s">
        <v>17</v>
      </c>
      <c r="H722" s="3">
        <v>1</v>
      </c>
      <c r="I722" s="4">
        <v>500</v>
      </c>
      <c r="J722">
        <f t="shared" si="22"/>
        <v>500</v>
      </c>
      <c r="K722">
        <f t="shared" si="23"/>
        <v>7.5</v>
      </c>
    </row>
    <row r="723" spans="1:11">
      <c r="A723" s="3">
        <v>722</v>
      </c>
      <c r="B723" s="2">
        <v>45121</v>
      </c>
      <c r="C723" s="3" t="s">
        <v>744</v>
      </c>
      <c r="D723" s="3" t="s">
        <v>12</v>
      </c>
      <c r="E723" s="3">
        <v>20</v>
      </c>
      <c r="F723" s="3" t="str" cm="1">
        <f t="array" ref="F723">_xlfn.IFS(E725&lt;30,"Young Adult", E725&gt;=50, "Senior",E725&gt;=30,"Adult")</f>
        <v>Senior</v>
      </c>
      <c r="G723" s="3" t="s">
        <v>13</v>
      </c>
      <c r="H723" s="3">
        <v>3</v>
      </c>
      <c r="I723" s="4">
        <v>300</v>
      </c>
      <c r="J723">
        <f t="shared" si="22"/>
        <v>900</v>
      </c>
      <c r="K723">
        <f t="shared" si="23"/>
        <v>13.5</v>
      </c>
    </row>
    <row r="724" spans="1:11">
      <c r="A724" s="3">
        <v>723</v>
      </c>
      <c r="B724" s="2">
        <v>45094</v>
      </c>
      <c r="C724" s="3" t="s">
        <v>745</v>
      </c>
      <c r="D724" s="3" t="s">
        <v>16</v>
      </c>
      <c r="E724" s="3">
        <v>54</v>
      </c>
      <c r="F724" s="3" t="str" cm="1">
        <f t="array" ref="F724">_xlfn.IFS(E726&lt;30,"Young Adult", E726&gt;=50, "Senior",E726&gt;=30,"Adult")</f>
        <v>Senior</v>
      </c>
      <c r="G724" s="3" t="s">
        <v>13</v>
      </c>
      <c r="H724" s="3">
        <v>4</v>
      </c>
      <c r="I724" s="4">
        <v>50</v>
      </c>
      <c r="J724">
        <f t="shared" si="22"/>
        <v>200</v>
      </c>
      <c r="K724">
        <f t="shared" si="23"/>
        <v>3</v>
      </c>
    </row>
    <row r="725" spans="1:11">
      <c r="A725" s="3">
        <v>724</v>
      </c>
      <c r="B725" s="2">
        <v>45035</v>
      </c>
      <c r="C725" s="3" t="s">
        <v>746</v>
      </c>
      <c r="D725" s="3" t="s">
        <v>12</v>
      </c>
      <c r="E725" s="3">
        <v>61</v>
      </c>
      <c r="F725" s="3" t="str" cm="1">
        <f t="array" ref="F725">_xlfn.IFS(E727&lt;30,"Young Adult", E727&gt;=50, "Senior",E727&gt;=30,"Adult")</f>
        <v>Adult</v>
      </c>
      <c r="G725" s="3" t="s">
        <v>17</v>
      </c>
      <c r="H725" s="3">
        <v>3</v>
      </c>
      <c r="I725" s="4">
        <v>50</v>
      </c>
      <c r="J725">
        <f t="shared" si="22"/>
        <v>150</v>
      </c>
      <c r="K725">
        <f t="shared" si="23"/>
        <v>2.25</v>
      </c>
    </row>
    <row r="726" spans="1:11">
      <c r="A726" s="3">
        <v>725</v>
      </c>
      <c r="B726" s="2">
        <v>45159</v>
      </c>
      <c r="C726" s="3" t="s">
        <v>747</v>
      </c>
      <c r="D726" s="3" t="s">
        <v>12</v>
      </c>
      <c r="E726" s="3">
        <v>61</v>
      </c>
      <c r="F726" s="3" t="str" cm="1">
        <f t="array" ref="F726">_xlfn.IFS(E728&lt;30,"Young Adult", E728&gt;=50, "Senior",E728&gt;=30,"Adult")</f>
        <v>Senior</v>
      </c>
      <c r="G726" s="3" t="s">
        <v>20</v>
      </c>
      <c r="H726" s="3">
        <v>1</v>
      </c>
      <c r="I726" s="4">
        <v>300</v>
      </c>
      <c r="J726">
        <f t="shared" si="22"/>
        <v>300</v>
      </c>
      <c r="K726">
        <f t="shared" si="23"/>
        <v>4.5</v>
      </c>
    </row>
    <row r="727" spans="1:11">
      <c r="A727" s="3">
        <v>726</v>
      </c>
      <c r="B727" s="2">
        <v>45094</v>
      </c>
      <c r="C727" s="3" t="s">
        <v>748</v>
      </c>
      <c r="D727" s="3" t="s">
        <v>12</v>
      </c>
      <c r="E727" s="3">
        <v>47</v>
      </c>
      <c r="F727" s="3" t="str" cm="1">
        <f t="array" ref="F727">_xlfn.IFS(E729&lt;30,"Young Adult", E729&gt;=50, "Senior",E729&gt;=30,"Adult")</f>
        <v>Senior</v>
      </c>
      <c r="G727" s="3" t="s">
        <v>17</v>
      </c>
      <c r="H727" s="3">
        <v>4</v>
      </c>
      <c r="I727" s="4">
        <v>300</v>
      </c>
      <c r="J727">
        <f t="shared" si="22"/>
        <v>1200</v>
      </c>
      <c r="K727">
        <f t="shared" si="23"/>
        <v>18</v>
      </c>
    </row>
    <row r="728" spans="1:11">
      <c r="A728" s="3">
        <v>727</v>
      </c>
      <c r="B728" s="2">
        <v>45099</v>
      </c>
      <c r="C728" s="3" t="s">
        <v>749</v>
      </c>
      <c r="D728" s="3" t="s">
        <v>12</v>
      </c>
      <c r="E728" s="3">
        <v>55</v>
      </c>
      <c r="F728" s="3" t="str" cm="1">
        <f t="array" ref="F728">_xlfn.IFS(E730&lt;30,"Young Adult", E730&gt;=50, "Senior",E730&gt;=30,"Adult")</f>
        <v>Young Adult</v>
      </c>
      <c r="G728" s="3" t="s">
        <v>13</v>
      </c>
      <c r="H728" s="3">
        <v>3</v>
      </c>
      <c r="I728" s="4">
        <v>300</v>
      </c>
      <c r="J728">
        <f t="shared" si="22"/>
        <v>900</v>
      </c>
      <c r="K728">
        <f t="shared" si="23"/>
        <v>13.5</v>
      </c>
    </row>
    <row r="729" spans="1:11">
      <c r="A729" s="3">
        <v>728</v>
      </c>
      <c r="B729" s="2">
        <v>45121</v>
      </c>
      <c r="C729" s="3" t="s">
        <v>750</v>
      </c>
      <c r="D729" s="3" t="s">
        <v>12</v>
      </c>
      <c r="E729" s="3">
        <v>51</v>
      </c>
      <c r="F729" s="3" t="str" cm="1">
        <f t="array" ref="F729">_xlfn.IFS(E731&lt;30,"Young Adult", E731&gt;=50, "Senior",E731&gt;=30,"Adult")</f>
        <v>Adult</v>
      </c>
      <c r="G729" s="3" t="s">
        <v>20</v>
      </c>
      <c r="H729" s="3">
        <v>3</v>
      </c>
      <c r="I729" s="4">
        <v>50</v>
      </c>
      <c r="J729">
        <f t="shared" si="22"/>
        <v>150</v>
      </c>
      <c r="K729">
        <f t="shared" si="23"/>
        <v>2.25</v>
      </c>
    </row>
    <row r="730" spans="1:11">
      <c r="A730" s="3">
        <v>729</v>
      </c>
      <c r="B730" s="2">
        <v>45069</v>
      </c>
      <c r="C730" s="3" t="s">
        <v>751</v>
      </c>
      <c r="D730" s="3" t="s">
        <v>12</v>
      </c>
      <c r="E730" s="3">
        <v>29</v>
      </c>
      <c r="F730" s="3" t="str" cm="1">
        <f t="array" ref="F730">_xlfn.IFS(E732&lt;30,"Young Adult", E732&gt;=50, "Senior",E732&gt;=30,"Adult")</f>
        <v>Senior</v>
      </c>
      <c r="G730" s="3" t="s">
        <v>17</v>
      </c>
      <c r="H730" s="3">
        <v>4</v>
      </c>
      <c r="I730" s="4">
        <v>300</v>
      </c>
      <c r="J730">
        <f t="shared" si="22"/>
        <v>1200</v>
      </c>
      <c r="K730">
        <f t="shared" si="23"/>
        <v>18</v>
      </c>
    </row>
    <row r="731" spans="1:11">
      <c r="A731" s="3">
        <v>730</v>
      </c>
      <c r="B731" s="2">
        <v>45142</v>
      </c>
      <c r="C731" s="3" t="s">
        <v>752</v>
      </c>
      <c r="D731" s="3" t="s">
        <v>16</v>
      </c>
      <c r="E731" s="3">
        <v>36</v>
      </c>
      <c r="F731" s="3" t="str" cm="1">
        <f t="array" ref="F731">_xlfn.IFS(E733&lt;30,"Young Adult", E733&gt;=50, "Senior",E733&gt;=30,"Adult")</f>
        <v>Senior</v>
      </c>
      <c r="G731" s="3" t="s">
        <v>17</v>
      </c>
      <c r="H731" s="3">
        <v>2</v>
      </c>
      <c r="I731" s="4">
        <v>25</v>
      </c>
      <c r="J731">
        <f t="shared" si="22"/>
        <v>50</v>
      </c>
      <c r="K731">
        <f t="shared" si="23"/>
        <v>0.75</v>
      </c>
    </row>
    <row r="732" spans="1:11">
      <c r="A732" s="3">
        <v>731</v>
      </c>
      <c r="B732" s="2">
        <v>45056</v>
      </c>
      <c r="C732" s="3" t="s">
        <v>753</v>
      </c>
      <c r="D732" s="3" t="s">
        <v>12</v>
      </c>
      <c r="E732" s="3">
        <v>54</v>
      </c>
      <c r="F732" s="3" t="str" cm="1">
        <f t="array" ref="F732">_xlfn.IFS(E734&lt;30,"Young Adult", E734&gt;=50, "Senior",E734&gt;=30,"Adult")</f>
        <v>Adult</v>
      </c>
      <c r="G732" s="3" t="s">
        <v>17</v>
      </c>
      <c r="H732" s="3">
        <v>4</v>
      </c>
      <c r="I732" s="4">
        <v>500</v>
      </c>
      <c r="J732">
        <f t="shared" si="22"/>
        <v>2000</v>
      </c>
      <c r="K732">
        <f t="shared" si="23"/>
        <v>30</v>
      </c>
    </row>
    <row r="733" spans="1:11">
      <c r="A733" s="3">
        <v>732</v>
      </c>
      <c r="B733" s="2">
        <v>44968</v>
      </c>
      <c r="C733" s="3" t="s">
        <v>754</v>
      </c>
      <c r="D733" s="3" t="s">
        <v>12</v>
      </c>
      <c r="E733" s="3">
        <v>61</v>
      </c>
      <c r="F733" s="3" t="str" cm="1">
        <f t="array" ref="F733">_xlfn.IFS(E735&lt;30,"Young Adult", E735&gt;=50, "Senior",E735&gt;=30,"Adult")</f>
        <v>Young Adult</v>
      </c>
      <c r="G733" s="3" t="s">
        <v>20</v>
      </c>
      <c r="H733" s="3">
        <v>2</v>
      </c>
      <c r="I733" s="4">
        <v>500</v>
      </c>
      <c r="J733">
        <f t="shared" si="22"/>
        <v>1000</v>
      </c>
      <c r="K733">
        <f t="shared" si="23"/>
        <v>15</v>
      </c>
    </row>
    <row r="734" spans="1:11">
      <c r="A734" s="3">
        <v>733</v>
      </c>
      <c r="B734" s="2">
        <v>45167</v>
      </c>
      <c r="C734" s="3" t="s">
        <v>755</v>
      </c>
      <c r="D734" s="3" t="s">
        <v>12</v>
      </c>
      <c r="E734" s="3">
        <v>34</v>
      </c>
      <c r="F734" s="3" t="str" cm="1">
        <f t="array" ref="F734">_xlfn.IFS(E736&lt;30,"Young Adult", E736&gt;=50, "Senior",E736&gt;=30,"Adult")</f>
        <v>Senior</v>
      </c>
      <c r="G734" s="3" t="s">
        <v>13</v>
      </c>
      <c r="H734" s="3">
        <v>1</v>
      </c>
      <c r="I734" s="4">
        <v>30</v>
      </c>
      <c r="J734">
        <f t="shared" si="22"/>
        <v>30</v>
      </c>
      <c r="K734">
        <f t="shared" si="23"/>
        <v>0.44999999999999996</v>
      </c>
    </row>
    <row r="735" spans="1:11">
      <c r="A735" s="3">
        <v>734</v>
      </c>
      <c r="B735" s="2">
        <v>44936</v>
      </c>
      <c r="C735" s="3" t="s">
        <v>756</v>
      </c>
      <c r="D735" s="3" t="s">
        <v>16</v>
      </c>
      <c r="E735" s="3">
        <v>27</v>
      </c>
      <c r="F735" s="3" t="str" cm="1">
        <f t="array" ref="F735">_xlfn.IFS(E737&lt;30,"Young Adult", E737&gt;=50, "Senior",E737&gt;=30,"Adult")</f>
        <v>Young Adult</v>
      </c>
      <c r="G735" s="3" t="s">
        <v>17</v>
      </c>
      <c r="H735" s="3">
        <v>1</v>
      </c>
      <c r="I735" s="4">
        <v>30</v>
      </c>
      <c r="J735">
        <f t="shared" si="22"/>
        <v>30</v>
      </c>
      <c r="K735">
        <f t="shared" si="23"/>
        <v>0.44999999999999996</v>
      </c>
    </row>
    <row r="736" spans="1:11">
      <c r="A736" s="3">
        <v>735</v>
      </c>
      <c r="B736" s="2">
        <v>45203</v>
      </c>
      <c r="C736" s="3" t="s">
        <v>757</v>
      </c>
      <c r="D736" s="3" t="s">
        <v>16</v>
      </c>
      <c r="E736" s="3">
        <v>64</v>
      </c>
      <c r="F736" s="3" t="str" cm="1">
        <f t="array" ref="F736">_xlfn.IFS(E738&lt;30,"Young Adult", E738&gt;=50, "Senior",E738&gt;=30,"Adult")</f>
        <v>Adult</v>
      </c>
      <c r="G736" s="3" t="s">
        <v>17</v>
      </c>
      <c r="H736" s="3">
        <v>4</v>
      </c>
      <c r="I736" s="4">
        <v>500</v>
      </c>
      <c r="J736">
        <f t="shared" si="22"/>
        <v>2000</v>
      </c>
      <c r="K736">
        <f t="shared" si="23"/>
        <v>30</v>
      </c>
    </row>
    <row r="737" spans="1:11">
      <c r="A737" s="3">
        <v>736</v>
      </c>
      <c r="B737" s="2">
        <v>44953</v>
      </c>
      <c r="C737" s="3" t="s">
        <v>758</v>
      </c>
      <c r="D737" s="3" t="s">
        <v>12</v>
      </c>
      <c r="E737" s="3">
        <v>29</v>
      </c>
      <c r="F737" s="3" t="str" cm="1">
        <f t="array" ref="F737">_xlfn.IFS(E739&lt;30,"Young Adult", E739&gt;=50, "Senior",E739&gt;=30,"Adult")</f>
        <v>Adult</v>
      </c>
      <c r="G737" s="3" t="s">
        <v>17</v>
      </c>
      <c r="H737" s="3">
        <v>4</v>
      </c>
      <c r="I737" s="4">
        <v>25</v>
      </c>
      <c r="J737">
        <f t="shared" si="22"/>
        <v>100</v>
      </c>
      <c r="K737">
        <f t="shared" si="23"/>
        <v>1.5</v>
      </c>
    </row>
    <row r="738" spans="1:11">
      <c r="A738" s="3">
        <v>737</v>
      </c>
      <c r="B738" s="2">
        <v>45106</v>
      </c>
      <c r="C738" s="3" t="s">
        <v>759</v>
      </c>
      <c r="D738" s="3" t="s">
        <v>16</v>
      </c>
      <c r="E738" s="3">
        <v>33</v>
      </c>
      <c r="F738" s="3" t="str" cm="1">
        <f t="array" ref="F738">_xlfn.IFS(E740&lt;30,"Young Adult", E740&gt;=50, "Senior",E740&gt;=30,"Adult")</f>
        <v>Adult</v>
      </c>
      <c r="G738" s="3" t="s">
        <v>17</v>
      </c>
      <c r="H738" s="3">
        <v>1</v>
      </c>
      <c r="I738" s="4">
        <v>50</v>
      </c>
      <c r="J738">
        <f t="shared" si="22"/>
        <v>50</v>
      </c>
      <c r="K738">
        <f t="shared" si="23"/>
        <v>0.75</v>
      </c>
    </row>
    <row r="739" spans="1:11">
      <c r="A739" s="3">
        <v>738</v>
      </c>
      <c r="B739" s="2">
        <v>45041</v>
      </c>
      <c r="C739" s="3" t="s">
        <v>760</v>
      </c>
      <c r="D739" s="3" t="s">
        <v>12</v>
      </c>
      <c r="E739" s="3">
        <v>41</v>
      </c>
      <c r="F739" s="3" t="str" cm="1">
        <f t="array" ref="F739">_xlfn.IFS(E741&lt;30,"Young Adult", E741&gt;=50, "Senior",E741&gt;=30,"Adult")</f>
        <v>Young Adult</v>
      </c>
      <c r="G739" s="3" t="s">
        <v>17</v>
      </c>
      <c r="H739" s="3">
        <v>2</v>
      </c>
      <c r="I739" s="4">
        <v>50</v>
      </c>
      <c r="J739">
        <f t="shared" si="22"/>
        <v>100</v>
      </c>
      <c r="K739">
        <f t="shared" si="23"/>
        <v>1.5</v>
      </c>
    </row>
    <row r="740" spans="1:11">
      <c r="A740" s="3">
        <v>739</v>
      </c>
      <c r="B740" s="2">
        <v>45259</v>
      </c>
      <c r="C740" s="3" t="s">
        <v>761</v>
      </c>
      <c r="D740" s="3" t="s">
        <v>12</v>
      </c>
      <c r="E740" s="3">
        <v>36</v>
      </c>
      <c r="F740" s="3" t="str" cm="1">
        <f t="array" ref="F740">_xlfn.IFS(E742&lt;30,"Young Adult", E742&gt;=50, "Senior",E742&gt;=30,"Adult")</f>
        <v>Adult</v>
      </c>
      <c r="G740" s="3" t="s">
        <v>13</v>
      </c>
      <c r="H740" s="3">
        <v>1</v>
      </c>
      <c r="I740" s="4">
        <v>25</v>
      </c>
      <c r="J740">
        <f t="shared" si="22"/>
        <v>25</v>
      </c>
      <c r="K740">
        <f t="shared" si="23"/>
        <v>0.375</v>
      </c>
    </row>
    <row r="741" spans="1:11">
      <c r="A741" s="3">
        <v>740</v>
      </c>
      <c r="B741" s="2">
        <v>44962</v>
      </c>
      <c r="C741" s="3" t="s">
        <v>762</v>
      </c>
      <c r="D741" s="3" t="s">
        <v>16</v>
      </c>
      <c r="E741" s="3">
        <v>25</v>
      </c>
      <c r="F741" s="3" t="str" cm="1">
        <f t="array" ref="F741">_xlfn.IFS(E743&lt;30,"Young Adult", E743&gt;=50, "Senior",E743&gt;=30,"Adult")</f>
        <v>Adult</v>
      </c>
      <c r="G741" s="3" t="s">
        <v>13</v>
      </c>
      <c r="H741" s="3">
        <v>4</v>
      </c>
      <c r="I741" s="4">
        <v>50</v>
      </c>
      <c r="J741">
        <f t="shared" si="22"/>
        <v>200</v>
      </c>
      <c r="K741">
        <f t="shared" si="23"/>
        <v>3</v>
      </c>
    </row>
    <row r="742" spans="1:11">
      <c r="A742" s="3">
        <v>741</v>
      </c>
      <c r="B742" s="2">
        <v>45260</v>
      </c>
      <c r="C742" s="3" t="s">
        <v>763</v>
      </c>
      <c r="D742" s="3" t="s">
        <v>12</v>
      </c>
      <c r="E742" s="3">
        <v>48</v>
      </c>
      <c r="F742" s="3" t="str" cm="1">
        <f t="array" ref="F742">_xlfn.IFS(E744&lt;30,"Young Adult", E744&gt;=50, "Senior",E744&gt;=30,"Adult")</f>
        <v>Adult</v>
      </c>
      <c r="G742" s="3" t="s">
        <v>17</v>
      </c>
      <c r="H742" s="3">
        <v>1</v>
      </c>
      <c r="I742" s="4">
        <v>300</v>
      </c>
      <c r="J742">
        <f t="shared" si="22"/>
        <v>300</v>
      </c>
      <c r="K742">
        <f t="shared" si="23"/>
        <v>4.5</v>
      </c>
    </row>
    <row r="743" spans="1:11">
      <c r="A743" s="3">
        <v>742</v>
      </c>
      <c r="B743" s="2">
        <v>44947</v>
      </c>
      <c r="C743" s="3" t="s">
        <v>764</v>
      </c>
      <c r="D743" s="3" t="s">
        <v>16</v>
      </c>
      <c r="E743" s="3">
        <v>38</v>
      </c>
      <c r="F743" s="3" t="str" cm="1">
        <f t="array" ref="F743">_xlfn.IFS(E745&lt;30,"Young Adult", E745&gt;=50, "Senior",E745&gt;=30,"Adult")</f>
        <v>Adult</v>
      </c>
      <c r="G743" s="3" t="s">
        <v>20</v>
      </c>
      <c r="H743" s="3">
        <v>4</v>
      </c>
      <c r="I743" s="4">
        <v>500</v>
      </c>
      <c r="J743">
        <f t="shared" si="22"/>
        <v>2000</v>
      </c>
      <c r="K743">
        <f t="shared" si="23"/>
        <v>30</v>
      </c>
    </row>
    <row r="744" spans="1:11">
      <c r="A744" s="3">
        <v>743</v>
      </c>
      <c r="B744" s="2">
        <v>44942</v>
      </c>
      <c r="C744" s="3" t="s">
        <v>765</v>
      </c>
      <c r="D744" s="3" t="s">
        <v>16</v>
      </c>
      <c r="E744" s="3">
        <v>34</v>
      </c>
      <c r="F744" s="3" t="str" cm="1">
        <f t="array" ref="F744">_xlfn.IFS(E746&lt;30,"Young Adult", E746&gt;=50, "Senior",E746&gt;=30,"Adult")</f>
        <v>Senior</v>
      </c>
      <c r="G744" s="3" t="s">
        <v>13</v>
      </c>
      <c r="H744" s="3">
        <v>4</v>
      </c>
      <c r="I744" s="4">
        <v>500</v>
      </c>
      <c r="J744">
        <f t="shared" si="22"/>
        <v>2000</v>
      </c>
      <c r="K744">
        <f t="shared" si="23"/>
        <v>30</v>
      </c>
    </row>
    <row r="745" spans="1:11">
      <c r="A745" s="3">
        <v>744</v>
      </c>
      <c r="B745" s="2">
        <v>45053</v>
      </c>
      <c r="C745" s="3" t="s">
        <v>766</v>
      </c>
      <c r="D745" s="3" t="s">
        <v>12</v>
      </c>
      <c r="E745" s="3">
        <v>40</v>
      </c>
      <c r="F745" s="3" t="str" cm="1">
        <f t="array" ref="F745">_xlfn.IFS(E747&lt;30,"Young Adult", E747&gt;=50, "Senior",E747&gt;=30,"Adult")</f>
        <v>Adult</v>
      </c>
      <c r="G745" s="3" t="s">
        <v>20</v>
      </c>
      <c r="H745" s="3">
        <v>1</v>
      </c>
      <c r="I745" s="4">
        <v>25</v>
      </c>
      <c r="J745">
        <f t="shared" si="22"/>
        <v>25</v>
      </c>
      <c r="K745">
        <f t="shared" si="23"/>
        <v>0.375</v>
      </c>
    </row>
    <row r="746" spans="1:11">
      <c r="A746" s="3">
        <v>745</v>
      </c>
      <c r="B746" s="2">
        <v>45029</v>
      </c>
      <c r="C746" s="3" t="s">
        <v>767</v>
      </c>
      <c r="D746" s="3" t="s">
        <v>12</v>
      </c>
      <c r="E746" s="3">
        <v>54</v>
      </c>
      <c r="F746" s="3" t="str" cm="1">
        <f t="array" ref="F746">_xlfn.IFS(E748&lt;30,"Young Adult", E748&gt;=50, "Senior",E748&gt;=30,"Adult")</f>
        <v>Young Adult</v>
      </c>
      <c r="G746" s="3" t="s">
        <v>13</v>
      </c>
      <c r="H746" s="3">
        <v>2</v>
      </c>
      <c r="I746" s="4">
        <v>50</v>
      </c>
      <c r="J746">
        <f t="shared" si="22"/>
        <v>100</v>
      </c>
      <c r="K746">
        <f t="shared" si="23"/>
        <v>1.5</v>
      </c>
    </row>
    <row r="747" spans="1:11">
      <c r="A747" s="3">
        <v>746</v>
      </c>
      <c r="B747" s="2">
        <v>44937</v>
      </c>
      <c r="C747" s="3" t="s">
        <v>768</v>
      </c>
      <c r="D747" s="3" t="s">
        <v>16</v>
      </c>
      <c r="E747" s="3">
        <v>33</v>
      </c>
      <c r="F747" s="3" t="str" cm="1">
        <f t="array" ref="F747">_xlfn.IFS(E749&lt;30,"Young Adult", E749&gt;=50, "Senior",E749&gt;=30,"Adult")</f>
        <v>Young Adult</v>
      </c>
      <c r="G747" s="3" t="s">
        <v>17</v>
      </c>
      <c r="H747" s="3">
        <v>3</v>
      </c>
      <c r="I747" s="4">
        <v>30</v>
      </c>
      <c r="J747">
        <f t="shared" si="22"/>
        <v>90</v>
      </c>
      <c r="K747">
        <f t="shared" si="23"/>
        <v>1.3499999999999999</v>
      </c>
    </row>
    <row r="748" spans="1:11">
      <c r="A748" s="3">
        <v>747</v>
      </c>
      <c r="B748" s="2">
        <v>45245</v>
      </c>
      <c r="C748" s="3" t="s">
        <v>769</v>
      </c>
      <c r="D748" s="3" t="s">
        <v>12</v>
      </c>
      <c r="E748" s="3">
        <v>23</v>
      </c>
      <c r="F748" s="3" t="str" cm="1">
        <f t="array" ref="F748">_xlfn.IFS(E750&lt;30,"Young Adult", E750&gt;=50, "Senior",E750&gt;=30,"Adult")</f>
        <v>Adult</v>
      </c>
      <c r="G748" s="3" t="s">
        <v>13</v>
      </c>
      <c r="H748" s="3">
        <v>1</v>
      </c>
      <c r="I748" s="4">
        <v>30</v>
      </c>
      <c r="J748">
        <f t="shared" si="22"/>
        <v>30</v>
      </c>
      <c r="K748">
        <f t="shared" si="23"/>
        <v>0.44999999999999996</v>
      </c>
    </row>
    <row r="749" spans="1:11">
      <c r="A749" s="3">
        <v>748</v>
      </c>
      <c r="B749" s="2">
        <v>45005</v>
      </c>
      <c r="C749" s="3" t="s">
        <v>770</v>
      </c>
      <c r="D749" s="3" t="s">
        <v>12</v>
      </c>
      <c r="E749" s="3">
        <v>25</v>
      </c>
      <c r="F749" s="3" t="str" cm="1">
        <f t="array" ref="F749">_xlfn.IFS(E751&lt;30,"Young Adult", E751&gt;=50, "Senior",E751&gt;=30,"Adult")</f>
        <v>Adult</v>
      </c>
      <c r="G749" s="3" t="s">
        <v>17</v>
      </c>
      <c r="H749" s="3">
        <v>3</v>
      </c>
      <c r="I749" s="4">
        <v>50</v>
      </c>
      <c r="J749">
        <f t="shared" si="22"/>
        <v>150</v>
      </c>
      <c r="K749">
        <f t="shared" si="23"/>
        <v>2.25</v>
      </c>
    </row>
    <row r="750" spans="1:11">
      <c r="A750" s="3">
        <v>749</v>
      </c>
      <c r="B750" s="2">
        <v>45049</v>
      </c>
      <c r="C750" s="3" t="s">
        <v>771</v>
      </c>
      <c r="D750" s="3" t="s">
        <v>12</v>
      </c>
      <c r="E750" s="3">
        <v>42</v>
      </c>
      <c r="F750" s="3" t="str" cm="1">
        <f t="array" ref="F750">_xlfn.IFS(E752&lt;30,"Young Adult", E752&gt;=50, "Senior",E752&gt;=30,"Adult")</f>
        <v>Adult</v>
      </c>
      <c r="G750" s="3" t="s">
        <v>13</v>
      </c>
      <c r="H750" s="3">
        <v>1</v>
      </c>
      <c r="I750" s="4">
        <v>30</v>
      </c>
      <c r="J750">
        <f t="shared" si="22"/>
        <v>30</v>
      </c>
      <c r="K750">
        <f t="shared" si="23"/>
        <v>0.44999999999999996</v>
      </c>
    </row>
    <row r="751" spans="1:11">
      <c r="A751" s="3">
        <v>750</v>
      </c>
      <c r="B751" s="2">
        <v>44991</v>
      </c>
      <c r="C751" s="3" t="s">
        <v>772</v>
      </c>
      <c r="D751" s="3" t="s">
        <v>16</v>
      </c>
      <c r="E751" s="3">
        <v>35</v>
      </c>
      <c r="F751" s="3" t="str" cm="1">
        <f t="array" ref="F751">_xlfn.IFS(E753&lt;30,"Young Adult", E753&gt;=50, "Senior",E753&gt;=30,"Adult")</f>
        <v>Young Adult</v>
      </c>
      <c r="G751" s="3" t="s">
        <v>17</v>
      </c>
      <c r="H751" s="3">
        <v>3</v>
      </c>
      <c r="I751" s="4">
        <v>25</v>
      </c>
      <c r="J751">
        <f t="shared" si="22"/>
        <v>75</v>
      </c>
      <c r="K751">
        <f t="shared" si="23"/>
        <v>1.125</v>
      </c>
    </row>
    <row r="752" spans="1:11">
      <c r="A752" s="3">
        <v>751</v>
      </c>
      <c r="B752" s="2">
        <v>45169</v>
      </c>
      <c r="C752" s="3" t="s">
        <v>773</v>
      </c>
      <c r="D752" s="3" t="s">
        <v>16</v>
      </c>
      <c r="E752" s="3">
        <v>42</v>
      </c>
      <c r="F752" s="3" t="str" cm="1">
        <f t="array" ref="F752">_xlfn.IFS(E754&lt;30,"Young Adult", E754&gt;=50, "Senior",E754&gt;=30,"Adult")</f>
        <v>Adult</v>
      </c>
      <c r="G752" s="3" t="s">
        <v>17</v>
      </c>
      <c r="H752" s="3">
        <v>2</v>
      </c>
      <c r="I752" s="4">
        <v>25</v>
      </c>
      <c r="J752">
        <f t="shared" si="22"/>
        <v>50</v>
      </c>
      <c r="K752">
        <f t="shared" si="23"/>
        <v>0.75</v>
      </c>
    </row>
    <row r="753" spans="1:11">
      <c r="A753" s="3">
        <v>752</v>
      </c>
      <c r="B753" s="2">
        <v>45269</v>
      </c>
      <c r="C753" s="3" t="s">
        <v>774</v>
      </c>
      <c r="D753" s="3" t="s">
        <v>12</v>
      </c>
      <c r="E753" s="3">
        <v>29</v>
      </c>
      <c r="F753" s="3" t="str" cm="1">
        <f t="array" ref="F753">_xlfn.IFS(E755&lt;30,"Young Adult", E755&gt;=50, "Senior",E755&gt;=30,"Adult")</f>
        <v>Adult</v>
      </c>
      <c r="G753" s="3" t="s">
        <v>17</v>
      </c>
      <c r="H753" s="3">
        <v>2</v>
      </c>
      <c r="I753" s="4">
        <v>50</v>
      </c>
      <c r="J753">
        <f t="shared" si="22"/>
        <v>100</v>
      </c>
      <c r="K753">
        <f t="shared" si="23"/>
        <v>1.5</v>
      </c>
    </row>
    <row r="754" spans="1:11">
      <c r="A754" s="3">
        <v>753</v>
      </c>
      <c r="B754" s="2">
        <v>44985</v>
      </c>
      <c r="C754" s="3" t="s">
        <v>775</v>
      </c>
      <c r="D754" s="3" t="s">
        <v>16</v>
      </c>
      <c r="E754" s="3">
        <v>32</v>
      </c>
      <c r="F754" s="3" t="str" cm="1">
        <f t="array" ref="F754">_xlfn.IFS(E756&lt;30,"Young Adult", E756&gt;=50, "Senior",E756&gt;=30,"Adult")</f>
        <v>Senior</v>
      </c>
      <c r="G754" s="3" t="s">
        <v>17</v>
      </c>
      <c r="H754" s="3">
        <v>1</v>
      </c>
      <c r="I754" s="4">
        <v>30</v>
      </c>
      <c r="J754">
        <f t="shared" si="22"/>
        <v>30</v>
      </c>
      <c r="K754">
        <f t="shared" si="23"/>
        <v>0.44999999999999996</v>
      </c>
    </row>
    <row r="755" spans="1:11">
      <c r="A755" s="3">
        <v>754</v>
      </c>
      <c r="B755" s="2">
        <v>45215</v>
      </c>
      <c r="C755" s="3" t="s">
        <v>776</v>
      </c>
      <c r="D755" s="3" t="s">
        <v>16</v>
      </c>
      <c r="E755" s="3">
        <v>43</v>
      </c>
      <c r="F755" s="3" t="str" cm="1">
        <f t="array" ref="F755">_xlfn.IFS(E757&lt;30,"Young Adult", E757&gt;=50, "Senior",E757&gt;=30,"Adult")</f>
        <v>Senior</v>
      </c>
      <c r="G755" s="3" t="s">
        <v>20</v>
      </c>
      <c r="H755" s="3">
        <v>4</v>
      </c>
      <c r="I755" s="4">
        <v>25</v>
      </c>
      <c r="J755">
        <f t="shared" si="22"/>
        <v>100</v>
      </c>
      <c r="K755">
        <f t="shared" si="23"/>
        <v>1.5</v>
      </c>
    </row>
    <row r="756" spans="1:11">
      <c r="A756" s="3">
        <v>755</v>
      </c>
      <c r="B756" s="2">
        <v>45038</v>
      </c>
      <c r="C756" s="3" t="s">
        <v>777</v>
      </c>
      <c r="D756" s="3" t="s">
        <v>16</v>
      </c>
      <c r="E756" s="3">
        <v>58</v>
      </c>
      <c r="F756" s="3" t="str" cm="1">
        <f t="array" ref="F756">_xlfn.IFS(E758&lt;30,"Young Adult", E758&gt;=50, "Senior",E758&gt;=30,"Adult")</f>
        <v>Adult</v>
      </c>
      <c r="G756" s="3" t="s">
        <v>17</v>
      </c>
      <c r="H756" s="3">
        <v>3</v>
      </c>
      <c r="I756" s="4">
        <v>25</v>
      </c>
      <c r="J756">
        <f t="shared" si="22"/>
        <v>75</v>
      </c>
      <c r="K756">
        <f t="shared" si="23"/>
        <v>1.125</v>
      </c>
    </row>
    <row r="757" spans="1:11">
      <c r="A757" s="3">
        <v>756</v>
      </c>
      <c r="B757" s="2">
        <v>45165</v>
      </c>
      <c r="C757" s="3" t="s">
        <v>778</v>
      </c>
      <c r="D757" s="3" t="s">
        <v>16</v>
      </c>
      <c r="E757" s="3">
        <v>62</v>
      </c>
      <c r="F757" s="3" t="str" cm="1">
        <f t="array" ref="F757">_xlfn.IFS(E759&lt;30,"Young Adult", E759&gt;=50, "Senior",E759&gt;=30,"Adult")</f>
        <v>Senior</v>
      </c>
      <c r="G757" s="3" t="s">
        <v>20</v>
      </c>
      <c r="H757" s="3">
        <v>4</v>
      </c>
      <c r="I757" s="4">
        <v>300</v>
      </c>
      <c r="J757">
        <f t="shared" si="22"/>
        <v>1200</v>
      </c>
      <c r="K757">
        <f t="shared" si="23"/>
        <v>18</v>
      </c>
    </row>
    <row r="758" spans="1:11">
      <c r="A758" s="3">
        <v>757</v>
      </c>
      <c r="B758" s="2">
        <v>45285</v>
      </c>
      <c r="C758" s="3" t="s">
        <v>779</v>
      </c>
      <c r="D758" s="3" t="s">
        <v>16</v>
      </c>
      <c r="E758" s="3">
        <v>43</v>
      </c>
      <c r="F758" s="3" t="str" cm="1">
        <f t="array" ref="F758">_xlfn.IFS(E760&lt;30,"Young Adult", E760&gt;=50, "Senior",E760&gt;=30,"Adult")</f>
        <v>Adult</v>
      </c>
      <c r="G758" s="3" t="s">
        <v>20</v>
      </c>
      <c r="H758" s="3">
        <v>4</v>
      </c>
      <c r="I758" s="4">
        <v>300</v>
      </c>
      <c r="J758">
        <f t="shared" si="22"/>
        <v>1200</v>
      </c>
      <c r="K758">
        <f t="shared" si="23"/>
        <v>18</v>
      </c>
    </row>
    <row r="759" spans="1:11">
      <c r="A759" s="3">
        <v>758</v>
      </c>
      <c r="B759" s="2">
        <v>45058</v>
      </c>
      <c r="C759" s="3" t="s">
        <v>780</v>
      </c>
      <c r="D759" s="3" t="s">
        <v>12</v>
      </c>
      <c r="E759" s="3">
        <v>64</v>
      </c>
      <c r="F759" s="3" t="str" cm="1">
        <f t="array" ref="F759">_xlfn.IFS(E761&lt;30,"Young Adult", E761&gt;=50, "Senior",E761&gt;=30,"Adult")</f>
        <v>Young Adult</v>
      </c>
      <c r="G759" s="3" t="s">
        <v>17</v>
      </c>
      <c r="H759" s="3">
        <v>4</v>
      </c>
      <c r="I759" s="4">
        <v>25</v>
      </c>
      <c r="J759">
        <f t="shared" si="22"/>
        <v>100</v>
      </c>
      <c r="K759">
        <f t="shared" si="23"/>
        <v>1.5</v>
      </c>
    </row>
    <row r="760" spans="1:11">
      <c r="A760" s="3">
        <v>759</v>
      </c>
      <c r="B760" s="2">
        <v>45115</v>
      </c>
      <c r="C760" s="3" t="s">
        <v>781</v>
      </c>
      <c r="D760" s="3" t="s">
        <v>12</v>
      </c>
      <c r="E760" s="3">
        <v>49</v>
      </c>
      <c r="F760" s="3" t="str" cm="1">
        <f t="array" ref="F760">_xlfn.IFS(E762&lt;30,"Young Adult", E762&gt;=50, "Senior",E762&gt;=30,"Adult")</f>
        <v>Adult</v>
      </c>
      <c r="G760" s="3" t="s">
        <v>20</v>
      </c>
      <c r="H760" s="3">
        <v>2</v>
      </c>
      <c r="I760" s="4">
        <v>50</v>
      </c>
      <c r="J760">
        <f t="shared" si="22"/>
        <v>100</v>
      </c>
      <c r="K760">
        <f t="shared" si="23"/>
        <v>1.5</v>
      </c>
    </row>
    <row r="761" spans="1:11">
      <c r="A761" s="3">
        <v>760</v>
      </c>
      <c r="B761" s="2">
        <v>45012</v>
      </c>
      <c r="C761" s="3" t="s">
        <v>782</v>
      </c>
      <c r="D761" s="3" t="s">
        <v>12</v>
      </c>
      <c r="E761" s="3">
        <v>27</v>
      </c>
      <c r="F761" s="3" t="str" cm="1">
        <f t="array" ref="F761">_xlfn.IFS(E763&lt;30,"Young Adult", E763&gt;=50, "Senior",E763&gt;=30,"Adult")</f>
        <v>Young Adult</v>
      </c>
      <c r="G761" s="3" t="s">
        <v>13</v>
      </c>
      <c r="H761" s="3">
        <v>1</v>
      </c>
      <c r="I761" s="4">
        <v>500</v>
      </c>
      <c r="J761">
        <f t="shared" si="22"/>
        <v>500</v>
      </c>
      <c r="K761">
        <f t="shared" si="23"/>
        <v>7.5</v>
      </c>
    </row>
    <row r="762" spans="1:11">
      <c r="A762" s="3">
        <v>761</v>
      </c>
      <c r="B762" s="2">
        <v>45237</v>
      </c>
      <c r="C762" s="3" t="s">
        <v>783</v>
      </c>
      <c r="D762" s="3" t="s">
        <v>16</v>
      </c>
      <c r="E762" s="3">
        <v>33</v>
      </c>
      <c r="F762" s="3" t="str" cm="1">
        <f t="array" ref="F762">_xlfn.IFS(E764&lt;30,"Young Adult", E764&gt;=50, "Senior",E764&gt;=30,"Adult")</f>
        <v>Adult</v>
      </c>
      <c r="G762" s="3" t="s">
        <v>17</v>
      </c>
      <c r="H762" s="3">
        <v>1</v>
      </c>
      <c r="I762" s="4">
        <v>500</v>
      </c>
      <c r="J762">
        <f t="shared" si="22"/>
        <v>500</v>
      </c>
      <c r="K762">
        <f t="shared" si="23"/>
        <v>7.5</v>
      </c>
    </row>
    <row r="763" spans="1:11">
      <c r="A763" s="3">
        <v>762</v>
      </c>
      <c r="B763" s="2">
        <v>45237</v>
      </c>
      <c r="C763" s="3" t="s">
        <v>784</v>
      </c>
      <c r="D763" s="3" t="s">
        <v>16</v>
      </c>
      <c r="E763" s="3">
        <v>24</v>
      </c>
      <c r="F763" s="3" t="str" cm="1">
        <f t="array" ref="F763">_xlfn.IFS(E765&lt;30,"Young Adult", E765&gt;=50, "Senior",E765&gt;=30,"Adult")</f>
        <v>Adult</v>
      </c>
      <c r="G763" s="3" t="s">
        <v>20</v>
      </c>
      <c r="H763" s="3">
        <v>2</v>
      </c>
      <c r="I763" s="4">
        <v>25</v>
      </c>
      <c r="J763">
        <f t="shared" si="22"/>
        <v>50</v>
      </c>
      <c r="K763">
        <f t="shared" si="23"/>
        <v>0.75</v>
      </c>
    </row>
    <row r="764" spans="1:11">
      <c r="A764" s="3">
        <v>763</v>
      </c>
      <c r="B764" s="2">
        <v>44985</v>
      </c>
      <c r="C764" s="3" t="s">
        <v>785</v>
      </c>
      <c r="D764" s="3" t="s">
        <v>12</v>
      </c>
      <c r="E764" s="3">
        <v>34</v>
      </c>
      <c r="F764" s="3" t="str" cm="1">
        <f t="array" ref="F764">_xlfn.IFS(E766&lt;30,"Young Adult", E766&gt;=50, "Senior",E766&gt;=30,"Adult")</f>
        <v>Adult</v>
      </c>
      <c r="G764" s="3" t="s">
        <v>17</v>
      </c>
      <c r="H764" s="3">
        <v>2</v>
      </c>
      <c r="I764" s="4">
        <v>25</v>
      </c>
      <c r="J764">
        <f t="shared" si="22"/>
        <v>50</v>
      </c>
      <c r="K764">
        <f t="shared" si="23"/>
        <v>0.75</v>
      </c>
    </row>
    <row r="765" spans="1:11">
      <c r="A765" s="3">
        <v>764</v>
      </c>
      <c r="B765" s="2">
        <v>45010</v>
      </c>
      <c r="C765" s="3" t="s">
        <v>786</v>
      </c>
      <c r="D765" s="3" t="s">
        <v>16</v>
      </c>
      <c r="E765" s="3">
        <v>40</v>
      </c>
      <c r="F765" s="3" t="str" cm="1">
        <f t="array" ref="F765">_xlfn.IFS(E767&lt;30,"Young Adult", E767&gt;=50, "Senior",E767&gt;=30,"Adult")</f>
        <v>Adult</v>
      </c>
      <c r="G765" s="3" t="s">
        <v>17</v>
      </c>
      <c r="H765" s="3">
        <v>1</v>
      </c>
      <c r="I765" s="4">
        <v>25</v>
      </c>
      <c r="J765">
        <f t="shared" si="22"/>
        <v>25</v>
      </c>
      <c r="K765">
        <f t="shared" si="23"/>
        <v>0.375</v>
      </c>
    </row>
    <row r="766" spans="1:11">
      <c r="A766" s="3">
        <v>765</v>
      </c>
      <c r="B766" s="2">
        <v>45086</v>
      </c>
      <c r="C766" s="3" t="s">
        <v>787</v>
      </c>
      <c r="D766" s="3" t="s">
        <v>12</v>
      </c>
      <c r="E766" s="3">
        <v>43</v>
      </c>
      <c r="F766" s="3" t="str" cm="1">
        <f t="array" ref="F766">_xlfn.IFS(E768&lt;30,"Young Adult", E768&gt;=50, "Senior",E768&gt;=30,"Adult")</f>
        <v>Adult</v>
      </c>
      <c r="G766" s="3" t="s">
        <v>17</v>
      </c>
      <c r="H766" s="3">
        <v>4</v>
      </c>
      <c r="I766" s="4">
        <v>50</v>
      </c>
      <c r="J766">
        <f t="shared" si="22"/>
        <v>200</v>
      </c>
      <c r="K766">
        <f t="shared" si="23"/>
        <v>3</v>
      </c>
    </row>
    <row r="767" spans="1:11">
      <c r="A767" s="3">
        <v>766</v>
      </c>
      <c r="B767" s="2">
        <v>44982</v>
      </c>
      <c r="C767" s="3" t="s">
        <v>788</v>
      </c>
      <c r="D767" s="3" t="s">
        <v>12</v>
      </c>
      <c r="E767" s="3">
        <v>38</v>
      </c>
      <c r="F767" s="3" t="str" cm="1">
        <f t="array" ref="F767">_xlfn.IFS(E769&lt;30,"Young Adult", E769&gt;=50, "Senior",E769&gt;=30,"Adult")</f>
        <v>Young Adult</v>
      </c>
      <c r="G767" s="3" t="s">
        <v>20</v>
      </c>
      <c r="H767" s="3">
        <v>3</v>
      </c>
      <c r="I767" s="4">
        <v>300</v>
      </c>
      <c r="J767">
        <f t="shared" si="22"/>
        <v>900</v>
      </c>
      <c r="K767">
        <f t="shared" si="23"/>
        <v>13.5</v>
      </c>
    </row>
    <row r="768" spans="1:11">
      <c r="A768" s="3">
        <v>767</v>
      </c>
      <c r="B768" s="2">
        <v>45223</v>
      </c>
      <c r="C768" s="3" t="s">
        <v>789</v>
      </c>
      <c r="D768" s="3" t="s">
        <v>12</v>
      </c>
      <c r="E768" s="3">
        <v>39</v>
      </c>
      <c r="F768" s="3" t="str" cm="1">
        <f t="array" ref="F768">_xlfn.IFS(E770&lt;30,"Young Adult", E770&gt;=50, "Senior",E770&gt;=30,"Adult")</f>
        <v>Adult</v>
      </c>
      <c r="G768" s="3" t="s">
        <v>13</v>
      </c>
      <c r="H768" s="3">
        <v>3</v>
      </c>
      <c r="I768" s="4">
        <v>25</v>
      </c>
      <c r="J768">
        <f t="shared" si="22"/>
        <v>75</v>
      </c>
      <c r="K768">
        <f t="shared" si="23"/>
        <v>1.125</v>
      </c>
    </row>
    <row r="769" spans="1:11">
      <c r="A769" s="3">
        <v>768</v>
      </c>
      <c r="B769" s="2">
        <v>44940</v>
      </c>
      <c r="C769" s="3" t="s">
        <v>790</v>
      </c>
      <c r="D769" s="3" t="s">
        <v>16</v>
      </c>
      <c r="E769" s="3">
        <v>24</v>
      </c>
      <c r="F769" s="3" t="str" cm="1">
        <f t="array" ref="F769">_xlfn.IFS(E771&lt;30,"Young Adult", E771&gt;=50, "Senior",E771&gt;=30,"Adult")</f>
        <v>Adult</v>
      </c>
      <c r="G769" s="3" t="s">
        <v>13</v>
      </c>
      <c r="H769" s="3">
        <v>3</v>
      </c>
      <c r="I769" s="4">
        <v>25</v>
      </c>
      <c r="J769">
        <f t="shared" si="22"/>
        <v>75</v>
      </c>
      <c r="K769">
        <f t="shared" si="23"/>
        <v>1.125</v>
      </c>
    </row>
    <row r="770" spans="1:11">
      <c r="A770" s="3">
        <v>769</v>
      </c>
      <c r="B770" s="2">
        <v>45086</v>
      </c>
      <c r="C770" s="3" t="s">
        <v>791</v>
      </c>
      <c r="D770" s="3" t="s">
        <v>16</v>
      </c>
      <c r="E770" s="3">
        <v>31</v>
      </c>
      <c r="F770" s="3" t="str" cm="1">
        <f t="array" ref="F770">_xlfn.IFS(E772&lt;30,"Young Adult", E772&gt;=50, "Senior",E772&gt;=30,"Adult")</f>
        <v>Young Adult</v>
      </c>
      <c r="G770" s="3" t="s">
        <v>20</v>
      </c>
      <c r="H770" s="3">
        <v>4</v>
      </c>
      <c r="I770" s="4">
        <v>30</v>
      </c>
      <c r="J770">
        <f t="shared" ref="J770:J833" si="24">H770*I770</f>
        <v>120</v>
      </c>
      <c r="K770">
        <f t="shared" ref="K770:K833" si="25">J770*$N$3</f>
        <v>1.7999999999999998</v>
      </c>
    </row>
    <row r="771" spans="1:11">
      <c r="A771" s="3">
        <v>770</v>
      </c>
      <c r="B771" s="2">
        <v>45221</v>
      </c>
      <c r="C771" s="3" t="s">
        <v>792</v>
      </c>
      <c r="D771" s="3" t="s">
        <v>12</v>
      </c>
      <c r="E771" s="3">
        <v>32</v>
      </c>
      <c r="F771" s="3" t="str" cm="1">
        <f t="array" ref="F771">_xlfn.IFS(E773&lt;30,"Young Adult", E773&gt;=50, "Senior",E773&gt;=30,"Adult")</f>
        <v>Young Adult</v>
      </c>
      <c r="G771" s="3" t="s">
        <v>17</v>
      </c>
      <c r="H771" s="3">
        <v>1</v>
      </c>
      <c r="I771" s="4">
        <v>50</v>
      </c>
      <c r="J771">
        <f t="shared" si="24"/>
        <v>50</v>
      </c>
      <c r="K771">
        <f t="shared" si="25"/>
        <v>0.75</v>
      </c>
    </row>
    <row r="772" spans="1:11">
      <c r="A772" s="3">
        <v>771</v>
      </c>
      <c r="B772" s="2">
        <v>45273</v>
      </c>
      <c r="C772" s="3" t="s">
        <v>793</v>
      </c>
      <c r="D772" s="3" t="s">
        <v>12</v>
      </c>
      <c r="E772" s="3">
        <v>24</v>
      </c>
      <c r="F772" s="3" t="str" cm="1">
        <f t="array" ref="F772">_xlfn.IFS(E774&lt;30,"Young Adult", E774&gt;=50, "Senior",E774&gt;=30,"Adult")</f>
        <v>Young Adult</v>
      </c>
      <c r="G772" s="3" t="s">
        <v>20</v>
      </c>
      <c r="H772" s="3">
        <v>2</v>
      </c>
      <c r="I772" s="4">
        <v>25</v>
      </c>
      <c r="J772">
        <f t="shared" si="24"/>
        <v>50</v>
      </c>
      <c r="K772">
        <f t="shared" si="25"/>
        <v>0.75</v>
      </c>
    </row>
    <row r="773" spans="1:11">
      <c r="A773" s="3">
        <v>772</v>
      </c>
      <c r="B773" s="2">
        <v>45119</v>
      </c>
      <c r="C773" s="3" t="s">
        <v>794</v>
      </c>
      <c r="D773" s="3" t="s">
        <v>12</v>
      </c>
      <c r="E773" s="3">
        <v>26</v>
      </c>
      <c r="F773" s="3" t="str" cm="1">
        <f t="array" ref="F773">_xlfn.IFS(E775&lt;30,"Young Adult", E775&gt;=50, "Senior",E775&gt;=30,"Adult")</f>
        <v>Adult</v>
      </c>
      <c r="G773" s="3" t="s">
        <v>20</v>
      </c>
      <c r="H773" s="3">
        <v>1</v>
      </c>
      <c r="I773" s="4">
        <v>30</v>
      </c>
      <c r="J773">
        <f t="shared" si="24"/>
        <v>30</v>
      </c>
      <c r="K773">
        <f t="shared" si="25"/>
        <v>0.44999999999999996</v>
      </c>
    </row>
    <row r="774" spans="1:11">
      <c r="A774" s="3">
        <v>773</v>
      </c>
      <c r="B774" s="2">
        <v>45130</v>
      </c>
      <c r="C774" s="3" t="s">
        <v>795</v>
      </c>
      <c r="D774" s="3" t="s">
        <v>12</v>
      </c>
      <c r="E774" s="3">
        <v>25</v>
      </c>
      <c r="F774" s="3" t="str" cm="1">
        <f t="array" ref="F774">_xlfn.IFS(E776&lt;30,"Young Adult", E776&gt;=50, "Senior",E776&gt;=30,"Adult")</f>
        <v>Adult</v>
      </c>
      <c r="G774" s="3" t="s">
        <v>20</v>
      </c>
      <c r="H774" s="3">
        <v>4</v>
      </c>
      <c r="I774" s="4">
        <v>500</v>
      </c>
      <c r="J774">
        <f t="shared" si="24"/>
        <v>2000</v>
      </c>
      <c r="K774">
        <f t="shared" si="25"/>
        <v>30</v>
      </c>
    </row>
    <row r="775" spans="1:11">
      <c r="A775" s="3">
        <v>774</v>
      </c>
      <c r="B775" s="2">
        <v>45028</v>
      </c>
      <c r="C775" s="3" t="s">
        <v>796</v>
      </c>
      <c r="D775" s="3" t="s">
        <v>16</v>
      </c>
      <c r="E775" s="3">
        <v>40</v>
      </c>
      <c r="F775" s="3" t="str" cm="1">
        <f t="array" ref="F775">_xlfn.IFS(E777&lt;30,"Young Adult", E777&gt;=50, "Senior",E777&gt;=30,"Adult")</f>
        <v>Adult</v>
      </c>
      <c r="G775" s="3" t="s">
        <v>17</v>
      </c>
      <c r="H775" s="3">
        <v>2</v>
      </c>
      <c r="I775" s="4">
        <v>25</v>
      </c>
      <c r="J775">
        <f t="shared" si="24"/>
        <v>50</v>
      </c>
      <c r="K775">
        <f t="shared" si="25"/>
        <v>0.75</v>
      </c>
    </row>
    <row r="776" spans="1:11">
      <c r="A776" s="3">
        <v>775</v>
      </c>
      <c r="B776" s="2">
        <v>44965</v>
      </c>
      <c r="C776" s="3" t="s">
        <v>797</v>
      </c>
      <c r="D776" s="3" t="s">
        <v>16</v>
      </c>
      <c r="E776" s="3">
        <v>46</v>
      </c>
      <c r="F776" s="3" t="str" cm="1">
        <f t="array" ref="F776">_xlfn.IFS(E778&lt;30,"Young Adult", E778&gt;=50, "Senior",E778&gt;=30,"Adult")</f>
        <v>Adult</v>
      </c>
      <c r="G776" s="3" t="s">
        <v>20</v>
      </c>
      <c r="H776" s="3">
        <v>4</v>
      </c>
      <c r="I776" s="4">
        <v>25</v>
      </c>
      <c r="J776">
        <f t="shared" si="24"/>
        <v>100</v>
      </c>
      <c r="K776">
        <f t="shared" si="25"/>
        <v>1.5</v>
      </c>
    </row>
    <row r="777" spans="1:11">
      <c r="A777" s="3">
        <v>776</v>
      </c>
      <c r="B777" s="2">
        <v>45230</v>
      </c>
      <c r="C777" s="3" t="s">
        <v>798</v>
      </c>
      <c r="D777" s="3" t="s">
        <v>12</v>
      </c>
      <c r="E777" s="3">
        <v>35</v>
      </c>
      <c r="F777" s="3" t="str" cm="1">
        <f t="array" ref="F777">_xlfn.IFS(E779&lt;30,"Young Adult", E779&gt;=50, "Senior",E779&gt;=30,"Adult")</f>
        <v>Adult</v>
      </c>
      <c r="G777" s="3" t="s">
        <v>17</v>
      </c>
      <c r="H777" s="3">
        <v>3</v>
      </c>
      <c r="I777" s="4">
        <v>30</v>
      </c>
      <c r="J777">
        <f t="shared" si="24"/>
        <v>90</v>
      </c>
      <c r="K777">
        <f t="shared" si="25"/>
        <v>1.3499999999999999</v>
      </c>
    </row>
    <row r="778" spans="1:11">
      <c r="A778" s="3">
        <v>777</v>
      </c>
      <c r="B778" s="2">
        <v>45280</v>
      </c>
      <c r="C778" s="3" t="s">
        <v>799</v>
      </c>
      <c r="D778" s="3" t="s">
        <v>12</v>
      </c>
      <c r="E778" s="3">
        <v>48</v>
      </c>
      <c r="F778" s="3" t="str" cm="1">
        <f t="array" ref="F778">_xlfn.IFS(E780&lt;30,"Young Adult", E780&gt;=50, "Senior",E780&gt;=30,"Adult")</f>
        <v>Senior</v>
      </c>
      <c r="G778" s="3" t="s">
        <v>20</v>
      </c>
      <c r="H778" s="3">
        <v>3</v>
      </c>
      <c r="I778" s="4">
        <v>50</v>
      </c>
      <c r="J778">
        <f t="shared" si="24"/>
        <v>150</v>
      </c>
      <c r="K778">
        <f t="shared" si="25"/>
        <v>2.25</v>
      </c>
    </row>
    <row r="779" spans="1:11">
      <c r="A779" s="3">
        <v>778</v>
      </c>
      <c r="B779" s="2">
        <v>45248</v>
      </c>
      <c r="C779" s="3" t="s">
        <v>800</v>
      </c>
      <c r="D779" s="3" t="s">
        <v>16</v>
      </c>
      <c r="E779" s="3">
        <v>47</v>
      </c>
      <c r="F779" s="3" t="str" cm="1">
        <f t="array" ref="F779">_xlfn.IFS(E781&lt;30,"Young Adult", E781&gt;=50, "Senior",E781&gt;=30,"Adult")</f>
        <v>Senior</v>
      </c>
      <c r="G779" s="3" t="s">
        <v>13</v>
      </c>
      <c r="H779" s="3">
        <v>4</v>
      </c>
      <c r="I779" s="4">
        <v>25</v>
      </c>
      <c r="J779">
        <f t="shared" si="24"/>
        <v>100</v>
      </c>
      <c r="K779">
        <f t="shared" si="25"/>
        <v>1.5</v>
      </c>
    </row>
    <row r="780" spans="1:11">
      <c r="A780" s="3">
        <v>779</v>
      </c>
      <c r="B780" s="2">
        <v>45051</v>
      </c>
      <c r="C780" s="3" t="s">
        <v>801</v>
      </c>
      <c r="D780" s="3" t="s">
        <v>16</v>
      </c>
      <c r="E780" s="3">
        <v>56</v>
      </c>
      <c r="F780" s="3" t="str" cm="1">
        <f t="array" ref="F780">_xlfn.IFS(E782&lt;30,"Young Adult", E782&gt;=50, "Senior",E782&gt;=30,"Adult")</f>
        <v>Adult</v>
      </c>
      <c r="G780" s="3" t="s">
        <v>20</v>
      </c>
      <c r="H780" s="3">
        <v>2</v>
      </c>
      <c r="I780" s="4">
        <v>500</v>
      </c>
      <c r="J780">
        <f t="shared" si="24"/>
        <v>1000</v>
      </c>
      <c r="K780">
        <f t="shared" si="25"/>
        <v>15</v>
      </c>
    </row>
    <row r="781" spans="1:11">
      <c r="A781" s="3">
        <v>780</v>
      </c>
      <c r="B781" s="2">
        <v>44979</v>
      </c>
      <c r="C781" s="3" t="s">
        <v>802</v>
      </c>
      <c r="D781" s="3" t="s">
        <v>12</v>
      </c>
      <c r="E781" s="3">
        <v>52</v>
      </c>
      <c r="F781" s="3" t="str" cm="1">
        <f t="array" ref="F781">_xlfn.IFS(E783&lt;30,"Young Adult", E783&gt;=50, "Senior",E783&gt;=30,"Adult")</f>
        <v>Senior</v>
      </c>
      <c r="G781" s="3" t="s">
        <v>20</v>
      </c>
      <c r="H781" s="3">
        <v>2</v>
      </c>
      <c r="I781" s="4">
        <v>25</v>
      </c>
      <c r="J781">
        <f t="shared" si="24"/>
        <v>50</v>
      </c>
      <c r="K781">
        <f t="shared" si="25"/>
        <v>0.75</v>
      </c>
    </row>
    <row r="782" spans="1:11">
      <c r="A782" s="3">
        <v>781</v>
      </c>
      <c r="B782" s="2">
        <v>45283</v>
      </c>
      <c r="C782" s="3" t="s">
        <v>803</v>
      </c>
      <c r="D782" s="3" t="s">
        <v>12</v>
      </c>
      <c r="E782" s="3">
        <v>35</v>
      </c>
      <c r="F782" s="3" t="str" cm="1">
        <f t="array" ref="F782">_xlfn.IFS(E784&lt;30,"Young Adult", E784&gt;=50, "Senior",E784&gt;=30,"Adult")</f>
        <v>Senior</v>
      </c>
      <c r="G782" s="3" t="s">
        <v>13</v>
      </c>
      <c r="H782" s="3">
        <v>1</v>
      </c>
      <c r="I782" s="4">
        <v>500</v>
      </c>
      <c r="J782">
        <f t="shared" si="24"/>
        <v>500</v>
      </c>
      <c r="K782">
        <f t="shared" si="25"/>
        <v>7.5</v>
      </c>
    </row>
    <row r="783" spans="1:11">
      <c r="A783" s="3">
        <v>782</v>
      </c>
      <c r="B783" s="2">
        <v>45081</v>
      </c>
      <c r="C783" s="3" t="s">
        <v>804</v>
      </c>
      <c r="D783" s="3" t="s">
        <v>12</v>
      </c>
      <c r="E783" s="3">
        <v>59</v>
      </c>
      <c r="F783" s="3" t="str" cm="1">
        <f t="array" ref="F783">_xlfn.IFS(E785&lt;30,"Young Adult", E785&gt;=50, "Senior",E785&gt;=30,"Adult")</f>
        <v>Adult</v>
      </c>
      <c r="G783" s="3" t="s">
        <v>17</v>
      </c>
      <c r="H783" s="3">
        <v>3</v>
      </c>
      <c r="I783" s="4">
        <v>300</v>
      </c>
      <c r="J783">
        <f t="shared" si="24"/>
        <v>900</v>
      </c>
      <c r="K783">
        <f t="shared" si="25"/>
        <v>13.5</v>
      </c>
    </row>
    <row r="784" spans="1:11">
      <c r="A784" s="3">
        <v>783</v>
      </c>
      <c r="B784" s="2">
        <v>45277</v>
      </c>
      <c r="C784" s="3" t="s">
        <v>805</v>
      </c>
      <c r="D784" s="3" t="s">
        <v>16</v>
      </c>
      <c r="E784" s="3">
        <v>56</v>
      </c>
      <c r="F784" s="3" t="str" cm="1">
        <f t="array" ref="F784">_xlfn.IFS(E786&lt;30,"Young Adult", E786&gt;=50, "Senior",E786&gt;=30,"Adult")</f>
        <v>Adult</v>
      </c>
      <c r="G784" s="3" t="s">
        <v>17</v>
      </c>
      <c r="H784" s="3">
        <v>1</v>
      </c>
      <c r="I784" s="4">
        <v>300</v>
      </c>
      <c r="J784">
        <f t="shared" si="24"/>
        <v>300</v>
      </c>
      <c r="K784">
        <f t="shared" si="25"/>
        <v>4.5</v>
      </c>
    </row>
    <row r="785" spans="1:11">
      <c r="A785" s="3">
        <v>784</v>
      </c>
      <c r="B785" s="2">
        <v>45234</v>
      </c>
      <c r="C785" s="3" t="s">
        <v>806</v>
      </c>
      <c r="D785" s="3" t="s">
        <v>16</v>
      </c>
      <c r="E785" s="3">
        <v>34</v>
      </c>
      <c r="F785" s="3" t="str" cm="1">
        <f t="array" ref="F785">_xlfn.IFS(E787&lt;30,"Young Adult", E787&gt;=50, "Senior",E787&gt;=30,"Adult")</f>
        <v>Adult</v>
      </c>
      <c r="G785" s="3" t="s">
        <v>20</v>
      </c>
      <c r="H785" s="3">
        <v>1</v>
      </c>
      <c r="I785" s="4">
        <v>500</v>
      </c>
      <c r="J785">
        <f t="shared" si="24"/>
        <v>500</v>
      </c>
      <c r="K785">
        <f t="shared" si="25"/>
        <v>7.5</v>
      </c>
    </row>
    <row r="786" spans="1:11">
      <c r="A786" s="3">
        <v>785</v>
      </c>
      <c r="B786" s="2">
        <v>44988</v>
      </c>
      <c r="C786" s="3" t="s">
        <v>807</v>
      </c>
      <c r="D786" s="3" t="s">
        <v>16</v>
      </c>
      <c r="E786" s="3">
        <v>31</v>
      </c>
      <c r="F786" s="3" t="str" cm="1">
        <f t="array" ref="F786">_xlfn.IFS(E788&lt;30,"Young Adult", E788&gt;=50, "Senior",E788&gt;=30,"Adult")</f>
        <v>Adult</v>
      </c>
      <c r="G786" s="3" t="s">
        <v>13</v>
      </c>
      <c r="H786" s="3">
        <v>4</v>
      </c>
      <c r="I786" s="4">
        <v>50</v>
      </c>
      <c r="J786">
        <f t="shared" si="24"/>
        <v>200</v>
      </c>
      <c r="K786">
        <f t="shared" si="25"/>
        <v>3</v>
      </c>
    </row>
    <row r="787" spans="1:11">
      <c r="A787" s="3">
        <v>786</v>
      </c>
      <c r="B787" s="2">
        <v>45216</v>
      </c>
      <c r="C787" s="3" t="s">
        <v>808</v>
      </c>
      <c r="D787" s="3" t="s">
        <v>12</v>
      </c>
      <c r="E787" s="3">
        <v>48</v>
      </c>
      <c r="F787" s="3" t="str" cm="1">
        <f t="array" ref="F787">_xlfn.IFS(E789&lt;30,"Young Adult", E789&gt;=50, "Senior",E789&gt;=30,"Adult")</f>
        <v>Senior</v>
      </c>
      <c r="G787" s="3" t="s">
        <v>17</v>
      </c>
      <c r="H787" s="3">
        <v>4</v>
      </c>
      <c r="I787" s="4">
        <v>25</v>
      </c>
      <c r="J787">
        <f t="shared" si="24"/>
        <v>100</v>
      </c>
      <c r="K787">
        <f t="shared" si="25"/>
        <v>1.5</v>
      </c>
    </row>
    <row r="788" spans="1:11">
      <c r="A788" s="3">
        <v>787</v>
      </c>
      <c r="B788" s="2">
        <v>44948</v>
      </c>
      <c r="C788" s="3" t="s">
        <v>809</v>
      </c>
      <c r="D788" s="3" t="s">
        <v>12</v>
      </c>
      <c r="E788" s="3">
        <v>41</v>
      </c>
      <c r="F788" s="3" t="str" cm="1">
        <f t="array" ref="F788">_xlfn.IFS(E790&lt;30,"Young Adult", E790&gt;=50, "Senior",E790&gt;=30,"Adult")</f>
        <v>Senior</v>
      </c>
      <c r="G788" s="3" t="s">
        <v>20</v>
      </c>
      <c r="H788" s="3">
        <v>1</v>
      </c>
      <c r="I788" s="4">
        <v>25</v>
      </c>
      <c r="J788">
        <f t="shared" si="24"/>
        <v>25</v>
      </c>
      <c r="K788">
        <f t="shared" si="25"/>
        <v>0.375</v>
      </c>
    </row>
    <row r="789" spans="1:11">
      <c r="A789" s="3">
        <v>788</v>
      </c>
      <c r="B789" s="2">
        <v>45104</v>
      </c>
      <c r="C789" s="3" t="s">
        <v>810</v>
      </c>
      <c r="D789" s="3" t="s">
        <v>16</v>
      </c>
      <c r="E789" s="3">
        <v>52</v>
      </c>
      <c r="F789" s="3" t="str" cm="1">
        <f t="array" ref="F789">_xlfn.IFS(E791&lt;30,"Young Adult", E791&gt;=50, "Senior",E791&gt;=30,"Adult")</f>
        <v>Senior</v>
      </c>
      <c r="G789" s="3" t="s">
        <v>13</v>
      </c>
      <c r="H789" s="3">
        <v>3</v>
      </c>
      <c r="I789" s="4">
        <v>300</v>
      </c>
      <c r="J789">
        <f t="shared" si="24"/>
        <v>900</v>
      </c>
      <c r="K789">
        <f t="shared" si="25"/>
        <v>13.5</v>
      </c>
    </row>
    <row r="790" spans="1:11">
      <c r="A790" s="3">
        <v>789</v>
      </c>
      <c r="B790" s="2">
        <v>45199</v>
      </c>
      <c r="C790" s="3" t="s">
        <v>811</v>
      </c>
      <c r="D790" s="3" t="s">
        <v>16</v>
      </c>
      <c r="E790" s="3">
        <v>61</v>
      </c>
      <c r="F790" s="3" t="str" cm="1">
        <f t="array" ref="F790">_xlfn.IFS(E792&lt;30,"Young Adult", E792&gt;=50, "Senior",E792&gt;=30,"Adult")</f>
        <v>Senior</v>
      </c>
      <c r="G790" s="3" t="s">
        <v>17</v>
      </c>
      <c r="H790" s="3">
        <v>4</v>
      </c>
      <c r="I790" s="4">
        <v>500</v>
      </c>
      <c r="J790">
        <f t="shared" si="24"/>
        <v>2000</v>
      </c>
      <c r="K790">
        <f t="shared" si="25"/>
        <v>30</v>
      </c>
    </row>
    <row r="791" spans="1:11">
      <c r="A791" s="3">
        <v>790</v>
      </c>
      <c r="B791" s="2">
        <v>45146</v>
      </c>
      <c r="C791" s="3" t="s">
        <v>812</v>
      </c>
      <c r="D791" s="3" t="s">
        <v>12</v>
      </c>
      <c r="E791" s="3">
        <v>62</v>
      </c>
      <c r="F791" s="3" t="str" cm="1">
        <f t="array" ref="F791">_xlfn.IFS(E793&lt;30,"Young Adult", E793&gt;=50, "Senior",E793&gt;=30,"Adult")</f>
        <v>Young Adult</v>
      </c>
      <c r="G791" s="3" t="s">
        <v>17</v>
      </c>
      <c r="H791" s="3">
        <v>1</v>
      </c>
      <c r="I791" s="4">
        <v>25</v>
      </c>
      <c r="J791">
        <f t="shared" si="24"/>
        <v>25</v>
      </c>
      <c r="K791">
        <f t="shared" si="25"/>
        <v>0.375</v>
      </c>
    </row>
    <row r="792" spans="1:11">
      <c r="A792" s="3">
        <v>791</v>
      </c>
      <c r="B792" s="2">
        <v>45265</v>
      </c>
      <c r="C792" s="3" t="s">
        <v>813</v>
      </c>
      <c r="D792" s="3" t="s">
        <v>16</v>
      </c>
      <c r="E792" s="3">
        <v>51</v>
      </c>
      <c r="F792" s="3" t="str" cm="1">
        <f t="array" ref="F792">_xlfn.IFS(E794&lt;30,"Young Adult", E794&gt;=50, "Senior",E794&gt;=30,"Adult")</f>
        <v>Senior</v>
      </c>
      <c r="G792" s="3" t="s">
        <v>13</v>
      </c>
      <c r="H792" s="3">
        <v>1</v>
      </c>
      <c r="I792" s="4">
        <v>25</v>
      </c>
      <c r="J792">
        <f t="shared" si="24"/>
        <v>25</v>
      </c>
      <c r="K792">
        <f t="shared" si="25"/>
        <v>0.375</v>
      </c>
    </row>
    <row r="793" spans="1:11">
      <c r="A793" s="3">
        <v>792</v>
      </c>
      <c r="B793" s="2">
        <v>45116</v>
      </c>
      <c r="C793" s="3" t="s">
        <v>814</v>
      </c>
      <c r="D793" s="3" t="s">
        <v>16</v>
      </c>
      <c r="E793" s="3">
        <v>20</v>
      </c>
      <c r="F793" s="3" t="str" cm="1">
        <f t="array" ref="F793">_xlfn.IFS(E795&lt;30,"Young Adult", E795&gt;=50, "Senior",E795&gt;=30,"Adult")</f>
        <v>Senior</v>
      </c>
      <c r="G793" s="3" t="s">
        <v>13</v>
      </c>
      <c r="H793" s="3">
        <v>1</v>
      </c>
      <c r="I793" s="4">
        <v>50</v>
      </c>
      <c r="J793">
        <f t="shared" si="24"/>
        <v>50</v>
      </c>
      <c r="K793">
        <f t="shared" si="25"/>
        <v>0.75</v>
      </c>
    </row>
    <row r="794" spans="1:11">
      <c r="A794" s="3">
        <v>793</v>
      </c>
      <c r="B794" s="2">
        <v>44962</v>
      </c>
      <c r="C794" s="3" t="s">
        <v>815</v>
      </c>
      <c r="D794" s="3" t="s">
        <v>12</v>
      </c>
      <c r="E794" s="3">
        <v>54</v>
      </c>
      <c r="F794" s="3" t="str" cm="1">
        <f t="array" ref="F794">_xlfn.IFS(E796&lt;30,"Young Adult", E796&gt;=50, "Senior",E796&gt;=30,"Adult")</f>
        <v>Senior</v>
      </c>
      <c r="G794" s="3" t="s">
        <v>13</v>
      </c>
      <c r="H794" s="3">
        <v>1</v>
      </c>
      <c r="I794" s="4">
        <v>30</v>
      </c>
      <c r="J794">
        <f t="shared" si="24"/>
        <v>30</v>
      </c>
      <c r="K794">
        <f t="shared" si="25"/>
        <v>0.44999999999999996</v>
      </c>
    </row>
    <row r="795" spans="1:11">
      <c r="A795" s="3">
        <v>794</v>
      </c>
      <c r="B795" s="2">
        <v>45186</v>
      </c>
      <c r="C795" s="3" t="s">
        <v>816</v>
      </c>
      <c r="D795" s="3" t="s">
        <v>16</v>
      </c>
      <c r="E795" s="3">
        <v>60</v>
      </c>
      <c r="F795" s="3" t="str" cm="1">
        <f t="array" ref="F795">_xlfn.IFS(E797&lt;30,"Young Adult", E797&gt;=50, "Senior",E797&gt;=30,"Adult")</f>
        <v>Adult</v>
      </c>
      <c r="G795" s="3" t="s">
        <v>13</v>
      </c>
      <c r="H795" s="3">
        <v>1</v>
      </c>
      <c r="I795" s="4">
        <v>300</v>
      </c>
      <c r="J795">
        <f t="shared" si="24"/>
        <v>300</v>
      </c>
      <c r="K795">
        <f t="shared" si="25"/>
        <v>4.5</v>
      </c>
    </row>
    <row r="796" spans="1:11">
      <c r="A796" s="3">
        <v>795</v>
      </c>
      <c r="B796" s="2">
        <v>45258</v>
      </c>
      <c r="C796" s="3" t="s">
        <v>817</v>
      </c>
      <c r="D796" s="3" t="s">
        <v>12</v>
      </c>
      <c r="E796" s="3">
        <v>57</v>
      </c>
      <c r="F796" s="3" t="str" cm="1">
        <f t="array" ref="F796">_xlfn.IFS(E798&lt;30,"Young Adult", E798&gt;=50, "Senior",E798&gt;=30,"Adult")</f>
        <v>Adult</v>
      </c>
      <c r="G796" s="3" t="s">
        <v>20</v>
      </c>
      <c r="H796" s="3">
        <v>1</v>
      </c>
      <c r="I796" s="4">
        <v>300</v>
      </c>
      <c r="J796">
        <f t="shared" si="24"/>
        <v>300</v>
      </c>
      <c r="K796">
        <f t="shared" si="25"/>
        <v>4.5</v>
      </c>
    </row>
    <row r="797" spans="1:11">
      <c r="A797" s="3">
        <v>796</v>
      </c>
      <c r="B797" s="2">
        <v>45101</v>
      </c>
      <c r="C797" s="3" t="s">
        <v>818</v>
      </c>
      <c r="D797" s="3" t="s">
        <v>12</v>
      </c>
      <c r="E797" s="3">
        <v>43</v>
      </c>
      <c r="F797" s="3" t="str" cm="1">
        <f t="array" ref="F797">_xlfn.IFS(E799&lt;30,"Young Adult", E799&gt;=50, "Senior",E799&gt;=30,"Adult")</f>
        <v>Senior</v>
      </c>
      <c r="G797" s="3" t="s">
        <v>13</v>
      </c>
      <c r="H797" s="3">
        <v>4</v>
      </c>
      <c r="I797" s="4">
        <v>30</v>
      </c>
      <c r="J797">
        <f t="shared" si="24"/>
        <v>120</v>
      </c>
      <c r="K797">
        <f t="shared" si="25"/>
        <v>1.7999999999999998</v>
      </c>
    </row>
    <row r="798" spans="1:11">
      <c r="A798" s="3">
        <v>797</v>
      </c>
      <c r="B798" s="2">
        <v>44933</v>
      </c>
      <c r="C798" s="3" t="s">
        <v>819</v>
      </c>
      <c r="D798" s="3" t="s">
        <v>12</v>
      </c>
      <c r="E798" s="3">
        <v>40</v>
      </c>
      <c r="F798" s="3" t="str" cm="1">
        <f t="array" ref="F798">_xlfn.IFS(E800&lt;30,"Young Adult", E800&gt;=50, "Senior",E800&gt;=30,"Adult")</f>
        <v>Senior</v>
      </c>
      <c r="G798" s="3" t="s">
        <v>17</v>
      </c>
      <c r="H798" s="3">
        <v>3</v>
      </c>
      <c r="I798" s="4">
        <v>25</v>
      </c>
      <c r="J798">
        <f t="shared" si="24"/>
        <v>75</v>
      </c>
      <c r="K798">
        <f t="shared" si="25"/>
        <v>1.125</v>
      </c>
    </row>
    <row r="799" spans="1:11">
      <c r="A799" s="3">
        <v>798</v>
      </c>
      <c r="B799" s="2">
        <v>45142</v>
      </c>
      <c r="C799" s="3" t="s">
        <v>820</v>
      </c>
      <c r="D799" s="3" t="s">
        <v>12</v>
      </c>
      <c r="E799" s="3">
        <v>61</v>
      </c>
      <c r="F799" s="3" t="str" cm="1">
        <f t="array" ref="F799">_xlfn.IFS(E801&lt;30,"Young Adult", E801&gt;=50, "Senior",E801&gt;=30,"Adult")</f>
        <v>Adult</v>
      </c>
      <c r="G799" s="3" t="s">
        <v>17</v>
      </c>
      <c r="H799" s="3">
        <v>1</v>
      </c>
      <c r="I799" s="4">
        <v>50</v>
      </c>
      <c r="J799">
        <f t="shared" si="24"/>
        <v>50</v>
      </c>
      <c r="K799">
        <f t="shared" si="25"/>
        <v>0.75</v>
      </c>
    </row>
    <row r="800" spans="1:11">
      <c r="A800" s="3">
        <v>799</v>
      </c>
      <c r="B800" s="2">
        <v>45177</v>
      </c>
      <c r="C800" s="3" t="s">
        <v>821</v>
      </c>
      <c r="D800" s="3" t="s">
        <v>12</v>
      </c>
      <c r="E800" s="3">
        <v>56</v>
      </c>
      <c r="F800" s="3" t="str" cm="1">
        <f t="array" ref="F800">_xlfn.IFS(E802&lt;30,"Young Adult", E802&gt;=50, "Senior",E802&gt;=30,"Adult")</f>
        <v>Young Adult</v>
      </c>
      <c r="G800" s="3" t="s">
        <v>20</v>
      </c>
      <c r="H800" s="3">
        <v>2</v>
      </c>
      <c r="I800" s="4">
        <v>50</v>
      </c>
      <c r="J800">
        <f t="shared" si="24"/>
        <v>100</v>
      </c>
      <c r="K800">
        <f t="shared" si="25"/>
        <v>1.5</v>
      </c>
    </row>
    <row r="801" spans="1:11">
      <c r="A801" s="3">
        <v>800</v>
      </c>
      <c r="B801" s="2">
        <v>44981</v>
      </c>
      <c r="C801" s="3" t="s">
        <v>822</v>
      </c>
      <c r="D801" s="3" t="s">
        <v>12</v>
      </c>
      <c r="E801" s="3">
        <v>32</v>
      </c>
      <c r="F801" s="3" t="str" cm="1">
        <f t="array" ref="F801">_xlfn.IFS(E803&lt;30,"Young Adult", E803&gt;=50, "Senior",E803&gt;=30,"Adult")</f>
        <v>Adult</v>
      </c>
      <c r="G801" s="3" t="s">
        <v>17</v>
      </c>
      <c r="H801" s="3">
        <v>4</v>
      </c>
      <c r="I801" s="4">
        <v>300</v>
      </c>
      <c r="J801">
        <f t="shared" si="24"/>
        <v>1200</v>
      </c>
      <c r="K801">
        <f t="shared" si="25"/>
        <v>18</v>
      </c>
    </row>
    <row r="802" spans="1:11">
      <c r="A802" s="3">
        <v>801</v>
      </c>
      <c r="B802" s="2">
        <v>45148</v>
      </c>
      <c r="C802" s="3" t="s">
        <v>823</v>
      </c>
      <c r="D802" s="3" t="s">
        <v>12</v>
      </c>
      <c r="E802" s="3">
        <v>21</v>
      </c>
      <c r="F802" s="3" t="str" cm="1">
        <f t="array" ref="F802">_xlfn.IFS(E804&lt;30,"Young Adult", E804&gt;=50, "Senior",E804&gt;=30,"Adult")</f>
        <v>Adult</v>
      </c>
      <c r="G802" s="3" t="s">
        <v>17</v>
      </c>
      <c r="H802" s="3">
        <v>4</v>
      </c>
      <c r="I802" s="4">
        <v>50</v>
      </c>
      <c r="J802">
        <f t="shared" si="24"/>
        <v>200</v>
      </c>
      <c r="K802">
        <f t="shared" si="25"/>
        <v>3</v>
      </c>
    </row>
    <row r="803" spans="1:11">
      <c r="A803" s="3">
        <v>802</v>
      </c>
      <c r="B803" s="2">
        <v>45112</v>
      </c>
      <c r="C803" s="3" t="s">
        <v>824</v>
      </c>
      <c r="D803" s="3" t="s">
        <v>16</v>
      </c>
      <c r="E803" s="3">
        <v>46</v>
      </c>
      <c r="F803" s="3" t="str" cm="1">
        <f t="array" ref="F803">_xlfn.IFS(E805&lt;30,"Young Adult", E805&gt;=50, "Senior",E805&gt;=30,"Adult")</f>
        <v>Adult</v>
      </c>
      <c r="G803" s="3" t="s">
        <v>13</v>
      </c>
      <c r="H803" s="3">
        <v>1</v>
      </c>
      <c r="I803" s="4">
        <v>30</v>
      </c>
      <c r="J803">
        <f t="shared" si="24"/>
        <v>30</v>
      </c>
      <c r="K803">
        <f t="shared" si="25"/>
        <v>0.44999999999999996</v>
      </c>
    </row>
    <row r="804" spans="1:11">
      <c r="A804" s="3">
        <v>803</v>
      </c>
      <c r="B804" s="2">
        <v>45252</v>
      </c>
      <c r="C804" s="3" t="s">
        <v>825</v>
      </c>
      <c r="D804" s="3" t="s">
        <v>12</v>
      </c>
      <c r="E804" s="3">
        <v>39</v>
      </c>
      <c r="F804" s="3" t="str" cm="1">
        <f t="array" ref="F804">_xlfn.IFS(E806&lt;30,"Young Adult", E806&gt;=50, "Senior",E806&gt;=30,"Adult")</f>
        <v>Adult</v>
      </c>
      <c r="G804" s="3" t="s">
        <v>17</v>
      </c>
      <c r="H804" s="3">
        <v>4</v>
      </c>
      <c r="I804" s="4">
        <v>25</v>
      </c>
      <c r="J804">
        <f t="shared" si="24"/>
        <v>100</v>
      </c>
      <c r="K804">
        <f t="shared" si="25"/>
        <v>1.5</v>
      </c>
    </row>
    <row r="805" spans="1:11">
      <c r="A805" s="3">
        <v>804</v>
      </c>
      <c r="B805" s="2">
        <v>45162</v>
      </c>
      <c r="C805" s="3" t="s">
        <v>826</v>
      </c>
      <c r="D805" s="3" t="s">
        <v>12</v>
      </c>
      <c r="E805" s="3">
        <v>42</v>
      </c>
      <c r="F805" s="3" t="str" cm="1">
        <f t="array" ref="F805">_xlfn.IFS(E807&lt;30,"Young Adult", E807&gt;=50, "Senior",E807&gt;=30,"Adult")</f>
        <v>Adult</v>
      </c>
      <c r="G805" s="3" t="s">
        <v>20</v>
      </c>
      <c r="H805" s="3">
        <v>1</v>
      </c>
      <c r="I805" s="4">
        <v>30</v>
      </c>
      <c r="J805">
        <f t="shared" si="24"/>
        <v>30</v>
      </c>
      <c r="K805">
        <f t="shared" si="25"/>
        <v>0.44999999999999996</v>
      </c>
    </row>
    <row r="806" spans="1:11">
      <c r="A806" s="3">
        <v>805</v>
      </c>
      <c r="B806" s="2">
        <v>45289</v>
      </c>
      <c r="C806" s="3" t="s">
        <v>827</v>
      </c>
      <c r="D806" s="3" t="s">
        <v>16</v>
      </c>
      <c r="E806" s="3">
        <v>30</v>
      </c>
      <c r="F806" s="3" t="str" cm="1">
        <f t="array" ref="F806">_xlfn.IFS(E808&lt;30,"Young Adult", E808&gt;=50, "Senior",E808&gt;=30,"Adult")</f>
        <v>Senior</v>
      </c>
      <c r="G806" s="3" t="s">
        <v>13</v>
      </c>
      <c r="H806" s="3">
        <v>3</v>
      </c>
      <c r="I806" s="4">
        <v>500</v>
      </c>
      <c r="J806">
        <f t="shared" si="24"/>
        <v>1500</v>
      </c>
      <c r="K806">
        <f t="shared" si="25"/>
        <v>22.5</v>
      </c>
    </row>
    <row r="807" spans="1:11">
      <c r="A807" s="3">
        <v>806</v>
      </c>
      <c r="B807" s="2">
        <v>45005</v>
      </c>
      <c r="C807" s="3" t="s">
        <v>828</v>
      </c>
      <c r="D807" s="3" t="s">
        <v>16</v>
      </c>
      <c r="E807" s="3">
        <v>35</v>
      </c>
      <c r="F807" s="3" t="str" cm="1">
        <f t="array" ref="F807">_xlfn.IFS(E809&lt;30,"Young Adult", E809&gt;=50, "Senior",E809&gt;=30,"Adult")</f>
        <v>Adult</v>
      </c>
      <c r="G807" s="3" t="s">
        <v>13</v>
      </c>
      <c r="H807" s="3">
        <v>3</v>
      </c>
      <c r="I807" s="4">
        <v>300</v>
      </c>
      <c r="J807">
        <f t="shared" si="24"/>
        <v>900</v>
      </c>
      <c r="K807">
        <f t="shared" si="25"/>
        <v>13.5</v>
      </c>
    </row>
    <row r="808" spans="1:11">
      <c r="A808" s="3">
        <v>807</v>
      </c>
      <c r="B808" s="2">
        <v>45149</v>
      </c>
      <c r="C808" s="3" t="s">
        <v>829</v>
      </c>
      <c r="D808" s="3" t="s">
        <v>16</v>
      </c>
      <c r="E808" s="3">
        <v>50</v>
      </c>
      <c r="F808" s="3" t="str" cm="1">
        <f t="array" ref="F808">_xlfn.IFS(E810&lt;30,"Young Adult", E810&gt;=50, "Senior",E810&gt;=30,"Adult")</f>
        <v>Senior</v>
      </c>
      <c r="G808" s="3" t="s">
        <v>20</v>
      </c>
      <c r="H808" s="3">
        <v>4</v>
      </c>
      <c r="I808" s="4">
        <v>50</v>
      </c>
      <c r="J808">
        <f t="shared" si="24"/>
        <v>200</v>
      </c>
      <c r="K808">
        <f t="shared" si="25"/>
        <v>3</v>
      </c>
    </row>
    <row r="809" spans="1:11">
      <c r="A809" s="3">
        <v>808</v>
      </c>
      <c r="B809" s="2">
        <v>45017</v>
      </c>
      <c r="C809" s="3" t="s">
        <v>830</v>
      </c>
      <c r="D809" s="3" t="s">
        <v>12</v>
      </c>
      <c r="E809" s="3">
        <v>33</v>
      </c>
      <c r="F809" s="3" t="str" cm="1">
        <f t="array" ref="F809">_xlfn.IFS(E811&lt;30,"Young Adult", E811&gt;=50, "Senior",E811&gt;=30,"Adult")</f>
        <v>Senior</v>
      </c>
      <c r="G809" s="3" t="s">
        <v>13</v>
      </c>
      <c r="H809" s="3">
        <v>4</v>
      </c>
      <c r="I809" s="4">
        <v>500</v>
      </c>
      <c r="J809">
        <f t="shared" si="24"/>
        <v>2000</v>
      </c>
      <c r="K809">
        <f t="shared" si="25"/>
        <v>30</v>
      </c>
    </row>
    <row r="810" spans="1:11">
      <c r="A810" s="3">
        <v>809</v>
      </c>
      <c r="B810" s="2">
        <v>45194</v>
      </c>
      <c r="C810" s="3" t="s">
        <v>831</v>
      </c>
      <c r="D810" s="3" t="s">
        <v>16</v>
      </c>
      <c r="E810" s="3">
        <v>62</v>
      </c>
      <c r="F810" s="3" t="str" cm="1">
        <f t="array" ref="F810">_xlfn.IFS(E812&lt;30,"Young Adult", E812&gt;=50, "Senior",E812&gt;=30,"Adult")</f>
        <v>Senior</v>
      </c>
      <c r="G810" s="3" t="s">
        <v>13</v>
      </c>
      <c r="H810" s="3">
        <v>2</v>
      </c>
      <c r="I810" s="4">
        <v>50</v>
      </c>
      <c r="J810">
        <f t="shared" si="24"/>
        <v>100</v>
      </c>
      <c r="K810">
        <f t="shared" si="25"/>
        <v>1.5</v>
      </c>
    </row>
    <row r="811" spans="1:11">
      <c r="A811" s="3">
        <v>810</v>
      </c>
      <c r="B811" s="2">
        <v>45260</v>
      </c>
      <c r="C811" s="3" t="s">
        <v>832</v>
      </c>
      <c r="D811" s="3" t="s">
        <v>12</v>
      </c>
      <c r="E811" s="3">
        <v>59</v>
      </c>
      <c r="F811" s="3" t="str" cm="1">
        <f t="array" ref="F811">_xlfn.IFS(E813&lt;30,"Young Adult", E813&gt;=50, "Senior",E813&gt;=30,"Adult")</f>
        <v>Young Adult</v>
      </c>
      <c r="G811" s="3" t="s">
        <v>20</v>
      </c>
      <c r="H811" s="3">
        <v>4</v>
      </c>
      <c r="I811" s="4">
        <v>25</v>
      </c>
      <c r="J811">
        <f t="shared" si="24"/>
        <v>100</v>
      </c>
      <c r="K811">
        <f t="shared" si="25"/>
        <v>1.5</v>
      </c>
    </row>
    <row r="812" spans="1:11">
      <c r="A812" s="3">
        <v>811</v>
      </c>
      <c r="B812" s="2">
        <v>45065</v>
      </c>
      <c r="C812" s="3" t="s">
        <v>833</v>
      </c>
      <c r="D812" s="3" t="s">
        <v>12</v>
      </c>
      <c r="E812" s="3">
        <v>61</v>
      </c>
      <c r="F812" s="3" t="str" cm="1">
        <f t="array" ref="F812">_xlfn.IFS(E814&lt;30,"Young Adult", E814&gt;=50, "Senior",E814&gt;=30,"Adult")</f>
        <v>Senior</v>
      </c>
      <c r="G812" s="3" t="s">
        <v>13</v>
      </c>
      <c r="H812" s="3">
        <v>2</v>
      </c>
      <c r="I812" s="4">
        <v>25</v>
      </c>
      <c r="J812">
        <f t="shared" si="24"/>
        <v>50</v>
      </c>
      <c r="K812">
        <f t="shared" si="25"/>
        <v>0.75</v>
      </c>
    </row>
    <row r="813" spans="1:11">
      <c r="A813" s="3">
        <v>812</v>
      </c>
      <c r="B813" s="2">
        <v>45242</v>
      </c>
      <c r="C813" s="3" t="s">
        <v>834</v>
      </c>
      <c r="D813" s="3" t="s">
        <v>12</v>
      </c>
      <c r="E813" s="3">
        <v>19</v>
      </c>
      <c r="F813" s="3" t="str" cm="1">
        <f t="array" ref="F813">_xlfn.IFS(E815&lt;30,"Young Adult", E815&gt;=50, "Senior",E815&gt;=30,"Adult")</f>
        <v>Senior</v>
      </c>
      <c r="G813" s="3" t="s">
        <v>20</v>
      </c>
      <c r="H813" s="3">
        <v>3</v>
      </c>
      <c r="I813" s="4">
        <v>25</v>
      </c>
      <c r="J813">
        <f t="shared" si="24"/>
        <v>75</v>
      </c>
      <c r="K813">
        <f t="shared" si="25"/>
        <v>1.125</v>
      </c>
    </row>
    <row r="814" spans="1:11">
      <c r="A814" s="3">
        <v>813</v>
      </c>
      <c r="B814" s="2">
        <v>45202</v>
      </c>
      <c r="C814" s="3" t="s">
        <v>835</v>
      </c>
      <c r="D814" s="3" t="s">
        <v>12</v>
      </c>
      <c r="E814" s="3">
        <v>52</v>
      </c>
      <c r="F814" s="3" t="str" cm="1">
        <f t="array" ref="F814">_xlfn.IFS(E816&lt;30,"Young Adult", E816&gt;=50, "Senior",E816&gt;=30,"Adult")</f>
        <v>Senior</v>
      </c>
      <c r="G814" s="3" t="s">
        <v>20</v>
      </c>
      <c r="H814" s="3">
        <v>3</v>
      </c>
      <c r="I814" s="4">
        <v>50</v>
      </c>
      <c r="J814">
        <f t="shared" si="24"/>
        <v>150</v>
      </c>
      <c r="K814">
        <f t="shared" si="25"/>
        <v>2.25</v>
      </c>
    </row>
    <row r="815" spans="1:11">
      <c r="A815" s="3">
        <v>814</v>
      </c>
      <c r="B815" s="2">
        <v>45174</v>
      </c>
      <c r="C815" s="3" t="s">
        <v>836</v>
      </c>
      <c r="D815" s="3" t="s">
        <v>16</v>
      </c>
      <c r="E815" s="3">
        <v>59</v>
      </c>
      <c r="F815" s="3" t="str" cm="1">
        <f t="array" ref="F815">_xlfn.IFS(E817&lt;30,"Young Adult", E817&gt;=50, "Senior",E817&gt;=30,"Adult")</f>
        <v>Adult</v>
      </c>
      <c r="G815" s="3" t="s">
        <v>17</v>
      </c>
      <c r="H815" s="3">
        <v>1</v>
      </c>
      <c r="I815" s="4">
        <v>500</v>
      </c>
      <c r="J815">
        <f t="shared" si="24"/>
        <v>500</v>
      </c>
      <c r="K815">
        <f t="shared" si="25"/>
        <v>7.5</v>
      </c>
    </row>
    <row r="816" spans="1:11">
      <c r="A816" s="3">
        <v>815</v>
      </c>
      <c r="B816" s="2">
        <v>45165</v>
      </c>
      <c r="C816" s="3" t="s">
        <v>837</v>
      </c>
      <c r="D816" s="3" t="s">
        <v>16</v>
      </c>
      <c r="E816" s="3">
        <v>51</v>
      </c>
      <c r="F816" s="3" t="str" cm="1">
        <f t="array" ref="F816">_xlfn.IFS(E818&lt;30,"Young Adult", E818&gt;=50, "Senior",E818&gt;=30,"Adult")</f>
        <v>Adult</v>
      </c>
      <c r="G816" s="3" t="s">
        <v>17</v>
      </c>
      <c r="H816" s="3">
        <v>3</v>
      </c>
      <c r="I816" s="4">
        <v>25</v>
      </c>
      <c r="J816">
        <f t="shared" si="24"/>
        <v>75</v>
      </c>
      <c r="K816">
        <f t="shared" si="25"/>
        <v>1.125</v>
      </c>
    </row>
    <row r="817" spans="1:11">
      <c r="A817" s="3">
        <v>816</v>
      </c>
      <c r="B817" s="2">
        <v>45150</v>
      </c>
      <c r="C817" s="3" t="s">
        <v>838</v>
      </c>
      <c r="D817" s="3" t="s">
        <v>12</v>
      </c>
      <c r="E817" s="3">
        <v>47</v>
      </c>
      <c r="F817" s="3" t="str" cm="1">
        <f t="array" ref="F817">_xlfn.IFS(E819&lt;30,"Young Adult", E819&gt;=50, "Senior",E819&gt;=30,"Adult")</f>
        <v>Adult</v>
      </c>
      <c r="G817" s="3" t="s">
        <v>13</v>
      </c>
      <c r="H817" s="3">
        <v>2</v>
      </c>
      <c r="I817" s="4">
        <v>500</v>
      </c>
      <c r="J817">
        <f t="shared" si="24"/>
        <v>1000</v>
      </c>
      <c r="K817">
        <f t="shared" si="25"/>
        <v>15</v>
      </c>
    </row>
    <row r="818" spans="1:11">
      <c r="A818" s="3">
        <v>817</v>
      </c>
      <c r="B818" s="2">
        <v>45230</v>
      </c>
      <c r="C818" s="3" t="s">
        <v>839</v>
      </c>
      <c r="D818" s="3" t="s">
        <v>12</v>
      </c>
      <c r="E818" s="3">
        <v>30</v>
      </c>
      <c r="F818" s="3" t="str" cm="1">
        <f t="array" ref="F818">_xlfn.IFS(E820&lt;30,"Young Adult", E820&gt;=50, "Senior",E820&gt;=30,"Adult")</f>
        <v>Adult</v>
      </c>
      <c r="G818" s="3" t="s">
        <v>13</v>
      </c>
      <c r="H818" s="3">
        <v>4</v>
      </c>
      <c r="I818" s="4">
        <v>50</v>
      </c>
      <c r="J818">
        <f t="shared" si="24"/>
        <v>200</v>
      </c>
      <c r="K818">
        <f t="shared" si="25"/>
        <v>3</v>
      </c>
    </row>
    <row r="819" spans="1:11">
      <c r="A819" s="3">
        <v>818</v>
      </c>
      <c r="B819" s="2">
        <v>45064</v>
      </c>
      <c r="C819" s="3" t="s">
        <v>840</v>
      </c>
      <c r="D819" s="3" t="s">
        <v>12</v>
      </c>
      <c r="E819" s="3">
        <v>30</v>
      </c>
      <c r="F819" s="3" t="str" cm="1">
        <f t="array" ref="F819">_xlfn.IFS(E821&lt;30,"Young Adult", E821&gt;=50, "Senior",E821&gt;=30,"Adult")</f>
        <v>Adult</v>
      </c>
      <c r="G819" s="3" t="s">
        <v>20</v>
      </c>
      <c r="H819" s="3">
        <v>1</v>
      </c>
      <c r="I819" s="4">
        <v>500</v>
      </c>
      <c r="J819">
        <f t="shared" si="24"/>
        <v>500</v>
      </c>
      <c r="K819">
        <f t="shared" si="25"/>
        <v>7.5</v>
      </c>
    </row>
    <row r="820" spans="1:11">
      <c r="A820" s="3">
        <v>819</v>
      </c>
      <c r="B820" s="2">
        <v>45092</v>
      </c>
      <c r="C820" s="3" t="s">
        <v>841</v>
      </c>
      <c r="D820" s="3" t="s">
        <v>16</v>
      </c>
      <c r="E820" s="3">
        <v>35</v>
      </c>
      <c r="F820" s="3" t="str" cm="1">
        <f t="array" ref="F820">_xlfn.IFS(E822&lt;30,"Young Adult", E822&gt;=50, "Senior",E822&gt;=30,"Adult")</f>
        <v>Adult</v>
      </c>
      <c r="G820" s="3" t="s">
        <v>13</v>
      </c>
      <c r="H820" s="3">
        <v>2</v>
      </c>
      <c r="I820" s="4">
        <v>50</v>
      </c>
      <c r="J820">
        <f t="shared" si="24"/>
        <v>100</v>
      </c>
      <c r="K820">
        <f t="shared" si="25"/>
        <v>1.5</v>
      </c>
    </row>
    <row r="821" spans="1:11">
      <c r="A821" s="3">
        <v>820</v>
      </c>
      <c r="B821" s="2">
        <v>45052</v>
      </c>
      <c r="C821" s="3" t="s">
        <v>842</v>
      </c>
      <c r="D821" s="3" t="s">
        <v>12</v>
      </c>
      <c r="E821" s="3">
        <v>49</v>
      </c>
      <c r="F821" s="3" t="str" cm="1">
        <f t="array" ref="F821">_xlfn.IFS(E823&lt;30,"Young Adult", E823&gt;=50, "Senior",E823&gt;=30,"Adult")</f>
        <v>Senior</v>
      </c>
      <c r="G821" s="3" t="s">
        <v>20</v>
      </c>
      <c r="H821" s="3">
        <v>4</v>
      </c>
      <c r="I821" s="4">
        <v>50</v>
      </c>
      <c r="J821">
        <f t="shared" si="24"/>
        <v>200</v>
      </c>
      <c r="K821">
        <f t="shared" si="25"/>
        <v>3</v>
      </c>
    </row>
    <row r="822" spans="1:11">
      <c r="A822" s="3">
        <v>821</v>
      </c>
      <c r="B822" s="2">
        <v>44971</v>
      </c>
      <c r="C822" s="3" t="s">
        <v>843</v>
      </c>
      <c r="D822" s="3" t="s">
        <v>12</v>
      </c>
      <c r="E822" s="3">
        <v>49</v>
      </c>
      <c r="F822" s="3" t="str" cm="1">
        <f t="array" ref="F822">_xlfn.IFS(E824&lt;30,"Young Adult", E824&gt;=50, "Senior",E824&gt;=30,"Adult")</f>
        <v>Senior</v>
      </c>
      <c r="G822" s="3" t="s">
        <v>20</v>
      </c>
      <c r="H822" s="3">
        <v>1</v>
      </c>
      <c r="I822" s="4">
        <v>300</v>
      </c>
      <c r="J822">
        <f t="shared" si="24"/>
        <v>300</v>
      </c>
      <c r="K822">
        <f t="shared" si="25"/>
        <v>4.5</v>
      </c>
    </row>
    <row r="823" spans="1:11">
      <c r="A823" s="3">
        <v>822</v>
      </c>
      <c r="B823" s="2">
        <v>45069</v>
      </c>
      <c r="C823" s="3" t="s">
        <v>844</v>
      </c>
      <c r="D823" s="3" t="s">
        <v>16</v>
      </c>
      <c r="E823" s="3">
        <v>52</v>
      </c>
      <c r="F823" s="3" t="str" cm="1">
        <f t="array" ref="F823">_xlfn.IFS(E825&lt;30,"Young Adult", E825&gt;=50, "Senior",E825&gt;=30,"Adult")</f>
        <v>Senior</v>
      </c>
      <c r="G823" s="3" t="s">
        <v>13</v>
      </c>
      <c r="H823" s="3">
        <v>3</v>
      </c>
      <c r="I823" s="4">
        <v>50</v>
      </c>
      <c r="J823">
        <f t="shared" si="24"/>
        <v>150</v>
      </c>
      <c r="K823">
        <f t="shared" si="25"/>
        <v>2.25</v>
      </c>
    </row>
    <row r="824" spans="1:11">
      <c r="A824" s="3">
        <v>823</v>
      </c>
      <c r="B824" s="2">
        <v>45157</v>
      </c>
      <c r="C824" s="3" t="s">
        <v>845</v>
      </c>
      <c r="D824" s="3" t="s">
        <v>16</v>
      </c>
      <c r="E824" s="3">
        <v>56</v>
      </c>
      <c r="F824" s="3" t="str" cm="1">
        <f t="array" ref="F824">_xlfn.IFS(E826&lt;30,"Young Adult", E826&gt;=50, "Senior",E826&gt;=30,"Adult")</f>
        <v>Adult</v>
      </c>
      <c r="G824" s="3" t="s">
        <v>20</v>
      </c>
      <c r="H824" s="3">
        <v>2</v>
      </c>
      <c r="I824" s="4">
        <v>50</v>
      </c>
      <c r="J824">
        <f t="shared" si="24"/>
        <v>100</v>
      </c>
      <c r="K824">
        <f t="shared" si="25"/>
        <v>1.5</v>
      </c>
    </row>
    <row r="825" spans="1:11">
      <c r="A825" s="3">
        <v>824</v>
      </c>
      <c r="B825" s="2">
        <v>45051</v>
      </c>
      <c r="C825" s="3" t="s">
        <v>846</v>
      </c>
      <c r="D825" s="3" t="s">
        <v>12</v>
      </c>
      <c r="E825" s="3">
        <v>63</v>
      </c>
      <c r="F825" s="3" t="str" cm="1">
        <f t="array" ref="F825">_xlfn.IFS(E827&lt;30,"Young Adult", E827&gt;=50, "Senior",E827&gt;=30,"Adult")</f>
        <v>Adult</v>
      </c>
      <c r="G825" s="3" t="s">
        <v>17</v>
      </c>
      <c r="H825" s="3">
        <v>4</v>
      </c>
      <c r="I825" s="4">
        <v>30</v>
      </c>
      <c r="J825">
        <f t="shared" si="24"/>
        <v>120</v>
      </c>
      <c r="K825">
        <f t="shared" si="25"/>
        <v>1.7999999999999998</v>
      </c>
    </row>
    <row r="826" spans="1:11">
      <c r="A826" s="3">
        <v>825</v>
      </c>
      <c r="B826" s="2">
        <v>45164</v>
      </c>
      <c r="C826" s="3" t="s">
        <v>847</v>
      </c>
      <c r="D826" s="3" t="s">
        <v>16</v>
      </c>
      <c r="E826" s="3">
        <v>46</v>
      </c>
      <c r="F826" s="3" t="str" cm="1">
        <f t="array" ref="F826">_xlfn.IFS(E828&lt;30,"Young Adult", E828&gt;=50, "Senior",E828&gt;=30,"Adult")</f>
        <v>Senior</v>
      </c>
      <c r="G826" s="3" t="s">
        <v>13</v>
      </c>
      <c r="H826" s="3">
        <v>1</v>
      </c>
      <c r="I826" s="4">
        <v>25</v>
      </c>
      <c r="J826">
        <f t="shared" si="24"/>
        <v>25</v>
      </c>
      <c r="K826">
        <f t="shared" si="25"/>
        <v>0.375</v>
      </c>
    </row>
    <row r="827" spans="1:11">
      <c r="A827" s="3">
        <v>826</v>
      </c>
      <c r="B827" s="2">
        <v>45218</v>
      </c>
      <c r="C827" s="3" t="s">
        <v>848</v>
      </c>
      <c r="D827" s="3" t="s">
        <v>16</v>
      </c>
      <c r="E827" s="3">
        <v>46</v>
      </c>
      <c r="F827" s="3" t="str" cm="1">
        <f t="array" ref="F827">_xlfn.IFS(E829&lt;30,"Young Adult", E829&gt;=50, "Senior",E829&gt;=30,"Adult")</f>
        <v>Adult</v>
      </c>
      <c r="G827" s="3" t="s">
        <v>17</v>
      </c>
      <c r="H827" s="3">
        <v>1</v>
      </c>
      <c r="I827" s="4">
        <v>300</v>
      </c>
      <c r="J827">
        <f t="shared" si="24"/>
        <v>300</v>
      </c>
      <c r="K827">
        <f t="shared" si="25"/>
        <v>4.5</v>
      </c>
    </row>
    <row r="828" spans="1:11">
      <c r="A828" s="3">
        <v>827</v>
      </c>
      <c r="B828" s="2">
        <v>45239</v>
      </c>
      <c r="C828" s="3" t="s">
        <v>849</v>
      </c>
      <c r="D828" s="3" t="s">
        <v>12</v>
      </c>
      <c r="E828" s="3">
        <v>61</v>
      </c>
      <c r="F828" s="3" t="str" cm="1">
        <f t="array" ref="F828">_xlfn.IFS(E830&lt;30,"Young Adult", E830&gt;=50, "Senior",E830&gt;=30,"Adult")</f>
        <v>Senior</v>
      </c>
      <c r="G828" s="3" t="s">
        <v>13</v>
      </c>
      <c r="H828" s="3">
        <v>3</v>
      </c>
      <c r="I828" s="4">
        <v>300</v>
      </c>
      <c r="J828">
        <f t="shared" si="24"/>
        <v>900</v>
      </c>
      <c r="K828">
        <f t="shared" si="25"/>
        <v>13.5</v>
      </c>
    </row>
    <row r="829" spans="1:11">
      <c r="A829" s="3">
        <v>828</v>
      </c>
      <c r="B829" s="2">
        <v>45269</v>
      </c>
      <c r="C829" s="3" t="s">
        <v>850</v>
      </c>
      <c r="D829" s="3" t="s">
        <v>16</v>
      </c>
      <c r="E829" s="3">
        <v>33</v>
      </c>
      <c r="F829" s="3" t="str" cm="1">
        <f t="array" ref="F829">_xlfn.IFS(E831&lt;30,"Young Adult", E831&gt;=50, "Senior",E831&gt;=30,"Adult")</f>
        <v>Senior</v>
      </c>
      <c r="G829" s="3" t="s">
        <v>20</v>
      </c>
      <c r="H829" s="3">
        <v>4</v>
      </c>
      <c r="I829" s="4">
        <v>300</v>
      </c>
      <c r="J829">
        <f t="shared" si="24"/>
        <v>1200</v>
      </c>
      <c r="K829">
        <f t="shared" si="25"/>
        <v>18</v>
      </c>
    </row>
    <row r="830" spans="1:11">
      <c r="A830" s="3">
        <v>829</v>
      </c>
      <c r="B830" s="2">
        <v>45121</v>
      </c>
      <c r="C830" s="3" t="s">
        <v>851</v>
      </c>
      <c r="D830" s="3" t="s">
        <v>12</v>
      </c>
      <c r="E830" s="3">
        <v>61</v>
      </c>
      <c r="F830" s="3" t="str" cm="1">
        <f t="array" ref="F830">_xlfn.IFS(E832&lt;30,"Young Adult", E832&gt;=50, "Senior",E832&gt;=30,"Adult")</f>
        <v>Young Adult</v>
      </c>
      <c r="G830" s="3" t="s">
        <v>13</v>
      </c>
      <c r="H830" s="3">
        <v>3</v>
      </c>
      <c r="I830" s="4">
        <v>30</v>
      </c>
      <c r="J830">
        <f t="shared" si="24"/>
        <v>90</v>
      </c>
      <c r="K830">
        <f t="shared" si="25"/>
        <v>1.3499999999999999</v>
      </c>
    </row>
    <row r="831" spans="1:11">
      <c r="A831" s="3">
        <v>830</v>
      </c>
      <c r="B831" s="2">
        <v>45099</v>
      </c>
      <c r="C831" s="3" t="s">
        <v>852</v>
      </c>
      <c r="D831" s="3" t="s">
        <v>16</v>
      </c>
      <c r="E831" s="3">
        <v>64</v>
      </c>
      <c r="F831" s="3" t="str" cm="1">
        <f t="array" ref="F831">_xlfn.IFS(E833&lt;30,"Young Adult", E833&gt;=50, "Senior",E833&gt;=30,"Adult")</f>
        <v>Adult</v>
      </c>
      <c r="G831" s="3" t="s">
        <v>17</v>
      </c>
      <c r="H831" s="3">
        <v>3</v>
      </c>
      <c r="I831" s="4">
        <v>50</v>
      </c>
      <c r="J831">
        <f t="shared" si="24"/>
        <v>150</v>
      </c>
      <c r="K831">
        <f t="shared" si="25"/>
        <v>2.25</v>
      </c>
    </row>
    <row r="832" spans="1:11">
      <c r="A832" s="3">
        <v>831</v>
      </c>
      <c r="B832" s="2">
        <v>44941</v>
      </c>
      <c r="C832" s="3" t="s">
        <v>853</v>
      </c>
      <c r="D832" s="3" t="s">
        <v>12</v>
      </c>
      <c r="E832" s="3">
        <v>27</v>
      </c>
      <c r="F832" s="3" t="str" cm="1">
        <f t="array" ref="F832">_xlfn.IFS(E834&lt;30,"Young Adult", E834&gt;=50, "Senior",E834&gt;=30,"Adult")</f>
        <v>Adult</v>
      </c>
      <c r="G832" s="3" t="s">
        <v>20</v>
      </c>
      <c r="H832" s="3">
        <v>4</v>
      </c>
      <c r="I832" s="4">
        <v>25</v>
      </c>
      <c r="J832">
        <f t="shared" si="24"/>
        <v>100</v>
      </c>
      <c r="K832">
        <f t="shared" si="25"/>
        <v>1.5</v>
      </c>
    </row>
    <row r="833" spans="1:11">
      <c r="A833" s="3">
        <v>832</v>
      </c>
      <c r="B833" s="2">
        <v>45180</v>
      </c>
      <c r="C833" s="3" t="s">
        <v>854</v>
      </c>
      <c r="D833" s="3" t="s">
        <v>12</v>
      </c>
      <c r="E833" s="3">
        <v>47</v>
      </c>
      <c r="F833" s="3" t="str" cm="1">
        <f t="array" ref="F833">_xlfn.IFS(E835&lt;30,"Young Adult", E835&gt;=50, "Senior",E835&gt;=30,"Adult")</f>
        <v>Senior</v>
      </c>
      <c r="G833" s="3" t="s">
        <v>13</v>
      </c>
      <c r="H833" s="3">
        <v>4</v>
      </c>
      <c r="I833" s="4">
        <v>500</v>
      </c>
      <c r="J833">
        <f t="shared" si="24"/>
        <v>2000</v>
      </c>
      <c r="K833">
        <f t="shared" si="25"/>
        <v>30</v>
      </c>
    </row>
    <row r="834" spans="1:11">
      <c r="A834" s="3">
        <v>833</v>
      </c>
      <c r="B834" s="2">
        <v>45093</v>
      </c>
      <c r="C834" s="3" t="s">
        <v>855</v>
      </c>
      <c r="D834" s="3" t="s">
        <v>12</v>
      </c>
      <c r="E834" s="3">
        <v>42</v>
      </c>
      <c r="F834" s="3" t="str" cm="1">
        <f t="array" ref="F834">_xlfn.IFS(E836&lt;30,"Young Adult", E836&gt;=50, "Senior",E836&gt;=30,"Adult")</f>
        <v>Adult</v>
      </c>
      <c r="G834" s="3" t="s">
        <v>13</v>
      </c>
      <c r="H834" s="3">
        <v>4</v>
      </c>
      <c r="I834" s="4">
        <v>50</v>
      </c>
      <c r="J834">
        <f t="shared" ref="J834:J897" si="26">H834*I834</f>
        <v>200</v>
      </c>
      <c r="K834">
        <f t="shared" ref="K834:K897" si="27">J834*$N$3</f>
        <v>3</v>
      </c>
    </row>
    <row r="835" spans="1:11">
      <c r="A835" s="3">
        <v>834</v>
      </c>
      <c r="B835" s="2">
        <v>45020</v>
      </c>
      <c r="C835" s="3" t="s">
        <v>856</v>
      </c>
      <c r="D835" s="3" t="s">
        <v>16</v>
      </c>
      <c r="E835" s="3">
        <v>56</v>
      </c>
      <c r="F835" s="3" t="str" cm="1">
        <f t="array" ref="F835">_xlfn.IFS(E837&lt;30,"Young Adult", E837&gt;=50, "Senior",E837&gt;=30,"Adult")</f>
        <v>Young Adult</v>
      </c>
      <c r="G835" s="3" t="s">
        <v>13</v>
      </c>
      <c r="H835" s="3">
        <v>2</v>
      </c>
      <c r="I835" s="4">
        <v>30</v>
      </c>
      <c r="J835">
        <f t="shared" si="26"/>
        <v>60</v>
      </c>
      <c r="K835">
        <f t="shared" si="27"/>
        <v>0.89999999999999991</v>
      </c>
    </row>
    <row r="836" spans="1:11">
      <c r="A836" s="3">
        <v>835</v>
      </c>
      <c r="B836" s="2">
        <v>45176</v>
      </c>
      <c r="C836" s="3" t="s">
        <v>857</v>
      </c>
      <c r="D836" s="3" t="s">
        <v>12</v>
      </c>
      <c r="E836" s="3">
        <v>37</v>
      </c>
      <c r="F836" s="3" t="str" cm="1">
        <f t="array" ref="F836">_xlfn.IFS(E838&lt;30,"Young Adult", E838&gt;=50, "Senior",E838&gt;=30,"Adult")</f>
        <v>Young Adult</v>
      </c>
      <c r="G836" s="3" t="s">
        <v>17</v>
      </c>
      <c r="H836" s="3">
        <v>4</v>
      </c>
      <c r="I836" s="4">
        <v>50</v>
      </c>
      <c r="J836">
        <f t="shared" si="26"/>
        <v>200</v>
      </c>
      <c r="K836">
        <f t="shared" si="27"/>
        <v>3</v>
      </c>
    </row>
    <row r="837" spans="1:11">
      <c r="A837" s="3">
        <v>836</v>
      </c>
      <c r="B837" s="2">
        <v>45035</v>
      </c>
      <c r="C837" s="3" t="s">
        <v>858</v>
      </c>
      <c r="D837" s="3" t="s">
        <v>16</v>
      </c>
      <c r="E837" s="3">
        <v>22</v>
      </c>
      <c r="F837" s="3" t="str" cm="1">
        <f t="array" ref="F837">_xlfn.IFS(E839&lt;30,"Young Adult", E839&gt;=50, "Senior",E839&gt;=30,"Adult")</f>
        <v>Adult</v>
      </c>
      <c r="G837" s="3" t="s">
        <v>17</v>
      </c>
      <c r="H837" s="3">
        <v>1</v>
      </c>
      <c r="I837" s="4">
        <v>50</v>
      </c>
      <c r="J837">
        <f t="shared" si="26"/>
        <v>50</v>
      </c>
      <c r="K837">
        <f t="shared" si="27"/>
        <v>0.75</v>
      </c>
    </row>
    <row r="838" spans="1:11">
      <c r="A838" s="3">
        <v>837</v>
      </c>
      <c r="B838" s="2">
        <v>45108</v>
      </c>
      <c r="C838" s="3" t="s">
        <v>859</v>
      </c>
      <c r="D838" s="3" t="s">
        <v>12</v>
      </c>
      <c r="E838" s="3">
        <v>18</v>
      </c>
      <c r="F838" s="3" t="str" cm="1">
        <f t="array" ref="F838">_xlfn.IFS(E840&lt;30,"Young Adult", E840&gt;=50, "Senior",E840&gt;=30,"Adult")</f>
        <v>Young Adult</v>
      </c>
      <c r="G838" s="3" t="s">
        <v>13</v>
      </c>
      <c r="H838" s="3">
        <v>3</v>
      </c>
      <c r="I838" s="4">
        <v>30</v>
      </c>
      <c r="J838">
        <f t="shared" si="26"/>
        <v>90</v>
      </c>
      <c r="K838">
        <f t="shared" si="27"/>
        <v>1.3499999999999999</v>
      </c>
    </row>
    <row r="839" spans="1:11">
      <c r="A839" s="3">
        <v>838</v>
      </c>
      <c r="B839" s="2">
        <v>45059</v>
      </c>
      <c r="C839" s="3" t="s">
        <v>860</v>
      </c>
      <c r="D839" s="3" t="s">
        <v>12</v>
      </c>
      <c r="E839" s="3">
        <v>47</v>
      </c>
      <c r="F839" s="3" t="str" cm="1">
        <f t="array" ref="F839">_xlfn.IFS(E841&lt;30,"Young Adult", E841&gt;=50, "Senior",E841&gt;=30,"Adult")</f>
        <v>Senior</v>
      </c>
      <c r="G839" s="3" t="s">
        <v>20</v>
      </c>
      <c r="H839" s="3">
        <v>2</v>
      </c>
      <c r="I839" s="4">
        <v>300</v>
      </c>
      <c r="J839">
        <f t="shared" si="26"/>
        <v>600</v>
      </c>
      <c r="K839">
        <f t="shared" si="27"/>
        <v>9</v>
      </c>
    </row>
    <row r="840" spans="1:11">
      <c r="A840" s="3">
        <v>839</v>
      </c>
      <c r="B840" s="2">
        <v>45101</v>
      </c>
      <c r="C840" s="3" t="s">
        <v>861</v>
      </c>
      <c r="D840" s="3" t="s">
        <v>16</v>
      </c>
      <c r="E840" s="3">
        <v>20</v>
      </c>
      <c r="F840" s="3" t="str" cm="1">
        <f t="array" ref="F840">_xlfn.IFS(E842&lt;30,"Young Adult", E842&gt;=50, "Senior",E842&gt;=30,"Adult")</f>
        <v>Adult</v>
      </c>
      <c r="G840" s="3" t="s">
        <v>20</v>
      </c>
      <c r="H840" s="3">
        <v>4</v>
      </c>
      <c r="I840" s="4">
        <v>300</v>
      </c>
      <c r="J840">
        <f t="shared" si="26"/>
        <v>1200</v>
      </c>
      <c r="K840">
        <f t="shared" si="27"/>
        <v>18</v>
      </c>
    </row>
    <row r="841" spans="1:11">
      <c r="A841" s="3">
        <v>840</v>
      </c>
      <c r="B841" s="2">
        <v>45070</v>
      </c>
      <c r="C841" s="3" t="s">
        <v>862</v>
      </c>
      <c r="D841" s="3" t="s">
        <v>12</v>
      </c>
      <c r="E841" s="3">
        <v>62</v>
      </c>
      <c r="F841" s="3" t="str" cm="1">
        <f t="array" ref="F841">_xlfn.IFS(E843&lt;30,"Young Adult", E843&gt;=50, "Senior",E843&gt;=30,"Adult")</f>
        <v>Adult</v>
      </c>
      <c r="G841" s="3" t="s">
        <v>17</v>
      </c>
      <c r="H841" s="3">
        <v>2</v>
      </c>
      <c r="I841" s="4">
        <v>25</v>
      </c>
      <c r="J841">
        <f t="shared" si="26"/>
        <v>50</v>
      </c>
      <c r="K841">
        <f t="shared" si="27"/>
        <v>0.75</v>
      </c>
    </row>
    <row r="842" spans="1:11">
      <c r="A842" s="3">
        <v>841</v>
      </c>
      <c r="B842" s="2">
        <v>45232</v>
      </c>
      <c r="C842" s="3" t="s">
        <v>863</v>
      </c>
      <c r="D842" s="3" t="s">
        <v>12</v>
      </c>
      <c r="E842" s="3">
        <v>31</v>
      </c>
      <c r="F842" s="3" t="str" cm="1">
        <f t="array" ref="F842">_xlfn.IFS(E844&lt;30,"Young Adult", E844&gt;=50, "Senior",E844&gt;=30,"Adult")</f>
        <v>Young Adult</v>
      </c>
      <c r="G842" s="3" t="s">
        <v>20</v>
      </c>
      <c r="H842" s="3">
        <v>4</v>
      </c>
      <c r="I842" s="4">
        <v>25</v>
      </c>
      <c r="J842">
        <f t="shared" si="26"/>
        <v>100</v>
      </c>
      <c r="K842">
        <f t="shared" si="27"/>
        <v>1.5</v>
      </c>
    </row>
    <row r="843" spans="1:11">
      <c r="A843" s="3">
        <v>842</v>
      </c>
      <c r="B843" s="2">
        <v>45286</v>
      </c>
      <c r="C843" s="3" t="s">
        <v>864</v>
      </c>
      <c r="D843" s="3" t="s">
        <v>16</v>
      </c>
      <c r="E843" s="3">
        <v>47</v>
      </c>
      <c r="F843" s="3" t="str" cm="1">
        <f t="array" ref="F843">_xlfn.IFS(E845&lt;30,"Young Adult", E845&gt;=50, "Senior",E845&gt;=30,"Adult")</f>
        <v>Adult</v>
      </c>
      <c r="G843" s="3" t="s">
        <v>17</v>
      </c>
      <c r="H843" s="3">
        <v>2</v>
      </c>
      <c r="I843" s="4">
        <v>300</v>
      </c>
      <c r="J843">
        <f t="shared" si="26"/>
        <v>600</v>
      </c>
      <c r="K843">
        <f t="shared" si="27"/>
        <v>9</v>
      </c>
    </row>
    <row r="844" spans="1:11">
      <c r="A844" s="3">
        <v>843</v>
      </c>
      <c r="B844" s="2">
        <v>45068</v>
      </c>
      <c r="C844" s="3" t="s">
        <v>865</v>
      </c>
      <c r="D844" s="3" t="s">
        <v>12</v>
      </c>
      <c r="E844" s="3">
        <v>21</v>
      </c>
      <c r="F844" s="3" t="str" cm="1">
        <f t="array" ref="F844">_xlfn.IFS(E846&lt;30,"Young Adult", E846&gt;=50, "Senior",E846&gt;=30,"Adult")</f>
        <v>Senior</v>
      </c>
      <c r="G844" s="3" t="s">
        <v>13</v>
      </c>
      <c r="H844" s="3">
        <v>3</v>
      </c>
      <c r="I844" s="4">
        <v>500</v>
      </c>
      <c r="J844">
        <f t="shared" si="26"/>
        <v>1500</v>
      </c>
      <c r="K844">
        <f t="shared" si="27"/>
        <v>22.5</v>
      </c>
    </row>
    <row r="845" spans="1:11">
      <c r="A845" s="3">
        <v>844</v>
      </c>
      <c r="B845" s="2">
        <v>45211</v>
      </c>
      <c r="C845" s="3" t="s">
        <v>866</v>
      </c>
      <c r="D845" s="3" t="s">
        <v>12</v>
      </c>
      <c r="E845" s="3">
        <v>35</v>
      </c>
      <c r="F845" s="3" t="str" cm="1">
        <f t="array" ref="F845">_xlfn.IFS(E847&lt;30,"Young Adult", E847&gt;=50, "Senior",E847&gt;=30,"Adult")</f>
        <v>Adult</v>
      </c>
      <c r="G845" s="3" t="s">
        <v>17</v>
      </c>
      <c r="H845" s="3">
        <v>3</v>
      </c>
      <c r="I845" s="4">
        <v>50</v>
      </c>
      <c r="J845">
        <f t="shared" si="26"/>
        <v>150</v>
      </c>
      <c r="K845">
        <f t="shared" si="27"/>
        <v>2.25</v>
      </c>
    </row>
    <row r="846" spans="1:11">
      <c r="A846" s="3">
        <v>845</v>
      </c>
      <c r="B846" s="2">
        <v>44932</v>
      </c>
      <c r="C846" s="3" t="s">
        <v>867</v>
      </c>
      <c r="D846" s="3" t="s">
        <v>12</v>
      </c>
      <c r="E846" s="3">
        <v>54</v>
      </c>
      <c r="F846" s="3" t="str" cm="1">
        <f t="array" ref="F846">_xlfn.IFS(E848&lt;30,"Young Adult", E848&gt;=50, "Senior",E848&gt;=30,"Adult")</f>
        <v>Young Adult</v>
      </c>
      <c r="G846" s="3" t="s">
        <v>17</v>
      </c>
      <c r="H846" s="3">
        <v>1</v>
      </c>
      <c r="I846" s="4">
        <v>500</v>
      </c>
      <c r="J846">
        <f t="shared" si="26"/>
        <v>500</v>
      </c>
      <c r="K846">
        <f t="shared" si="27"/>
        <v>7.5</v>
      </c>
    </row>
    <row r="847" spans="1:11">
      <c r="A847" s="3">
        <v>846</v>
      </c>
      <c r="B847" s="2">
        <v>45191</v>
      </c>
      <c r="C847" s="3" t="s">
        <v>868</v>
      </c>
      <c r="D847" s="3" t="s">
        <v>12</v>
      </c>
      <c r="E847" s="3">
        <v>42</v>
      </c>
      <c r="F847" s="3" t="str" cm="1">
        <f t="array" ref="F847">_xlfn.IFS(E849&lt;30,"Young Adult", E849&gt;=50, "Senior",E849&gt;=30,"Adult")</f>
        <v>Senior</v>
      </c>
      <c r="G847" s="3" t="s">
        <v>13</v>
      </c>
      <c r="H847" s="3">
        <v>1</v>
      </c>
      <c r="I847" s="4">
        <v>50</v>
      </c>
      <c r="J847">
        <f t="shared" si="26"/>
        <v>50</v>
      </c>
      <c r="K847">
        <f t="shared" si="27"/>
        <v>0.75</v>
      </c>
    </row>
    <row r="848" spans="1:11">
      <c r="A848" s="3">
        <v>847</v>
      </c>
      <c r="B848" s="2">
        <v>45024</v>
      </c>
      <c r="C848" s="3" t="s">
        <v>869</v>
      </c>
      <c r="D848" s="3" t="s">
        <v>16</v>
      </c>
      <c r="E848" s="3">
        <v>18</v>
      </c>
      <c r="F848" s="3" t="str" cm="1">
        <f t="array" ref="F848">_xlfn.IFS(E850&lt;30,"Young Adult", E850&gt;=50, "Senior",E850&gt;=30,"Adult")</f>
        <v>Adult</v>
      </c>
      <c r="G848" s="3" t="s">
        <v>20</v>
      </c>
      <c r="H848" s="3">
        <v>4</v>
      </c>
      <c r="I848" s="4">
        <v>300</v>
      </c>
      <c r="J848">
        <f t="shared" si="26"/>
        <v>1200</v>
      </c>
      <c r="K848">
        <f t="shared" si="27"/>
        <v>18</v>
      </c>
    </row>
    <row r="849" spans="1:11">
      <c r="A849" s="3">
        <v>848</v>
      </c>
      <c r="B849" s="2">
        <v>44970</v>
      </c>
      <c r="C849" s="3" t="s">
        <v>870</v>
      </c>
      <c r="D849" s="3" t="s">
        <v>16</v>
      </c>
      <c r="E849" s="3">
        <v>63</v>
      </c>
      <c r="F849" s="3" t="str" cm="1">
        <f t="array" ref="F849">_xlfn.IFS(E851&lt;30,"Young Adult", E851&gt;=50, "Senior",E851&gt;=30,"Adult")</f>
        <v>Young Adult</v>
      </c>
      <c r="G849" s="3" t="s">
        <v>17</v>
      </c>
      <c r="H849" s="3">
        <v>3</v>
      </c>
      <c r="I849" s="4">
        <v>25</v>
      </c>
      <c r="J849">
        <f t="shared" si="26"/>
        <v>75</v>
      </c>
      <c r="K849">
        <f t="shared" si="27"/>
        <v>1.125</v>
      </c>
    </row>
    <row r="850" spans="1:11">
      <c r="A850" s="3">
        <v>849</v>
      </c>
      <c r="B850" s="2">
        <v>45050</v>
      </c>
      <c r="C850" s="3" t="s">
        <v>871</v>
      </c>
      <c r="D850" s="3" t="s">
        <v>12</v>
      </c>
      <c r="E850" s="3">
        <v>32</v>
      </c>
      <c r="F850" s="3" t="str" cm="1">
        <f t="array" ref="F850">_xlfn.IFS(E852&lt;30,"Young Adult", E852&gt;=50, "Senior",E852&gt;=30,"Adult")</f>
        <v>Adult</v>
      </c>
      <c r="G850" s="3" t="s">
        <v>17</v>
      </c>
      <c r="H850" s="3">
        <v>2</v>
      </c>
      <c r="I850" s="4">
        <v>25</v>
      </c>
      <c r="J850">
        <f t="shared" si="26"/>
        <v>50</v>
      </c>
      <c r="K850">
        <f t="shared" si="27"/>
        <v>0.75</v>
      </c>
    </row>
    <row r="851" spans="1:11">
      <c r="A851" s="3">
        <v>850</v>
      </c>
      <c r="B851" s="2">
        <v>45135</v>
      </c>
      <c r="C851" s="3" t="s">
        <v>872</v>
      </c>
      <c r="D851" s="3" t="s">
        <v>16</v>
      </c>
      <c r="E851" s="3">
        <v>26</v>
      </c>
      <c r="F851" s="3" t="str" cm="1">
        <f t="array" ref="F851">_xlfn.IFS(E853&lt;30,"Young Adult", E853&gt;=50, "Senior",E853&gt;=30,"Adult")</f>
        <v>Adult</v>
      </c>
      <c r="G851" s="3" t="s">
        <v>13</v>
      </c>
      <c r="H851" s="3">
        <v>2</v>
      </c>
      <c r="I851" s="4">
        <v>500</v>
      </c>
      <c r="J851">
        <f t="shared" si="26"/>
        <v>1000</v>
      </c>
      <c r="K851">
        <f t="shared" si="27"/>
        <v>15</v>
      </c>
    </row>
    <row r="852" spans="1:11">
      <c r="A852" s="3">
        <v>851</v>
      </c>
      <c r="B852" s="2">
        <v>45177</v>
      </c>
      <c r="C852" s="3" t="s">
        <v>873</v>
      </c>
      <c r="D852" s="3" t="s">
        <v>12</v>
      </c>
      <c r="E852" s="3">
        <v>32</v>
      </c>
      <c r="F852" s="3" t="str" cm="1">
        <f t="array" ref="F852">_xlfn.IFS(E854&lt;30,"Young Adult", E854&gt;=50, "Senior",E854&gt;=30,"Adult")</f>
        <v>Young Adult</v>
      </c>
      <c r="G852" s="3" t="s">
        <v>20</v>
      </c>
      <c r="H852" s="3">
        <v>2</v>
      </c>
      <c r="I852" s="4">
        <v>25</v>
      </c>
      <c r="J852">
        <f t="shared" si="26"/>
        <v>50</v>
      </c>
      <c r="K852">
        <f t="shared" si="27"/>
        <v>0.75</v>
      </c>
    </row>
    <row r="853" spans="1:11">
      <c r="A853" s="3">
        <v>852</v>
      </c>
      <c r="B853" s="2">
        <v>45211</v>
      </c>
      <c r="C853" s="3" t="s">
        <v>874</v>
      </c>
      <c r="D853" s="3" t="s">
        <v>16</v>
      </c>
      <c r="E853" s="3">
        <v>41</v>
      </c>
      <c r="F853" s="3" t="str" cm="1">
        <f t="array" ref="F853">_xlfn.IFS(E855&lt;30,"Young Adult", E855&gt;=50, "Senior",E855&gt;=30,"Adult")</f>
        <v>Young Adult</v>
      </c>
      <c r="G853" s="3" t="s">
        <v>17</v>
      </c>
      <c r="H853" s="3">
        <v>1</v>
      </c>
      <c r="I853" s="4">
        <v>300</v>
      </c>
      <c r="J853">
        <f t="shared" si="26"/>
        <v>300</v>
      </c>
      <c r="K853">
        <f t="shared" si="27"/>
        <v>4.5</v>
      </c>
    </row>
    <row r="854" spans="1:11">
      <c r="A854" s="3">
        <v>853</v>
      </c>
      <c r="B854" s="2">
        <v>45050</v>
      </c>
      <c r="C854" s="3" t="s">
        <v>875</v>
      </c>
      <c r="D854" s="3" t="s">
        <v>12</v>
      </c>
      <c r="E854" s="3">
        <v>21</v>
      </c>
      <c r="F854" s="3" t="str" cm="1">
        <f t="array" ref="F854">_xlfn.IFS(E856&lt;30,"Young Adult", E856&gt;=50, "Senior",E856&gt;=30,"Adult")</f>
        <v>Senior</v>
      </c>
      <c r="G854" s="3" t="s">
        <v>13</v>
      </c>
      <c r="H854" s="3">
        <v>2</v>
      </c>
      <c r="I854" s="4">
        <v>500</v>
      </c>
      <c r="J854">
        <f t="shared" si="26"/>
        <v>1000</v>
      </c>
      <c r="K854">
        <f t="shared" si="27"/>
        <v>15</v>
      </c>
    </row>
    <row r="855" spans="1:11">
      <c r="A855" s="3">
        <v>854</v>
      </c>
      <c r="B855" s="2">
        <v>45280</v>
      </c>
      <c r="C855" s="3" t="s">
        <v>876</v>
      </c>
      <c r="D855" s="3" t="s">
        <v>12</v>
      </c>
      <c r="E855" s="3">
        <v>29</v>
      </c>
      <c r="F855" s="3" t="str" cm="1">
        <f t="array" ref="F855">_xlfn.IFS(E857&lt;30,"Young Adult", E857&gt;=50, "Senior",E857&gt;=30,"Adult")</f>
        <v>Senior</v>
      </c>
      <c r="G855" s="3" t="s">
        <v>17</v>
      </c>
      <c r="H855" s="3">
        <v>1</v>
      </c>
      <c r="I855" s="4">
        <v>50</v>
      </c>
      <c r="J855">
        <f t="shared" si="26"/>
        <v>50</v>
      </c>
      <c r="K855">
        <f t="shared" si="27"/>
        <v>0.75</v>
      </c>
    </row>
    <row r="856" spans="1:11">
      <c r="A856" s="3">
        <v>855</v>
      </c>
      <c r="B856" s="2">
        <v>45170</v>
      </c>
      <c r="C856" s="3" t="s">
        <v>877</v>
      </c>
      <c r="D856" s="3" t="s">
        <v>12</v>
      </c>
      <c r="E856" s="3">
        <v>54</v>
      </c>
      <c r="F856" s="3" t="str" cm="1">
        <f t="array" ref="F856">_xlfn.IFS(E858&lt;30,"Young Adult", E858&gt;=50, "Senior",E858&gt;=30,"Adult")</f>
        <v>Senior</v>
      </c>
      <c r="G856" s="3" t="s">
        <v>13</v>
      </c>
      <c r="H856" s="3">
        <v>1</v>
      </c>
      <c r="I856" s="4">
        <v>25</v>
      </c>
      <c r="J856">
        <f t="shared" si="26"/>
        <v>25</v>
      </c>
      <c r="K856">
        <f t="shared" si="27"/>
        <v>0.375</v>
      </c>
    </row>
    <row r="857" spans="1:11">
      <c r="A857" s="3">
        <v>856</v>
      </c>
      <c r="B857" s="2">
        <v>45257</v>
      </c>
      <c r="C857" s="3" t="s">
        <v>878</v>
      </c>
      <c r="D857" s="3" t="s">
        <v>12</v>
      </c>
      <c r="E857" s="3">
        <v>54</v>
      </c>
      <c r="F857" s="3" t="str" cm="1">
        <f t="array" ref="F857">_xlfn.IFS(E859&lt;30,"Young Adult", E859&gt;=50, "Senior",E859&gt;=30,"Adult")</f>
        <v>Young Adult</v>
      </c>
      <c r="G857" s="3" t="s">
        <v>20</v>
      </c>
      <c r="H857" s="3">
        <v>4</v>
      </c>
      <c r="I857" s="4">
        <v>30</v>
      </c>
      <c r="J857">
        <f t="shared" si="26"/>
        <v>120</v>
      </c>
      <c r="K857">
        <f t="shared" si="27"/>
        <v>1.7999999999999998</v>
      </c>
    </row>
    <row r="858" spans="1:11">
      <c r="A858" s="3">
        <v>857</v>
      </c>
      <c r="B858" s="2">
        <v>45291</v>
      </c>
      <c r="C858" s="3" t="s">
        <v>879</v>
      </c>
      <c r="D858" s="3" t="s">
        <v>12</v>
      </c>
      <c r="E858" s="3">
        <v>60</v>
      </c>
      <c r="F858" s="3" t="str" cm="1">
        <f t="array" ref="F858">_xlfn.IFS(E860&lt;30,"Young Adult", E860&gt;=50, "Senior",E860&gt;=30,"Adult")</f>
        <v>Senior</v>
      </c>
      <c r="G858" s="3" t="s">
        <v>20</v>
      </c>
      <c r="H858" s="3">
        <v>2</v>
      </c>
      <c r="I858" s="4">
        <v>25</v>
      </c>
      <c r="J858">
        <f t="shared" si="26"/>
        <v>50</v>
      </c>
      <c r="K858">
        <f t="shared" si="27"/>
        <v>0.75</v>
      </c>
    </row>
    <row r="859" spans="1:11">
      <c r="A859" s="3">
        <v>858</v>
      </c>
      <c r="B859" s="2">
        <v>45178</v>
      </c>
      <c r="C859" s="3" t="s">
        <v>880</v>
      </c>
      <c r="D859" s="3" t="s">
        <v>12</v>
      </c>
      <c r="E859" s="3">
        <v>23</v>
      </c>
      <c r="F859" s="3" t="str" cm="1">
        <f t="array" ref="F859">_xlfn.IFS(E861&lt;30,"Young Adult", E861&gt;=50, "Senior",E861&gt;=30,"Adult")</f>
        <v>Senior</v>
      </c>
      <c r="G859" s="3" t="s">
        <v>20</v>
      </c>
      <c r="H859" s="3">
        <v>2</v>
      </c>
      <c r="I859" s="4">
        <v>50</v>
      </c>
      <c r="J859">
        <f t="shared" si="26"/>
        <v>100</v>
      </c>
      <c r="K859">
        <f t="shared" si="27"/>
        <v>1.5</v>
      </c>
    </row>
    <row r="860" spans="1:11">
      <c r="A860" s="3">
        <v>859</v>
      </c>
      <c r="B860" s="2">
        <v>45156</v>
      </c>
      <c r="C860" s="3" t="s">
        <v>881</v>
      </c>
      <c r="D860" s="3" t="s">
        <v>16</v>
      </c>
      <c r="E860" s="3">
        <v>56</v>
      </c>
      <c r="F860" s="3" t="str" cm="1">
        <f t="array" ref="F860">_xlfn.IFS(E862&lt;30,"Young Adult", E862&gt;=50, "Senior",E862&gt;=30,"Adult")</f>
        <v>Adult</v>
      </c>
      <c r="G860" s="3" t="s">
        <v>20</v>
      </c>
      <c r="H860" s="3">
        <v>3</v>
      </c>
      <c r="I860" s="4">
        <v>500</v>
      </c>
      <c r="J860">
        <f t="shared" si="26"/>
        <v>1500</v>
      </c>
      <c r="K860">
        <f t="shared" si="27"/>
        <v>22.5</v>
      </c>
    </row>
    <row r="861" spans="1:11">
      <c r="A861" s="3">
        <v>860</v>
      </c>
      <c r="B861" s="2">
        <v>44935</v>
      </c>
      <c r="C861" s="3" t="s">
        <v>882</v>
      </c>
      <c r="D861" s="3" t="s">
        <v>12</v>
      </c>
      <c r="E861" s="3">
        <v>63</v>
      </c>
      <c r="F861" s="3" t="str" cm="1">
        <f t="array" ref="F861">_xlfn.IFS(E863&lt;30,"Young Adult", E863&gt;=50, "Senior",E863&gt;=30,"Adult")</f>
        <v>Young Adult</v>
      </c>
      <c r="G861" s="3" t="s">
        <v>17</v>
      </c>
      <c r="H861" s="3">
        <v>4</v>
      </c>
      <c r="I861" s="4">
        <v>50</v>
      </c>
      <c r="J861">
        <f t="shared" si="26"/>
        <v>200</v>
      </c>
      <c r="K861">
        <f t="shared" si="27"/>
        <v>3</v>
      </c>
    </row>
    <row r="862" spans="1:11">
      <c r="A862" s="3">
        <v>861</v>
      </c>
      <c r="B862" s="2">
        <v>44974</v>
      </c>
      <c r="C862" s="3" t="s">
        <v>883</v>
      </c>
      <c r="D862" s="3" t="s">
        <v>16</v>
      </c>
      <c r="E862" s="3">
        <v>41</v>
      </c>
      <c r="F862" s="3" t="str" cm="1">
        <f t="array" ref="F862">_xlfn.IFS(E864&lt;30,"Young Adult", E864&gt;=50, "Senior",E864&gt;=30,"Adult")</f>
        <v>Adult</v>
      </c>
      <c r="G862" s="3" t="s">
        <v>17</v>
      </c>
      <c r="H862" s="3">
        <v>3</v>
      </c>
      <c r="I862" s="4">
        <v>30</v>
      </c>
      <c r="J862">
        <f t="shared" si="26"/>
        <v>90</v>
      </c>
      <c r="K862">
        <f t="shared" si="27"/>
        <v>1.3499999999999999</v>
      </c>
    </row>
    <row r="863" spans="1:11">
      <c r="A863" s="3">
        <v>862</v>
      </c>
      <c r="B863" s="2">
        <v>45077</v>
      </c>
      <c r="C863" s="3" t="s">
        <v>884</v>
      </c>
      <c r="D863" s="3" t="s">
        <v>12</v>
      </c>
      <c r="E863" s="3">
        <v>28</v>
      </c>
      <c r="F863" s="3" t="str" cm="1">
        <f t="array" ref="F863">_xlfn.IFS(E865&lt;30,"Young Adult", E865&gt;=50, "Senior",E865&gt;=30,"Adult")</f>
        <v>Senior</v>
      </c>
      <c r="G863" s="3" t="s">
        <v>20</v>
      </c>
      <c r="H863" s="3">
        <v>4</v>
      </c>
      <c r="I863" s="4">
        <v>300</v>
      </c>
      <c r="J863">
        <f t="shared" si="26"/>
        <v>1200</v>
      </c>
      <c r="K863">
        <f t="shared" si="27"/>
        <v>18</v>
      </c>
    </row>
    <row r="864" spans="1:11">
      <c r="A864" s="3">
        <v>863</v>
      </c>
      <c r="B864" s="2">
        <v>45040</v>
      </c>
      <c r="C864" s="3" t="s">
        <v>885</v>
      </c>
      <c r="D864" s="3" t="s">
        <v>16</v>
      </c>
      <c r="E864" s="3">
        <v>30</v>
      </c>
      <c r="F864" s="3" t="str" cm="1">
        <f t="array" ref="F864">_xlfn.IFS(E866&lt;30,"Young Adult", E866&gt;=50, "Senior",E866&gt;=30,"Adult")</f>
        <v>Adult</v>
      </c>
      <c r="G864" s="3" t="s">
        <v>20</v>
      </c>
      <c r="H864" s="3">
        <v>2</v>
      </c>
      <c r="I864" s="4">
        <v>25</v>
      </c>
      <c r="J864">
        <f t="shared" si="26"/>
        <v>50</v>
      </c>
      <c r="K864">
        <f t="shared" si="27"/>
        <v>0.75</v>
      </c>
    </row>
    <row r="865" spans="1:11">
      <c r="A865" s="3">
        <v>864</v>
      </c>
      <c r="B865" s="2">
        <v>45134</v>
      </c>
      <c r="C865" s="3" t="s">
        <v>886</v>
      </c>
      <c r="D865" s="3" t="s">
        <v>16</v>
      </c>
      <c r="E865" s="3">
        <v>51</v>
      </c>
      <c r="F865" s="3" t="str" cm="1">
        <f t="array" ref="F865">_xlfn.IFS(E867&lt;30,"Young Adult", E867&gt;=50, "Senior",E867&gt;=30,"Adult")</f>
        <v>Young Adult</v>
      </c>
      <c r="G865" s="3" t="s">
        <v>20</v>
      </c>
      <c r="H865" s="3">
        <v>1</v>
      </c>
      <c r="I865" s="4">
        <v>500</v>
      </c>
      <c r="J865">
        <f t="shared" si="26"/>
        <v>500</v>
      </c>
      <c r="K865">
        <f t="shared" si="27"/>
        <v>7.5</v>
      </c>
    </row>
    <row r="866" spans="1:11">
      <c r="A866" s="3">
        <v>865</v>
      </c>
      <c r="B866" s="2">
        <v>45281</v>
      </c>
      <c r="C866" s="3" t="s">
        <v>887</v>
      </c>
      <c r="D866" s="3" t="s">
        <v>16</v>
      </c>
      <c r="E866" s="3">
        <v>42</v>
      </c>
      <c r="F866" s="3" t="str" cm="1">
        <f t="array" ref="F866">_xlfn.IFS(E868&lt;30,"Young Adult", E868&gt;=50, "Senior",E868&gt;=30,"Adult")</f>
        <v>Young Adult</v>
      </c>
      <c r="G866" s="3" t="s">
        <v>17</v>
      </c>
      <c r="H866" s="3">
        <v>1</v>
      </c>
      <c r="I866" s="4">
        <v>300</v>
      </c>
      <c r="J866">
        <f t="shared" si="26"/>
        <v>300</v>
      </c>
      <c r="K866">
        <f t="shared" si="27"/>
        <v>4.5</v>
      </c>
    </row>
    <row r="867" spans="1:11">
      <c r="A867" s="3">
        <v>866</v>
      </c>
      <c r="B867" s="2">
        <v>45051</v>
      </c>
      <c r="C867" s="3" t="s">
        <v>888</v>
      </c>
      <c r="D867" s="3" t="s">
        <v>12</v>
      </c>
      <c r="E867" s="3">
        <v>24</v>
      </c>
      <c r="F867" s="3" t="str" cm="1">
        <f t="array" ref="F867">_xlfn.IFS(E869&lt;30,"Young Adult", E869&gt;=50, "Senior",E869&gt;=30,"Adult")</f>
        <v>Young Adult</v>
      </c>
      <c r="G867" s="3" t="s">
        <v>20</v>
      </c>
      <c r="H867" s="3">
        <v>1</v>
      </c>
      <c r="I867" s="4">
        <v>50</v>
      </c>
      <c r="J867">
        <f t="shared" si="26"/>
        <v>50</v>
      </c>
      <c r="K867">
        <f t="shared" si="27"/>
        <v>0.75</v>
      </c>
    </row>
    <row r="868" spans="1:11">
      <c r="A868" s="3">
        <v>867</v>
      </c>
      <c r="B868" s="2">
        <v>45083</v>
      </c>
      <c r="C868" s="3" t="s">
        <v>889</v>
      </c>
      <c r="D868" s="3" t="s">
        <v>12</v>
      </c>
      <c r="E868" s="3">
        <v>21</v>
      </c>
      <c r="F868" s="3" t="str" cm="1">
        <f t="array" ref="F868">_xlfn.IFS(E870&lt;30,"Young Adult", E870&gt;=50, "Senior",E870&gt;=30,"Adult")</f>
        <v>Adult</v>
      </c>
      <c r="G868" s="3" t="s">
        <v>20</v>
      </c>
      <c r="H868" s="3">
        <v>1</v>
      </c>
      <c r="I868" s="4">
        <v>500</v>
      </c>
      <c r="J868">
        <f t="shared" si="26"/>
        <v>500</v>
      </c>
      <c r="K868">
        <f t="shared" si="27"/>
        <v>7.5</v>
      </c>
    </row>
    <row r="869" spans="1:11">
      <c r="A869" s="3">
        <v>868</v>
      </c>
      <c r="B869" s="2">
        <v>45266</v>
      </c>
      <c r="C869" s="3" t="s">
        <v>890</v>
      </c>
      <c r="D869" s="3" t="s">
        <v>16</v>
      </c>
      <c r="E869" s="3">
        <v>25</v>
      </c>
      <c r="F869" s="3" t="str" cm="1">
        <f t="array" ref="F869">_xlfn.IFS(E871&lt;30,"Young Adult", E871&gt;=50, "Senior",E871&gt;=30,"Adult")</f>
        <v>Adult</v>
      </c>
      <c r="G869" s="3" t="s">
        <v>20</v>
      </c>
      <c r="H869" s="3">
        <v>1</v>
      </c>
      <c r="I869" s="4">
        <v>300</v>
      </c>
      <c r="J869">
        <f t="shared" si="26"/>
        <v>300</v>
      </c>
      <c r="K869">
        <f t="shared" si="27"/>
        <v>4.5</v>
      </c>
    </row>
    <row r="870" spans="1:11">
      <c r="A870" s="3">
        <v>869</v>
      </c>
      <c r="B870" s="2">
        <v>45224</v>
      </c>
      <c r="C870" s="3" t="s">
        <v>891</v>
      </c>
      <c r="D870" s="3" t="s">
        <v>12</v>
      </c>
      <c r="E870" s="3">
        <v>37</v>
      </c>
      <c r="F870" s="3" t="str" cm="1">
        <f t="array" ref="F870">_xlfn.IFS(E872&lt;30,"Young Adult", E872&gt;=50, "Senior",E872&gt;=30,"Adult")</f>
        <v>Senior</v>
      </c>
      <c r="G870" s="3" t="s">
        <v>13</v>
      </c>
      <c r="H870" s="3">
        <v>3</v>
      </c>
      <c r="I870" s="4">
        <v>500</v>
      </c>
      <c r="J870">
        <f t="shared" si="26"/>
        <v>1500</v>
      </c>
      <c r="K870">
        <f t="shared" si="27"/>
        <v>22.5</v>
      </c>
    </row>
    <row r="871" spans="1:11">
      <c r="A871" s="3">
        <v>870</v>
      </c>
      <c r="B871" s="2">
        <v>45115</v>
      </c>
      <c r="C871" s="3" t="s">
        <v>892</v>
      </c>
      <c r="D871" s="3" t="s">
        <v>16</v>
      </c>
      <c r="E871" s="3">
        <v>46</v>
      </c>
      <c r="F871" s="3" t="str" cm="1">
        <f t="array" ref="F871">_xlfn.IFS(E873&lt;30,"Young Adult", E873&gt;=50, "Senior",E873&gt;=30,"Adult")</f>
        <v>Senior</v>
      </c>
      <c r="G871" s="3" t="s">
        <v>20</v>
      </c>
      <c r="H871" s="3">
        <v>4</v>
      </c>
      <c r="I871" s="4">
        <v>30</v>
      </c>
      <c r="J871">
        <f t="shared" si="26"/>
        <v>120</v>
      </c>
      <c r="K871">
        <f t="shared" si="27"/>
        <v>1.7999999999999998</v>
      </c>
    </row>
    <row r="872" spans="1:11">
      <c r="A872" s="3">
        <v>871</v>
      </c>
      <c r="B872" s="2">
        <v>45169</v>
      </c>
      <c r="C872" s="3" t="s">
        <v>893</v>
      </c>
      <c r="D872" s="3" t="s">
        <v>12</v>
      </c>
      <c r="E872" s="3">
        <v>62</v>
      </c>
      <c r="F872" s="3" t="str" cm="1">
        <f t="array" ref="F872">_xlfn.IFS(E874&lt;30,"Young Adult", E874&gt;=50, "Senior",E874&gt;=30,"Adult")</f>
        <v>Young Adult</v>
      </c>
      <c r="G872" s="3" t="s">
        <v>13</v>
      </c>
      <c r="H872" s="3">
        <v>2</v>
      </c>
      <c r="I872" s="4">
        <v>30</v>
      </c>
      <c r="J872">
        <f t="shared" si="26"/>
        <v>60</v>
      </c>
      <c r="K872">
        <f t="shared" si="27"/>
        <v>0.89999999999999991</v>
      </c>
    </row>
    <row r="873" spans="1:11">
      <c r="A873" s="3">
        <v>872</v>
      </c>
      <c r="B873" s="2">
        <v>45210</v>
      </c>
      <c r="C873" s="3" t="s">
        <v>894</v>
      </c>
      <c r="D873" s="3" t="s">
        <v>16</v>
      </c>
      <c r="E873" s="3">
        <v>63</v>
      </c>
      <c r="F873" s="3" t="str" cm="1">
        <f t="array" ref="F873">_xlfn.IFS(E875&lt;30,"Young Adult", E875&gt;=50, "Senior",E875&gt;=30,"Adult")</f>
        <v>Senior</v>
      </c>
      <c r="G873" s="3" t="s">
        <v>13</v>
      </c>
      <c r="H873" s="3">
        <v>3</v>
      </c>
      <c r="I873" s="4">
        <v>25</v>
      </c>
      <c r="J873">
        <f t="shared" si="26"/>
        <v>75</v>
      </c>
      <c r="K873">
        <f t="shared" si="27"/>
        <v>1.125</v>
      </c>
    </row>
    <row r="874" spans="1:11">
      <c r="A874" s="3">
        <v>873</v>
      </c>
      <c r="B874" s="2">
        <v>45198</v>
      </c>
      <c r="C874" s="3" t="s">
        <v>895</v>
      </c>
      <c r="D874" s="3" t="s">
        <v>16</v>
      </c>
      <c r="E874" s="3">
        <v>27</v>
      </c>
      <c r="F874" s="3" t="str" cm="1">
        <f t="array" ref="F874">_xlfn.IFS(E876&lt;30,"Young Adult", E876&gt;=50, "Senior",E876&gt;=30,"Adult")</f>
        <v>Senior</v>
      </c>
      <c r="G874" s="3" t="s">
        <v>20</v>
      </c>
      <c r="H874" s="3">
        <v>4</v>
      </c>
      <c r="I874" s="4">
        <v>25</v>
      </c>
      <c r="J874">
        <f t="shared" si="26"/>
        <v>100</v>
      </c>
      <c r="K874">
        <f t="shared" si="27"/>
        <v>1.5</v>
      </c>
    </row>
    <row r="875" spans="1:11">
      <c r="A875" s="3">
        <v>874</v>
      </c>
      <c r="B875" s="2">
        <v>45103</v>
      </c>
      <c r="C875" s="3" t="s">
        <v>896</v>
      </c>
      <c r="D875" s="3" t="s">
        <v>12</v>
      </c>
      <c r="E875" s="3">
        <v>60</v>
      </c>
      <c r="F875" s="3" t="str" cm="1">
        <f t="array" ref="F875">_xlfn.IFS(E877&lt;30,"Young Adult", E877&gt;=50, "Senior",E877&gt;=30,"Adult")</f>
        <v>Adult</v>
      </c>
      <c r="G875" s="3" t="s">
        <v>13</v>
      </c>
      <c r="H875" s="3">
        <v>1</v>
      </c>
      <c r="I875" s="4">
        <v>30</v>
      </c>
      <c r="J875">
        <f t="shared" si="26"/>
        <v>30</v>
      </c>
      <c r="K875">
        <f t="shared" si="27"/>
        <v>0.44999999999999996</v>
      </c>
    </row>
    <row r="876" spans="1:11">
      <c r="A876" s="3">
        <v>875</v>
      </c>
      <c r="B876" s="2">
        <v>45144</v>
      </c>
      <c r="C876" s="3" t="s">
        <v>897</v>
      </c>
      <c r="D876" s="3" t="s">
        <v>16</v>
      </c>
      <c r="E876" s="3">
        <v>51</v>
      </c>
      <c r="F876" s="3" t="str" cm="1">
        <f t="array" ref="F876">_xlfn.IFS(E878&lt;30,"Young Adult", E878&gt;=50, "Senior",E878&gt;=30,"Adult")</f>
        <v>Senior</v>
      </c>
      <c r="G876" s="3" t="s">
        <v>20</v>
      </c>
      <c r="H876" s="3">
        <v>4</v>
      </c>
      <c r="I876" s="4">
        <v>500</v>
      </c>
      <c r="J876">
        <f t="shared" si="26"/>
        <v>2000</v>
      </c>
      <c r="K876">
        <f t="shared" si="27"/>
        <v>30</v>
      </c>
    </row>
    <row r="877" spans="1:11">
      <c r="A877" s="3">
        <v>876</v>
      </c>
      <c r="B877" s="2">
        <v>45208</v>
      </c>
      <c r="C877" s="3" t="s">
        <v>898</v>
      </c>
      <c r="D877" s="3" t="s">
        <v>12</v>
      </c>
      <c r="E877" s="3">
        <v>43</v>
      </c>
      <c r="F877" s="3" t="str" cm="1">
        <f t="array" ref="F877">_xlfn.IFS(E879&lt;30,"Young Adult", E879&gt;=50, "Senior",E879&gt;=30,"Adult")</f>
        <v>Young Adult</v>
      </c>
      <c r="G877" s="3" t="s">
        <v>17</v>
      </c>
      <c r="H877" s="3">
        <v>4</v>
      </c>
      <c r="I877" s="4">
        <v>30</v>
      </c>
      <c r="J877">
        <f t="shared" si="26"/>
        <v>120</v>
      </c>
      <c r="K877">
        <f t="shared" si="27"/>
        <v>1.7999999999999998</v>
      </c>
    </row>
    <row r="878" spans="1:11">
      <c r="A878" s="3">
        <v>877</v>
      </c>
      <c r="B878" s="2">
        <v>45096</v>
      </c>
      <c r="C878" s="3" t="s">
        <v>899</v>
      </c>
      <c r="D878" s="3" t="s">
        <v>16</v>
      </c>
      <c r="E878" s="3">
        <v>58</v>
      </c>
      <c r="F878" s="3" t="str" cm="1">
        <f t="array" ref="F878">_xlfn.IFS(E880&lt;30,"Young Adult", E880&gt;=50, "Senior",E880&gt;=30,"Adult")</f>
        <v>Young Adult</v>
      </c>
      <c r="G878" s="3" t="s">
        <v>17</v>
      </c>
      <c r="H878" s="3">
        <v>1</v>
      </c>
      <c r="I878" s="4">
        <v>25</v>
      </c>
      <c r="J878">
        <f t="shared" si="26"/>
        <v>25</v>
      </c>
      <c r="K878">
        <f t="shared" si="27"/>
        <v>0.375</v>
      </c>
    </row>
    <row r="879" spans="1:11">
      <c r="A879" s="3">
        <v>878</v>
      </c>
      <c r="B879" s="2">
        <v>45107</v>
      </c>
      <c r="C879" s="3" t="s">
        <v>900</v>
      </c>
      <c r="D879" s="3" t="s">
        <v>16</v>
      </c>
      <c r="E879" s="3">
        <v>20</v>
      </c>
      <c r="F879" s="3" t="str" cm="1">
        <f t="array" ref="F879">_xlfn.IFS(E881&lt;30,"Young Adult", E881&gt;=50, "Senior",E881&gt;=30,"Adult")</f>
        <v>Young Adult</v>
      </c>
      <c r="G879" s="3" t="s">
        <v>17</v>
      </c>
      <c r="H879" s="3">
        <v>1</v>
      </c>
      <c r="I879" s="4">
        <v>30</v>
      </c>
      <c r="J879">
        <f t="shared" si="26"/>
        <v>30</v>
      </c>
      <c r="K879">
        <f t="shared" si="27"/>
        <v>0.44999999999999996</v>
      </c>
    </row>
    <row r="880" spans="1:11">
      <c r="A880" s="3">
        <v>879</v>
      </c>
      <c r="B880" s="2">
        <v>45286</v>
      </c>
      <c r="C880" s="3" t="s">
        <v>901</v>
      </c>
      <c r="D880" s="3" t="s">
        <v>12</v>
      </c>
      <c r="E880" s="3">
        <v>23</v>
      </c>
      <c r="F880" s="3" t="str" cm="1">
        <f t="array" ref="F880">_xlfn.IFS(E882&lt;30,"Young Adult", E882&gt;=50, "Senior",E882&gt;=30,"Adult")</f>
        <v>Young Adult</v>
      </c>
      <c r="G880" s="3" t="s">
        <v>17</v>
      </c>
      <c r="H880" s="3">
        <v>1</v>
      </c>
      <c r="I880" s="4">
        <v>30</v>
      </c>
      <c r="J880">
        <f t="shared" si="26"/>
        <v>30</v>
      </c>
      <c r="K880">
        <f t="shared" si="27"/>
        <v>0.44999999999999996</v>
      </c>
    </row>
    <row r="881" spans="1:11">
      <c r="A881" s="3">
        <v>880</v>
      </c>
      <c r="B881" s="2">
        <v>45159</v>
      </c>
      <c r="C881" s="3" t="s">
        <v>902</v>
      </c>
      <c r="D881" s="3" t="s">
        <v>12</v>
      </c>
      <c r="E881" s="3">
        <v>22</v>
      </c>
      <c r="F881" s="3" t="str" cm="1">
        <f t="array" ref="F881">_xlfn.IFS(E883&lt;30,"Young Adult", E883&gt;=50, "Senior",E883&gt;=30,"Adult")</f>
        <v>Senior</v>
      </c>
      <c r="G881" s="3" t="s">
        <v>13</v>
      </c>
      <c r="H881" s="3">
        <v>2</v>
      </c>
      <c r="I881" s="4">
        <v>500</v>
      </c>
      <c r="J881">
        <f t="shared" si="26"/>
        <v>1000</v>
      </c>
      <c r="K881">
        <f t="shared" si="27"/>
        <v>15</v>
      </c>
    </row>
    <row r="882" spans="1:11">
      <c r="A882" s="3">
        <v>881</v>
      </c>
      <c r="B882" s="2">
        <v>45065</v>
      </c>
      <c r="C882" s="3" t="s">
        <v>903</v>
      </c>
      <c r="D882" s="3" t="s">
        <v>12</v>
      </c>
      <c r="E882" s="3">
        <v>22</v>
      </c>
      <c r="F882" s="3" t="str" cm="1">
        <f t="array" ref="F882">_xlfn.IFS(E884&lt;30,"Young Adult", E884&gt;=50, "Senior",E884&gt;=30,"Adult")</f>
        <v>Adult</v>
      </c>
      <c r="G882" s="3" t="s">
        <v>20</v>
      </c>
      <c r="H882" s="3">
        <v>1</v>
      </c>
      <c r="I882" s="4">
        <v>300</v>
      </c>
      <c r="J882">
        <f t="shared" si="26"/>
        <v>300</v>
      </c>
      <c r="K882">
        <f t="shared" si="27"/>
        <v>4.5</v>
      </c>
    </row>
    <row r="883" spans="1:11">
      <c r="A883" s="3">
        <v>882</v>
      </c>
      <c r="B883" s="2">
        <v>45083</v>
      </c>
      <c r="C883" s="3" t="s">
        <v>904</v>
      </c>
      <c r="D883" s="3" t="s">
        <v>16</v>
      </c>
      <c r="E883" s="3">
        <v>64</v>
      </c>
      <c r="F883" s="3" t="str" cm="1">
        <f t="array" ref="F883">_xlfn.IFS(E885&lt;30,"Young Adult", E885&gt;=50, "Senior",E885&gt;=30,"Adult")</f>
        <v>Young Adult</v>
      </c>
      <c r="G883" s="3" t="s">
        <v>20</v>
      </c>
      <c r="H883" s="3">
        <v>2</v>
      </c>
      <c r="I883" s="4">
        <v>25</v>
      </c>
      <c r="J883">
        <f t="shared" si="26"/>
        <v>50</v>
      </c>
      <c r="K883">
        <f t="shared" si="27"/>
        <v>0.75</v>
      </c>
    </row>
    <row r="884" spans="1:11">
      <c r="A884" s="3">
        <v>883</v>
      </c>
      <c r="B884" s="2">
        <v>45055</v>
      </c>
      <c r="C884" s="3" t="s">
        <v>905</v>
      </c>
      <c r="D884" s="3" t="s">
        <v>12</v>
      </c>
      <c r="E884" s="3">
        <v>40</v>
      </c>
      <c r="F884" s="3" t="str" cm="1">
        <f t="array" ref="F884">_xlfn.IFS(E886&lt;30,"Young Adult", E886&gt;=50, "Senior",E886&gt;=30,"Adult")</f>
        <v>Senior</v>
      </c>
      <c r="G884" s="3" t="s">
        <v>20</v>
      </c>
      <c r="H884" s="3">
        <v>1</v>
      </c>
      <c r="I884" s="4">
        <v>500</v>
      </c>
      <c r="J884">
        <f t="shared" si="26"/>
        <v>500</v>
      </c>
      <c r="K884">
        <f t="shared" si="27"/>
        <v>7.5</v>
      </c>
    </row>
    <row r="885" spans="1:11">
      <c r="A885" s="3">
        <v>884</v>
      </c>
      <c r="B885" s="2">
        <v>45045</v>
      </c>
      <c r="C885" s="3" t="s">
        <v>906</v>
      </c>
      <c r="D885" s="3" t="s">
        <v>16</v>
      </c>
      <c r="E885" s="3">
        <v>26</v>
      </c>
      <c r="F885" s="3" t="str" cm="1">
        <f t="array" ref="F885">_xlfn.IFS(E887&lt;30,"Young Adult", E887&gt;=50, "Senior",E887&gt;=30,"Adult")</f>
        <v>Adult</v>
      </c>
      <c r="G885" s="3" t="s">
        <v>17</v>
      </c>
      <c r="H885" s="3">
        <v>2</v>
      </c>
      <c r="I885" s="4">
        <v>30</v>
      </c>
      <c r="J885">
        <f t="shared" si="26"/>
        <v>60</v>
      </c>
      <c r="K885">
        <f t="shared" si="27"/>
        <v>0.89999999999999991</v>
      </c>
    </row>
    <row r="886" spans="1:11">
      <c r="A886" s="3">
        <v>885</v>
      </c>
      <c r="B886" s="2">
        <v>44988</v>
      </c>
      <c r="C886" s="3" t="s">
        <v>907</v>
      </c>
      <c r="D886" s="3" t="s">
        <v>16</v>
      </c>
      <c r="E886" s="3">
        <v>52</v>
      </c>
      <c r="F886" s="3" t="str" cm="1">
        <f t="array" ref="F886">_xlfn.IFS(E888&lt;30,"Young Adult", E888&gt;=50, "Senior",E888&gt;=30,"Adult")</f>
        <v>Senior</v>
      </c>
      <c r="G886" s="3" t="s">
        <v>17</v>
      </c>
      <c r="H886" s="3">
        <v>4</v>
      </c>
      <c r="I886" s="4">
        <v>30</v>
      </c>
      <c r="J886">
        <f t="shared" si="26"/>
        <v>120</v>
      </c>
      <c r="K886">
        <f t="shared" si="27"/>
        <v>1.7999999999999998</v>
      </c>
    </row>
    <row r="887" spans="1:11">
      <c r="A887" s="3">
        <v>886</v>
      </c>
      <c r="B887" s="2">
        <v>45025</v>
      </c>
      <c r="C887" s="3" t="s">
        <v>908</v>
      </c>
      <c r="D887" s="3" t="s">
        <v>12</v>
      </c>
      <c r="E887" s="3">
        <v>37</v>
      </c>
      <c r="F887" s="3" t="str" cm="1">
        <f t="array" ref="F887">_xlfn.IFS(E889&lt;30,"Young Adult", E889&gt;=50, "Senior",E889&gt;=30,"Adult")</f>
        <v>Senior</v>
      </c>
      <c r="G887" s="3" t="s">
        <v>20</v>
      </c>
      <c r="H887" s="3">
        <v>3</v>
      </c>
      <c r="I887" s="4">
        <v>300</v>
      </c>
      <c r="J887">
        <f t="shared" si="26"/>
        <v>900</v>
      </c>
      <c r="K887">
        <f t="shared" si="27"/>
        <v>13.5</v>
      </c>
    </row>
    <row r="888" spans="1:11">
      <c r="A888" s="3">
        <v>887</v>
      </c>
      <c r="B888" s="2">
        <v>45088</v>
      </c>
      <c r="C888" s="3" t="s">
        <v>909</v>
      </c>
      <c r="D888" s="3" t="s">
        <v>12</v>
      </c>
      <c r="E888" s="3">
        <v>59</v>
      </c>
      <c r="F888" s="3" t="str" cm="1">
        <f t="array" ref="F888">_xlfn.IFS(E890&lt;30,"Young Adult", E890&gt;=50, "Senior",E890&gt;=30,"Adult")</f>
        <v>Adult</v>
      </c>
      <c r="G888" s="3" t="s">
        <v>17</v>
      </c>
      <c r="H888" s="3">
        <v>4</v>
      </c>
      <c r="I888" s="4">
        <v>25</v>
      </c>
      <c r="J888">
        <f t="shared" si="26"/>
        <v>100</v>
      </c>
      <c r="K888">
        <f t="shared" si="27"/>
        <v>1.5</v>
      </c>
    </row>
    <row r="889" spans="1:11">
      <c r="A889" s="3">
        <v>888</v>
      </c>
      <c r="B889" s="2">
        <v>44988</v>
      </c>
      <c r="C889" s="3" t="s">
        <v>910</v>
      </c>
      <c r="D889" s="3" t="s">
        <v>16</v>
      </c>
      <c r="E889" s="3">
        <v>52</v>
      </c>
      <c r="F889" s="3" t="str" cm="1">
        <f t="array" ref="F889">_xlfn.IFS(E891&lt;30,"Young Adult", E891&gt;=50, "Senior",E891&gt;=30,"Adult")</f>
        <v>Adult</v>
      </c>
      <c r="G889" s="3" t="s">
        <v>20</v>
      </c>
      <c r="H889" s="3">
        <v>4</v>
      </c>
      <c r="I889" s="4">
        <v>25</v>
      </c>
      <c r="J889">
        <f t="shared" si="26"/>
        <v>100</v>
      </c>
      <c r="K889">
        <f t="shared" si="27"/>
        <v>1.5</v>
      </c>
    </row>
    <row r="890" spans="1:11">
      <c r="A890" s="3">
        <v>889</v>
      </c>
      <c r="B890" s="2">
        <v>45201</v>
      </c>
      <c r="C890" s="3" t="s">
        <v>911</v>
      </c>
      <c r="D890" s="3" t="s">
        <v>16</v>
      </c>
      <c r="E890" s="3">
        <v>35</v>
      </c>
      <c r="F890" s="3" t="str" cm="1">
        <f t="array" ref="F890">_xlfn.IFS(E892&lt;30,"Young Adult", E892&gt;=50, "Senior",E892&gt;=30,"Adult")</f>
        <v>Adult</v>
      </c>
      <c r="G890" s="3" t="s">
        <v>20</v>
      </c>
      <c r="H890" s="3">
        <v>1</v>
      </c>
      <c r="I890" s="4">
        <v>50</v>
      </c>
      <c r="J890">
        <f t="shared" si="26"/>
        <v>50</v>
      </c>
      <c r="K890">
        <f t="shared" si="27"/>
        <v>0.75</v>
      </c>
    </row>
    <row r="891" spans="1:11">
      <c r="A891" s="3">
        <v>890</v>
      </c>
      <c r="B891" s="2">
        <v>45280</v>
      </c>
      <c r="C891" s="3" t="s">
        <v>912</v>
      </c>
      <c r="D891" s="3" t="s">
        <v>12</v>
      </c>
      <c r="E891" s="3">
        <v>34</v>
      </c>
      <c r="F891" s="3" t="str" cm="1">
        <f t="array" ref="F891">_xlfn.IFS(E893&lt;30,"Young Adult", E893&gt;=50, "Senior",E893&gt;=30,"Adult")</f>
        <v>Young Adult</v>
      </c>
      <c r="G891" s="3" t="s">
        <v>20</v>
      </c>
      <c r="H891" s="3">
        <v>2</v>
      </c>
      <c r="I891" s="4">
        <v>25</v>
      </c>
      <c r="J891">
        <f t="shared" si="26"/>
        <v>50</v>
      </c>
      <c r="K891">
        <f t="shared" si="27"/>
        <v>0.75</v>
      </c>
    </row>
    <row r="892" spans="1:11">
      <c r="A892" s="3">
        <v>891</v>
      </c>
      <c r="B892" s="2">
        <v>45021</v>
      </c>
      <c r="C892" s="3" t="s">
        <v>913</v>
      </c>
      <c r="D892" s="3" t="s">
        <v>12</v>
      </c>
      <c r="E892" s="3">
        <v>41</v>
      </c>
      <c r="F892" s="3" t="str" cm="1">
        <f t="array" ref="F892">_xlfn.IFS(E894&lt;30,"Young Adult", E894&gt;=50, "Senior",E894&gt;=30,"Adult")</f>
        <v>Adult</v>
      </c>
      <c r="G892" s="3" t="s">
        <v>20</v>
      </c>
      <c r="H892" s="3">
        <v>3</v>
      </c>
      <c r="I892" s="4">
        <v>300</v>
      </c>
      <c r="J892">
        <f t="shared" si="26"/>
        <v>900</v>
      </c>
      <c r="K892">
        <f t="shared" si="27"/>
        <v>13.5</v>
      </c>
    </row>
    <row r="893" spans="1:11">
      <c r="A893" s="3">
        <v>892</v>
      </c>
      <c r="B893" s="2">
        <v>45025</v>
      </c>
      <c r="C893" s="3" t="s">
        <v>914</v>
      </c>
      <c r="D893" s="3" t="s">
        <v>12</v>
      </c>
      <c r="E893" s="3">
        <v>20</v>
      </c>
      <c r="F893" s="3" t="str" cm="1">
        <f t="array" ref="F893">_xlfn.IFS(E895&lt;30,"Young Adult", E895&gt;=50, "Senior",E895&gt;=30,"Adult")</f>
        <v>Senior</v>
      </c>
      <c r="G893" s="3" t="s">
        <v>20</v>
      </c>
      <c r="H893" s="3">
        <v>1</v>
      </c>
      <c r="I893" s="4">
        <v>50</v>
      </c>
      <c r="J893">
        <f t="shared" si="26"/>
        <v>50</v>
      </c>
      <c r="K893">
        <f t="shared" si="27"/>
        <v>0.75</v>
      </c>
    </row>
    <row r="894" spans="1:11">
      <c r="A894" s="3">
        <v>893</v>
      </c>
      <c r="B894" s="2">
        <v>45037</v>
      </c>
      <c r="C894" s="3" t="s">
        <v>915</v>
      </c>
      <c r="D894" s="3" t="s">
        <v>12</v>
      </c>
      <c r="E894" s="3">
        <v>49</v>
      </c>
      <c r="F894" s="3" t="str" cm="1">
        <f t="array" ref="F894">_xlfn.IFS(E896&lt;30,"Young Adult", E896&gt;=50, "Senior",E896&gt;=30,"Adult")</f>
        <v>Senior</v>
      </c>
      <c r="G894" s="3" t="s">
        <v>20</v>
      </c>
      <c r="H894" s="3">
        <v>1</v>
      </c>
      <c r="I894" s="4">
        <v>50</v>
      </c>
      <c r="J894">
        <f t="shared" si="26"/>
        <v>50</v>
      </c>
      <c r="K894">
        <f t="shared" si="27"/>
        <v>0.75</v>
      </c>
    </row>
    <row r="895" spans="1:11">
      <c r="A895" s="3">
        <v>894</v>
      </c>
      <c r="B895" s="2">
        <v>45174</v>
      </c>
      <c r="C895" s="3" t="s">
        <v>916</v>
      </c>
      <c r="D895" s="3" t="s">
        <v>12</v>
      </c>
      <c r="E895" s="3">
        <v>52</v>
      </c>
      <c r="F895" s="3" t="str" cm="1">
        <f t="array" ref="F895">_xlfn.IFS(E897&lt;30,"Young Adult", E897&gt;=50, "Senior",E897&gt;=30,"Adult")</f>
        <v>Adult</v>
      </c>
      <c r="G895" s="3" t="s">
        <v>20</v>
      </c>
      <c r="H895" s="3">
        <v>1</v>
      </c>
      <c r="I895" s="4">
        <v>30</v>
      </c>
      <c r="J895">
        <f t="shared" si="26"/>
        <v>30</v>
      </c>
      <c r="K895">
        <f t="shared" si="27"/>
        <v>0.44999999999999996</v>
      </c>
    </row>
    <row r="896" spans="1:11">
      <c r="A896" s="3">
        <v>895</v>
      </c>
      <c r="B896" s="2">
        <v>45068</v>
      </c>
      <c r="C896" s="3" t="s">
        <v>917</v>
      </c>
      <c r="D896" s="3" t="s">
        <v>16</v>
      </c>
      <c r="E896" s="3">
        <v>55</v>
      </c>
      <c r="F896" s="3" t="str" cm="1">
        <f t="array" ref="F896">_xlfn.IFS(E898&lt;30,"Young Adult", E898&gt;=50, "Senior",E898&gt;=30,"Adult")</f>
        <v>Senior</v>
      </c>
      <c r="G896" s="3" t="s">
        <v>17</v>
      </c>
      <c r="H896" s="3">
        <v>4</v>
      </c>
      <c r="I896" s="4">
        <v>30</v>
      </c>
      <c r="J896">
        <f t="shared" si="26"/>
        <v>120</v>
      </c>
      <c r="K896">
        <f t="shared" si="27"/>
        <v>1.7999999999999998</v>
      </c>
    </row>
    <row r="897" spans="1:11">
      <c r="A897" s="3">
        <v>896</v>
      </c>
      <c r="B897" s="2">
        <v>45228</v>
      </c>
      <c r="C897" s="3" t="s">
        <v>918</v>
      </c>
      <c r="D897" s="3" t="s">
        <v>16</v>
      </c>
      <c r="E897" s="3">
        <v>30</v>
      </c>
      <c r="F897" s="3" t="str" cm="1">
        <f t="array" ref="F897">_xlfn.IFS(E899&lt;30,"Young Adult", E899&gt;=50, "Senior",E899&gt;=30,"Adult")</f>
        <v>Adult</v>
      </c>
      <c r="G897" s="3" t="s">
        <v>20</v>
      </c>
      <c r="H897" s="3">
        <v>2</v>
      </c>
      <c r="I897" s="4">
        <v>25</v>
      </c>
      <c r="J897">
        <f t="shared" si="26"/>
        <v>50</v>
      </c>
      <c r="K897">
        <f t="shared" si="27"/>
        <v>0.75</v>
      </c>
    </row>
    <row r="898" spans="1:11">
      <c r="A898" s="3">
        <v>897</v>
      </c>
      <c r="B898" s="2">
        <v>45195</v>
      </c>
      <c r="C898" s="3" t="s">
        <v>919</v>
      </c>
      <c r="D898" s="3" t="s">
        <v>16</v>
      </c>
      <c r="E898" s="3">
        <v>64</v>
      </c>
      <c r="F898" s="3" t="str" cm="1">
        <f t="array" ref="F898">_xlfn.IFS(E900&lt;30,"Young Adult", E900&gt;=50, "Senior",E900&gt;=30,"Adult")</f>
        <v>Young Adult</v>
      </c>
      <c r="G898" s="3" t="s">
        <v>20</v>
      </c>
      <c r="H898" s="3">
        <v>2</v>
      </c>
      <c r="I898" s="4">
        <v>50</v>
      </c>
      <c r="J898">
        <f t="shared" ref="J898:J961" si="28">H898*I898</f>
        <v>100</v>
      </c>
      <c r="K898">
        <f t="shared" ref="K898:K961" si="29">J898*$N$3</f>
        <v>1.5</v>
      </c>
    </row>
    <row r="899" spans="1:11">
      <c r="A899" s="3">
        <v>898</v>
      </c>
      <c r="B899" s="2">
        <v>45232</v>
      </c>
      <c r="C899" s="3" t="s">
        <v>920</v>
      </c>
      <c r="D899" s="3" t="s">
        <v>16</v>
      </c>
      <c r="E899" s="3">
        <v>42</v>
      </c>
      <c r="F899" s="3" t="str" cm="1">
        <f t="array" ref="F899">_xlfn.IFS(E901&lt;30,"Young Adult", E901&gt;=50, "Senior",E901&gt;=30,"Adult")</f>
        <v>Young Adult</v>
      </c>
      <c r="G899" s="3" t="s">
        <v>17</v>
      </c>
      <c r="H899" s="3">
        <v>3</v>
      </c>
      <c r="I899" s="4">
        <v>30</v>
      </c>
      <c r="J899">
        <f t="shared" si="28"/>
        <v>90</v>
      </c>
      <c r="K899">
        <f t="shared" si="29"/>
        <v>1.3499999999999999</v>
      </c>
    </row>
    <row r="900" spans="1:11">
      <c r="A900" s="3">
        <v>899</v>
      </c>
      <c r="B900" s="2">
        <v>45071</v>
      </c>
      <c r="C900" s="3" t="s">
        <v>921</v>
      </c>
      <c r="D900" s="3" t="s">
        <v>12</v>
      </c>
      <c r="E900" s="3">
        <v>26</v>
      </c>
      <c r="F900" s="3" t="str" cm="1">
        <f t="array" ref="F900">_xlfn.IFS(E902&lt;30,"Young Adult", E902&gt;=50, "Senior",E902&gt;=30,"Adult")</f>
        <v>Adult</v>
      </c>
      <c r="G900" s="3" t="s">
        <v>17</v>
      </c>
      <c r="H900" s="3">
        <v>2</v>
      </c>
      <c r="I900" s="4">
        <v>300</v>
      </c>
      <c r="J900">
        <f t="shared" si="28"/>
        <v>600</v>
      </c>
      <c r="K900">
        <f t="shared" si="29"/>
        <v>9</v>
      </c>
    </row>
    <row r="901" spans="1:11">
      <c r="A901" s="3">
        <v>900</v>
      </c>
      <c r="B901" s="2">
        <v>44978</v>
      </c>
      <c r="C901" s="3" t="s">
        <v>922</v>
      </c>
      <c r="D901" s="3" t="s">
        <v>12</v>
      </c>
      <c r="E901" s="3">
        <v>21</v>
      </c>
      <c r="F901" s="3" t="str" cm="1">
        <f t="array" ref="F901">_xlfn.IFS(E903&lt;30,"Young Adult", E903&gt;=50, "Senior",E903&gt;=30,"Adult")</f>
        <v>Senior</v>
      </c>
      <c r="G901" s="3" t="s">
        <v>17</v>
      </c>
      <c r="H901" s="3">
        <v>2</v>
      </c>
      <c r="I901" s="4">
        <v>30</v>
      </c>
      <c r="J901">
        <f t="shared" si="28"/>
        <v>60</v>
      </c>
      <c r="K901">
        <f t="shared" si="29"/>
        <v>0.89999999999999991</v>
      </c>
    </row>
    <row r="902" spans="1:11">
      <c r="A902" s="3">
        <v>901</v>
      </c>
      <c r="B902" s="2">
        <v>45026</v>
      </c>
      <c r="C902" s="3" t="s">
        <v>923</v>
      </c>
      <c r="D902" s="3" t="s">
        <v>12</v>
      </c>
      <c r="E902" s="3">
        <v>31</v>
      </c>
      <c r="F902" s="3" t="str" cm="1">
        <f t="array" ref="F902">_xlfn.IFS(E904&lt;30,"Young Adult", E904&gt;=50, "Senior",E904&gt;=30,"Adult")</f>
        <v>Senior</v>
      </c>
      <c r="G902" s="3" t="s">
        <v>20</v>
      </c>
      <c r="H902" s="3">
        <v>1</v>
      </c>
      <c r="I902" s="4">
        <v>30</v>
      </c>
      <c r="J902">
        <f t="shared" si="28"/>
        <v>30</v>
      </c>
      <c r="K902">
        <f t="shared" si="29"/>
        <v>0.44999999999999996</v>
      </c>
    </row>
    <row r="903" spans="1:11">
      <c r="A903" s="3">
        <v>902</v>
      </c>
      <c r="B903" s="2">
        <v>45078</v>
      </c>
      <c r="C903" s="3" t="s">
        <v>924</v>
      </c>
      <c r="D903" s="3" t="s">
        <v>16</v>
      </c>
      <c r="E903" s="3">
        <v>54</v>
      </c>
      <c r="F903" s="3" t="str" cm="1">
        <f t="array" ref="F903">_xlfn.IFS(E905&lt;30,"Young Adult", E905&gt;=50, "Senior",E905&gt;=30,"Adult")</f>
        <v>Young Adult</v>
      </c>
      <c r="G903" s="3" t="s">
        <v>13</v>
      </c>
      <c r="H903" s="3">
        <v>1</v>
      </c>
      <c r="I903" s="4">
        <v>50</v>
      </c>
      <c r="J903">
        <f t="shared" si="28"/>
        <v>50</v>
      </c>
      <c r="K903">
        <f t="shared" si="29"/>
        <v>0.75</v>
      </c>
    </row>
    <row r="904" spans="1:11">
      <c r="A904" s="3">
        <v>903</v>
      </c>
      <c r="B904" s="2">
        <v>45043</v>
      </c>
      <c r="C904" s="3" t="s">
        <v>925</v>
      </c>
      <c r="D904" s="3" t="s">
        <v>16</v>
      </c>
      <c r="E904" s="3">
        <v>51</v>
      </c>
      <c r="F904" s="3" t="str" cm="1">
        <f t="array" ref="F904">_xlfn.IFS(E906&lt;30,"Young Adult", E906&gt;=50, "Senior",E906&gt;=30,"Adult")</f>
        <v>Senior</v>
      </c>
      <c r="G904" s="3" t="s">
        <v>13</v>
      </c>
      <c r="H904" s="3">
        <v>4</v>
      </c>
      <c r="I904" s="4">
        <v>50</v>
      </c>
      <c r="J904">
        <f t="shared" si="28"/>
        <v>200</v>
      </c>
      <c r="K904">
        <f t="shared" si="29"/>
        <v>3</v>
      </c>
    </row>
    <row r="905" spans="1:11">
      <c r="A905" s="3">
        <v>904</v>
      </c>
      <c r="B905" s="2">
        <v>45111</v>
      </c>
      <c r="C905" s="3" t="s">
        <v>926</v>
      </c>
      <c r="D905" s="3" t="s">
        <v>12</v>
      </c>
      <c r="E905" s="3">
        <v>28</v>
      </c>
      <c r="F905" s="3" t="str" cm="1">
        <f t="array" ref="F905">_xlfn.IFS(E907&lt;30,"Young Adult", E907&gt;=50, "Senior",E907&gt;=30,"Adult")</f>
        <v>Young Adult</v>
      </c>
      <c r="G905" s="3" t="s">
        <v>17</v>
      </c>
      <c r="H905" s="3">
        <v>1</v>
      </c>
      <c r="I905" s="4">
        <v>500</v>
      </c>
      <c r="J905">
        <f t="shared" si="28"/>
        <v>500</v>
      </c>
      <c r="K905">
        <f t="shared" si="29"/>
        <v>7.5</v>
      </c>
    </row>
    <row r="906" spans="1:11">
      <c r="A906" s="3">
        <v>905</v>
      </c>
      <c r="B906" s="2">
        <v>45018</v>
      </c>
      <c r="C906" s="3" t="s">
        <v>927</v>
      </c>
      <c r="D906" s="3" t="s">
        <v>12</v>
      </c>
      <c r="E906" s="3">
        <v>58</v>
      </c>
      <c r="F906" s="3" t="str" cm="1">
        <f t="array" ref="F906">_xlfn.IFS(E908&lt;30,"Young Adult", E908&gt;=50, "Senior",E908&gt;=30,"Adult")</f>
        <v>Adult</v>
      </c>
      <c r="G906" s="3" t="s">
        <v>13</v>
      </c>
      <c r="H906" s="3">
        <v>1</v>
      </c>
      <c r="I906" s="4">
        <v>300</v>
      </c>
      <c r="J906">
        <f t="shared" si="28"/>
        <v>300</v>
      </c>
      <c r="K906">
        <f t="shared" si="29"/>
        <v>4.5</v>
      </c>
    </row>
    <row r="907" spans="1:11">
      <c r="A907" s="3">
        <v>906</v>
      </c>
      <c r="B907" s="2">
        <v>45081</v>
      </c>
      <c r="C907" s="3" t="s">
        <v>928</v>
      </c>
      <c r="D907" s="3" t="s">
        <v>16</v>
      </c>
      <c r="E907" s="3">
        <v>20</v>
      </c>
      <c r="F907" s="3" t="str" cm="1">
        <f t="array" ref="F907">_xlfn.IFS(E909&lt;30,"Young Adult", E909&gt;=50, "Senior",E909&gt;=30,"Adult")</f>
        <v>Adult</v>
      </c>
      <c r="G907" s="3" t="s">
        <v>17</v>
      </c>
      <c r="H907" s="3">
        <v>1</v>
      </c>
      <c r="I907" s="4">
        <v>50</v>
      </c>
      <c r="J907">
        <f t="shared" si="28"/>
        <v>50</v>
      </c>
      <c r="K907">
        <f t="shared" si="29"/>
        <v>0.75</v>
      </c>
    </row>
    <row r="908" spans="1:11">
      <c r="A908" s="3">
        <v>907</v>
      </c>
      <c r="B908" s="2">
        <v>44934</v>
      </c>
      <c r="C908" s="3" t="s">
        <v>929</v>
      </c>
      <c r="D908" s="3" t="s">
        <v>16</v>
      </c>
      <c r="E908" s="3">
        <v>45</v>
      </c>
      <c r="F908" s="3" t="str" cm="1">
        <f t="array" ref="F908">_xlfn.IFS(E910&lt;30,"Young Adult", E910&gt;=50, "Senior",E910&gt;=30,"Adult")</f>
        <v>Young Adult</v>
      </c>
      <c r="G908" s="3" t="s">
        <v>20</v>
      </c>
      <c r="H908" s="3">
        <v>1</v>
      </c>
      <c r="I908" s="4">
        <v>25</v>
      </c>
      <c r="J908">
        <f t="shared" si="28"/>
        <v>25</v>
      </c>
      <c r="K908">
        <f t="shared" si="29"/>
        <v>0.375</v>
      </c>
    </row>
    <row r="909" spans="1:11">
      <c r="A909" s="3">
        <v>908</v>
      </c>
      <c r="B909" s="2">
        <v>45289</v>
      </c>
      <c r="C909" s="3" t="s">
        <v>930</v>
      </c>
      <c r="D909" s="3" t="s">
        <v>12</v>
      </c>
      <c r="E909" s="3">
        <v>46</v>
      </c>
      <c r="F909" s="3" t="str" cm="1">
        <f t="array" ref="F909">_xlfn.IFS(E911&lt;30,"Young Adult", E911&gt;=50, "Senior",E911&gt;=30,"Adult")</f>
        <v>Young Adult</v>
      </c>
      <c r="G909" s="3" t="s">
        <v>13</v>
      </c>
      <c r="H909" s="3">
        <v>4</v>
      </c>
      <c r="I909" s="4">
        <v>300</v>
      </c>
      <c r="J909">
        <f t="shared" si="28"/>
        <v>1200</v>
      </c>
      <c r="K909">
        <f t="shared" si="29"/>
        <v>18</v>
      </c>
    </row>
    <row r="910" spans="1:11">
      <c r="A910" s="3">
        <v>909</v>
      </c>
      <c r="B910" s="2">
        <v>45200</v>
      </c>
      <c r="C910" s="3" t="s">
        <v>931</v>
      </c>
      <c r="D910" s="3" t="s">
        <v>12</v>
      </c>
      <c r="E910" s="3">
        <v>26</v>
      </c>
      <c r="F910" s="3" t="str" cm="1">
        <f t="array" ref="F910">_xlfn.IFS(E912&lt;30,"Young Adult", E912&gt;=50, "Senior",E912&gt;=30,"Adult")</f>
        <v>Adult</v>
      </c>
      <c r="G910" s="3" t="s">
        <v>20</v>
      </c>
      <c r="H910" s="3">
        <v>1</v>
      </c>
      <c r="I910" s="4">
        <v>300</v>
      </c>
      <c r="J910">
        <f t="shared" si="28"/>
        <v>300</v>
      </c>
      <c r="K910">
        <f t="shared" si="29"/>
        <v>4.5</v>
      </c>
    </row>
    <row r="911" spans="1:11">
      <c r="A911" s="3">
        <v>910</v>
      </c>
      <c r="B911" s="2">
        <v>44991</v>
      </c>
      <c r="C911" s="3" t="s">
        <v>932</v>
      </c>
      <c r="D911" s="3" t="s">
        <v>16</v>
      </c>
      <c r="E911" s="3">
        <v>20</v>
      </c>
      <c r="F911" s="3" t="str" cm="1">
        <f t="array" ref="F911">_xlfn.IFS(E913&lt;30,"Young Adult", E913&gt;=50, "Senior",E913&gt;=30,"Adult")</f>
        <v>Senior</v>
      </c>
      <c r="G911" s="3" t="s">
        <v>13</v>
      </c>
      <c r="H911" s="3">
        <v>3</v>
      </c>
      <c r="I911" s="4">
        <v>50</v>
      </c>
      <c r="J911">
        <f t="shared" si="28"/>
        <v>150</v>
      </c>
      <c r="K911">
        <f t="shared" si="29"/>
        <v>2.25</v>
      </c>
    </row>
    <row r="912" spans="1:11">
      <c r="A912" s="3">
        <v>911</v>
      </c>
      <c r="B912" s="2">
        <v>45067</v>
      </c>
      <c r="C912" s="3" t="s">
        <v>933</v>
      </c>
      <c r="D912" s="3" t="s">
        <v>12</v>
      </c>
      <c r="E912" s="3">
        <v>42</v>
      </c>
      <c r="F912" s="3" t="str" cm="1">
        <f t="array" ref="F912">_xlfn.IFS(E914&lt;30,"Young Adult", E914&gt;=50, "Senior",E914&gt;=30,"Adult")</f>
        <v>Young Adult</v>
      </c>
      <c r="G912" s="3" t="s">
        <v>20</v>
      </c>
      <c r="H912" s="3">
        <v>3</v>
      </c>
      <c r="I912" s="4">
        <v>300</v>
      </c>
      <c r="J912">
        <f t="shared" si="28"/>
        <v>900</v>
      </c>
      <c r="K912">
        <f t="shared" si="29"/>
        <v>13.5</v>
      </c>
    </row>
    <row r="913" spans="1:11">
      <c r="A913" s="3">
        <v>912</v>
      </c>
      <c r="B913" s="2">
        <v>44950</v>
      </c>
      <c r="C913" s="3" t="s">
        <v>934</v>
      </c>
      <c r="D913" s="3" t="s">
        <v>12</v>
      </c>
      <c r="E913" s="3">
        <v>51</v>
      </c>
      <c r="F913" s="3" t="str" cm="1">
        <f t="array" ref="F913">_xlfn.IFS(E915&lt;30,"Young Adult", E915&gt;=50, "Senior",E915&gt;=30,"Adult")</f>
        <v>Senior</v>
      </c>
      <c r="G913" s="3" t="s">
        <v>13</v>
      </c>
      <c r="H913" s="3">
        <v>3</v>
      </c>
      <c r="I913" s="4">
        <v>50</v>
      </c>
      <c r="J913">
        <f t="shared" si="28"/>
        <v>150</v>
      </c>
      <c r="K913">
        <f t="shared" si="29"/>
        <v>2.25</v>
      </c>
    </row>
    <row r="914" spans="1:11">
      <c r="A914" s="3">
        <v>913</v>
      </c>
      <c r="B914" s="2">
        <v>44954</v>
      </c>
      <c r="C914" s="3" t="s">
        <v>935</v>
      </c>
      <c r="D914" s="3" t="s">
        <v>12</v>
      </c>
      <c r="E914" s="3">
        <v>29</v>
      </c>
      <c r="F914" s="3" t="str" cm="1">
        <f t="array" ref="F914">_xlfn.IFS(E916&lt;30,"Young Adult", E916&gt;=50, "Senior",E916&gt;=30,"Adult")</f>
        <v>Young Adult</v>
      </c>
      <c r="G914" s="3" t="s">
        <v>20</v>
      </c>
      <c r="H914" s="3">
        <v>3</v>
      </c>
      <c r="I914" s="4">
        <v>30</v>
      </c>
      <c r="J914">
        <f t="shared" si="28"/>
        <v>90</v>
      </c>
      <c r="K914">
        <f t="shared" si="29"/>
        <v>1.3499999999999999</v>
      </c>
    </row>
    <row r="915" spans="1:11">
      <c r="A915" s="3">
        <v>914</v>
      </c>
      <c r="B915" s="2">
        <v>45210</v>
      </c>
      <c r="C915" s="3" t="s">
        <v>936</v>
      </c>
      <c r="D915" s="3" t="s">
        <v>16</v>
      </c>
      <c r="E915" s="3">
        <v>59</v>
      </c>
      <c r="F915" s="3" t="str" cm="1">
        <f t="array" ref="F915">_xlfn.IFS(E917&lt;30,"Young Adult", E917&gt;=50, "Senior",E917&gt;=30,"Adult")</f>
        <v>Adult</v>
      </c>
      <c r="G915" s="3" t="s">
        <v>20</v>
      </c>
      <c r="H915" s="3">
        <v>1</v>
      </c>
      <c r="I915" s="4">
        <v>500</v>
      </c>
      <c r="J915">
        <f t="shared" si="28"/>
        <v>500</v>
      </c>
      <c r="K915">
        <f t="shared" si="29"/>
        <v>7.5</v>
      </c>
    </row>
    <row r="916" spans="1:11">
      <c r="A916" s="3">
        <v>915</v>
      </c>
      <c r="B916" s="2">
        <v>45076</v>
      </c>
      <c r="C916" s="3" t="s">
        <v>937</v>
      </c>
      <c r="D916" s="3" t="s">
        <v>16</v>
      </c>
      <c r="E916" s="3">
        <v>26</v>
      </c>
      <c r="F916" s="3" t="str" cm="1">
        <f t="array" ref="F916">_xlfn.IFS(E918&lt;30,"Young Adult", E918&gt;=50, "Senior",E918&gt;=30,"Adult")</f>
        <v>Senior</v>
      </c>
      <c r="G916" s="3" t="s">
        <v>13</v>
      </c>
      <c r="H916" s="3">
        <v>3</v>
      </c>
      <c r="I916" s="4">
        <v>30</v>
      </c>
      <c r="J916">
        <f t="shared" si="28"/>
        <v>90</v>
      </c>
      <c r="K916">
        <f t="shared" si="29"/>
        <v>1.3499999999999999</v>
      </c>
    </row>
    <row r="917" spans="1:11">
      <c r="A917" s="3">
        <v>916</v>
      </c>
      <c r="B917" s="2">
        <v>45284</v>
      </c>
      <c r="C917" s="3" t="s">
        <v>938</v>
      </c>
      <c r="D917" s="3" t="s">
        <v>16</v>
      </c>
      <c r="E917" s="3">
        <v>32</v>
      </c>
      <c r="F917" s="3" t="str" cm="1">
        <f t="array" ref="F917">_xlfn.IFS(E919&lt;30,"Young Adult", E919&gt;=50, "Senior",E919&gt;=30,"Adult")</f>
        <v>Adult</v>
      </c>
      <c r="G917" s="3" t="s">
        <v>20</v>
      </c>
      <c r="H917" s="3">
        <v>1</v>
      </c>
      <c r="I917" s="4">
        <v>50</v>
      </c>
      <c r="J917">
        <f t="shared" si="28"/>
        <v>50</v>
      </c>
      <c r="K917">
        <f t="shared" si="29"/>
        <v>0.75</v>
      </c>
    </row>
    <row r="918" spans="1:11">
      <c r="A918" s="3">
        <v>917</v>
      </c>
      <c r="B918" s="2">
        <v>44991</v>
      </c>
      <c r="C918" s="3" t="s">
        <v>939</v>
      </c>
      <c r="D918" s="3" t="s">
        <v>16</v>
      </c>
      <c r="E918" s="3">
        <v>57</v>
      </c>
      <c r="F918" s="3" t="str" cm="1">
        <f t="array" ref="F918">_xlfn.IFS(E920&lt;30,"Young Adult", E920&gt;=50, "Senior",E920&gt;=30,"Adult")</f>
        <v>Young Adult</v>
      </c>
      <c r="G918" s="3" t="s">
        <v>20</v>
      </c>
      <c r="H918" s="3">
        <v>4</v>
      </c>
      <c r="I918" s="4">
        <v>50</v>
      </c>
      <c r="J918">
        <f t="shared" si="28"/>
        <v>200</v>
      </c>
      <c r="K918">
        <f t="shared" si="29"/>
        <v>3</v>
      </c>
    </row>
    <row r="919" spans="1:11">
      <c r="A919" s="3">
        <v>918</v>
      </c>
      <c r="B919" s="2">
        <v>45253</v>
      </c>
      <c r="C919" s="3" t="s">
        <v>940</v>
      </c>
      <c r="D919" s="3" t="s">
        <v>16</v>
      </c>
      <c r="E919" s="3">
        <v>42</v>
      </c>
      <c r="F919" s="3" t="str" cm="1">
        <f t="array" ref="F919">_xlfn.IFS(E921&lt;30,"Young Adult", E921&gt;=50, "Senior",E921&gt;=30,"Adult")</f>
        <v>Young Adult</v>
      </c>
      <c r="G919" s="3" t="s">
        <v>20</v>
      </c>
      <c r="H919" s="3">
        <v>3</v>
      </c>
      <c r="I919" s="4">
        <v>30</v>
      </c>
      <c r="J919">
        <f t="shared" si="28"/>
        <v>90</v>
      </c>
      <c r="K919">
        <f t="shared" si="29"/>
        <v>1.3499999999999999</v>
      </c>
    </row>
    <row r="920" spans="1:11">
      <c r="A920" s="3">
        <v>919</v>
      </c>
      <c r="B920" s="2">
        <v>45178</v>
      </c>
      <c r="C920" s="3" t="s">
        <v>941</v>
      </c>
      <c r="D920" s="3" t="s">
        <v>16</v>
      </c>
      <c r="E920" s="3">
        <v>22</v>
      </c>
      <c r="F920" s="3" t="str" cm="1">
        <f t="array" ref="F920">_xlfn.IFS(E922&lt;30,"Young Adult", E922&gt;=50, "Senior",E922&gt;=30,"Adult")</f>
        <v>Senior</v>
      </c>
      <c r="G920" s="3" t="s">
        <v>13</v>
      </c>
      <c r="H920" s="3">
        <v>2</v>
      </c>
      <c r="I920" s="4">
        <v>25</v>
      </c>
      <c r="J920">
        <f t="shared" si="28"/>
        <v>50</v>
      </c>
      <c r="K920">
        <f t="shared" si="29"/>
        <v>0.75</v>
      </c>
    </row>
    <row r="921" spans="1:11">
      <c r="A921" s="3">
        <v>920</v>
      </c>
      <c r="B921" s="2">
        <v>44979</v>
      </c>
      <c r="C921" s="3" t="s">
        <v>942</v>
      </c>
      <c r="D921" s="3" t="s">
        <v>16</v>
      </c>
      <c r="E921" s="3">
        <v>28</v>
      </c>
      <c r="F921" s="3" t="str" cm="1">
        <f t="array" ref="F921">_xlfn.IFS(E923&lt;30,"Young Adult", E923&gt;=50, "Senior",E923&gt;=30,"Adult")</f>
        <v>Adult</v>
      </c>
      <c r="G921" s="3" t="s">
        <v>13</v>
      </c>
      <c r="H921" s="3">
        <v>3</v>
      </c>
      <c r="I921" s="4">
        <v>25</v>
      </c>
      <c r="J921">
        <f t="shared" si="28"/>
        <v>75</v>
      </c>
      <c r="K921">
        <f t="shared" si="29"/>
        <v>1.125</v>
      </c>
    </row>
    <row r="922" spans="1:11">
      <c r="A922" s="3">
        <v>921</v>
      </c>
      <c r="B922" s="2">
        <v>44933</v>
      </c>
      <c r="C922" s="3" t="s">
        <v>943</v>
      </c>
      <c r="D922" s="3" t="s">
        <v>12</v>
      </c>
      <c r="E922" s="3">
        <v>51</v>
      </c>
      <c r="F922" s="3" t="str" cm="1">
        <f t="array" ref="F922">_xlfn.IFS(E924&lt;30,"Young Adult", E924&gt;=50, "Senior",E924&gt;=30,"Adult")</f>
        <v>Adult</v>
      </c>
      <c r="G922" s="3" t="s">
        <v>20</v>
      </c>
      <c r="H922" s="3">
        <v>3</v>
      </c>
      <c r="I922" s="4">
        <v>25</v>
      </c>
      <c r="J922">
        <f t="shared" si="28"/>
        <v>75</v>
      </c>
      <c r="K922">
        <f t="shared" si="29"/>
        <v>1.125</v>
      </c>
    </row>
    <row r="923" spans="1:11">
      <c r="A923" s="3">
        <v>922</v>
      </c>
      <c r="B923" s="2">
        <v>45220</v>
      </c>
      <c r="C923" s="3" t="s">
        <v>944</v>
      </c>
      <c r="D923" s="3" t="s">
        <v>12</v>
      </c>
      <c r="E923" s="3">
        <v>41</v>
      </c>
      <c r="F923" s="3" t="str" cm="1">
        <f t="array" ref="F923">_xlfn.IFS(E925&lt;30,"Young Adult", E925&gt;=50, "Senior",E925&gt;=30,"Adult")</f>
        <v>Senior</v>
      </c>
      <c r="G923" s="3" t="s">
        <v>20</v>
      </c>
      <c r="H923" s="3">
        <v>1</v>
      </c>
      <c r="I923" s="4">
        <v>50</v>
      </c>
      <c r="J923">
        <f t="shared" si="28"/>
        <v>50</v>
      </c>
      <c r="K923">
        <f t="shared" si="29"/>
        <v>0.75</v>
      </c>
    </row>
    <row r="924" spans="1:11">
      <c r="A924" s="3">
        <v>923</v>
      </c>
      <c r="B924" s="2">
        <v>45072</v>
      </c>
      <c r="C924" s="3" t="s">
        <v>945</v>
      </c>
      <c r="D924" s="3" t="s">
        <v>12</v>
      </c>
      <c r="E924" s="3">
        <v>32</v>
      </c>
      <c r="F924" s="3" t="str" cm="1">
        <f t="array" ref="F924">_xlfn.IFS(E926&lt;30,"Young Adult", E926&gt;=50, "Senior",E926&gt;=30,"Adult")</f>
        <v>Young Adult</v>
      </c>
      <c r="G924" s="3" t="s">
        <v>13</v>
      </c>
      <c r="H924" s="3">
        <v>3</v>
      </c>
      <c r="I924" s="4">
        <v>300</v>
      </c>
      <c r="J924">
        <f t="shared" si="28"/>
        <v>900</v>
      </c>
      <c r="K924">
        <f t="shared" si="29"/>
        <v>13.5</v>
      </c>
    </row>
    <row r="925" spans="1:11">
      <c r="A925" s="3">
        <v>924</v>
      </c>
      <c r="B925" s="2">
        <v>45167</v>
      </c>
      <c r="C925" s="3" t="s">
        <v>946</v>
      </c>
      <c r="D925" s="3" t="s">
        <v>12</v>
      </c>
      <c r="E925" s="3">
        <v>55</v>
      </c>
      <c r="F925" s="3" t="str" cm="1">
        <f t="array" ref="F925">_xlfn.IFS(E927&lt;30,"Young Adult", E927&gt;=50, "Senior",E927&gt;=30,"Adult")</f>
        <v>Young Adult</v>
      </c>
      <c r="G925" s="3" t="s">
        <v>13</v>
      </c>
      <c r="H925" s="3">
        <v>2</v>
      </c>
      <c r="I925" s="4">
        <v>50</v>
      </c>
      <c r="J925">
        <f t="shared" si="28"/>
        <v>100</v>
      </c>
      <c r="K925">
        <f t="shared" si="29"/>
        <v>1.5</v>
      </c>
    </row>
    <row r="926" spans="1:11">
      <c r="A926" s="3">
        <v>925</v>
      </c>
      <c r="B926" s="2">
        <v>45172</v>
      </c>
      <c r="C926" s="3" t="s">
        <v>947</v>
      </c>
      <c r="D926" s="3" t="s">
        <v>12</v>
      </c>
      <c r="E926" s="3">
        <v>25</v>
      </c>
      <c r="F926" s="3" t="str" cm="1">
        <f t="array" ref="F926">_xlfn.IFS(E928&lt;30,"Young Adult", E928&gt;=50, "Senior",E928&gt;=30,"Adult")</f>
        <v>Adult</v>
      </c>
      <c r="G926" s="3" t="s">
        <v>20</v>
      </c>
      <c r="H926" s="3">
        <v>1</v>
      </c>
      <c r="I926" s="4">
        <v>300</v>
      </c>
      <c r="J926">
        <f t="shared" si="28"/>
        <v>300</v>
      </c>
      <c r="K926">
        <f t="shared" si="29"/>
        <v>4.5</v>
      </c>
    </row>
    <row r="927" spans="1:11">
      <c r="A927" s="3">
        <v>926</v>
      </c>
      <c r="B927" s="2">
        <v>45152</v>
      </c>
      <c r="C927" s="3" t="s">
        <v>948</v>
      </c>
      <c r="D927" s="3" t="s">
        <v>12</v>
      </c>
      <c r="E927" s="3">
        <v>22</v>
      </c>
      <c r="F927" s="3" t="str" cm="1">
        <f t="array" ref="F927">_xlfn.IFS(E929&lt;30,"Young Adult", E929&gt;=50, "Senior",E929&gt;=30,"Adult")</f>
        <v>Adult</v>
      </c>
      <c r="G927" s="3" t="s">
        <v>20</v>
      </c>
      <c r="H927" s="3">
        <v>1</v>
      </c>
      <c r="I927" s="4">
        <v>30</v>
      </c>
      <c r="J927">
        <f t="shared" si="28"/>
        <v>30</v>
      </c>
      <c r="K927">
        <f t="shared" si="29"/>
        <v>0.44999999999999996</v>
      </c>
    </row>
    <row r="928" spans="1:11">
      <c r="A928" s="3">
        <v>927</v>
      </c>
      <c r="B928" s="2">
        <v>45101</v>
      </c>
      <c r="C928" s="3" t="s">
        <v>949</v>
      </c>
      <c r="D928" s="3" t="s">
        <v>12</v>
      </c>
      <c r="E928" s="3">
        <v>43</v>
      </c>
      <c r="F928" s="3" t="str" cm="1">
        <f t="array" ref="F928">_xlfn.IFS(E930&lt;30,"Young Adult", E930&gt;=50, "Senior",E930&gt;=30,"Adult")</f>
        <v>Young Adult</v>
      </c>
      <c r="G928" s="3" t="s">
        <v>20</v>
      </c>
      <c r="H928" s="3">
        <v>4</v>
      </c>
      <c r="I928" s="4">
        <v>500</v>
      </c>
      <c r="J928">
        <f t="shared" si="28"/>
        <v>2000</v>
      </c>
      <c r="K928">
        <f t="shared" si="29"/>
        <v>30</v>
      </c>
    </row>
    <row r="929" spans="1:11">
      <c r="A929" s="3">
        <v>928</v>
      </c>
      <c r="B929" s="2">
        <v>45021</v>
      </c>
      <c r="C929" s="3" t="s">
        <v>950</v>
      </c>
      <c r="D929" s="3" t="s">
        <v>16</v>
      </c>
      <c r="E929" s="3">
        <v>35</v>
      </c>
      <c r="F929" s="3" t="str" cm="1">
        <f t="array" ref="F929">_xlfn.IFS(E931&lt;30,"Young Adult", E931&gt;=50, "Senior",E931&gt;=30,"Adult")</f>
        <v>Senior</v>
      </c>
      <c r="G929" s="3" t="s">
        <v>17</v>
      </c>
      <c r="H929" s="3">
        <v>4</v>
      </c>
      <c r="I929" s="4">
        <v>300</v>
      </c>
      <c r="J929">
        <f t="shared" si="28"/>
        <v>1200</v>
      </c>
      <c r="K929">
        <f t="shared" si="29"/>
        <v>18</v>
      </c>
    </row>
    <row r="930" spans="1:11">
      <c r="A930" s="3">
        <v>929</v>
      </c>
      <c r="B930" s="2">
        <v>44953</v>
      </c>
      <c r="C930" s="3" t="s">
        <v>951</v>
      </c>
      <c r="D930" s="3" t="s">
        <v>16</v>
      </c>
      <c r="E930" s="3">
        <v>23</v>
      </c>
      <c r="F930" s="3" t="str" cm="1">
        <f t="array" ref="F930">_xlfn.IFS(E932&lt;30,"Young Adult", E932&gt;=50, "Senior",E932&gt;=30,"Adult")</f>
        <v>Adult</v>
      </c>
      <c r="G930" s="3" t="s">
        <v>13</v>
      </c>
      <c r="H930" s="3">
        <v>3</v>
      </c>
      <c r="I930" s="4">
        <v>25</v>
      </c>
      <c r="J930">
        <f t="shared" si="28"/>
        <v>75</v>
      </c>
      <c r="K930">
        <f t="shared" si="29"/>
        <v>1.125</v>
      </c>
    </row>
    <row r="931" spans="1:11">
      <c r="A931" s="3">
        <v>930</v>
      </c>
      <c r="B931" s="2">
        <v>45056</v>
      </c>
      <c r="C931" s="3" t="s">
        <v>952</v>
      </c>
      <c r="D931" s="3" t="s">
        <v>12</v>
      </c>
      <c r="E931" s="3">
        <v>54</v>
      </c>
      <c r="F931" s="3" t="str" cm="1">
        <f t="array" ref="F931">_xlfn.IFS(E933&lt;30,"Young Adult", E933&gt;=50, "Senior",E933&gt;=30,"Adult")</f>
        <v>Adult</v>
      </c>
      <c r="G931" s="3" t="s">
        <v>17</v>
      </c>
      <c r="H931" s="3">
        <v>4</v>
      </c>
      <c r="I931" s="4">
        <v>50</v>
      </c>
      <c r="J931">
        <f t="shared" si="28"/>
        <v>200</v>
      </c>
      <c r="K931">
        <f t="shared" si="29"/>
        <v>3</v>
      </c>
    </row>
    <row r="932" spans="1:11">
      <c r="A932" s="3">
        <v>931</v>
      </c>
      <c r="B932" s="2">
        <v>45171</v>
      </c>
      <c r="C932" s="3" t="s">
        <v>953</v>
      </c>
      <c r="D932" s="3" t="s">
        <v>12</v>
      </c>
      <c r="E932" s="3">
        <v>30</v>
      </c>
      <c r="F932" s="3" t="str" cm="1">
        <f t="array" ref="F932">_xlfn.IFS(E934&lt;30,"Young Adult", E934&gt;=50, "Senior",E934&gt;=30,"Adult")</f>
        <v>Young Adult</v>
      </c>
      <c r="G932" s="3" t="s">
        <v>13</v>
      </c>
      <c r="H932" s="3">
        <v>4</v>
      </c>
      <c r="I932" s="4">
        <v>30</v>
      </c>
      <c r="J932">
        <f t="shared" si="28"/>
        <v>120</v>
      </c>
      <c r="K932">
        <f t="shared" si="29"/>
        <v>1.7999999999999998</v>
      </c>
    </row>
    <row r="933" spans="1:11">
      <c r="A933" s="3">
        <v>932</v>
      </c>
      <c r="B933" s="2">
        <v>44985</v>
      </c>
      <c r="C933" s="3" t="s">
        <v>954</v>
      </c>
      <c r="D933" s="3" t="s">
        <v>16</v>
      </c>
      <c r="E933" s="3">
        <v>45</v>
      </c>
      <c r="F933" s="3" t="str" cm="1">
        <f t="array" ref="F933">_xlfn.IFS(E935&lt;30,"Young Adult", E935&gt;=50, "Senior",E935&gt;=30,"Adult")</f>
        <v>Adult</v>
      </c>
      <c r="G933" s="3" t="s">
        <v>13</v>
      </c>
      <c r="H933" s="3">
        <v>4</v>
      </c>
      <c r="I933" s="4">
        <v>25</v>
      </c>
      <c r="J933">
        <f t="shared" si="28"/>
        <v>100</v>
      </c>
      <c r="K933">
        <f t="shared" si="29"/>
        <v>1.5</v>
      </c>
    </row>
    <row r="934" spans="1:11">
      <c r="A934" s="3">
        <v>933</v>
      </c>
      <c r="B934" s="2">
        <v>44960</v>
      </c>
      <c r="C934" s="3" t="s">
        <v>955</v>
      </c>
      <c r="D934" s="3" t="s">
        <v>12</v>
      </c>
      <c r="E934" s="3">
        <v>22</v>
      </c>
      <c r="F934" s="3" t="str" cm="1">
        <f t="array" ref="F934">_xlfn.IFS(E936&lt;30,"Young Adult", E936&gt;=50, "Senior",E936&gt;=30,"Adult")</f>
        <v>Adult</v>
      </c>
      <c r="G934" s="3" t="s">
        <v>13</v>
      </c>
      <c r="H934" s="3">
        <v>1</v>
      </c>
      <c r="I934" s="4">
        <v>30</v>
      </c>
      <c r="J934">
        <f t="shared" si="28"/>
        <v>30</v>
      </c>
      <c r="K934">
        <f t="shared" si="29"/>
        <v>0.44999999999999996</v>
      </c>
    </row>
    <row r="935" spans="1:11">
      <c r="A935" s="3">
        <v>934</v>
      </c>
      <c r="B935" s="2">
        <v>45132</v>
      </c>
      <c r="C935" s="3" t="s">
        <v>956</v>
      </c>
      <c r="D935" s="3" t="s">
        <v>12</v>
      </c>
      <c r="E935" s="3">
        <v>30</v>
      </c>
      <c r="F935" s="3" t="str" cm="1">
        <f t="array" ref="F935">_xlfn.IFS(E937&lt;30,"Young Adult", E937&gt;=50, "Senior",E937&gt;=30,"Adult")</f>
        <v>Senior</v>
      </c>
      <c r="G935" s="3" t="s">
        <v>13</v>
      </c>
      <c r="H935" s="3">
        <v>1</v>
      </c>
      <c r="I935" s="4">
        <v>500</v>
      </c>
      <c r="J935">
        <f t="shared" si="28"/>
        <v>500</v>
      </c>
      <c r="K935">
        <f t="shared" si="29"/>
        <v>7.5</v>
      </c>
    </row>
    <row r="936" spans="1:11">
      <c r="A936" s="3">
        <v>935</v>
      </c>
      <c r="B936" s="2">
        <v>45178</v>
      </c>
      <c r="C936" s="3" t="s">
        <v>957</v>
      </c>
      <c r="D936" s="3" t="s">
        <v>16</v>
      </c>
      <c r="E936" s="3">
        <v>34</v>
      </c>
      <c r="F936" s="3" t="str" cm="1">
        <f t="array" ref="F936">_xlfn.IFS(E938&lt;30,"Young Adult", E938&gt;=50, "Senior",E938&gt;=30,"Adult")</f>
        <v>Senior</v>
      </c>
      <c r="G936" s="3" t="s">
        <v>13</v>
      </c>
      <c r="H936" s="3">
        <v>1</v>
      </c>
      <c r="I936" s="4">
        <v>50</v>
      </c>
      <c r="J936">
        <f t="shared" si="28"/>
        <v>50</v>
      </c>
      <c r="K936">
        <f t="shared" si="29"/>
        <v>0.75</v>
      </c>
    </row>
    <row r="937" spans="1:11">
      <c r="A937" s="3">
        <v>936</v>
      </c>
      <c r="B937" s="2">
        <v>44964</v>
      </c>
      <c r="C937" s="3" t="s">
        <v>958</v>
      </c>
      <c r="D937" s="3" t="s">
        <v>12</v>
      </c>
      <c r="E937" s="3">
        <v>57</v>
      </c>
      <c r="F937" s="3" t="str" cm="1">
        <f t="array" ref="F937">_xlfn.IFS(E939&lt;30,"Young Adult", E939&gt;=50, "Senior",E939&gt;=30,"Adult")</f>
        <v>Adult</v>
      </c>
      <c r="G937" s="3" t="s">
        <v>13</v>
      </c>
      <c r="H937" s="3">
        <v>4</v>
      </c>
      <c r="I937" s="4">
        <v>50</v>
      </c>
      <c r="J937">
        <f t="shared" si="28"/>
        <v>200</v>
      </c>
      <c r="K937">
        <f t="shared" si="29"/>
        <v>3</v>
      </c>
    </row>
    <row r="938" spans="1:11">
      <c r="A938" s="3">
        <v>937</v>
      </c>
      <c r="B938" s="2">
        <v>45222</v>
      </c>
      <c r="C938" s="3" t="s">
        <v>959</v>
      </c>
      <c r="D938" s="3" t="s">
        <v>16</v>
      </c>
      <c r="E938" s="3">
        <v>62</v>
      </c>
      <c r="F938" s="3" t="str" cm="1">
        <f t="array" ref="F938">_xlfn.IFS(E940&lt;30,"Young Adult", E940&gt;=50, "Senior",E940&gt;=30,"Adult")</f>
        <v>Adult</v>
      </c>
      <c r="G938" s="3" t="s">
        <v>13</v>
      </c>
      <c r="H938" s="3">
        <v>1</v>
      </c>
      <c r="I938" s="4">
        <v>500</v>
      </c>
      <c r="J938">
        <f t="shared" si="28"/>
        <v>500</v>
      </c>
      <c r="K938">
        <f t="shared" si="29"/>
        <v>7.5</v>
      </c>
    </row>
    <row r="939" spans="1:11">
      <c r="A939" s="3">
        <v>938</v>
      </c>
      <c r="B939" s="2">
        <v>45249</v>
      </c>
      <c r="C939" s="3" t="s">
        <v>960</v>
      </c>
      <c r="D939" s="3" t="s">
        <v>12</v>
      </c>
      <c r="E939" s="3">
        <v>49</v>
      </c>
      <c r="F939" s="3" t="str" cm="1">
        <f t="array" ref="F939">_xlfn.IFS(E941&lt;30,"Young Adult", E941&gt;=50, "Senior",E941&gt;=30,"Adult")</f>
        <v>Young Adult</v>
      </c>
      <c r="G939" s="3" t="s">
        <v>17</v>
      </c>
      <c r="H939" s="3">
        <v>4</v>
      </c>
      <c r="I939" s="4">
        <v>50</v>
      </c>
      <c r="J939">
        <f t="shared" si="28"/>
        <v>200</v>
      </c>
      <c r="K939">
        <f t="shared" si="29"/>
        <v>3</v>
      </c>
    </row>
    <row r="940" spans="1:11">
      <c r="A940" s="3">
        <v>939</v>
      </c>
      <c r="B940" s="2">
        <v>45278</v>
      </c>
      <c r="C940" s="3" t="s">
        <v>961</v>
      </c>
      <c r="D940" s="3" t="s">
        <v>16</v>
      </c>
      <c r="E940" s="3">
        <v>46</v>
      </c>
      <c r="F940" s="3" t="str" cm="1">
        <f t="array" ref="F940">_xlfn.IFS(E942&lt;30,"Young Adult", E942&gt;=50, "Senior",E942&gt;=30,"Adult")</f>
        <v>Senior</v>
      </c>
      <c r="G940" s="3" t="s">
        <v>20</v>
      </c>
      <c r="H940" s="3">
        <v>1</v>
      </c>
      <c r="I940" s="4">
        <v>300</v>
      </c>
      <c r="J940">
        <f t="shared" si="28"/>
        <v>300</v>
      </c>
      <c r="K940">
        <f t="shared" si="29"/>
        <v>4.5</v>
      </c>
    </row>
    <row r="941" spans="1:11">
      <c r="A941" s="3">
        <v>940</v>
      </c>
      <c r="B941" s="2">
        <v>44954</v>
      </c>
      <c r="C941" s="3" t="s">
        <v>962</v>
      </c>
      <c r="D941" s="3" t="s">
        <v>16</v>
      </c>
      <c r="E941" s="3">
        <v>20</v>
      </c>
      <c r="F941" s="3" t="str" cm="1">
        <f t="array" ref="F941">_xlfn.IFS(E943&lt;30,"Young Adult", E943&gt;=50, "Senior",E943&gt;=30,"Adult")</f>
        <v>Senior</v>
      </c>
      <c r="G941" s="3" t="s">
        <v>20</v>
      </c>
      <c r="H941" s="3">
        <v>1</v>
      </c>
      <c r="I941" s="4">
        <v>30</v>
      </c>
      <c r="J941">
        <f t="shared" si="28"/>
        <v>30</v>
      </c>
      <c r="K941">
        <f t="shared" si="29"/>
        <v>0.44999999999999996</v>
      </c>
    </row>
    <row r="942" spans="1:11">
      <c r="A942" s="3">
        <v>941</v>
      </c>
      <c r="B942" s="2">
        <v>45004</v>
      </c>
      <c r="C942" s="3" t="s">
        <v>963</v>
      </c>
      <c r="D942" s="3" t="s">
        <v>16</v>
      </c>
      <c r="E942" s="3">
        <v>57</v>
      </c>
      <c r="F942" s="3" t="str" cm="1">
        <f t="array" ref="F942">_xlfn.IFS(E944&lt;30,"Young Adult", E944&gt;=50, "Senior",E944&gt;=30,"Adult")</f>
        <v>Senior</v>
      </c>
      <c r="G942" s="3" t="s">
        <v>17</v>
      </c>
      <c r="H942" s="3">
        <v>2</v>
      </c>
      <c r="I942" s="4">
        <v>25</v>
      </c>
      <c r="J942">
        <f t="shared" si="28"/>
        <v>50</v>
      </c>
      <c r="K942">
        <f t="shared" si="29"/>
        <v>0.75</v>
      </c>
    </row>
    <row r="943" spans="1:11">
      <c r="A943" s="3">
        <v>942</v>
      </c>
      <c r="B943" s="2">
        <v>45003</v>
      </c>
      <c r="C943" s="3" t="s">
        <v>964</v>
      </c>
      <c r="D943" s="3" t="s">
        <v>12</v>
      </c>
      <c r="E943" s="3">
        <v>51</v>
      </c>
      <c r="F943" s="3" t="str" cm="1">
        <f t="array" ref="F943">_xlfn.IFS(E945&lt;30,"Young Adult", E945&gt;=50, "Senior",E945&gt;=30,"Adult")</f>
        <v>Adult</v>
      </c>
      <c r="G943" s="3" t="s">
        <v>17</v>
      </c>
      <c r="H943" s="3">
        <v>3</v>
      </c>
      <c r="I943" s="4">
        <v>500</v>
      </c>
      <c r="J943">
        <f t="shared" si="28"/>
        <v>1500</v>
      </c>
      <c r="K943">
        <f t="shared" si="29"/>
        <v>22.5</v>
      </c>
    </row>
    <row r="944" spans="1:11">
      <c r="A944" s="3">
        <v>943</v>
      </c>
      <c r="B944" s="2">
        <v>45215</v>
      </c>
      <c r="C944" s="3" t="s">
        <v>965</v>
      </c>
      <c r="D944" s="3" t="s">
        <v>16</v>
      </c>
      <c r="E944" s="3">
        <v>57</v>
      </c>
      <c r="F944" s="3" t="str" cm="1">
        <f t="array" ref="F944">_xlfn.IFS(E946&lt;30,"Young Adult", E946&gt;=50, "Senior",E946&gt;=30,"Adult")</f>
        <v>Adult</v>
      </c>
      <c r="G944" s="3" t="s">
        <v>17</v>
      </c>
      <c r="H944" s="3">
        <v>4</v>
      </c>
      <c r="I944" s="4">
        <v>300</v>
      </c>
      <c r="J944">
        <f t="shared" si="28"/>
        <v>1200</v>
      </c>
      <c r="K944">
        <f t="shared" si="29"/>
        <v>18</v>
      </c>
    </row>
    <row r="945" spans="1:11">
      <c r="A945" s="3">
        <v>944</v>
      </c>
      <c r="B945" s="2">
        <v>45082</v>
      </c>
      <c r="C945" s="3" t="s">
        <v>966</v>
      </c>
      <c r="D945" s="3" t="s">
        <v>12</v>
      </c>
      <c r="E945" s="3">
        <v>44</v>
      </c>
      <c r="F945" s="3" t="str" cm="1">
        <f t="array" ref="F945">_xlfn.IFS(E947&lt;30,"Young Adult", E947&gt;=50, "Senior",E947&gt;=30,"Adult")</f>
        <v>Senior</v>
      </c>
      <c r="G945" s="3" t="s">
        <v>17</v>
      </c>
      <c r="H945" s="3">
        <v>2</v>
      </c>
      <c r="I945" s="4">
        <v>25</v>
      </c>
      <c r="J945">
        <f t="shared" si="28"/>
        <v>50</v>
      </c>
      <c r="K945">
        <f t="shared" si="29"/>
        <v>0.75</v>
      </c>
    </row>
    <row r="946" spans="1:11">
      <c r="A946" s="3">
        <v>945</v>
      </c>
      <c r="B946" s="2">
        <v>44970</v>
      </c>
      <c r="C946" s="3" t="s">
        <v>967</v>
      </c>
      <c r="D946" s="3" t="s">
        <v>12</v>
      </c>
      <c r="E946" s="3">
        <v>30</v>
      </c>
      <c r="F946" s="3" t="str" cm="1">
        <f t="array" ref="F946">_xlfn.IFS(E948&lt;30,"Young Adult", E948&gt;=50, "Senior",E948&gt;=30,"Adult")</f>
        <v>Senior</v>
      </c>
      <c r="G946" s="3" t="s">
        <v>13</v>
      </c>
      <c r="H946" s="3">
        <v>1</v>
      </c>
      <c r="I946" s="4">
        <v>25</v>
      </c>
      <c r="J946">
        <f t="shared" si="28"/>
        <v>25</v>
      </c>
      <c r="K946">
        <f t="shared" si="29"/>
        <v>0.375</v>
      </c>
    </row>
    <row r="947" spans="1:11">
      <c r="A947" s="3">
        <v>946</v>
      </c>
      <c r="B947" s="2">
        <v>45054</v>
      </c>
      <c r="C947" s="3" t="s">
        <v>968</v>
      </c>
      <c r="D947" s="3" t="s">
        <v>12</v>
      </c>
      <c r="E947" s="3">
        <v>62</v>
      </c>
      <c r="F947" s="3" t="str" cm="1">
        <f t="array" ref="F947">_xlfn.IFS(E949&lt;30,"Young Adult", E949&gt;=50, "Senior",E949&gt;=30,"Adult")</f>
        <v>Young Adult</v>
      </c>
      <c r="G947" s="3" t="s">
        <v>20</v>
      </c>
      <c r="H947" s="3">
        <v>4</v>
      </c>
      <c r="I947" s="4">
        <v>500</v>
      </c>
      <c r="J947">
        <f t="shared" si="28"/>
        <v>2000</v>
      </c>
      <c r="K947">
        <f t="shared" si="29"/>
        <v>30</v>
      </c>
    </row>
    <row r="948" spans="1:11">
      <c r="A948" s="3">
        <v>947</v>
      </c>
      <c r="B948" s="2">
        <v>44987</v>
      </c>
      <c r="C948" s="3" t="s">
        <v>969</v>
      </c>
      <c r="D948" s="3" t="s">
        <v>12</v>
      </c>
      <c r="E948" s="3">
        <v>50</v>
      </c>
      <c r="F948" s="3" t="str" cm="1">
        <f t="array" ref="F948">_xlfn.IFS(E950&lt;30,"Young Adult", E950&gt;=50, "Senior",E950&gt;=30,"Adult")</f>
        <v>Adult</v>
      </c>
      <c r="G948" s="3" t="s">
        <v>13</v>
      </c>
      <c r="H948" s="3">
        <v>1</v>
      </c>
      <c r="I948" s="4">
        <v>300</v>
      </c>
      <c r="J948">
        <f t="shared" si="28"/>
        <v>300</v>
      </c>
      <c r="K948">
        <f t="shared" si="29"/>
        <v>4.5</v>
      </c>
    </row>
    <row r="949" spans="1:11">
      <c r="A949" s="3">
        <v>948</v>
      </c>
      <c r="B949" s="2">
        <v>45212</v>
      </c>
      <c r="C949" s="3" t="s">
        <v>970</v>
      </c>
      <c r="D949" s="3" t="s">
        <v>16</v>
      </c>
      <c r="E949" s="3">
        <v>23</v>
      </c>
      <c r="F949" s="3" t="str" cm="1">
        <f t="array" ref="F949">_xlfn.IFS(E951&lt;30,"Young Adult", E951&gt;=50, "Senior",E951&gt;=30,"Adult")</f>
        <v>Adult</v>
      </c>
      <c r="G949" s="3" t="s">
        <v>20</v>
      </c>
      <c r="H949" s="3">
        <v>3</v>
      </c>
      <c r="I949" s="4">
        <v>25</v>
      </c>
      <c r="J949">
        <f t="shared" si="28"/>
        <v>75</v>
      </c>
      <c r="K949">
        <f t="shared" si="29"/>
        <v>1.125</v>
      </c>
    </row>
    <row r="950" spans="1:11">
      <c r="A950" s="3">
        <v>949</v>
      </c>
      <c r="B950" s="2">
        <v>45140</v>
      </c>
      <c r="C950" s="3" t="s">
        <v>971</v>
      </c>
      <c r="D950" s="3" t="s">
        <v>16</v>
      </c>
      <c r="E950" s="3">
        <v>41</v>
      </c>
      <c r="F950" s="3" t="str" cm="1">
        <f t="array" ref="F950">_xlfn.IFS(E952&lt;30,"Young Adult", E952&gt;=50, "Senior",E952&gt;=30,"Adult")</f>
        <v>Adult</v>
      </c>
      <c r="G950" s="3" t="s">
        <v>20</v>
      </c>
      <c r="H950" s="3">
        <v>2</v>
      </c>
      <c r="I950" s="4">
        <v>25</v>
      </c>
      <c r="J950">
        <f t="shared" si="28"/>
        <v>50</v>
      </c>
      <c r="K950">
        <f t="shared" si="29"/>
        <v>0.75</v>
      </c>
    </row>
    <row r="951" spans="1:11">
      <c r="A951" s="3">
        <v>950</v>
      </c>
      <c r="B951" s="2">
        <v>45237</v>
      </c>
      <c r="C951" s="3" t="s">
        <v>972</v>
      </c>
      <c r="D951" s="3" t="s">
        <v>12</v>
      </c>
      <c r="E951" s="3">
        <v>36</v>
      </c>
      <c r="F951" s="3" t="str" cm="1">
        <f t="array" ref="F951">_xlfn.IFS(E953&lt;30,"Young Adult", E953&gt;=50, "Senior",E953&gt;=30,"Adult")</f>
        <v>Senior</v>
      </c>
      <c r="G951" s="3" t="s">
        <v>17</v>
      </c>
      <c r="H951" s="3">
        <v>3</v>
      </c>
      <c r="I951" s="4">
        <v>300</v>
      </c>
      <c r="J951">
        <f t="shared" si="28"/>
        <v>900</v>
      </c>
      <c r="K951">
        <f t="shared" si="29"/>
        <v>13.5</v>
      </c>
    </row>
    <row r="952" spans="1:11">
      <c r="A952" s="3">
        <v>951</v>
      </c>
      <c r="B952" s="2">
        <v>45232</v>
      </c>
      <c r="C952" s="3" t="s">
        <v>973</v>
      </c>
      <c r="D952" s="3" t="s">
        <v>12</v>
      </c>
      <c r="E952" s="3">
        <v>33</v>
      </c>
      <c r="F952" s="3" t="str" cm="1">
        <f t="array" ref="F952">_xlfn.IFS(E954&lt;30,"Young Adult", E954&gt;=50, "Senior",E954&gt;=30,"Adult")</f>
        <v>Adult</v>
      </c>
      <c r="G952" s="3" t="s">
        <v>13</v>
      </c>
      <c r="H952" s="3">
        <v>2</v>
      </c>
      <c r="I952" s="4">
        <v>50</v>
      </c>
      <c r="J952">
        <f t="shared" si="28"/>
        <v>100</v>
      </c>
      <c r="K952">
        <f t="shared" si="29"/>
        <v>1.5</v>
      </c>
    </row>
    <row r="953" spans="1:11">
      <c r="A953" s="3">
        <v>952</v>
      </c>
      <c r="B953" s="2">
        <v>45243</v>
      </c>
      <c r="C953" s="3" t="s">
        <v>974</v>
      </c>
      <c r="D953" s="3" t="s">
        <v>16</v>
      </c>
      <c r="E953" s="3">
        <v>57</v>
      </c>
      <c r="F953" s="3" t="str" cm="1">
        <f t="array" ref="F953">_xlfn.IFS(E955&lt;30,"Young Adult", E955&gt;=50, "Senior",E955&gt;=30,"Adult")</f>
        <v>Senior</v>
      </c>
      <c r="G953" s="3" t="s">
        <v>17</v>
      </c>
      <c r="H953" s="3">
        <v>1</v>
      </c>
      <c r="I953" s="4">
        <v>25</v>
      </c>
      <c r="J953">
        <f t="shared" si="28"/>
        <v>25</v>
      </c>
      <c r="K953">
        <f t="shared" si="29"/>
        <v>0.375</v>
      </c>
    </row>
    <row r="954" spans="1:11">
      <c r="A954" s="3">
        <v>953</v>
      </c>
      <c r="B954" s="2">
        <v>45042</v>
      </c>
      <c r="C954" s="3" t="s">
        <v>975</v>
      </c>
      <c r="D954" s="3" t="s">
        <v>12</v>
      </c>
      <c r="E954" s="3">
        <v>45</v>
      </c>
      <c r="F954" s="3" t="str" cm="1">
        <f t="array" ref="F954">_xlfn.IFS(E956&lt;30,"Young Adult", E956&gt;=50, "Senior",E956&gt;=30,"Adult")</f>
        <v>Senior</v>
      </c>
      <c r="G954" s="3" t="s">
        <v>13</v>
      </c>
      <c r="H954" s="3">
        <v>3</v>
      </c>
      <c r="I954" s="4">
        <v>30</v>
      </c>
      <c r="J954">
        <f t="shared" si="28"/>
        <v>90</v>
      </c>
      <c r="K954">
        <f t="shared" si="29"/>
        <v>1.3499999999999999</v>
      </c>
    </row>
    <row r="955" spans="1:11">
      <c r="A955" s="3">
        <v>954</v>
      </c>
      <c r="B955" s="2">
        <v>45194</v>
      </c>
      <c r="C955" s="3" t="s">
        <v>976</v>
      </c>
      <c r="D955" s="3" t="s">
        <v>16</v>
      </c>
      <c r="E955" s="3">
        <v>50</v>
      </c>
      <c r="F955" s="3" t="str" cm="1">
        <f t="array" ref="F955">_xlfn.IFS(E957&lt;30,"Young Adult", E957&gt;=50, "Senior",E957&gt;=30,"Adult")</f>
        <v>Adult</v>
      </c>
      <c r="G955" s="3" t="s">
        <v>20</v>
      </c>
      <c r="H955" s="3">
        <v>3</v>
      </c>
      <c r="I955" s="4">
        <v>300</v>
      </c>
      <c r="J955">
        <f t="shared" si="28"/>
        <v>900</v>
      </c>
      <c r="K955">
        <f t="shared" si="29"/>
        <v>13.5</v>
      </c>
    </row>
    <row r="956" spans="1:11">
      <c r="A956" s="3">
        <v>955</v>
      </c>
      <c r="B956" s="2">
        <v>45121</v>
      </c>
      <c r="C956" s="3" t="s">
        <v>977</v>
      </c>
      <c r="D956" s="3" t="s">
        <v>12</v>
      </c>
      <c r="E956" s="3">
        <v>58</v>
      </c>
      <c r="F956" s="3" t="str" cm="1">
        <f t="array" ref="F956">_xlfn.IFS(E958&lt;30,"Young Adult", E958&gt;=50, "Senior",E958&gt;=30,"Adult")</f>
        <v>Senior</v>
      </c>
      <c r="G956" s="3" t="s">
        <v>17</v>
      </c>
      <c r="H956" s="3">
        <v>1</v>
      </c>
      <c r="I956" s="4">
        <v>25</v>
      </c>
      <c r="J956">
        <f t="shared" si="28"/>
        <v>25</v>
      </c>
      <c r="K956">
        <f t="shared" si="29"/>
        <v>0.375</v>
      </c>
    </row>
    <row r="957" spans="1:11">
      <c r="A957" s="3">
        <v>956</v>
      </c>
      <c r="B957" s="2">
        <v>45157</v>
      </c>
      <c r="C957" s="3" t="s">
        <v>978</v>
      </c>
      <c r="D957" s="3" t="s">
        <v>12</v>
      </c>
      <c r="E957" s="3">
        <v>30</v>
      </c>
      <c r="F957" s="3" t="str" cm="1">
        <f t="array" ref="F957">_xlfn.IFS(E959&lt;30,"Young Adult", E959&gt;=50, "Senior",E959&gt;=30,"Adult")</f>
        <v>Senior</v>
      </c>
      <c r="G957" s="3" t="s">
        <v>17</v>
      </c>
      <c r="H957" s="3">
        <v>3</v>
      </c>
      <c r="I957" s="4">
        <v>500</v>
      </c>
      <c r="J957">
        <f t="shared" si="28"/>
        <v>1500</v>
      </c>
      <c r="K957">
        <f t="shared" si="29"/>
        <v>22.5</v>
      </c>
    </row>
    <row r="958" spans="1:11">
      <c r="A958" s="3">
        <v>957</v>
      </c>
      <c r="B958" s="2">
        <v>45153</v>
      </c>
      <c r="C958" s="3" t="s">
        <v>979</v>
      </c>
      <c r="D958" s="3" t="s">
        <v>16</v>
      </c>
      <c r="E958" s="3">
        <v>60</v>
      </c>
      <c r="F958" s="3" t="str" cm="1">
        <f t="array" ref="F958">_xlfn.IFS(E960&lt;30,"Young Adult", E960&gt;=50, "Senior",E960&gt;=30,"Adult")</f>
        <v>Adult</v>
      </c>
      <c r="G958" s="3" t="s">
        <v>20</v>
      </c>
      <c r="H958" s="3">
        <v>4</v>
      </c>
      <c r="I958" s="4">
        <v>30</v>
      </c>
      <c r="J958">
        <f t="shared" si="28"/>
        <v>120</v>
      </c>
      <c r="K958">
        <f t="shared" si="29"/>
        <v>1.7999999999999998</v>
      </c>
    </row>
    <row r="959" spans="1:11">
      <c r="A959" s="3">
        <v>958</v>
      </c>
      <c r="B959" s="2">
        <v>45079</v>
      </c>
      <c r="C959" s="3" t="s">
        <v>980</v>
      </c>
      <c r="D959" s="3" t="s">
        <v>12</v>
      </c>
      <c r="E959" s="3">
        <v>62</v>
      </c>
      <c r="F959" s="3" t="str" cm="1">
        <f t="array" ref="F959">_xlfn.IFS(E961&lt;30,"Young Adult", E961&gt;=50, "Senior",E961&gt;=30,"Adult")</f>
        <v>Senior</v>
      </c>
      <c r="G959" s="3" t="s">
        <v>20</v>
      </c>
      <c r="H959" s="3">
        <v>2</v>
      </c>
      <c r="I959" s="4">
        <v>25</v>
      </c>
      <c r="J959">
        <f t="shared" si="28"/>
        <v>50</v>
      </c>
      <c r="K959">
        <f t="shared" si="29"/>
        <v>0.75</v>
      </c>
    </row>
    <row r="960" spans="1:11">
      <c r="A960" s="3">
        <v>959</v>
      </c>
      <c r="B960" s="2">
        <v>45228</v>
      </c>
      <c r="C960" s="3" t="s">
        <v>981</v>
      </c>
      <c r="D960" s="3" t="s">
        <v>16</v>
      </c>
      <c r="E960" s="3">
        <v>42</v>
      </c>
      <c r="F960" s="3" t="str" cm="1">
        <f t="array" ref="F960">_xlfn.IFS(E962&lt;30,"Young Adult", E962&gt;=50, "Senior",E962&gt;=30,"Adult")</f>
        <v>Senior</v>
      </c>
      <c r="G960" s="3" t="s">
        <v>20</v>
      </c>
      <c r="H960" s="3">
        <v>2</v>
      </c>
      <c r="I960" s="4">
        <v>30</v>
      </c>
      <c r="J960">
        <f t="shared" si="28"/>
        <v>60</v>
      </c>
      <c r="K960">
        <f t="shared" si="29"/>
        <v>0.89999999999999991</v>
      </c>
    </row>
    <row r="961" spans="1:11">
      <c r="A961" s="3">
        <v>960</v>
      </c>
      <c r="B961" s="2">
        <v>45146</v>
      </c>
      <c r="C961" s="3" t="s">
        <v>982</v>
      </c>
      <c r="D961" s="3" t="s">
        <v>12</v>
      </c>
      <c r="E961" s="3">
        <v>59</v>
      </c>
      <c r="F961" s="3" t="str" cm="1">
        <f t="array" ref="F961">_xlfn.IFS(E963&lt;30,"Young Adult", E963&gt;=50, "Senior",E963&gt;=30,"Adult")</f>
        <v>Adult</v>
      </c>
      <c r="G961" s="3" t="s">
        <v>17</v>
      </c>
      <c r="H961" s="3">
        <v>2</v>
      </c>
      <c r="I961" s="4">
        <v>30</v>
      </c>
      <c r="J961">
        <f t="shared" si="28"/>
        <v>60</v>
      </c>
      <c r="K961">
        <f t="shared" si="29"/>
        <v>0.89999999999999991</v>
      </c>
    </row>
    <row r="962" spans="1:11">
      <c r="A962" s="3">
        <v>961</v>
      </c>
      <c r="B962" s="2">
        <v>45083</v>
      </c>
      <c r="C962" s="3" t="s">
        <v>983</v>
      </c>
      <c r="D962" s="3" t="s">
        <v>12</v>
      </c>
      <c r="E962" s="3">
        <v>53</v>
      </c>
      <c r="F962" s="3" t="str" cm="1">
        <f t="array" ref="F962">_xlfn.IFS(E964&lt;30,"Young Adult", E964&gt;=50, "Senior",E964&gt;=30,"Adult")</f>
        <v>Senior</v>
      </c>
      <c r="G962" s="3" t="s">
        <v>13</v>
      </c>
      <c r="H962" s="3">
        <v>4</v>
      </c>
      <c r="I962" s="4">
        <v>50</v>
      </c>
      <c r="J962">
        <f t="shared" ref="J962:J1025" si="30">H962*I962</f>
        <v>200</v>
      </c>
      <c r="K962">
        <f t="shared" ref="K962:K1025" si="31">J962*$N$3</f>
        <v>3</v>
      </c>
    </row>
    <row r="963" spans="1:11">
      <c r="A963" s="3">
        <v>962</v>
      </c>
      <c r="B963" s="2">
        <v>45218</v>
      </c>
      <c r="C963" s="3" t="s">
        <v>984</v>
      </c>
      <c r="D963" s="3" t="s">
        <v>12</v>
      </c>
      <c r="E963" s="3">
        <v>44</v>
      </c>
      <c r="F963" s="3" t="str" cm="1">
        <f t="array" ref="F963">_xlfn.IFS(E965&lt;30,"Young Adult", E965&gt;=50, "Senior",E965&gt;=30,"Adult")</f>
        <v>Young Adult</v>
      </c>
      <c r="G963" s="3" t="s">
        <v>17</v>
      </c>
      <c r="H963" s="3">
        <v>2</v>
      </c>
      <c r="I963" s="4">
        <v>30</v>
      </c>
      <c r="J963">
        <f t="shared" si="30"/>
        <v>60</v>
      </c>
      <c r="K963">
        <f t="shared" si="31"/>
        <v>0.89999999999999991</v>
      </c>
    </row>
    <row r="964" spans="1:11">
      <c r="A964" s="3">
        <v>963</v>
      </c>
      <c r="B964" s="2">
        <v>45244</v>
      </c>
      <c r="C964" s="3" t="s">
        <v>985</v>
      </c>
      <c r="D964" s="3" t="s">
        <v>16</v>
      </c>
      <c r="E964" s="3">
        <v>55</v>
      </c>
      <c r="F964" s="3" t="str" cm="1">
        <f t="array" ref="F964">_xlfn.IFS(E966&lt;30,"Young Adult", E966&gt;=50, "Senior",E966&gt;=30,"Adult")</f>
        <v>Young Adult</v>
      </c>
      <c r="G964" s="3" t="s">
        <v>13</v>
      </c>
      <c r="H964" s="3">
        <v>1</v>
      </c>
      <c r="I964" s="4">
        <v>50</v>
      </c>
      <c r="J964">
        <f t="shared" si="30"/>
        <v>50</v>
      </c>
      <c r="K964">
        <f t="shared" si="31"/>
        <v>0.75</v>
      </c>
    </row>
    <row r="965" spans="1:11">
      <c r="A965" s="3">
        <v>964</v>
      </c>
      <c r="B965" s="2">
        <v>44957</v>
      </c>
      <c r="C965" s="3" t="s">
        <v>986</v>
      </c>
      <c r="D965" s="3" t="s">
        <v>12</v>
      </c>
      <c r="E965" s="3">
        <v>24</v>
      </c>
      <c r="F965" s="3" t="str" cm="1">
        <f t="array" ref="F965">_xlfn.IFS(E967&lt;30,"Young Adult", E967&gt;=50, "Senior",E967&gt;=30,"Adult")</f>
        <v>Senior</v>
      </c>
      <c r="G965" s="3" t="s">
        <v>17</v>
      </c>
      <c r="H965" s="3">
        <v>3</v>
      </c>
      <c r="I965" s="4">
        <v>300</v>
      </c>
      <c r="J965">
        <f t="shared" si="30"/>
        <v>900</v>
      </c>
      <c r="K965">
        <f t="shared" si="31"/>
        <v>13.5</v>
      </c>
    </row>
    <row r="966" spans="1:11">
      <c r="A966" s="3">
        <v>965</v>
      </c>
      <c r="B966" s="2">
        <v>45239</v>
      </c>
      <c r="C966" s="3" t="s">
        <v>987</v>
      </c>
      <c r="D966" s="3" t="s">
        <v>12</v>
      </c>
      <c r="E966" s="3">
        <v>22</v>
      </c>
      <c r="F966" s="3" t="str" cm="1">
        <f t="array" ref="F966">_xlfn.IFS(E968&lt;30,"Young Adult", E968&gt;=50, "Senior",E968&gt;=30,"Adult")</f>
        <v>Senior</v>
      </c>
      <c r="G966" s="3" t="s">
        <v>17</v>
      </c>
      <c r="H966" s="3">
        <v>4</v>
      </c>
      <c r="I966" s="4">
        <v>50</v>
      </c>
      <c r="J966">
        <f t="shared" si="30"/>
        <v>200</v>
      </c>
      <c r="K966">
        <f t="shared" si="31"/>
        <v>3</v>
      </c>
    </row>
    <row r="967" spans="1:11">
      <c r="A967" s="3">
        <v>966</v>
      </c>
      <c r="B967" s="2">
        <v>44977</v>
      </c>
      <c r="C967" s="3" t="s">
        <v>988</v>
      </c>
      <c r="D967" s="3" t="s">
        <v>12</v>
      </c>
      <c r="E967" s="3">
        <v>60</v>
      </c>
      <c r="F967" s="3" t="str" cm="1">
        <f t="array" ref="F967">_xlfn.IFS(E969&lt;30,"Young Adult", E969&gt;=50, "Senior",E969&gt;=30,"Adult")</f>
        <v>Adult</v>
      </c>
      <c r="G967" s="3" t="s">
        <v>20</v>
      </c>
      <c r="H967" s="3">
        <v>2</v>
      </c>
      <c r="I967" s="4">
        <v>500</v>
      </c>
      <c r="J967">
        <f t="shared" si="30"/>
        <v>1000</v>
      </c>
      <c r="K967">
        <f t="shared" si="31"/>
        <v>15</v>
      </c>
    </row>
    <row r="968" spans="1:11">
      <c r="A968" s="3">
        <v>967</v>
      </c>
      <c r="B968" s="2">
        <v>45033</v>
      </c>
      <c r="C968" s="3" t="s">
        <v>989</v>
      </c>
      <c r="D968" s="3" t="s">
        <v>12</v>
      </c>
      <c r="E968" s="3">
        <v>62</v>
      </c>
      <c r="F968" s="3" t="str" cm="1">
        <f t="array" ref="F968">_xlfn.IFS(E970&lt;30,"Young Adult", E970&gt;=50, "Senior",E970&gt;=30,"Adult")</f>
        <v>Adult</v>
      </c>
      <c r="G968" s="3" t="s">
        <v>13</v>
      </c>
      <c r="H968" s="3">
        <v>1</v>
      </c>
      <c r="I968" s="4">
        <v>25</v>
      </c>
      <c r="J968">
        <f t="shared" si="30"/>
        <v>25</v>
      </c>
      <c r="K968">
        <f t="shared" si="31"/>
        <v>0.375</v>
      </c>
    </row>
    <row r="969" spans="1:11">
      <c r="A969" s="3">
        <v>968</v>
      </c>
      <c r="B969" s="2">
        <v>45247</v>
      </c>
      <c r="C969" s="3" t="s">
        <v>990</v>
      </c>
      <c r="D969" s="3" t="s">
        <v>16</v>
      </c>
      <c r="E969" s="3">
        <v>48</v>
      </c>
      <c r="F969" s="3" t="str" cm="1">
        <f t="array" ref="F969">_xlfn.IFS(E971&lt;30,"Young Adult", E971&gt;=50, "Senior",E971&gt;=30,"Adult")</f>
        <v>Senior</v>
      </c>
      <c r="G969" s="3" t="s">
        <v>17</v>
      </c>
      <c r="H969" s="3">
        <v>3</v>
      </c>
      <c r="I969" s="4">
        <v>300</v>
      </c>
      <c r="J969">
        <f t="shared" si="30"/>
        <v>900</v>
      </c>
      <c r="K969">
        <f t="shared" si="31"/>
        <v>13.5</v>
      </c>
    </row>
    <row r="970" spans="1:11">
      <c r="A970" s="3">
        <v>969</v>
      </c>
      <c r="B970" s="2">
        <v>45035</v>
      </c>
      <c r="C970" s="3" t="s">
        <v>991</v>
      </c>
      <c r="D970" s="3" t="s">
        <v>16</v>
      </c>
      <c r="E970" s="3">
        <v>40</v>
      </c>
      <c r="F970" s="3" t="str" cm="1">
        <f t="array" ref="F970">_xlfn.IFS(E972&lt;30,"Young Adult", E972&gt;=50, "Senior",E972&gt;=30,"Adult")</f>
        <v>Young Adult</v>
      </c>
      <c r="G970" s="3" t="s">
        <v>17</v>
      </c>
      <c r="H970" s="3">
        <v>3</v>
      </c>
      <c r="I970" s="4">
        <v>300</v>
      </c>
      <c r="J970">
        <f t="shared" si="30"/>
        <v>900</v>
      </c>
      <c r="K970">
        <f t="shared" si="31"/>
        <v>13.5</v>
      </c>
    </row>
    <row r="971" spans="1:11">
      <c r="A971" s="3">
        <v>970</v>
      </c>
      <c r="B971" s="2">
        <v>45062</v>
      </c>
      <c r="C971" s="3" t="s">
        <v>992</v>
      </c>
      <c r="D971" s="3" t="s">
        <v>12</v>
      </c>
      <c r="E971" s="3">
        <v>59</v>
      </c>
      <c r="F971" s="3" t="str" cm="1">
        <f t="array" ref="F971">_xlfn.IFS(E973&lt;30,"Young Adult", E973&gt;=50, "Senior",E973&gt;=30,"Adult")</f>
        <v>Adult</v>
      </c>
      <c r="G971" s="3" t="s">
        <v>20</v>
      </c>
      <c r="H971" s="3">
        <v>4</v>
      </c>
      <c r="I971" s="4">
        <v>500</v>
      </c>
      <c r="J971">
        <f t="shared" si="30"/>
        <v>2000</v>
      </c>
      <c r="K971">
        <f t="shared" si="31"/>
        <v>30</v>
      </c>
    </row>
    <row r="972" spans="1:11">
      <c r="A972" s="3">
        <v>971</v>
      </c>
      <c r="B972" s="2">
        <v>45265</v>
      </c>
      <c r="C972" s="3" t="s">
        <v>993</v>
      </c>
      <c r="D972" s="3" t="s">
        <v>16</v>
      </c>
      <c r="E972" s="3">
        <v>27</v>
      </c>
      <c r="F972" s="3" t="str" cm="1">
        <f t="array" ref="F972">_xlfn.IFS(E974&lt;30,"Young Adult", E974&gt;=50, "Senior",E974&gt;=30,"Adult")</f>
        <v>Senior</v>
      </c>
      <c r="G972" s="3" t="s">
        <v>20</v>
      </c>
      <c r="H972" s="3">
        <v>4</v>
      </c>
      <c r="I972" s="4">
        <v>50</v>
      </c>
      <c r="J972">
        <f t="shared" si="30"/>
        <v>200</v>
      </c>
      <c r="K972">
        <f t="shared" si="31"/>
        <v>3</v>
      </c>
    </row>
    <row r="973" spans="1:11">
      <c r="A973" s="3">
        <v>972</v>
      </c>
      <c r="B973" s="2">
        <v>44968</v>
      </c>
      <c r="C973" s="3" t="s">
        <v>994</v>
      </c>
      <c r="D973" s="3" t="s">
        <v>12</v>
      </c>
      <c r="E973" s="3">
        <v>49</v>
      </c>
      <c r="F973" s="3" t="str" cm="1">
        <f t="array" ref="F973">_xlfn.IFS(E975&lt;30,"Young Adult", E975&gt;=50, "Senior",E975&gt;=30,"Adult")</f>
        <v>Adult</v>
      </c>
      <c r="G973" s="3" t="s">
        <v>13</v>
      </c>
      <c r="H973" s="3">
        <v>4</v>
      </c>
      <c r="I973" s="4">
        <v>25</v>
      </c>
      <c r="J973">
        <f t="shared" si="30"/>
        <v>100</v>
      </c>
      <c r="K973">
        <f t="shared" si="31"/>
        <v>1.5</v>
      </c>
    </row>
    <row r="974" spans="1:11">
      <c r="A974" s="3">
        <v>973</v>
      </c>
      <c r="B974" s="2">
        <v>45007</v>
      </c>
      <c r="C974" s="3" t="s">
        <v>995</v>
      </c>
      <c r="D974" s="3" t="s">
        <v>12</v>
      </c>
      <c r="E974" s="3">
        <v>60</v>
      </c>
      <c r="F974" s="3" t="str" cm="1">
        <f t="array" ref="F974">_xlfn.IFS(E976&lt;30,"Young Adult", E976&gt;=50, "Senior",E976&gt;=30,"Adult")</f>
        <v>Senior</v>
      </c>
      <c r="G974" s="3" t="s">
        <v>17</v>
      </c>
      <c r="H974" s="3">
        <v>1</v>
      </c>
      <c r="I974" s="4">
        <v>50</v>
      </c>
      <c r="J974">
        <f t="shared" si="30"/>
        <v>50</v>
      </c>
      <c r="K974">
        <f t="shared" si="31"/>
        <v>0.75</v>
      </c>
    </row>
    <row r="975" spans="1:11">
      <c r="A975" s="3">
        <v>974</v>
      </c>
      <c r="B975" s="2">
        <v>45049</v>
      </c>
      <c r="C975" s="3" t="s">
        <v>996</v>
      </c>
      <c r="D975" s="3" t="s">
        <v>12</v>
      </c>
      <c r="E975" s="3">
        <v>47</v>
      </c>
      <c r="F975" s="3" t="str" cm="1">
        <f t="array" ref="F975">_xlfn.IFS(E977&lt;30,"Young Adult", E977&gt;=50, "Senior",E977&gt;=30,"Adult")</f>
        <v>Adult</v>
      </c>
      <c r="G975" s="3" t="s">
        <v>13</v>
      </c>
      <c r="H975" s="3">
        <v>1</v>
      </c>
      <c r="I975" s="4">
        <v>30</v>
      </c>
      <c r="J975">
        <f t="shared" si="30"/>
        <v>30</v>
      </c>
      <c r="K975">
        <f t="shared" si="31"/>
        <v>0.44999999999999996</v>
      </c>
    </row>
    <row r="976" spans="1:11">
      <c r="A976" s="3">
        <v>975</v>
      </c>
      <c r="B976" s="2">
        <v>45015</v>
      </c>
      <c r="C976" s="3" t="s">
        <v>997</v>
      </c>
      <c r="D976" s="3" t="s">
        <v>16</v>
      </c>
      <c r="E976" s="3">
        <v>56</v>
      </c>
      <c r="F976" s="3" t="str" cm="1">
        <f t="array" ref="F976">_xlfn.IFS(E978&lt;30,"Young Adult", E978&gt;=50, "Senior",E978&gt;=30,"Adult")</f>
        <v>Adult</v>
      </c>
      <c r="G976" s="3" t="s">
        <v>17</v>
      </c>
      <c r="H976" s="3">
        <v>4</v>
      </c>
      <c r="I976" s="4">
        <v>50</v>
      </c>
      <c r="J976">
        <f t="shared" si="30"/>
        <v>200</v>
      </c>
      <c r="K976">
        <f t="shared" si="31"/>
        <v>3</v>
      </c>
    </row>
    <row r="977" spans="1:11">
      <c r="A977" s="3">
        <v>976</v>
      </c>
      <c r="B977" s="2">
        <v>45209</v>
      </c>
      <c r="C977" s="3" t="s">
        <v>998</v>
      </c>
      <c r="D977" s="3" t="s">
        <v>16</v>
      </c>
      <c r="E977" s="3">
        <v>48</v>
      </c>
      <c r="F977" s="3" t="str" cm="1">
        <f t="array" ref="F977">_xlfn.IFS(E979&lt;30,"Young Adult", E979&gt;=50, "Senior",E979&gt;=30,"Adult")</f>
        <v>Senior</v>
      </c>
      <c r="G977" s="3" t="s">
        <v>13</v>
      </c>
      <c r="H977" s="3">
        <v>2</v>
      </c>
      <c r="I977" s="4">
        <v>300</v>
      </c>
      <c r="J977">
        <f t="shared" si="30"/>
        <v>600</v>
      </c>
      <c r="K977">
        <f t="shared" si="31"/>
        <v>9</v>
      </c>
    </row>
    <row r="978" spans="1:11">
      <c r="A978" s="3">
        <v>977</v>
      </c>
      <c r="B978" s="2">
        <v>44965</v>
      </c>
      <c r="C978" s="3" t="s">
        <v>999</v>
      </c>
      <c r="D978" s="3" t="s">
        <v>16</v>
      </c>
      <c r="E978" s="3">
        <v>35</v>
      </c>
      <c r="F978" s="3" t="str" cm="1">
        <f t="array" ref="F978">_xlfn.IFS(E980&lt;30,"Young Adult", E980&gt;=50, "Senior",E980&gt;=30,"Adult")</f>
        <v>Young Adult</v>
      </c>
      <c r="G978" s="3" t="s">
        <v>20</v>
      </c>
      <c r="H978" s="3">
        <v>3</v>
      </c>
      <c r="I978" s="4">
        <v>25</v>
      </c>
      <c r="J978">
        <f t="shared" si="30"/>
        <v>75</v>
      </c>
      <c r="K978">
        <f t="shared" si="31"/>
        <v>1.125</v>
      </c>
    </row>
    <row r="979" spans="1:11">
      <c r="A979" s="3">
        <v>978</v>
      </c>
      <c r="B979" s="2">
        <v>45007</v>
      </c>
      <c r="C979" s="3" t="s">
        <v>1000</v>
      </c>
      <c r="D979" s="3" t="s">
        <v>16</v>
      </c>
      <c r="E979" s="3">
        <v>53</v>
      </c>
      <c r="F979" s="3" t="str" cm="1">
        <f t="array" ref="F979">_xlfn.IFS(E981&lt;30,"Young Adult", E981&gt;=50, "Senior",E981&gt;=30,"Adult")</f>
        <v>Adult</v>
      </c>
      <c r="G979" s="3" t="s">
        <v>17</v>
      </c>
      <c r="H979" s="3">
        <v>3</v>
      </c>
      <c r="I979" s="4">
        <v>50</v>
      </c>
      <c r="J979">
        <f t="shared" si="30"/>
        <v>150</v>
      </c>
      <c r="K979">
        <f t="shared" si="31"/>
        <v>2.25</v>
      </c>
    </row>
    <row r="980" spans="1:11">
      <c r="A980" s="3">
        <v>979</v>
      </c>
      <c r="B980" s="2">
        <v>44928</v>
      </c>
      <c r="C980" s="3" t="s">
        <v>1001</v>
      </c>
      <c r="D980" s="3" t="s">
        <v>16</v>
      </c>
      <c r="E980" s="3">
        <v>19</v>
      </c>
      <c r="F980" s="3" t="str" cm="1">
        <f t="array" ref="F980">_xlfn.IFS(E982&lt;30,"Young Adult", E982&gt;=50, "Senior",E982&gt;=30,"Adult")</f>
        <v>Adult</v>
      </c>
      <c r="G980" s="3" t="s">
        <v>13</v>
      </c>
      <c r="H980" s="3">
        <v>1</v>
      </c>
      <c r="I980" s="4">
        <v>25</v>
      </c>
      <c r="J980">
        <f t="shared" si="30"/>
        <v>25</v>
      </c>
      <c r="K980">
        <f t="shared" si="31"/>
        <v>0.375</v>
      </c>
    </row>
    <row r="981" spans="1:11">
      <c r="A981" s="3">
        <v>980</v>
      </c>
      <c r="B981" s="2">
        <v>45136</v>
      </c>
      <c r="C981" s="3" t="s">
        <v>1002</v>
      </c>
      <c r="D981" s="3" t="s">
        <v>16</v>
      </c>
      <c r="E981" s="3">
        <v>31</v>
      </c>
      <c r="F981" s="3" t="str" cm="1">
        <f t="array" ref="F981">_xlfn.IFS(E983&lt;30,"Young Adult", E983&gt;=50, "Senior",E983&gt;=30,"Adult")</f>
        <v>Adult</v>
      </c>
      <c r="G981" s="3" t="s">
        <v>20</v>
      </c>
      <c r="H981" s="3">
        <v>3</v>
      </c>
      <c r="I981" s="4">
        <v>25</v>
      </c>
      <c r="J981">
        <f t="shared" si="30"/>
        <v>75</v>
      </c>
      <c r="K981">
        <f t="shared" si="31"/>
        <v>1.125</v>
      </c>
    </row>
    <row r="982" spans="1:11">
      <c r="A982" s="3">
        <v>981</v>
      </c>
      <c r="B982" s="2">
        <v>45157</v>
      </c>
      <c r="C982" s="3" t="s">
        <v>1003</v>
      </c>
      <c r="D982" s="3" t="s">
        <v>16</v>
      </c>
      <c r="E982" s="3">
        <v>30</v>
      </c>
      <c r="F982" s="3" t="str" cm="1">
        <f t="array" ref="F982">_xlfn.IFS(E984&lt;30,"Young Adult", E984&gt;=50, "Senior",E984&gt;=30,"Adult")</f>
        <v>Young Adult</v>
      </c>
      <c r="G982" s="3" t="s">
        <v>20</v>
      </c>
      <c r="H982" s="3">
        <v>2</v>
      </c>
      <c r="I982" s="4">
        <v>30</v>
      </c>
      <c r="J982">
        <f t="shared" si="30"/>
        <v>60</v>
      </c>
      <c r="K982">
        <f t="shared" si="31"/>
        <v>0.89999999999999991</v>
      </c>
    </row>
    <row r="983" spans="1:11">
      <c r="A983" s="3">
        <v>982</v>
      </c>
      <c r="B983" s="2">
        <v>45279</v>
      </c>
      <c r="C983" s="3" t="s">
        <v>1004</v>
      </c>
      <c r="D983" s="3" t="s">
        <v>16</v>
      </c>
      <c r="E983" s="3">
        <v>46</v>
      </c>
      <c r="F983" s="3" t="str" cm="1">
        <f t="array" ref="F983">_xlfn.IFS(E985&lt;30,"Young Adult", E985&gt;=50, "Senior",E985&gt;=30,"Adult")</f>
        <v>Senior</v>
      </c>
      <c r="G983" s="3" t="s">
        <v>13</v>
      </c>
      <c r="H983" s="3">
        <v>3</v>
      </c>
      <c r="I983" s="4">
        <v>30</v>
      </c>
      <c r="J983">
        <f t="shared" si="30"/>
        <v>90</v>
      </c>
      <c r="K983">
        <f t="shared" si="31"/>
        <v>1.3499999999999999</v>
      </c>
    </row>
    <row r="984" spans="1:11">
      <c r="A984" s="3">
        <v>983</v>
      </c>
      <c r="B984" s="2">
        <v>45231</v>
      </c>
      <c r="C984" s="3" t="s">
        <v>1005</v>
      </c>
      <c r="D984" s="3" t="s">
        <v>16</v>
      </c>
      <c r="E984" s="3">
        <v>29</v>
      </c>
      <c r="F984" s="3" t="str" cm="1">
        <f t="array" ref="F984">_xlfn.IFS(E986&lt;30,"Young Adult", E986&gt;=50, "Senior",E986&gt;=30,"Adult")</f>
        <v>Young Adult</v>
      </c>
      <c r="G984" s="3" t="s">
        <v>17</v>
      </c>
      <c r="H984" s="3">
        <v>1</v>
      </c>
      <c r="I984" s="4">
        <v>300</v>
      </c>
      <c r="J984">
        <f t="shared" si="30"/>
        <v>300</v>
      </c>
      <c r="K984">
        <f t="shared" si="31"/>
        <v>4.5</v>
      </c>
    </row>
    <row r="985" spans="1:11">
      <c r="A985" s="3">
        <v>984</v>
      </c>
      <c r="B985" s="2">
        <v>45167</v>
      </c>
      <c r="C985" s="3" t="s">
        <v>1006</v>
      </c>
      <c r="D985" s="3" t="s">
        <v>12</v>
      </c>
      <c r="E985" s="3">
        <v>56</v>
      </c>
      <c r="F985" s="3" t="str" cm="1">
        <f t="array" ref="F985">_xlfn.IFS(E987&lt;30,"Young Adult", E987&gt;=50, "Senior",E987&gt;=30,"Adult")</f>
        <v>Adult</v>
      </c>
      <c r="G985" s="3" t="s">
        <v>17</v>
      </c>
      <c r="H985" s="3">
        <v>1</v>
      </c>
      <c r="I985" s="4">
        <v>500</v>
      </c>
      <c r="J985">
        <f t="shared" si="30"/>
        <v>500</v>
      </c>
      <c r="K985">
        <f t="shared" si="31"/>
        <v>7.5</v>
      </c>
    </row>
    <row r="986" spans="1:11">
      <c r="A986" s="3">
        <v>985</v>
      </c>
      <c r="B986" s="2">
        <v>45076</v>
      </c>
      <c r="C986" s="3" t="s">
        <v>1007</v>
      </c>
      <c r="D986" s="3" t="s">
        <v>16</v>
      </c>
      <c r="E986" s="3">
        <v>19</v>
      </c>
      <c r="F986" s="3" t="str" cm="1">
        <f t="array" ref="F986">_xlfn.IFS(E988&lt;30,"Young Adult", E988&gt;=50, "Senior",E988&gt;=30,"Adult")</f>
        <v>Adult</v>
      </c>
      <c r="G986" s="3" t="s">
        <v>20</v>
      </c>
      <c r="H986" s="3">
        <v>2</v>
      </c>
      <c r="I986" s="4">
        <v>25</v>
      </c>
      <c r="J986">
        <f t="shared" si="30"/>
        <v>50</v>
      </c>
      <c r="K986">
        <f t="shared" si="31"/>
        <v>0.75</v>
      </c>
    </row>
    <row r="987" spans="1:11">
      <c r="A987" s="3">
        <v>986</v>
      </c>
      <c r="B987" s="2">
        <v>44943</v>
      </c>
      <c r="C987" s="3" t="s">
        <v>1008</v>
      </c>
      <c r="D987" s="3" t="s">
        <v>16</v>
      </c>
      <c r="E987" s="3">
        <v>49</v>
      </c>
      <c r="F987" s="3" t="str" cm="1">
        <f t="array" ref="F987">_xlfn.IFS(E989&lt;30,"Young Adult", E989&gt;=50, "Senior",E989&gt;=30,"Adult")</f>
        <v>Senior</v>
      </c>
      <c r="G987" s="3" t="s">
        <v>17</v>
      </c>
      <c r="H987" s="3">
        <v>2</v>
      </c>
      <c r="I987" s="4">
        <v>500</v>
      </c>
      <c r="J987">
        <f t="shared" si="30"/>
        <v>1000</v>
      </c>
      <c r="K987">
        <f t="shared" si="31"/>
        <v>15</v>
      </c>
    </row>
    <row r="988" spans="1:11">
      <c r="A988" s="3">
        <v>987</v>
      </c>
      <c r="B988" s="2">
        <v>45045</v>
      </c>
      <c r="C988" s="3" t="s">
        <v>1009</v>
      </c>
      <c r="D988" s="3" t="s">
        <v>16</v>
      </c>
      <c r="E988" s="3">
        <v>30</v>
      </c>
      <c r="F988" s="3" t="str" cm="1">
        <f t="array" ref="F988">_xlfn.IFS(E990&lt;30,"Young Adult", E990&gt;=50, "Senior",E990&gt;=30,"Adult")</f>
        <v>Adult</v>
      </c>
      <c r="G988" s="3" t="s">
        <v>17</v>
      </c>
      <c r="H988" s="3">
        <v>3</v>
      </c>
      <c r="I988" s="4">
        <v>300</v>
      </c>
      <c r="J988">
        <f t="shared" si="30"/>
        <v>900</v>
      </c>
      <c r="K988">
        <f t="shared" si="31"/>
        <v>13.5</v>
      </c>
    </row>
    <row r="989" spans="1:11">
      <c r="A989" s="3">
        <v>988</v>
      </c>
      <c r="B989" s="2">
        <v>45074</v>
      </c>
      <c r="C989" s="3" t="s">
        <v>1010</v>
      </c>
      <c r="D989" s="3" t="s">
        <v>16</v>
      </c>
      <c r="E989" s="3">
        <v>63</v>
      </c>
      <c r="F989" s="3" t="str" cm="1">
        <f t="array" ref="F989">_xlfn.IFS(E991&lt;30,"Young Adult", E991&gt;=50, "Senior",E991&gt;=30,"Adult")</f>
        <v>Senior</v>
      </c>
      <c r="G989" s="3" t="s">
        <v>17</v>
      </c>
      <c r="H989" s="3">
        <v>3</v>
      </c>
      <c r="I989" s="4">
        <v>25</v>
      </c>
      <c r="J989">
        <f t="shared" si="30"/>
        <v>75</v>
      </c>
      <c r="K989">
        <f t="shared" si="31"/>
        <v>1.125</v>
      </c>
    </row>
    <row r="990" spans="1:11">
      <c r="A990" s="3">
        <v>989</v>
      </c>
      <c r="B990" s="2">
        <v>45288</v>
      </c>
      <c r="C990" s="3" t="s">
        <v>1011</v>
      </c>
      <c r="D990" s="3" t="s">
        <v>16</v>
      </c>
      <c r="E990" s="3">
        <v>44</v>
      </c>
      <c r="F990" s="3" t="str" cm="1">
        <f t="array" ref="F990">_xlfn.IFS(E992&lt;30,"Young Adult", E992&gt;=50, "Senior",E992&gt;=30,"Adult")</f>
        <v>Adult</v>
      </c>
      <c r="G990" s="3" t="s">
        <v>20</v>
      </c>
      <c r="H990" s="3">
        <v>1</v>
      </c>
      <c r="I990" s="4">
        <v>25</v>
      </c>
      <c r="J990">
        <f t="shared" si="30"/>
        <v>25</v>
      </c>
      <c r="K990">
        <f t="shared" si="31"/>
        <v>0.375</v>
      </c>
    </row>
    <row r="991" spans="1:11">
      <c r="A991" s="3">
        <v>990</v>
      </c>
      <c r="B991" s="2">
        <v>45071</v>
      </c>
      <c r="C991" s="3" t="s">
        <v>1012</v>
      </c>
      <c r="D991" s="3" t="s">
        <v>16</v>
      </c>
      <c r="E991" s="3">
        <v>58</v>
      </c>
      <c r="F991" s="3" t="str" cm="1">
        <f t="array" ref="F991">_xlfn.IFS(E993&lt;30,"Young Adult", E993&gt;=50, "Senior",E993&gt;=30,"Adult")</f>
        <v>Senior</v>
      </c>
      <c r="G991" s="3" t="s">
        <v>13</v>
      </c>
      <c r="H991" s="3">
        <v>2</v>
      </c>
      <c r="I991" s="4">
        <v>500</v>
      </c>
      <c r="J991">
        <f t="shared" si="30"/>
        <v>1000</v>
      </c>
      <c r="K991">
        <f t="shared" si="31"/>
        <v>15</v>
      </c>
    </row>
    <row r="992" spans="1:11">
      <c r="A992" s="3">
        <v>991</v>
      </c>
      <c r="B992" s="2">
        <v>45286</v>
      </c>
      <c r="C992" s="3" t="s">
        <v>1013</v>
      </c>
      <c r="D992" s="3" t="s">
        <v>16</v>
      </c>
      <c r="E992" s="3">
        <v>34</v>
      </c>
      <c r="F992" s="3" t="str" cm="1">
        <f t="array" ref="F992">_xlfn.IFS(E994&lt;30,"Young Adult", E994&gt;=50, "Senior",E994&gt;=30,"Adult")</f>
        <v>Adult</v>
      </c>
      <c r="G992" s="3" t="s">
        <v>17</v>
      </c>
      <c r="H992" s="3">
        <v>2</v>
      </c>
      <c r="I992" s="4">
        <v>50</v>
      </c>
      <c r="J992">
        <f t="shared" si="30"/>
        <v>100</v>
      </c>
      <c r="K992">
        <f t="shared" si="31"/>
        <v>1.5</v>
      </c>
    </row>
    <row r="993" spans="1:11">
      <c r="A993" s="3">
        <v>992</v>
      </c>
      <c r="B993" s="2">
        <v>45159</v>
      </c>
      <c r="C993" s="3" t="s">
        <v>1014</v>
      </c>
      <c r="D993" s="3" t="s">
        <v>16</v>
      </c>
      <c r="E993" s="3">
        <v>57</v>
      </c>
      <c r="F993" s="3" t="str" cm="1">
        <f t="array" ref="F993">_xlfn.IFS(E995&lt;30,"Young Adult", E995&gt;=50, "Senior",E995&gt;=30,"Adult")</f>
        <v>Senior</v>
      </c>
      <c r="G993" s="3" t="s">
        <v>20</v>
      </c>
      <c r="H993" s="3">
        <v>2</v>
      </c>
      <c r="I993" s="4">
        <v>30</v>
      </c>
      <c r="J993">
        <f t="shared" si="30"/>
        <v>60</v>
      </c>
      <c r="K993">
        <f t="shared" si="31"/>
        <v>0.89999999999999991</v>
      </c>
    </row>
    <row r="994" spans="1:11">
      <c r="A994" s="3">
        <v>993</v>
      </c>
      <c r="B994" s="2">
        <v>44963</v>
      </c>
      <c r="C994" s="3" t="s">
        <v>1015</v>
      </c>
      <c r="D994" s="3" t="s">
        <v>16</v>
      </c>
      <c r="E994" s="3">
        <v>48</v>
      </c>
      <c r="F994" s="3" t="str" cm="1">
        <f t="array" ref="F994">_xlfn.IFS(E996&lt;30,"Young Adult", E996&gt;=50, "Senior",E996&gt;=30,"Adult")</f>
        <v>Adult</v>
      </c>
      <c r="G994" s="3" t="s">
        <v>20</v>
      </c>
      <c r="H994" s="3">
        <v>3</v>
      </c>
      <c r="I994" s="4">
        <v>50</v>
      </c>
      <c r="J994">
        <f t="shared" si="30"/>
        <v>150</v>
      </c>
      <c r="K994">
        <f t="shared" si="31"/>
        <v>2.25</v>
      </c>
    </row>
    <row r="995" spans="1:11">
      <c r="A995" s="3">
        <v>994</v>
      </c>
      <c r="B995" s="2">
        <v>45278</v>
      </c>
      <c r="C995" s="3" t="s">
        <v>1016</v>
      </c>
      <c r="D995" s="3" t="s">
        <v>16</v>
      </c>
      <c r="E995" s="3">
        <v>51</v>
      </c>
      <c r="F995" s="3" t="str" cm="1">
        <f t="array" ref="F995">_xlfn.IFS(E997&lt;30,"Young Adult", E997&gt;=50, "Senior",E997&gt;=30,"Adult")</f>
        <v>Senior</v>
      </c>
      <c r="G995" s="3" t="s">
        <v>13</v>
      </c>
      <c r="H995" s="3">
        <v>2</v>
      </c>
      <c r="I995" s="4">
        <v>500</v>
      </c>
      <c r="J995">
        <f t="shared" si="30"/>
        <v>1000</v>
      </c>
      <c r="K995">
        <f t="shared" si="31"/>
        <v>15</v>
      </c>
    </row>
    <row r="996" spans="1:11">
      <c r="A996" s="3">
        <v>995</v>
      </c>
      <c r="B996" s="2">
        <v>45046</v>
      </c>
      <c r="C996" s="3" t="s">
        <v>1017</v>
      </c>
      <c r="D996" s="3" t="s">
        <v>16</v>
      </c>
      <c r="E996" s="3">
        <v>41</v>
      </c>
      <c r="F996" s="3" t="str" cm="1">
        <f t="array" ref="F996">_xlfn.IFS(E998&lt;30,"Young Adult", E998&gt;=50, "Senior",E998&gt;=30,"Adult")</f>
        <v>Senior</v>
      </c>
      <c r="G996" s="3" t="s">
        <v>17</v>
      </c>
      <c r="H996" s="3">
        <v>1</v>
      </c>
      <c r="I996" s="4">
        <v>30</v>
      </c>
      <c r="J996">
        <f t="shared" si="30"/>
        <v>30</v>
      </c>
      <c r="K996">
        <f t="shared" si="31"/>
        <v>0.44999999999999996</v>
      </c>
    </row>
    <row r="997" spans="1:11">
      <c r="A997" s="3">
        <v>996</v>
      </c>
      <c r="B997" s="2">
        <v>45062</v>
      </c>
      <c r="C997" s="3" t="s">
        <v>1018</v>
      </c>
      <c r="D997" s="3" t="s">
        <v>12</v>
      </c>
      <c r="E997" s="3">
        <v>62</v>
      </c>
      <c r="F997" s="3" t="str" cm="1">
        <f t="array" ref="F997">_xlfn.IFS(E999&lt;30,"Young Adult", E999&gt;=50, "Senior",E999&gt;=30,"Adult")</f>
        <v>Young Adult</v>
      </c>
      <c r="G997" s="3" t="s">
        <v>17</v>
      </c>
      <c r="H997" s="3">
        <v>1</v>
      </c>
      <c r="I997" s="4">
        <v>50</v>
      </c>
      <c r="J997">
        <f t="shared" si="30"/>
        <v>50</v>
      </c>
      <c r="K997">
        <f t="shared" si="31"/>
        <v>0.75</v>
      </c>
    </row>
    <row r="998" spans="1:11">
      <c r="A998" s="3">
        <v>997</v>
      </c>
      <c r="B998" s="2">
        <v>45247</v>
      </c>
      <c r="C998" s="3" t="s">
        <v>1019</v>
      </c>
      <c r="D998" s="3" t="s">
        <v>12</v>
      </c>
      <c r="E998" s="3">
        <v>52</v>
      </c>
      <c r="F998" s="3" t="str" cm="1">
        <f t="array" ref="F998">_xlfn.IFS(E1000&lt;30,"Young Adult", E1000&gt;=50, "Senior",E1000&gt;=30,"Adult")</f>
        <v>Adult</v>
      </c>
      <c r="G998" s="3" t="s">
        <v>13</v>
      </c>
      <c r="H998" s="3">
        <v>3</v>
      </c>
      <c r="I998" s="4">
        <v>30</v>
      </c>
      <c r="J998">
        <f t="shared" si="30"/>
        <v>90</v>
      </c>
      <c r="K998">
        <f t="shared" si="31"/>
        <v>1.3499999999999999</v>
      </c>
    </row>
    <row r="999" spans="1:11">
      <c r="A999" s="3">
        <v>998</v>
      </c>
      <c r="B999" s="2">
        <v>45228</v>
      </c>
      <c r="C999" s="3" t="s">
        <v>1020</v>
      </c>
      <c r="D999" s="3" t="s">
        <v>16</v>
      </c>
      <c r="E999" s="3">
        <v>23</v>
      </c>
      <c r="F999" s="3" t="str" cm="1">
        <f t="array" ref="F999">_xlfn.IFS(E1001&lt;30,"Young Adult", E1001&gt;=50, "Senior",E1001&gt;=30,"Adult")</f>
        <v>Adult</v>
      </c>
      <c r="G999" s="3" t="s">
        <v>13</v>
      </c>
      <c r="H999" s="3">
        <v>4</v>
      </c>
      <c r="I999" s="4">
        <v>25</v>
      </c>
      <c r="J999">
        <f t="shared" si="30"/>
        <v>100</v>
      </c>
      <c r="K999">
        <f t="shared" si="31"/>
        <v>1.5</v>
      </c>
    </row>
    <row r="1000" spans="1:11">
      <c r="A1000" s="3">
        <v>999</v>
      </c>
      <c r="B1000" s="2">
        <v>45265</v>
      </c>
      <c r="C1000" s="3" t="s">
        <v>1021</v>
      </c>
      <c r="D1000" s="3" t="s">
        <v>16</v>
      </c>
      <c r="E1000" s="3">
        <v>36</v>
      </c>
      <c r="F1000" s="3" t="str" cm="1">
        <f t="array" ref="F1000">_xlfn.IFS(E1002&lt;30,"Young Adult", E1002&gt;=50, "Senior",E1002&gt;=30,"Adult")</f>
        <v>Young Adult</v>
      </c>
      <c r="G1000" s="3" t="s">
        <v>20</v>
      </c>
      <c r="H1000" s="3">
        <v>3</v>
      </c>
      <c r="I1000" s="4">
        <v>50</v>
      </c>
      <c r="J1000">
        <f t="shared" si="30"/>
        <v>150</v>
      </c>
      <c r="K1000">
        <f t="shared" si="31"/>
        <v>2.25</v>
      </c>
    </row>
    <row r="1001" spans="1:11">
      <c r="A1001" s="6">
        <v>1000</v>
      </c>
      <c r="B1001" s="5">
        <v>45028</v>
      </c>
      <c r="C1001" s="6" t="s">
        <v>1022</v>
      </c>
      <c r="D1001" s="6" t="s">
        <v>12</v>
      </c>
      <c r="E1001" s="6">
        <v>47</v>
      </c>
      <c r="F1001" s="6" t="str" cm="1">
        <f t="array" ref="F1001">_xlfn.IFS(E1003&lt;30,"Young Adult", E1003&gt;=50, "Senior",E1003&gt;=30,"Adult")</f>
        <v>Young Adult</v>
      </c>
      <c r="G1001" s="6" t="s">
        <v>20</v>
      </c>
      <c r="H1001" s="6">
        <v>4</v>
      </c>
      <c r="I1001" s="7">
        <v>30</v>
      </c>
      <c r="J1001">
        <f t="shared" si="30"/>
        <v>120</v>
      </c>
      <c r="K1001">
        <f t="shared" si="31"/>
        <v>1.7999999999999998</v>
      </c>
    </row>
  </sheetData>
  <conditionalFormatting sqref="J2:J10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1"/>
  <sheetViews>
    <sheetView workbookViewId="0">
      <selection activeCell="D16" sqref="D16"/>
    </sheetView>
  </sheetViews>
  <sheetFormatPr defaultColWidth="11.125" defaultRowHeight="15.95"/>
  <cols>
    <col min="1" max="1" width="14.5" customWidth="1"/>
    <col min="3" max="3" width="23.125" customWidth="1"/>
    <col min="4" max="4" width="17.625" customWidth="1"/>
  </cols>
  <sheetData>
    <row r="1" spans="1:4">
      <c r="A1" s="37" t="s">
        <v>0</v>
      </c>
      <c r="B1" s="37" t="s">
        <v>9</v>
      </c>
      <c r="C1" s="37" t="s">
        <v>1023</v>
      </c>
      <c r="D1" s="38" t="s">
        <v>1024</v>
      </c>
    </row>
    <row r="2" spans="1:4">
      <c r="A2" s="39">
        <v>10</v>
      </c>
      <c r="B2" s="39">
        <f>VLOOKUP(A2,retail_sales_dataset!A:K,10,FALSE)</f>
        <v>200</v>
      </c>
      <c r="C2" s="40" t="str">
        <f>VLOOKUP(A2,retail_sales_dataset!A:K,7,FALSE)</f>
        <v>Clothing</v>
      </c>
      <c r="D2" s="39" t="str">
        <f>_xlfn.CONCAT(B2,"",C2)</f>
        <v>200Clothing</v>
      </c>
    </row>
    <row r="3" spans="1:4">
      <c r="A3" s="39">
        <v>15</v>
      </c>
      <c r="B3" s="39">
        <f>VLOOKUP(A3,retail_sales_dataset!A:K,9,FALSE)</f>
        <v>500</v>
      </c>
      <c r="C3" s="40" t="str">
        <f>VLOOKUP(A3,retail_sales_dataset!A:K,7,FALSE)</f>
        <v>Electronics</v>
      </c>
      <c r="D3" s="39" t="str">
        <f t="shared" ref="D3:D10" si="0">_xlfn.CONCAT(B3,"",C3)</f>
        <v>500Electronics</v>
      </c>
    </row>
    <row r="4" spans="1:4">
      <c r="A4" s="39">
        <v>25</v>
      </c>
      <c r="B4" s="39">
        <f>VLOOKUP(A4,retail_sales_dataset!A:K,9,FALSE)</f>
        <v>50</v>
      </c>
      <c r="C4" s="40" t="str">
        <f>VLOOKUP(A4,retail_sales_dataset!A:K,7,FALSE)</f>
        <v>Beauty</v>
      </c>
      <c r="D4" s="39" t="str">
        <f t="shared" si="0"/>
        <v>50Beauty</v>
      </c>
    </row>
    <row r="5" spans="1:4">
      <c r="A5" s="39">
        <v>30</v>
      </c>
      <c r="B5" s="39">
        <f>VLOOKUP(A5,retail_sales_dataset!A:K,9,FALSE)</f>
        <v>300</v>
      </c>
      <c r="C5" s="40" t="str">
        <f>VLOOKUP(A5,retail_sales_dataset!A:K,7,FALSE)</f>
        <v>Beauty</v>
      </c>
      <c r="D5" s="39" t="str">
        <f t="shared" si="0"/>
        <v>300Beauty</v>
      </c>
    </row>
    <row r="6" spans="1:4">
      <c r="A6" s="39">
        <v>54</v>
      </c>
      <c r="B6" s="39">
        <f>VLOOKUP(A6,retail_sales_dataset!A:K,9,FALSE)</f>
        <v>500</v>
      </c>
      <c r="C6" s="40" t="str">
        <f>VLOOKUP(A6,retail_sales_dataset!A:K,7,FALSE)</f>
        <v>Electronics</v>
      </c>
      <c r="D6" s="39" t="str">
        <f t="shared" si="0"/>
        <v>500Electronics</v>
      </c>
    </row>
    <row r="7" spans="1:4">
      <c r="A7" s="39">
        <v>55</v>
      </c>
      <c r="B7" s="39">
        <f>VLOOKUP(A7,retail_sales_dataset!A:K,9,FALSE)</f>
        <v>30</v>
      </c>
      <c r="C7" s="40" t="str">
        <f>VLOOKUP(A7,retail_sales_dataset!A:K,7,FALSE)</f>
        <v>Beauty</v>
      </c>
      <c r="D7" s="39" t="str">
        <f t="shared" si="0"/>
        <v>30Beauty</v>
      </c>
    </row>
    <row r="8" spans="1:4">
      <c r="A8" s="39">
        <v>67</v>
      </c>
      <c r="B8" s="39">
        <f>VLOOKUP(A8,retail_sales_dataset!A:K,9,FALSE)</f>
        <v>300</v>
      </c>
      <c r="C8" s="40" t="str">
        <f>VLOOKUP(A8,retail_sales_dataset!A:K,7,FALSE)</f>
        <v>Beauty</v>
      </c>
      <c r="D8" s="39" t="str">
        <f t="shared" si="0"/>
        <v>300Beauty</v>
      </c>
    </row>
    <row r="9" spans="1:4">
      <c r="A9" s="39">
        <v>89</v>
      </c>
      <c r="B9" s="39">
        <f>VLOOKUP(A9,retail_sales_dataset!A:K,9,FALSE)</f>
        <v>500</v>
      </c>
      <c r="C9" s="40" t="str">
        <f>VLOOKUP(A9,retail_sales_dataset!A:K,7,FALSE)</f>
        <v>Electronics</v>
      </c>
      <c r="D9" s="39" t="str">
        <f t="shared" si="0"/>
        <v>500Electronics</v>
      </c>
    </row>
    <row r="10" spans="1:4">
      <c r="A10" s="39">
        <v>100</v>
      </c>
      <c r="B10" s="39">
        <f>VLOOKUP(A10,retail_sales_dataset!A:K,9,FALSE)</f>
        <v>30</v>
      </c>
      <c r="C10" s="40" t="str">
        <f>VLOOKUP(A10,retail_sales_dataset!A:K,7,FALSE)</f>
        <v>Electronics</v>
      </c>
      <c r="D10" s="39" t="str">
        <f t="shared" si="0"/>
        <v>30Electronics</v>
      </c>
    </row>
    <row r="11" spans="1:4">
      <c r="A11" s="23"/>
      <c r="B11" s="23"/>
      <c r="C11" s="23"/>
      <c r="D11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K20"/>
  <sheetViews>
    <sheetView workbookViewId="0">
      <selection activeCell="A2" sqref="A2:E11"/>
    </sheetView>
  </sheetViews>
  <sheetFormatPr defaultColWidth="8.875" defaultRowHeight="15.95"/>
  <cols>
    <col min="1" max="1" width="14.5" customWidth="1"/>
    <col min="3" max="3" width="13.125" bestFit="1" customWidth="1"/>
    <col min="5" max="5" width="9.875" bestFit="1" customWidth="1"/>
    <col min="6" max="6" width="13.625" bestFit="1" customWidth="1"/>
    <col min="7" max="7" width="11.5" customWidth="1"/>
    <col min="9" max="9" width="14.5" customWidth="1"/>
    <col min="10" max="10" width="14" customWidth="1"/>
    <col min="11" max="11" width="14.125" customWidth="1"/>
  </cols>
  <sheetData>
    <row r="1" spans="1:11">
      <c r="A1" s="31" t="s">
        <v>1025</v>
      </c>
      <c r="B1" s="32" t="s">
        <v>1026</v>
      </c>
      <c r="C1" s="32" t="s">
        <v>1027</v>
      </c>
      <c r="D1" s="32" t="s">
        <v>1028</v>
      </c>
      <c r="E1" s="32" t="s">
        <v>1029</v>
      </c>
      <c r="F1" s="33" t="s">
        <v>1030</v>
      </c>
      <c r="G1" s="32" t="s">
        <v>1031</v>
      </c>
      <c r="I1" s="37" t="s">
        <v>1032</v>
      </c>
      <c r="J1" s="37" t="s">
        <v>1033</v>
      </c>
      <c r="K1" s="37" t="s">
        <v>1034</v>
      </c>
    </row>
    <row r="2" spans="1:11">
      <c r="A2" s="25" t="s">
        <v>1035</v>
      </c>
      <c r="B2" s="10">
        <v>80</v>
      </c>
      <c r="C2" s="10">
        <v>75</v>
      </c>
      <c r="D2" s="10">
        <v>90</v>
      </c>
      <c r="E2" s="34">
        <f t="shared" ref="E2:E11" si="0">AVERAGE(B2:D2)</f>
        <v>81.666666666666671</v>
      </c>
      <c r="F2" s="26">
        <f t="shared" ref="F2:F11" si="1">MAX(B2:E2)</f>
        <v>90</v>
      </c>
      <c r="G2" s="36" t="s">
        <v>1036</v>
      </c>
      <c r="I2" s="41">
        <f>MEDIAN(B2,B2:B11)</f>
        <v>80</v>
      </c>
      <c r="J2" s="41">
        <f>MEDIAN(Table3[Mathematics])</f>
        <v>72.5</v>
      </c>
      <c r="K2" s="41">
        <f>MEDIAN(Table3[Science])</f>
        <v>75</v>
      </c>
    </row>
    <row r="3" spans="1:11">
      <c r="A3" s="25" t="s">
        <v>1037</v>
      </c>
      <c r="B3" s="10">
        <v>90</v>
      </c>
      <c r="C3" s="10">
        <v>50</v>
      </c>
      <c r="D3" s="10">
        <v>70</v>
      </c>
      <c r="E3" s="34">
        <f t="shared" si="0"/>
        <v>70</v>
      </c>
      <c r="F3" s="26">
        <f t="shared" si="1"/>
        <v>90</v>
      </c>
      <c r="G3" s="10" t="s">
        <v>1036</v>
      </c>
    </row>
    <row r="4" spans="1:11">
      <c r="A4" s="24" t="s">
        <v>1038</v>
      </c>
      <c r="B4" s="10">
        <v>75</v>
      </c>
      <c r="C4" s="10">
        <v>85</v>
      </c>
      <c r="D4" s="10">
        <v>85</v>
      </c>
      <c r="E4" s="34">
        <f t="shared" si="0"/>
        <v>81.666666666666671</v>
      </c>
      <c r="F4" s="26">
        <f t="shared" si="1"/>
        <v>85</v>
      </c>
      <c r="G4" s="10" t="s">
        <v>1036</v>
      </c>
    </row>
    <row r="5" spans="1:11">
      <c r="A5" s="25" t="s">
        <v>1039</v>
      </c>
      <c r="B5" s="10">
        <v>85</v>
      </c>
      <c r="C5" s="10">
        <v>75</v>
      </c>
      <c r="D5" s="10">
        <v>80</v>
      </c>
      <c r="E5" s="34">
        <f t="shared" si="0"/>
        <v>80</v>
      </c>
      <c r="F5" s="26">
        <f t="shared" si="1"/>
        <v>85</v>
      </c>
      <c r="G5" s="10" t="s">
        <v>1036</v>
      </c>
      <c r="I5" s="1"/>
      <c r="J5" s="1"/>
      <c r="K5" s="1"/>
    </row>
    <row r="6" spans="1:11">
      <c r="A6" s="25" t="s">
        <v>1040</v>
      </c>
      <c r="B6" s="10">
        <v>80</v>
      </c>
      <c r="C6" s="10">
        <v>70</v>
      </c>
      <c r="D6" s="10">
        <v>80</v>
      </c>
      <c r="E6" s="34">
        <f t="shared" si="0"/>
        <v>76.666666666666671</v>
      </c>
      <c r="F6" s="26">
        <f t="shared" si="1"/>
        <v>80</v>
      </c>
      <c r="G6" s="10" t="s">
        <v>1036</v>
      </c>
    </row>
    <row r="7" spans="1:11">
      <c r="A7" s="24" t="s">
        <v>1041</v>
      </c>
      <c r="B7" s="10">
        <v>80</v>
      </c>
      <c r="C7" s="10">
        <v>70</v>
      </c>
      <c r="D7" s="10">
        <v>80</v>
      </c>
      <c r="E7" s="34">
        <f t="shared" si="0"/>
        <v>76.666666666666671</v>
      </c>
      <c r="F7" s="26">
        <f t="shared" si="1"/>
        <v>80</v>
      </c>
      <c r="G7" s="10" t="s">
        <v>1036</v>
      </c>
    </row>
    <row r="8" spans="1:11">
      <c r="A8" s="25" t="s">
        <v>1042</v>
      </c>
      <c r="B8" s="10">
        <v>65</v>
      </c>
      <c r="C8" s="10">
        <v>80</v>
      </c>
      <c r="D8" s="10">
        <v>70</v>
      </c>
      <c r="E8" s="34">
        <f t="shared" si="0"/>
        <v>71.666666666666671</v>
      </c>
      <c r="F8" s="26">
        <f t="shared" si="1"/>
        <v>80</v>
      </c>
      <c r="G8" s="10" t="s">
        <v>1036</v>
      </c>
    </row>
    <row r="9" spans="1:11">
      <c r="A9" s="24" t="s">
        <v>1043</v>
      </c>
      <c r="B9" s="10">
        <v>55</v>
      </c>
      <c r="C9" s="10">
        <v>80</v>
      </c>
      <c r="D9" s="10">
        <v>60</v>
      </c>
      <c r="E9" s="34">
        <f t="shared" si="0"/>
        <v>65</v>
      </c>
      <c r="F9" s="26">
        <f t="shared" si="1"/>
        <v>80</v>
      </c>
      <c r="G9" s="10" t="s">
        <v>1036</v>
      </c>
    </row>
    <row r="10" spans="1:11">
      <c r="A10" s="25" t="s">
        <v>1044</v>
      </c>
      <c r="B10" s="10">
        <v>55</v>
      </c>
      <c r="C10" s="10">
        <v>70</v>
      </c>
      <c r="D10" s="10">
        <v>65</v>
      </c>
      <c r="E10" s="34">
        <f t="shared" si="0"/>
        <v>63.333333333333336</v>
      </c>
      <c r="F10" s="26">
        <f t="shared" si="1"/>
        <v>70</v>
      </c>
      <c r="G10" s="10" t="s">
        <v>1045</v>
      </c>
    </row>
    <row r="11" spans="1:11">
      <c r="A11" s="27" t="s">
        <v>1046</v>
      </c>
      <c r="B11" s="28">
        <v>55</v>
      </c>
      <c r="C11" s="28">
        <v>30</v>
      </c>
      <c r="D11" s="28">
        <v>65</v>
      </c>
      <c r="E11" s="35">
        <f t="shared" si="0"/>
        <v>50</v>
      </c>
      <c r="F11" s="29">
        <f t="shared" si="1"/>
        <v>65</v>
      </c>
      <c r="G11" s="28" t="s">
        <v>1045</v>
      </c>
    </row>
    <row r="14" spans="1:11">
      <c r="A14" t="s">
        <v>1047</v>
      </c>
    </row>
    <row r="15" spans="1:11">
      <c r="A15" s="30" t="s">
        <v>1048</v>
      </c>
    </row>
    <row r="16" spans="1:11">
      <c r="A16" s="30" t="s">
        <v>1049</v>
      </c>
    </row>
    <row r="17" spans="1:1">
      <c r="A17" s="30" t="s">
        <v>1050</v>
      </c>
    </row>
    <row r="18" spans="1:1">
      <c r="A18" s="30" t="s">
        <v>1051</v>
      </c>
    </row>
    <row r="19" spans="1:1">
      <c r="A19" s="30" t="s">
        <v>1052</v>
      </c>
    </row>
    <row r="20" spans="1:1">
      <c r="A20" s="30" t="s">
        <v>1053</v>
      </c>
    </row>
  </sheetData>
  <conditionalFormatting sqref="E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G1:G11" xr:uid="{F6869A25-C1E6-45FA-B6BC-53674EC7D08D}">
      <formula1>"Pass, Fail"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17F6-C3DC-4347-A6D2-7CA7A043DCF3}">
  <dimension ref="A1"/>
  <sheetViews>
    <sheetView workbookViewId="0">
      <selection activeCell="P16" sqref="P16"/>
    </sheetView>
  </sheetViews>
  <sheetFormatPr defaultColWidth="8.875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977ADA3076941A8568FDE9B78A142" ma:contentTypeVersion="7" ma:contentTypeDescription="Create a new document." ma:contentTypeScope="" ma:versionID="9c8b0a6fa477bc5560f5465c9faca36c">
  <xsd:schema xmlns:xsd="http://www.w3.org/2001/XMLSchema" xmlns:xs="http://www.w3.org/2001/XMLSchema" xmlns:p="http://schemas.microsoft.com/office/2006/metadata/properties" xmlns:ns2="31d867c5-2928-4f35-b073-d90c2cf46105" targetNamespace="http://schemas.microsoft.com/office/2006/metadata/properties" ma:root="true" ma:fieldsID="c807d7d23756438d61740be1d5892902" ns2:_="">
    <xsd:import namespace="31d867c5-2928-4f35-b073-d90c2cf46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9.xml>��
</file>

<file path=customXml/itemProps1.xml><?xml version="1.0" encoding="utf-8"?>
<ds:datastoreItem xmlns:ds="http://schemas.openxmlformats.org/officeDocument/2006/customXml" ds:itemID="{15575EC4-E142-4B68-9BA1-7D9F83EA5067}"/>
</file>

<file path=customXml/itemProps2.xml><?xml version="1.0" encoding="utf-8"?>
<ds:datastoreItem xmlns:ds="http://schemas.openxmlformats.org/officeDocument/2006/customXml" ds:itemID="{A85E162B-7A50-4957-AE78-A5F153441C86}"/>
</file>

<file path=customXml/itemProps3.xml><?xml version="1.0" encoding="utf-8"?>
<ds:datastoreItem xmlns:ds="http://schemas.openxmlformats.org/officeDocument/2006/customXml" ds:itemID="{82F3FFA2-A909-498D-9BC6-33DF5B99923B}"/>
</file>

<file path=customXml/itemProps4.xml><?xml version="1.0" encoding="utf-8"?>
<ds:datastoreItem xmlns:ds="http://schemas.openxmlformats.org/officeDocument/2006/customXml" ds:itemID="{0ECF1352-6F0C-4E7B-8AFB-2EA761E69D98}"/>
</file>

<file path=customXml/itemProps5.xml><?xml version="1.0" encoding="utf-8"?>
<ds:datastoreItem xmlns:ds="http://schemas.openxmlformats.org/officeDocument/2006/customXml" ds:itemID="{FE6DF61C-7ABD-44B9-B769-8F2899BB81F7}"/>
</file>

<file path=customXml/itemProps6.xml><?xml version="1.0" encoding="utf-8"?>
<ds:datastoreItem xmlns:ds="http://schemas.openxmlformats.org/officeDocument/2006/customXml" ds:itemID="{B0863CD4-1E7A-4D88-A05C-62E37A52A464}"/>
</file>

<file path=customXml/itemProps7.xml><?xml version="1.0" encoding="utf-8"?>
<ds:datastoreItem xmlns:ds="http://schemas.openxmlformats.org/officeDocument/2006/customXml" ds:itemID="{6DA07CEC-807D-4764-A388-A6BBED7640E0}"/>
</file>

<file path=customXml/itemProps8.xml><?xml version="1.0" encoding="utf-8"?>
<ds:datastoreItem xmlns:ds="http://schemas.openxmlformats.org/officeDocument/2006/customXml" ds:itemID="{A4B88D49-EA58-47E5-AA07-36D60BC9149C}"/>
</file>

<file path=customXml/itemProps9.xml><?xml version="1.0" encoding="utf-8"?>
<ds:datastoreItem xmlns:ds="http://schemas.openxmlformats.org/officeDocument/2006/customXml" ds:itemID="{E643224C-1CC4-4A7F-A567-22ECFBDF619E}"/>
</file>

<file path=customXml/itemProps10.xml><?xml version="1.0" encoding="utf-8"?>
<ds:datastoreItem xmlns:ds="http://schemas.openxmlformats.org/officeDocument/2006/customXml" ds:itemID="{3E8CB0BE-C4BA-4913-9C77-CD4B1441093A}"/>
</file>

<file path=customXml/itemProps11.xml><?xml version="1.0" encoding="utf-8"?>
<ds:datastoreItem xmlns:ds="http://schemas.openxmlformats.org/officeDocument/2006/customXml" ds:itemID="{6A238311-EE1E-4F00-870C-F1577541CA78}"/>
</file>

<file path=customXml/itemProps12.xml><?xml version="1.0" encoding="utf-8"?>
<ds:datastoreItem xmlns:ds="http://schemas.openxmlformats.org/officeDocument/2006/customXml" ds:itemID="{19C66761-A138-4D29-95EB-4CF018C84C81}"/>
</file>

<file path=customXml/itemProps13.xml><?xml version="1.0" encoding="utf-8"?>
<ds:datastoreItem xmlns:ds="http://schemas.openxmlformats.org/officeDocument/2006/customXml" ds:itemID="{DD9334D5-6C08-4A46-AD2C-FA9BF6D4670C}"/>
</file>

<file path=customXml/itemProps14.xml><?xml version="1.0" encoding="utf-8"?>
<ds:datastoreItem xmlns:ds="http://schemas.openxmlformats.org/officeDocument/2006/customXml" ds:itemID="{8B7F014E-65B1-48DD-A1AF-A79E02398FCF}"/>
</file>

<file path=customXml/itemProps15.xml><?xml version="1.0" encoding="utf-8"?>
<ds:datastoreItem xmlns:ds="http://schemas.openxmlformats.org/officeDocument/2006/customXml" ds:itemID="{09B95C5D-16BB-4BEF-B316-6D3A8C9DD811}"/>
</file>

<file path=customXml/itemProps16.xml><?xml version="1.0" encoding="utf-8"?>
<ds:datastoreItem xmlns:ds="http://schemas.openxmlformats.org/officeDocument/2006/customXml" ds:itemID="{06D295F5-8058-4546-A127-35DC9120150C}"/>
</file>

<file path=customXml/itemProps17.xml><?xml version="1.0" encoding="utf-8"?>
<ds:datastoreItem xmlns:ds="http://schemas.openxmlformats.org/officeDocument/2006/customXml" ds:itemID="{B46F128A-B7FE-46C0-9B9B-600600B1B28E}"/>
</file>

<file path=customXml/itemProps18.xml><?xml version="1.0" encoding="utf-8"?>
<ds:datastoreItem xmlns:ds="http://schemas.openxmlformats.org/officeDocument/2006/customXml" ds:itemID="{6DD9EEF1-115B-42B0-82AA-8C71AC79E02A}"/>
</file>

<file path=customXml/itemProps19.xml><?xml version="1.0" encoding="utf-8"?>
<ds:datastoreItem xmlns:ds="http://schemas.openxmlformats.org/officeDocument/2006/customXml" ds:itemID="{E2D36A1E-236C-4E19-9955-D6B07E5D30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2025-07-07T13:38:31Z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0x0101007FE977ADA3076941A8568FDE9B78A142</vt:lpwstr>
  </property>
</Properties>
</file>