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Majo\"/>
    </mc:Choice>
  </mc:AlternateContent>
  <bookViews>
    <workbookView xWindow="0" yWindow="0" windowWidth="20490" windowHeight="7755" tabRatio="540"/>
  </bookViews>
  <sheets>
    <sheet name="28-02-19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G32" i="34" l="1"/>
  <c r="G33" i="34"/>
  <c r="G31" i="34"/>
  <c r="C32" i="34"/>
  <c r="K15" i="34"/>
  <c r="K17" i="34" s="1"/>
  <c r="K18" i="34" s="1"/>
  <c r="C31" i="34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5" i="34" l="1"/>
  <c r="C36" i="34"/>
  <c r="C37" i="34" s="1"/>
  <c r="K16" i="34"/>
  <c r="C41" i="34"/>
  <c r="K24" i="34" s="1"/>
  <c r="G40" i="34"/>
  <c r="C39" i="34"/>
  <c r="K22" i="34" s="1"/>
  <c r="C38" i="34"/>
  <c r="K21" i="34" s="1"/>
  <c r="G39" i="34"/>
  <c r="G38" i="34"/>
  <c r="G36" i="34"/>
  <c r="G37" i="34" s="1"/>
  <c r="G41" i="34"/>
  <c r="G35" i="34"/>
  <c r="C40" i="34"/>
  <c r="K23" i="34" s="1"/>
  <c r="G43" i="34" l="1"/>
  <c r="G44" i="34" s="1"/>
  <c r="K26" i="34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<sst xmlns="http://schemas.openxmlformats.org/spreadsheetml/2006/main" count="60" uniqueCount="24">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</sst>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'28-02-19'!$C$25:$G$25</c:f>
              <c:numCache>
                <c:formatCode>0.000</c:formatCode>
                <c:ptCount val="5"/>
                <c:pt idx="0">
                  <c:v>1.4049999999999998</c:v>
                </c:pt>
                <c:pt idx="1">
                  <c:v>8.6581250000000018</c:v>
                </c:pt>
                <c:pt idx="2">
                  <c:v>11.868124999999999</c:v>
                </c:pt>
                <c:pt idx="3">
                  <c:v>11.719375000000001</c:v>
                </c:pt>
                <c:pt idx="4">
                  <c:v>11.766249999999999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64088"/>
        <c:axId val="3392644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'28-02-19'!$C$164:$G$164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3392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39264480"/>
        <c:crosses val="autoZero"/>
        <c:auto val="1"/>
        <c:lblAlgn val="ctr"/>
        <c:lblOffset val="100"/>
        <c:noMultiLvlLbl val="0"/>
      </c:catAx>
      <c:valAx>
        <c:axId val="33926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392640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'28-02-19'!$C$28:$G$28</c:f>
              <c:numCache>
                <c:formatCode>0.000</c:formatCode>
                <c:ptCount val="5"/>
                <c:pt idx="0">
                  <c:v>0.42374999999999996</c:v>
                </c:pt>
                <c:pt idx="1">
                  <c:v>1.0918749999999999</c:v>
                </c:pt>
                <c:pt idx="2">
                  <c:v>0.71250000000000002</c:v>
                </c:pt>
                <c:pt idx="3">
                  <c:v>0.77</c:v>
                </c:pt>
                <c:pt idx="4">
                  <c:v>0.27687499999999998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64872"/>
        <c:axId val="3392633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'28-02-19'!$C$167:$G$167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3392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39263304"/>
        <c:crosses val="autoZero"/>
        <c:auto val="1"/>
        <c:lblAlgn val="ctr"/>
        <c:lblOffset val="100"/>
        <c:noMultiLvlLbl val="0"/>
      </c:catAx>
      <c:valAx>
        <c:axId val="33926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3926487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'28-02-19'!$C$42:$G$42</c:f>
              <c:numCache>
                <c:formatCode>0.0</c:formatCode>
                <c:ptCount val="5"/>
                <c:pt idx="0">
                  <c:v>1</c:v>
                </c:pt>
                <c:pt idx="1">
                  <c:v>2.4757796573598529</c:v>
                </c:pt>
                <c:pt idx="2">
                  <c:v>6.4721212100300223</c:v>
                </c:pt>
                <c:pt idx="3">
                  <c:v>7.2187298283038857</c:v>
                </c:pt>
                <c:pt idx="4">
                  <c:v>13.533900018177045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'28-02-19'!$C$2:$G$2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10440"/>
        <c:axId val="3414120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'28-02-19'!$C$181:$G$181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34141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41412008"/>
        <c:crosses val="autoZero"/>
        <c:auto val="1"/>
        <c:lblAlgn val="ctr"/>
        <c:lblOffset val="100"/>
        <c:noMultiLvlLbl val="0"/>
      </c:catAx>
      <c:valAx>
        <c:axId val="34141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414104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'28-02-19'!$I$48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'28-02-19'!$I$49:$I$53</c:f>
              <c:numCache>
                <c:formatCode>0.000</c:formatCode>
                <c:ptCount val="5"/>
                <c:pt idx="0">
                  <c:v>1.4049999999999998</c:v>
                </c:pt>
                <c:pt idx="1">
                  <c:v>8.6581250000000018</c:v>
                </c:pt>
                <c:pt idx="2">
                  <c:v>11.868124999999999</c:v>
                </c:pt>
                <c:pt idx="3">
                  <c:v>11.719375000000001</c:v>
                </c:pt>
                <c:pt idx="4">
                  <c:v>11.766249999999999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'28-02-19'!$J$48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'28-02-19'!$J$49:$J$53</c:f>
              <c:numCache>
                <c:formatCode>0.000</c:formatCode>
                <c:ptCount val="5"/>
                <c:pt idx="0">
                  <c:v>0.42374999999999996</c:v>
                </c:pt>
                <c:pt idx="1">
                  <c:v>1.0918749999999999</c:v>
                </c:pt>
                <c:pt idx="2">
                  <c:v>0.71250000000000002</c:v>
                </c:pt>
                <c:pt idx="3">
                  <c:v>0.77</c:v>
                </c:pt>
                <c:pt idx="4">
                  <c:v>0.27687499999999998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'28-02-19'!$K$48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'28-02-19'!$K$49:$K$53</c:f>
              <c:numCache>
                <c:formatCode>0.0</c:formatCode>
                <c:ptCount val="5"/>
                <c:pt idx="0">
                  <c:v>1</c:v>
                </c:pt>
                <c:pt idx="1">
                  <c:v>2.4757796573598529</c:v>
                </c:pt>
                <c:pt idx="2">
                  <c:v>6.4721212100300223</c:v>
                </c:pt>
                <c:pt idx="3">
                  <c:v>7.2187298283038857</c:v>
                </c:pt>
                <c:pt idx="4">
                  <c:v>13.533900018177045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12792"/>
        <c:axId val="341417104"/>
      </c:lineChart>
      <c:catAx>
        <c:axId val="34141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417104"/>
        <c:crosses val="autoZero"/>
        <c:auto val="1"/>
        <c:lblAlgn val="ctr"/>
        <c:lblOffset val="100"/>
        <c:noMultiLvlLbl val="0"/>
      </c:catAx>
      <c:valAx>
        <c:axId val="341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4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topLeftCell="J16" zoomScale="70" zoomScaleNormal="70" workbookViewId="0">
      <selection activeCell="AC36" sqref="AC36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19</v>
      </c>
      <c r="B1" s="82"/>
      <c r="C1" s="50"/>
      <c r="D1" s="72" t="s">
        <v>23</v>
      </c>
      <c r="E1" s="73"/>
      <c r="F1" s="73"/>
      <c r="G1" s="74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5" t="s">
        <v>0</v>
      </c>
      <c r="B3" s="76">
        <v>42831</v>
      </c>
      <c r="C3" s="39">
        <v>7.6075000000000004E-2</v>
      </c>
      <c r="D3" s="39">
        <v>0.29037499999999999</v>
      </c>
      <c r="E3" s="39">
        <v>0.46557500000000002</v>
      </c>
      <c r="F3" s="39">
        <v>0.45857500000000001</v>
      </c>
      <c r="G3" s="39">
        <v>0.44057499999999999</v>
      </c>
      <c r="H3" s="36"/>
      <c r="I3" s="75" t="s">
        <v>1</v>
      </c>
      <c r="J3" s="76">
        <f>B3</f>
        <v>42831</v>
      </c>
      <c r="K3" s="13">
        <f>C17</f>
        <v>1.901875</v>
      </c>
      <c r="L3" s="13">
        <f t="shared" ref="L3:O6" si="0">D17</f>
        <v>7.2593750000000004</v>
      </c>
      <c r="M3" s="13">
        <f t="shared" si="0"/>
        <v>11.639374999999999</v>
      </c>
      <c r="N3" s="13">
        <f t="shared" si="0"/>
        <v>11.464375</v>
      </c>
      <c r="O3" s="13">
        <f t="shared" si="0"/>
        <v>11.014374999999999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5"/>
      <c r="B4" s="76"/>
      <c r="C4" s="39">
        <v>4.3674999999999999E-2</v>
      </c>
      <c r="D4" s="39">
        <v>0.40407500000000002</v>
      </c>
      <c r="E4" s="39">
        <v>0.466275</v>
      </c>
      <c r="F4" s="39">
        <v>0.41007500000000002</v>
      </c>
      <c r="G4" s="39">
        <v>0.48807499999999998</v>
      </c>
      <c r="H4" s="36"/>
      <c r="I4" s="75"/>
      <c r="J4" s="76"/>
      <c r="K4" s="13">
        <f>C18</f>
        <v>1.0918749999999999</v>
      </c>
      <c r="L4" s="13">
        <f t="shared" si="0"/>
        <v>10.101875000000001</v>
      </c>
      <c r="M4" s="13">
        <f t="shared" si="0"/>
        <v>11.656874999999999</v>
      </c>
      <c r="N4" s="13">
        <f t="shared" si="0"/>
        <v>10.251875000000002</v>
      </c>
      <c r="O4" s="13">
        <f t="shared" si="0"/>
        <v>12.201874999999999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5"/>
      <c r="B5" s="76"/>
      <c r="C5" s="39">
        <v>5.0974999999999999E-2</v>
      </c>
      <c r="D5" s="39">
        <v>0.35417500000000002</v>
      </c>
      <c r="E5" s="39">
        <v>0.50037500000000001</v>
      </c>
      <c r="F5" s="39">
        <v>0.46737499999999998</v>
      </c>
      <c r="G5" s="39">
        <v>0.466275</v>
      </c>
      <c r="H5" s="36"/>
      <c r="I5" s="75"/>
      <c r="J5" s="76"/>
      <c r="K5" s="13">
        <f>C19</f>
        <v>1.274375</v>
      </c>
      <c r="L5" s="13">
        <f t="shared" si="0"/>
        <v>8.854375000000001</v>
      </c>
      <c r="M5" s="13">
        <f t="shared" si="0"/>
        <v>12.509375</v>
      </c>
      <c r="N5" s="13">
        <f t="shared" si="0"/>
        <v>11.684374999999999</v>
      </c>
      <c r="O5" s="13">
        <f t="shared" si="0"/>
        <v>11.656874999999999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5"/>
      <c r="B6" s="76"/>
      <c r="C6" s="55">
        <v>5.4074999999999998E-2</v>
      </c>
      <c r="D6" s="55">
        <v>0.336675</v>
      </c>
      <c r="E6" s="55">
        <v>0.46667500000000001</v>
      </c>
      <c r="F6" s="55">
        <v>0.53907499999999997</v>
      </c>
      <c r="G6" s="55">
        <v>0.48767500000000003</v>
      </c>
      <c r="H6" s="36"/>
      <c r="I6" s="75"/>
      <c r="J6" s="76"/>
      <c r="K6" s="13">
        <f>C20</f>
        <v>1.3518749999999999</v>
      </c>
      <c r="L6" s="13">
        <f t="shared" si="0"/>
        <v>8.416875000000001</v>
      </c>
      <c r="M6" s="13">
        <f t="shared" si="0"/>
        <v>11.666875000000001</v>
      </c>
      <c r="N6" s="13">
        <f t="shared" si="0"/>
        <v>13.476874999999998</v>
      </c>
      <c r="O6" s="13">
        <f t="shared" si="0"/>
        <v>12.191875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5" t="s">
        <v>2</v>
      </c>
      <c r="B7" s="76"/>
      <c r="C7" s="66">
        <v>2.4324999999999999E-2</v>
      </c>
      <c r="D7" s="66">
        <v>4.6925000000000001E-2</v>
      </c>
      <c r="E7" s="66">
        <v>1.6225E-2</v>
      </c>
      <c r="F7" s="66">
        <v>5.6425000000000003E-2</v>
      </c>
      <c r="G7" s="54">
        <v>1.2825E-2</v>
      </c>
      <c r="H7" s="14"/>
      <c r="I7" s="71" t="s">
        <v>7</v>
      </c>
      <c r="J7" s="71"/>
      <c r="K7" s="15">
        <f>AVERAGE(K3:K6)</f>
        <v>1.4049999999999998</v>
      </c>
      <c r="L7" s="15">
        <f t="shared" ref="L7:O7" si="1">AVERAGE(L3:L6)</f>
        <v>8.6581250000000018</v>
      </c>
      <c r="M7" s="15">
        <f t="shared" si="1"/>
        <v>11.868124999999999</v>
      </c>
      <c r="N7" s="15">
        <f t="shared" si="1"/>
        <v>11.719375000000001</v>
      </c>
      <c r="O7" s="15">
        <f t="shared" si="1"/>
        <v>11.766249999999999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5"/>
      <c r="B8" s="76"/>
      <c r="C8" s="67">
        <v>1.2625000000000001E-2</v>
      </c>
      <c r="D8" s="67">
        <v>4.3624999999999997E-2</v>
      </c>
      <c r="E8" s="68">
        <v>2.3625E-2</v>
      </c>
      <c r="F8" s="67">
        <v>3.8324999999999998E-2</v>
      </c>
      <c r="G8" s="39">
        <v>7.9249999999999998E-3</v>
      </c>
      <c r="H8" s="14"/>
      <c r="I8" s="71" t="s">
        <v>4</v>
      </c>
      <c r="J8" s="71"/>
      <c r="K8" s="15">
        <f>STDEV(K3:K6)</f>
        <v>0.3487201301425929</v>
      </c>
      <c r="L8" s="15">
        <f t="shared" ref="L8:O8" si="2">STDEV(L3:L6)</f>
        <v>1.1743978953773107</v>
      </c>
      <c r="M8" s="15">
        <f t="shared" si="2"/>
        <v>0.42765104544086746</v>
      </c>
      <c r="N8" s="15">
        <f t="shared" si="2"/>
        <v>1.3302396400649004</v>
      </c>
      <c r="O8" s="15">
        <f t="shared" si="2"/>
        <v>0.56219945674703986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5"/>
      <c r="B9" s="76"/>
      <c r="C9" s="67">
        <v>1.4425E-2</v>
      </c>
      <c r="D9" s="67">
        <v>5.4125E-2</v>
      </c>
      <c r="E9" s="68">
        <v>1.6525000000000001E-2</v>
      </c>
      <c r="F9" s="67">
        <v>1.8124999999999999E-2</v>
      </c>
      <c r="G9" s="39">
        <v>8.9250000000000006E-3</v>
      </c>
      <c r="H9" s="36"/>
      <c r="I9" s="71" t="s">
        <v>5</v>
      </c>
      <c r="J9" s="71"/>
      <c r="K9" s="15">
        <f>1.96*(K8)/SQRT(4)</f>
        <v>0.34174572753974103</v>
      </c>
      <c r="L9" s="15">
        <f t="shared" ref="L9:O9" si="3">1.96*(L8)/SQRT(4)</f>
        <v>1.1509099374697644</v>
      </c>
      <c r="M9" s="15">
        <f t="shared" si="3"/>
        <v>0.41909802453205008</v>
      </c>
      <c r="N9" s="15">
        <f t="shared" si="3"/>
        <v>1.3036348472636023</v>
      </c>
      <c r="O9" s="15">
        <f t="shared" si="3"/>
        <v>0.55095546761209901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5"/>
      <c r="B10" s="76"/>
      <c r="C10" s="67">
        <v>1.6424999999999999E-2</v>
      </c>
      <c r="D10" s="67">
        <v>3.0025E-2</v>
      </c>
      <c r="E10" s="68">
        <v>5.7625000000000003E-2</v>
      </c>
      <c r="F10" s="67">
        <v>1.0325000000000001E-2</v>
      </c>
      <c r="G10" s="39">
        <v>1.4625000000000001E-2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71" t="s">
        <v>3</v>
      </c>
      <c r="B11" s="71"/>
      <c r="C11" s="16">
        <f>AVERAGE(C3:C6)</f>
        <v>5.62E-2</v>
      </c>
      <c r="D11" s="16">
        <f t="shared" ref="D11:G11" si="4">AVERAGE(D3:D6)</f>
        <v>0.34632499999999999</v>
      </c>
      <c r="E11" s="16">
        <f t="shared" si="4"/>
        <v>0.47472500000000001</v>
      </c>
      <c r="F11" s="16">
        <f t="shared" si="4"/>
        <v>0.468775</v>
      </c>
      <c r="G11" s="16">
        <f t="shared" si="4"/>
        <v>0.47065000000000001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71" t="s">
        <v>4</v>
      </c>
      <c r="B12" s="71"/>
      <c r="C12" s="17">
        <f t="shared" ref="C12:G12" si="5">STDEV(C3:C6)</f>
        <v>1.394880520570369E-2</v>
      </c>
      <c r="D12" s="17">
        <f t="shared" si="5"/>
        <v>4.6975915815092653E-2</v>
      </c>
      <c r="E12" s="17">
        <f t="shared" si="5"/>
        <v>1.7106041817634692E-2</v>
      </c>
      <c r="F12" s="17">
        <f t="shared" si="5"/>
        <v>5.3209585602596053E-2</v>
      </c>
      <c r="G12" s="17">
        <f t="shared" si="5"/>
        <v>2.2487978269881595E-2</v>
      </c>
      <c r="H12" s="36"/>
      <c r="I12" s="85" t="s">
        <v>8</v>
      </c>
      <c r="J12" s="78">
        <v>42831</v>
      </c>
      <c r="K12" s="18">
        <f>C21</f>
        <v>0.60812500000000003</v>
      </c>
      <c r="L12" s="18">
        <f t="shared" ref="L12:O12" si="6">D21</f>
        <v>1.1731250000000002</v>
      </c>
      <c r="M12" s="18">
        <f t="shared" si="6"/>
        <v>0.40562500000000001</v>
      </c>
      <c r="N12" s="18">
        <f t="shared" si="6"/>
        <v>1.410625</v>
      </c>
      <c r="O12" s="18">
        <f t="shared" si="6"/>
        <v>0.32062499999999999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69" t="s">
        <v>5</v>
      </c>
      <c r="B13" s="70"/>
      <c r="C13" s="17">
        <f t="shared" ref="C13:G13" si="7">1.96*(C12)/SQRT(4)</f>
        <v>1.3669829101589617E-2</v>
      </c>
      <c r="D13" s="17">
        <f t="shared" si="7"/>
        <v>4.60363974987908E-2</v>
      </c>
      <c r="E13" s="17">
        <f t="shared" si="7"/>
        <v>1.6763920981281998E-2</v>
      </c>
      <c r="F13" s="17">
        <f t="shared" si="7"/>
        <v>5.214539389054413E-2</v>
      </c>
      <c r="G13" s="17">
        <f t="shared" si="7"/>
        <v>2.2038218704483963E-2</v>
      </c>
      <c r="H13" s="36"/>
      <c r="I13" s="86"/>
      <c r="J13" s="79"/>
      <c r="K13" s="18">
        <f>C22</f>
        <v>0.31562499999999999</v>
      </c>
      <c r="L13" s="18">
        <f t="shared" ref="L13:O15" si="8">D22</f>
        <v>1.090625</v>
      </c>
      <c r="M13" s="18">
        <f t="shared" si="8"/>
        <v>0.59062499999999996</v>
      </c>
      <c r="N13" s="18">
        <f t="shared" si="8"/>
        <v>0.95812499999999989</v>
      </c>
      <c r="O13" s="18">
        <f t="shared" si="8"/>
        <v>0.198125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71" t="s">
        <v>6</v>
      </c>
      <c r="B14" s="71"/>
      <c r="C14" s="16">
        <f t="shared" ref="C14:G14" si="9">AVERAGE(C7:C10)</f>
        <v>1.695E-2</v>
      </c>
      <c r="D14" s="16">
        <f t="shared" si="9"/>
        <v>4.3674999999999999E-2</v>
      </c>
      <c r="E14" s="16">
        <f t="shared" si="9"/>
        <v>2.8499999999999998E-2</v>
      </c>
      <c r="F14" s="16">
        <f t="shared" si="9"/>
        <v>3.0800000000000001E-2</v>
      </c>
      <c r="G14" s="16">
        <f t="shared" si="9"/>
        <v>1.1075E-2</v>
      </c>
      <c r="H14" s="36"/>
      <c r="I14" s="86"/>
      <c r="J14" s="79"/>
      <c r="K14" s="18">
        <f>C23</f>
        <v>0.36062500000000003</v>
      </c>
      <c r="L14" s="18">
        <f t="shared" si="8"/>
        <v>1.3531249999999999</v>
      </c>
      <c r="M14" s="18">
        <f t="shared" si="8"/>
        <v>0.41312500000000008</v>
      </c>
      <c r="N14" s="18">
        <f t="shared" si="8"/>
        <v>0.453125</v>
      </c>
      <c r="O14" s="18">
        <f t="shared" si="8"/>
        <v>0.22312500000000002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71" t="s">
        <v>4</v>
      </c>
      <c r="B15" s="71"/>
      <c r="C15" s="17">
        <f t="shared" ref="C15:G15" si="10">STDEV(C7:C10)</f>
        <v>5.1558219519296815E-3</v>
      </c>
      <c r="D15" s="17">
        <f t="shared" si="10"/>
        <v>1.0100990050485139E-2</v>
      </c>
      <c r="E15" s="17">
        <f t="shared" si="10"/>
        <v>1.971553955640069E-2</v>
      </c>
      <c r="F15" s="17">
        <f t="shared" si="10"/>
        <v>2.0761723595758293E-2</v>
      </c>
      <c r="G15" s="17">
        <f t="shared" si="10"/>
        <v>3.1733263305244864E-3</v>
      </c>
      <c r="H15" s="36"/>
      <c r="I15" s="87"/>
      <c r="J15" s="80"/>
      <c r="K15" s="18">
        <f>C24</f>
        <v>0.41062499999999991</v>
      </c>
      <c r="L15" s="18">
        <f t="shared" si="8"/>
        <v>0.75062499999999999</v>
      </c>
      <c r="M15" s="18">
        <f t="shared" si="8"/>
        <v>1.440625</v>
      </c>
      <c r="N15" s="18">
        <f t="shared" si="8"/>
        <v>0.25812500000000005</v>
      </c>
      <c r="O15" s="18">
        <f t="shared" si="8"/>
        <v>0.36562499999999998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71" t="s">
        <v>5</v>
      </c>
      <c r="B16" s="71"/>
      <c r="C16" s="17">
        <f t="shared" ref="C16:G16" si="11">1.96*(C15)/SQRT(4)</f>
        <v>5.0527055128910875E-3</v>
      </c>
      <c r="D16" s="17">
        <f t="shared" si="11"/>
        <v>9.8989702494754368E-3</v>
      </c>
      <c r="E16" s="17">
        <f t="shared" si="11"/>
        <v>1.9321228765272674E-2</v>
      </c>
      <c r="F16" s="17">
        <f t="shared" si="11"/>
        <v>2.0346489123843126E-2</v>
      </c>
      <c r="G16" s="17">
        <f t="shared" si="11"/>
        <v>3.1098598039139965E-3</v>
      </c>
      <c r="H16" s="36"/>
      <c r="I16" s="83" t="s">
        <v>9</v>
      </c>
      <c r="J16" s="84"/>
      <c r="K16" s="15">
        <f>AVERAGE(K12:K15)</f>
        <v>0.42374999999999996</v>
      </c>
      <c r="L16" s="15">
        <f t="shared" ref="L16:O16" si="12">AVERAGE(L12:L15)</f>
        <v>1.0918749999999999</v>
      </c>
      <c r="M16" s="15">
        <f t="shared" si="12"/>
        <v>0.71250000000000002</v>
      </c>
      <c r="N16" s="15">
        <f t="shared" si="12"/>
        <v>0.77</v>
      </c>
      <c r="O16" s="15">
        <f t="shared" si="12"/>
        <v>0.27687499999999998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5" t="s">
        <v>1</v>
      </c>
      <c r="B17" s="76">
        <f>B3</f>
        <v>42831</v>
      </c>
      <c r="C17" s="19">
        <f t="shared" ref="C17:G24" si="13">(1000*C3/40)</f>
        <v>1.901875</v>
      </c>
      <c r="D17" s="19">
        <f t="shared" si="13"/>
        <v>7.2593750000000004</v>
      </c>
      <c r="E17" s="19">
        <f t="shared" si="13"/>
        <v>11.639374999999999</v>
      </c>
      <c r="F17" s="19">
        <f t="shared" si="13"/>
        <v>11.464375</v>
      </c>
      <c r="G17" s="19">
        <f t="shared" si="13"/>
        <v>11.014374999999999</v>
      </c>
      <c r="H17" s="36"/>
      <c r="I17" s="83" t="s">
        <v>4</v>
      </c>
      <c r="J17" s="84"/>
      <c r="K17" s="15">
        <f>STDEV(K12:K15)</f>
        <v>0.12889554879824222</v>
      </c>
      <c r="L17" s="15">
        <f t="shared" ref="L17:O17" si="14">STDEV(L12:L15)</f>
        <v>0.25252475126212948</v>
      </c>
      <c r="M17" s="15">
        <f t="shared" si="14"/>
        <v>0.49288848891001696</v>
      </c>
      <c r="N17" s="15">
        <f t="shared" si="14"/>
        <v>0.51904308989395731</v>
      </c>
      <c r="O17" s="15">
        <f t="shared" si="14"/>
        <v>7.9333158263112311E-2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5"/>
      <c r="B18" s="76"/>
      <c r="C18" s="19">
        <f t="shared" si="13"/>
        <v>1.0918749999999999</v>
      </c>
      <c r="D18" s="19">
        <f t="shared" si="13"/>
        <v>10.101875000000001</v>
      </c>
      <c r="E18" s="19">
        <f t="shared" si="13"/>
        <v>11.656874999999999</v>
      </c>
      <c r="F18" s="19">
        <f t="shared" si="13"/>
        <v>10.251875000000002</v>
      </c>
      <c r="G18" s="19">
        <f t="shared" si="13"/>
        <v>12.201874999999999</v>
      </c>
      <c r="H18" s="36"/>
      <c r="I18" s="83" t="s">
        <v>5</v>
      </c>
      <c r="J18" s="84"/>
      <c r="K18" s="15">
        <f>1.96*(K17)/SQRT(4)</f>
        <v>0.12631763782227737</v>
      </c>
      <c r="L18" s="15">
        <f t="shared" ref="L18:O18" si="15">1.96*(L17)/SQRT(4)</f>
        <v>0.24747425623688687</v>
      </c>
      <c r="M18" s="15">
        <f t="shared" si="15"/>
        <v>0.48303071913181661</v>
      </c>
      <c r="N18" s="15">
        <f t="shared" si="15"/>
        <v>0.50866222809607819</v>
      </c>
      <c r="O18" s="15">
        <f t="shared" si="15"/>
        <v>7.774649509785006E-2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5"/>
      <c r="B19" s="76"/>
      <c r="C19" s="19">
        <f t="shared" si="13"/>
        <v>1.274375</v>
      </c>
      <c r="D19" s="19">
        <f t="shared" si="13"/>
        <v>8.854375000000001</v>
      </c>
      <c r="E19" s="19">
        <f t="shared" si="13"/>
        <v>12.509375</v>
      </c>
      <c r="F19" s="19">
        <f t="shared" si="13"/>
        <v>11.684374999999999</v>
      </c>
      <c r="G19" s="19">
        <f t="shared" si="13"/>
        <v>11.656874999999999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5"/>
      <c r="B20" s="76"/>
      <c r="C20" s="19">
        <f t="shared" si="13"/>
        <v>1.3518749999999999</v>
      </c>
      <c r="D20" s="19">
        <f t="shared" si="13"/>
        <v>8.416875000000001</v>
      </c>
      <c r="E20" s="19">
        <f t="shared" si="13"/>
        <v>11.666875000000001</v>
      </c>
      <c r="F20" s="19">
        <f t="shared" si="13"/>
        <v>13.476874999999998</v>
      </c>
      <c r="G20" s="19">
        <f t="shared" si="13"/>
        <v>12.191875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5" t="s">
        <v>8</v>
      </c>
      <c r="R20" s="76"/>
      <c r="S20" s="13"/>
      <c r="T20" s="59">
        <f>(L12/K12)*100</f>
        <v>192.90853031860229</v>
      </c>
      <c r="U20" s="59">
        <f>(M12/K12)*100</f>
        <v>66.700924974306261</v>
      </c>
      <c r="V20" s="59">
        <f>(N12/K12)*100</f>
        <v>231.96300102774921</v>
      </c>
      <c r="W20" s="59">
        <f>(O12/K12)*100</f>
        <v>52.723535457348405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5" t="s">
        <v>8</v>
      </c>
      <c r="B21" s="76"/>
      <c r="C21" s="19">
        <f t="shared" si="13"/>
        <v>0.60812500000000003</v>
      </c>
      <c r="D21" s="19">
        <f t="shared" si="13"/>
        <v>1.1731250000000002</v>
      </c>
      <c r="E21" s="19">
        <f t="shared" si="13"/>
        <v>0.40562500000000001</v>
      </c>
      <c r="F21" s="19">
        <f t="shared" si="13"/>
        <v>1.410625</v>
      </c>
      <c r="G21" s="19">
        <f t="shared" si="13"/>
        <v>0.32062499999999999</v>
      </c>
      <c r="H21" s="36"/>
      <c r="I21" s="88" t="s">
        <v>11</v>
      </c>
      <c r="J21" s="89" t="s">
        <v>18</v>
      </c>
      <c r="K21" s="21">
        <f>C38</f>
        <v>0.93266798935950002</v>
      </c>
      <c r="L21" s="21">
        <f t="shared" ref="L21:O21" si="16">D38</f>
        <v>1.8454101322016303</v>
      </c>
      <c r="M21" s="21">
        <f t="shared" si="16"/>
        <v>8.5574211417369206</v>
      </c>
      <c r="N21" s="21">
        <f t="shared" si="16"/>
        <v>2.423688299306912</v>
      </c>
      <c r="O21" s="21">
        <f t="shared" si="16"/>
        <v>10.244728073133329</v>
      </c>
      <c r="P21" s="42"/>
      <c r="Q21" s="75"/>
      <c r="R21" s="76"/>
      <c r="S21" s="13"/>
      <c r="T21" s="59">
        <f>(L13/K13)*100</f>
        <v>345.54455445544556</v>
      </c>
      <c r="U21" s="59">
        <f>(M13/K13)*100</f>
        <v>187.12871287128712</v>
      </c>
      <c r="V21" s="59">
        <f>(N13/K13)*100</f>
        <v>303.5643564356435</v>
      </c>
      <c r="W21" s="59">
        <f>(O13/K13)*100</f>
        <v>62.772277227722775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5"/>
      <c r="B22" s="76"/>
      <c r="C22" s="19">
        <f t="shared" si="13"/>
        <v>0.31562499999999999</v>
      </c>
      <c r="D22" s="19">
        <f t="shared" si="13"/>
        <v>1.090625</v>
      </c>
      <c r="E22" s="19">
        <f t="shared" si="13"/>
        <v>0.59062499999999996</v>
      </c>
      <c r="F22" s="19">
        <f t="shared" si="13"/>
        <v>0.95812499999999989</v>
      </c>
      <c r="G22" s="19">
        <f t="shared" si="13"/>
        <v>0.198125</v>
      </c>
      <c r="H22" s="36"/>
      <c r="I22" s="88"/>
      <c r="J22" s="89"/>
      <c r="K22" s="21">
        <f>C39</f>
        <v>1.0316668744828732</v>
      </c>
      <c r="L22" s="21">
        <f t="shared" ref="L22:O24" si="17">D39</f>
        <v>2.7622596590781656</v>
      </c>
      <c r="M22" s="21">
        <f t="shared" si="17"/>
        <v>5.8858375702988548</v>
      </c>
      <c r="N22" s="21">
        <f t="shared" si="17"/>
        <v>3.1909433149146555</v>
      </c>
      <c r="O22" s="21">
        <f t="shared" si="17"/>
        <v>18.366451288675517</v>
      </c>
      <c r="P22" s="42"/>
      <c r="Q22" s="75"/>
      <c r="R22" s="76"/>
      <c r="S22" s="13"/>
      <c r="T22" s="59">
        <f>(L14/K14)*100</f>
        <v>375.21663778162906</v>
      </c>
      <c r="U22" s="59">
        <f>(M14/K14)*100</f>
        <v>114.55805892547662</v>
      </c>
      <c r="V22" s="59">
        <f>(N14/K14)*100</f>
        <v>125.64991334488734</v>
      </c>
      <c r="W22" s="59">
        <f>(O14/K14)*100</f>
        <v>61.871750433275565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5"/>
      <c r="B23" s="76"/>
      <c r="C23" s="19">
        <f t="shared" si="13"/>
        <v>0.36062500000000003</v>
      </c>
      <c r="D23" s="19">
        <f t="shared" si="13"/>
        <v>1.3531249999999999</v>
      </c>
      <c r="E23" s="19">
        <f t="shared" si="13"/>
        <v>0.41312500000000008</v>
      </c>
      <c r="F23" s="19">
        <f t="shared" si="13"/>
        <v>0.453125</v>
      </c>
      <c r="G23" s="19">
        <f t="shared" si="13"/>
        <v>0.22312500000000002</v>
      </c>
      <c r="H23" s="36"/>
      <c r="I23" s="88"/>
      <c r="J23" s="89"/>
      <c r="K23" s="21">
        <f>C40</f>
        <v>1.0538513880399496</v>
      </c>
      <c r="L23" s="21">
        <f t="shared" si="17"/>
        <v>1.9514523553947123</v>
      </c>
      <c r="M23" s="21">
        <f t="shared" si="17"/>
        <v>9.0300903202561429</v>
      </c>
      <c r="N23" s="21">
        <f t="shared" si="17"/>
        <v>7.6899837517090912</v>
      </c>
      <c r="O23" s="21">
        <f t="shared" si="17"/>
        <v>15.580158274320496</v>
      </c>
      <c r="P23" s="42"/>
      <c r="Q23" s="75"/>
      <c r="R23" s="76"/>
      <c r="S23" s="13"/>
      <c r="T23" s="59">
        <f>(L15/K15)*100</f>
        <v>182.80060882800612</v>
      </c>
      <c r="U23" s="59">
        <f>(M15/K15)*100</f>
        <v>350.83713850837148</v>
      </c>
      <c r="V23" s="59">
        <f>(N15/K15)*100</f>
        <v>62.861491628614942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5"/>
      <c r="B24" s="76"/>
      <c r="C24" s="19">
        <f t="shared" si="13"/>
        <v>0.41062499999999991</v>
      </c>
      <c r="D24" s="19">
        <f t="shared" si="13"/>
        <v>0.75062499999999999</v>
      </c>
      <c r="E24" s="19">
        <f t="shared" si="13"/>
        <v>1.440625</v>
      </c>
      <c r="F24" s="19">
        <f t="shared" si="13"/>
        <v>0.25812500000000005</v>
      </c>
      <c r="G24" s="19">
        <f t="shared" si="13"/>
        <v>0.36562499999999998</v>
      </c>
      <c r="H24" s="36"/>
      <c r="I24" s="88"/>
      <c r="J24" s="89"/>
      <c r="K24" s="21">
        <f>C41</f>
        <v>0.98181374811767741</v>
      </c>
      <c r="L24" s="21">
        <f t="shared" si="17"/>
        <v>3.3439964827649025</v>
      </c>
      <c r="M24" s="21">
        <f t="shared" si="17"/>
        <v>2.4151358078281717</v>
      </c>
      <c r="N24" s="21">
        <f t="shared" si="17"/>
        <v>15.570303947284884</v>
      </c>
      <c r="O24" s="21">
        <f t="shared" si="17"/>
        <v>9.9442624365788372</v>
      </c>
      <c r="P24" s="42"/>
      <c r="Q24" s="71" t="s">
        <v>9</v>
      </c>
      <c r="R24" s="71"/>
      <c r="S24" s="16"/>
      <c r="T24" s="60">
        <f>AVERAGE(T20:T23)</f>
        <v>274.11758284592077</v>
      </c>
      <c r="U24" s="60">
        <f t="shared" ref="U24:W24" si="18">AVERAGE(U20:U23)</f>
        <v>179.80620881986036</v>
      </c>
      <c r="V24" s="60">
        <f t="shared" si="18"/>
        <v>181.00969060922375</v>
      </c>
      <c r="W24" s="60">
        <f t="shared" si="18"/>
        <v>59.122521039448912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71" t="s">
        <v>7</v>
      </c>
      <c r="B25" s="71"/>
      <c r="C25" s="16">
        <f t="shared" ref="C25:G25" si="19">AVERAGE(C17:C20)</f>
        <v>1.4049999999999998</v>
      </c>
      <c r="D25" s="16">
        <f t="shared" si="19"/>
        <v>8.6581250000000018</v>
      </c>
      <c r="E25" s="16">
        <f t="shared" si="19"/>
        <v>11.868124999999999</v>
      </c>
      <c r="F25" s="16">
        <f t="shared" si="19"/>
        <v>11.719375000000001</v>
      </c>
      <c r="G25" s="16">
        <f t="shared" si="19"/>
        <v>11.766249999999999</v>
      </c>
      <c r="H25" s="36"/>
      <c r="I25" s="77" t="s">
        <v>11</v>
      </c>
      <c r="J25" s="77"/>
      <c r="K25" s="22">
        <f>AVERAGE(K21:K24)</f>
        <v>1</v>
      </c>
      <c r="L25" s="22">
        <f t="shared" ref="L25:O25" si="20">AVERAGE(L21:L24)</f>
        <v>2.4757796573598529</v>
      </c>
      <c r="M25" s="22">
        <f t="shared" si="20"/>
        <v>6.4721212100300223</v>
      </c>
      <c r="N25" s="22">
        <f t="shared" si="20"/>
        <v>7.2187298283038857</v>
      </c>
      <c r="O25" s="22">
        <f t="shared" si="20"/>
        <v>13.533900018177045</v>
      </c>
      <c r="P25" s="42"/>
      <c r="Q25" s="71" t="s">
        <v>4</v>
      </c>
      <c r="R25" s="71"/>
      <c r="S25" s="17"/>
      <c r="T25" s="61">
        <f>STDEV(T20:T23)</f>
        <v>100.42664178124336</v>
      </c>
      <c r="U25" s="61">
        <f>STDEV(U20:U23)</f>
        <v>124.30516786538274</v>
      </c>
      <c r="V25" s="61">
        <f t="shared" ref="V25:W25" si="21">STDEV(V20:V23)</f>
        <v>107.45477780528657</v>
      </c>
      <c r="W25" s="61">
        <f t="shared" si="21"/>
        <v>5.5599459967545544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71" t="s">
        <v>4</v>
      </c>
      <c r="B26" s="71"/>
      <c r="C26" s="17">
        <f t="shared" ref="C26:G26" si="22">STDEV(C17:C20)</f>
        <v>0.3487201301425929</v>
      </c>
      <c r="D26" s="17">
        <f t="shared" si="22"/>
        <v>1.1743978953773107</v>
      </c>
      <c r="E26" s="17">
        <f t="shared" si="22"/>
        <v>0.42765104544086746</v>
      </c>
      <c r="F26" s="17">
        <f t="shared" si="22"/>
        <v>1.3302396400649004</v>
      </c>
      <c r="G26" s="17">
        <f t="shared" si="22"/>
        <v>0.56219945674703986</v>
      </c>
      <c r="H26" s="36"/>
      <c r="I26" s="77" t="s">
        <v>4</v>
      </c>
      <c r="J26" s="77"/>
      <c r="K26" s="22">
        <f>STDEV(K21:K24)</f>
        <v>5.4058925713098657E-2</v>
      </c>
      <c r="L26" s="22">
        <f t="shared" ref="L26:O26" si="23">STDEV(L21:L24)</f>
        <v>0.70902658745052072</v>
      </c>
      <c r="M26" s="22">
        <f t="shared" si="23"/>
        <v>3.0383406015972581</v>
      </c>
      <c r="N26" s="22">
        <f t="shared" si="23"/>
        <v>6.0328643829003781</v>
      </c>
      <c r="O26" s="22">
        <f t="shared" si="23"/>
        <v>4.1329922446945764</v>
      </c>
      <c r="P26" s="42"/>
      <c r="Q26" s="71" t="s">
        <v>5</v>
      </c>
      <c r="R26" s="71"/>
      <c r="S26" s="17"/>
      <c r="T26" s="61">
        <f>1.96*(T25)/SQRT(4)</f>
        <v>98.418108945618499</v>
      </c>
      <c r="U26" s="61">
        <f t="shared" ref="U26:W26" si="24">1.96*(U25)/SQRT(4)</f>
        <v>121.81906450807509</v>
      </c>
      <c r="V26" s="61">
        <f t="shared" si="24"/>
        <v>105.30568224918083</v>
      </c>
      <c r="W26" s="61">
        <f t="shared" si="24"/>
        <v>5.4487470768194628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69" t="s">
        <v>5</v>
      </c>
      <c r="B27" s="70"/>
      <c r="C27" s="17">
        <f t="shared" ref="C27:G27" si="25">1.96*(C26)/SQRT(4)</f>
        <v>0.34174572753974103</v>
      </c>
      <c r="D27" s="17">
        <f t="shared" si="25"/>
        <v>1.1509099374697644</v>
      </c>
      <c r="E27" s="17">
        <f t="shared" si="25"/>
        <v>0.41909802453205008</v>
      </c>
      <c r="F27" s="17">
        <f t="shared" si="25"/>
        <v>1.3036348472636023</v>
      </c>
      <c r="G27" s="17">
        <f t="shared" si="25"/>
        <v>0.55095546761209901</v>
      </c>
      <c r="H27" s="36"/>
      <c r="I27" s="77" t="s">
        <v>5</v>
      </c>
      <c r="J27" s="77"/>
      <c r="K27" s="22">
        <f>1.96*(K26)/SQRT(4)</f>
        <v>5.2977747198836682E-2</v>
      </c>
      <c r="L27" s="22">
        <f t="shared" ref="L27:O27" si="26">1.96*(L26)/SQRT(4)</f>
        <v>0.69484605570151026</v>
      </c>
      <c r="M27" s="22">
        <f t="shared" si="26"/>
        <v>2.9775737895653127</v>
      </c>
      <c r="N27" s="22">
        <f t="shared" si="26"/>
        <v>5.91220709524237</v>
      </c>
      <c r="O27" s="22">
        <f t="shared" si="26"/>
        <v>4.050332399800685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71" t="s">
        <v>9</v>
      </c>
      <c r="B28" s="71"/>
      <c r="C28" s="16">
        <f t="shared" ref="C28:G28" si="27">AVERAGE(C21:C24)</f>
        <v>0.42374999999999996</v>
      </c>
      <c r="D28" s="16">
        <f t="shared" si="27"/>
        <v>1.0918749999999999</v>
      </c>
      <c r="E28" s="16">
        <f t="shared" si="27"/>
        <v>0.71250000000000002</v>
      </c>
      <c r="F28" s="16">
        <f t="shared" si="27"/>
        <v>0.77</v>
      </c>
      <c r="G28" s="16">
        <f t="shared" si="27"/>
        <v>0.27687499999999998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71" t="s">
        <v>4</v>
      </c>
      <c r="B29" s="71"/>
      <c r="C29" s="17">
        <f t="shared" ref="C29:G29" si="28">STDEV(C21:C24)</f>
        <v>0.12889554879824222</v>
      </c>
      <c r="D29" s="17">
        <f t="shared" si="28"/>
        <v>0.25252475126212948</v>
      </c>
      <c r="E29" s="17">
        <f t="shared" si="28"/>
        <v>0.49288848891001696</v>
      </c>
      <c r="F29" s="17">
        <f t="shared" si="28"/>
        <v>0.51904308989395731</v>
      </c>
      <c r="G29" s="17">
        <f t="shared" si="28"/>
        <v>7.9333158263112311E-2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71" t="s">
        <v>5</v>
      </c>
      <c r="B30" s="71"/>
      <c r="C30" s="17">
        <f t="shared" ref="C30:G30" si="29">1.96*(C29)/SQRT(4)</f>
        <v>0.12631763782227737</v>
      </c>
      <c r="D30" s="17">
        <f t="shared" si="29"/>
        <v>0.24747425623688687</v>
      </c>
      <c r="E30" s="17">
        <f t="shared" si="29"/>
        <v>0.48303071913181661</v>
      </c>
      <c r="F30" s="17">
        <f t="shared" si="29"/>
        <v>0.50866222809607819</v>
      </c>
      <c r="G30" s="17">
        <f t="shared" si="29"/>
        <v>7.774649509785006E-2</v>
      </c>
      <c r="H30" s="37"/>
      <c r="I30" s="91"/>
      <c r="J30" s="91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5" t="s">
        <v>10</v>
      </c>
      <c r="B31" s="76">
        <f>B3</f>
        <v>42831</v>
      </c>
      <c r="C31" s="23">
        <f t="shared" ref="C31:G34" si="30">(C17/C21)</f>
        <v>3.1274409044193217</v>
      </c>
      <c r="D31" s="23">
        <f t="shared" si="30"/>
        <v>6.1880660628662749</v>
      </c>
      <c r="E31" s="23">
        <f t="shared" si="30"/>
        <v>28.694915254237287</v>
      </c>
      <c r="F31" s="23">
        <f t="shared" si="30"/>
        <v>8.1271599468320783</v>
      </c>
      <c r="G31" s="23">
        <f t="shared" si="30"/>
        <v>34.352826510721243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5"/>
      <c r="B32" s="76"/>
      <c r="C32" s="23">
        <f t="shared" si="30"/>
        <v>3.4594059405940594</v>
      </c>
      <c r="D32" s="23">
        <f t="shared" si="30"/>
        <v>9.2624641833810912</v>
      </c>
      <c r="E32" s="23">
        <f t="shared" si="30"/>
        <v>19.736507936507937</v>
      </c>
      <c r="F32" s="23">
        <f t="shared" si="30"/>
        <v>10.699934768427923</v>
      </c>
      <c r="G32" s="23">
        <f t="shared" si="30"/>
        <v>61.586750788643535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5"/>
      <c r="B33" s="76"/>
      <c r="C33" s="23">
        <f t="shared" si="30"/>
        <v>3.5337954939341421</v>
      </c>
      <c r="D33" s="23">
        <f t="shared" si="30"/>
        <v>6.5436489607390316</v>
      </c>
      <c r="E33" s="23">
        <f t="shared" si="30"/>
        <v>30.27987897125567</v>
      </c>
      <c r="F33" s="23">
        <f t="shared" si="30"/>
        <v>25.786206896551722</v>
      </c>
      <c r="G33" s="23">
        <f t="shared" si="30"/>
        <v>52.243697478991592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5"/>
      <c r="B34" s="76"/>
      <c r="C34" s="23">
        <f t="shared" si="30"/>
        <v>3.2922374429223749</v>
      </c>
      <c r="D34" s="23">
        <f t="shared" si="30"/>
        <v>11.213155703580352</v>
      </c>
      <c r="E34" s="23">
        <f t="shared" si="30"/>
        <v>8.0984815618221262</v>
      </c>
      <c r="F34" s="23">
        <f t="shared" si="30"/>
        <v>52.210653753026619</v>
      </c>
      <c r="G34" s="23">
        <f t="shared" si="30"/>
        <v>33.345299145299144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71" t="s">
        <v>10</v>
      </c>
      <c r="B35" s="71"/>
      <c r="C35" s="24">
        <f t="shared" ref="C35:G35" si="31">AVERAGE(C31:C34)</f>
        <v>3.3532199454674743</v>
      </c>
      <c r="D35" s="24">
        <f t="shared" si="31"/>
        <v>8.3018337276416876</v>
      </c>
      <c r="E35" s="24">
        <f t="shared" si="31"/>
        <v>21.702445930955754</v>
      </c>
      <c r="F35" s="24">
        <f t="shared" si="31"/>
        <v>24.205988841209585</v>
      </c>
      <c r="G35" s="24">
        <f t="shared" si="31"/>
        <v>45.382143480913875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71" t="s">
        <v>4</v>
      </c>
      <c r="B36" s="71"/>
      <c r="C36" s="25">
        <f t="shared" ref="C36:G36" si="32">STDEV(C31:C34)</f>
        <v>0.18127146793170687</v>
      </c>
      <c r="D36" s="25">
        <f t="shared" si="32"/>
        <v>2.3775220949058253</v>
      </c>
      <c r="E36" s="25">
        <f t="shared" si="32"/>
        <v>10.188224306399565</v>
      </c>
      <c r="F36" s="25">
        <f t="shared" si="32"/>
        <v>20.229521177041875</v>
      </c>
      <c r="G36" s="25">
        <f t="shared" si="32"/>
        <v>13.858832029372266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71" t="s">
        <v>5</v>
      </c>
      <c r="B37" s="71"/>
      <c r="C37" s="25">
        <f t="shared" ref="C37:G37" si="33">1.96*(C36)/SQRT(4)</f>
        <v>0.17764603857307273</v>
      </c>
      <c r="D37" s="25">
        <f t="shared" si="33"/>
        <v>2.3299716530077088</v>
      </c>
      <c r="E37" s="25">
        <f t="shared" si="33"/>
        <v>9.9844598202715744</v>
      </c>
      <c r="F37" s="25">
        <f t="shared" si="33"/>
        <v>19.824930753501036</v>
      </c>
      <c r="G37" s="25">
        <f t="shared" si="33"/>
        <v>13.581655388784821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5" t="s">
        <v>11</v>
      </c>
      <c r="B38" s="76">
        <f>B3</f>
        <v>42831</v>
      </c>
      <c r="C38" s="23">
        <f t="shared" ref="C38:G41" si="34">(C31/$C$35)</f>
        <v>0.93266798935950002</v>
      </c>
      <c r="D38" s="23">
        <f t="shared" si="34"/>
        <v>1.8454101322016303</v>
      </c>
      <c r="E38" s="23">
        <f t="shared" si="34"/>
        <v>8.5574211417369206</v>
      </c>
      <c r="F38" s="23">
        <f t="shared" si="34"/>
        <v>2.423688299306912</v>
      </c>
      <c r="G38" s="23">
        <f t="shared" si="34"/>
        <v>10.244728073133329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5"/>
      <c r="B39" s="76">
        <v>41235</v>
      </c>
      <c r="C39" s="23">
        <f t="shared" si="34"/>
        <v>1.0316668744828732</v>
      </c>
      <c r="D39" s="23">
        <f t="shared" si="34"/>
        <v>2.7622596590781656</v>
      </c>
      <c r="E39" s="23">
        <f t="shared" si="34"/>
        <v>5.8858375702988548</v>
      </c>
      <c r="F39" s="23">
        <f t="shared" si="34"/>
        <v>3.1909433149146555</v>
      </c>
      <c r="G39" s="23">
        <f t="shared" si="34"/>
        <v>18.366451288675517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5"/>
      <c r="B40" s="76">
        <v>41235</v>
      </c>
      <c r="C40" s="23">
        <f t="shared" si="34"/>
        <v>1.0538513880399496</v>
      </c>
      <c r="D40" s="23">
        <f t="shared" si="34"/>
        <v>1.9514523553947123</v>
      </c>
      <c r="E40" s="23">
        <f t="shared" si="34"/>
        <v>9.0300903202561429</v>
      </c>
      <c r="F40" s="23">
        <f t="shared" si="34"/>
        <v>7.6899837517090912</v>
      </c>
      <c r="G40" s="23">
        <f t="shared" si="34"/>
        <v>15.580158274320496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5"/>
      <c r="B41" s="76">
        <v>41235</v>
      </c>
      <c r="C41" s="23">
        <f t="shared" si="34"/>
        <v>0.98181374811767741</v>
      </c>
      <c r="D41" s="23">
        <f t="shared" si="34"/>
        <v>3.3439964827649025</v>
      </c>
      <c r="E41" s="23">
        <f t="shared" si="34"/>
        <v>2.4151358078281717</v>
      </c>
      <c r="F41" s="23">
        <f t="shared" si="34"/>
        <v>15.570303947284884</v>
      </c>
      <c r="G41" s="23">
        <f t="shared" si="34"/>
        <v>9.9442624365788372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71" t="s">
        <v>11</v>
      </c>
      <c r="B42" s="71"/>
      <c r="C42" s="24">
        <f t="shared" ref="C42:G42" si="35">AVERAGE(C38:C41)</f>
        <v>1</v>
      </c>
      <c r="D42" s="24">
        <f t="shared" si="35"/>
        <v>2.4757796573598529</v>
      </c>
      <c r="E42" s="24">
        <f t="shared" si="35"/>
        <v>6.4721212100300223</v>
      </c>
      <c r="F42" s="24">
        <f t="shared" si="35"/>
        <v>7.2187298283038857</v>
      </c>
      <c r="G42" s="24">
        <f t="shared" si="35"/>
        <v>13.533900018177045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71" t="s">
        <v>4</v>
      </c>
      <c r="B43" s="71"/>
      <c r="C43" s="25">
        <f t="shared" ref="C43:G43" si="36">STDEV(C38:C41)</f>
        <v>5.4058925713098657E-2</v>
      </c>
      <c r="D43" s="25">
        <f t="shared" si="36"/>
        <v>0.70902658745052072</v>
      </c>
      <c r="E43" s="25">
        <f t="shared" si="36"/>
        <v>3.0383406015972581</v>
      </c>
      <c r="F43" s="25">
        <f t="shared" si="36"/>
        <v>6.0328643829003781</v>
      </c>
      <c r="G43" s="25">
        <f t="shared" si="36"/>
        <v>4.1329922446945764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71" t="s">
        <v>5</v>
      </c>
      <c r="B44" s="71"/>
      <c r="C44" s="25">
        <f t="shared" ref="C44:G44" si="37">1.96*(C43)/SQRT(4)</f>
        <v>5.2977747198836682E-2</v>
      </c>
      <c r="D44" s="25">
        <f t="shared" si="37"/>
        <v>0.69484605570151026</v>
      </c>
      <c r="E44" s="25">
        <f t="shared" si="37"/>
        <v>2.9775737895653127</v>
      </c>
      <c r="F44" s="25">
        <f t="shared" si="37"/>
        <v>5.91220709524237</v>
      </c>
      <c r="G44" s="25">
        <f t="shared" si="37"/>
        <v>4.050332399800685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90" t="s">
        <v>17</v>
      </c>
      <c r="N48" s="90"/>
      <c r="O48" s="90"/>
      <c r="P48" s="9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21</v>
      </c>
      <c r="I49" s="18">
        <f>K7</f>
        <v>1.4049999999999998</v>
      </c>
      <c r="J49" s="18">
        <f>K16</f>
        <v>0.42374999999999996</v>
      </c>
      <c r="K49" s="21">
        <f>K25</f>
        <v>1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8.6581250000000018</v>
      </c>
      <c r="J50" s="18">
        <f>L16</f>
        <v>1.0918749999999999</v>
      </c>
      <c r="K50" s="21">
        <f>L25</f>
        <v>2.4757796573598529</v>
      </c>
      <c r="L50" s="26"/>
      <c r="M50" s="12" t="s">
        <v>21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11.868124999999999</v>
      </c>
      <c r="J51" s="18">
        <f>M16</f>
        <v>0.71250000000000002</v>
      </c>
      <c r="K51" s="44">
        <f>M25</f>
        <v>6.4721212100300223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11.719375000000001</v>
      </c>
      <c r="J52" s="18">
        <f>N16</f>
        <v>0.77</v>
      </c>
      <c r="K52" s="21">
        <f>N25</f>
        <v>7.2187298283038857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11.766249999999999</v>
      </c>
      <c r="J53" s="18">
        <f>O16</f>
        <v>0.27687499999999998</v>
      </c>
      <c r="K53" s="21">
        <f>O25</f>
        <v>13.533900018177045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R20:R23"/>
    <mergeCell ref="A21:A24"/>
    <mergeCell ref="Q20:Q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28-02-19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2019-02-28T21:42:25Z</dcterms:modified>
</cp:coreProperties>
</file>