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p\Desktop\PROYECTO ESTRATÓSFERA\LAB SOS Data\"/>
    </mc:Choice>
  </mc:AlternateContent>
  <xr:revisionPtr revIDLastSave="0" documentId="13_ncr:1_{A6FC849D-E6EB-45CF-AABD-1BBECF8C91CF}" xr6:coauthVersionLast="43" xr6:coauthVersionMax="43" xr10:uidLastSave="{00000000-0000-0000-0000-000000000000}"/>
  <bookViews>
    <workbookView xWindow="-120" yWindow="-120" windowWidth="20730" windowHeight="11160" tabRatio="540" firstSheet="1" activeTab="5" xr2:uid="{00000000-000D-0000-FFFF-FFFF00000000}"/>
  </bookViews>
  <sheets>
    <sheet name="31-01-19" sheetId="40" r:id="rId1"/>
    <sheet name="07-02-19" sheetId="47" r:id="rId2"/>
    <sheet name="14-02-19" sheetId="44" r:id="rId3"/>
    <sheet name="20-02-19" sheetId="43" r:id="rId4"/>
    <sheet name="21-02-19" sheetId="42" r:id="rId5"/>
    <sheet name="24-02-19" sheetId="41" r:id="rId6"/>
    <sheet name="07-03-19" sheetId="46" r:id="rId7"/>
    <sheet name="10-05-19" sheetId="4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47" l="1"/>
  <c r="G42" i="47"/>
  <c r="G41" i="47"/>
  <c r="D41" i="47"/>
  <c r="D40" i="47"/>
  <c r="F39" i="47"/>
  <c r="B39" i="47"/>
  <c r="F36" i="47"/>
  <c r="F35" i="47"/>
  <c r="C35" i="47"/>
  <c r="G28" i="47"/>
  <c r="O16" i="47" s="1"/>
  <c r="F28" i="47"/>
  <c r="E28" i="47"/>
  <c r="D28" i="47"/>
  <c r="D34" i="47" s="1"/>
  <c r="D38" i="47" s="1"/>
  <c r="C28" i="47"/>
  <c r="K16" i="47" s="1"/>
  <c r="V26" i="47" s="1"/>
  <c r="G27" i="47"/>
  <c r="F27" i="47"/>
  <c r="E27" i="47"/>
  <c r="M15" i="47" s="1"/>
  <c r="D27" i="47"/>
  <c r="C27" i="47"/>
  <c r="G26" i="47"/>
  <c r="O13" i="47" s="1"/>
  <c r="F26" i="47"/>
  <c r="E26" i="47"/>
  <c r="D26" i="47"/>
  <c r="C26" i="47"/>
  <c r="K13" i="47" s="1"/>
  <c r="T25" i="47"/>
  <c r="J25" i="47"/>
  <c r="G25" i="47"/>
  <c r="F25" i="47"/>
  <c r="E25" i="47"/>
  <c r="D25" i="47"/>
  <c r="D35" i="47" s="1"/>
  <c r="D36" i="47" s="1"/>
  <c r="C25" i="47"/>
  <c r="W24" i="47"/>
  <c r="G24" i="47"/>
  <c r="O6" i="47" s="1"/>
  <c r="F24" i="47"/>
  <c r="N6" i="47" s="1"/>
  <c r="E24" i="47"/>
  <c r="E42" i="47" s="1"/>
  <c r="D24" i="47"/>
  <c r="D42" i="47" s="1"/>
  <c r="C24" i="47"/>
  <c r="C42" i="47" s="1"/>
  <c r="W23" i="47"/>
  <c r="G23" i="47"/>
  <c r="O5" i="47" s="1"/>
  <c r="F23" i="47"/>
  <c r="F41" i="47" s="1"/>
  <c r="E23" i="47"/>
  <c r="E41" i="47" s="1"/>
  <c r="D23" i="47"/>
  <c r="C23" i="47"/>
  <c r="K5" i="47" s="1"/>
  <c r="G22" i="47"/>
  <c r="G40" i="47" s="1"/>
  <c r="F22" i="47"/>
  <c r="F40" i="47" s="1"/>
  <c r="E22" i="47"/>
  <c r="E29" i="47" s="1"/>
  <c r="D22" i="47"/>
  <c r="C22" i="47"/>
  <c r="C40" i="47" s="1"/>
  <c r="G21" i="47"/>
  <c r="F21" i="47"/>
  <c r="E21" i="47"/>
  <c r="E30" i="47" s="1"/>
  <c r="E33" i="47" s="1"/>
  <c r="D21" i="47"/>
  <c r="D30" i="47" s="1"/>
  <c r="C21" i="47"/>
  <c r="B21" i="47"/>
  <c r="C20" i="47"/>
  <c r="G19" i="47"/>
  <c r="L18" i="47"/>
  <c r="L22" i="47" s="1"/>
  <c r="F18" i="47"/>
  <c r="E18" i="47"/>
  <c r="G17" i="47"/>
  <c r="G18" i="47" s="1"/>
  <c r="F17" i="47"/>
  <c r="E17" i="47"/>
  <c r="D17" i="47"/>
  <c r="C17" i="47"/>
  <c r="C18" i="47" s="1"/>
  <c r="N16" i="47"/>
  <c r="M16" i="47"/>
  <c r="U26" i="47" s="1"/>
  <c r="L16" i="47"/>
  <c r="G16" i="47"/>
  <c r="F16" i="47"/>
  <c r="F20" i="47" s="1"/>
  <c r="E16" i="47"/>
  <c r="D16" i="47"/>
  <c r="C16" i="47"/>
  <c r="O15" i="47"/>
  <c r="W25" i="47" s="1"/>
  <c r="N15" i="47"/>
  <c r="V25" i="47" s="1"/>
  <c r="L15" i="47"/>
  <c r="K15" i="47"/>
  <c r="N13" i="47"/>
  <c r="V24" i="47" s="1"/>
  <c r="M13" i="47"/>
  <c r="U24" i="47" s="1"/>
  <c r="L13" i="47"/>
  <c r="T24" i="47" s="1"/>
  <c r="F13" i="47"/>
  <c r="D13" i="47"/>
  <c r="O12" i="47"/>
  <c r="O18" i="47" s="1"/>
  <c r="M12" i="47"/>
  <c r="M18" i="47" s="1"/>
  <c r="L12" i="47"/>
  <c r="L17" i="47" s="1"/>
  <c r="J61" i="47" s="1"/>
  <c r="K12" i="47"/>
  <c r="J12" i="47"/>
  <c r="G12" i="47"/>
  <c r="G14" i="47" s="1"/>
  <c r="F12" i="47"/>
  <c r="E12" i="47"/>
  <c r="D12" i="47"/>
  <c r="C12" i="47"/>
  <c r="C14" i="47" s="1"/>
  <c r="G11" i="47"/>
  <c r="F11" i="47"/>
  <c r="E11" i="47"/>
  <c r="D11" i="47"/>
  <c r="D14" i="47" s="1"/>
  <c r="C11" i="47"/>
  <c r="M6" i="47"/>
  <c r="L6" i="47"/>
  <c r="K6" i="47"/>
  <c r="N5" i="47"/>
  <c r="M5" i="47"/>
  <c r="L5" i="47"/>
  <c r="O4" i="47"/>
  <c r="N4" i="47"/>
  <c r="L4" i="47"/>
  <c r="K4" i="47"/>
  <c r="O3" i="47"/>
  <c r="O8" i="47" s="1"/>
  <c r="N3" i="47"/>
  <c r="N8" i="47" s="1"/>
  <c r="M3" i="47"/>
  <c r="L3" i="47"/>
  <c r="K3" i="47"/>
  <c r="J3" i="47"/>
  <c r="M20" i="47" l="1"/>
  <c r="L8" i="47"/>
  <c r="L7" i="47"/>
  <c r="I61" i="47" s="1"/>
  <c r="W28" i="47"/>
  <c r="K8" i="47"/>
  <c r="K7" i="47"/>
  <c r="I60" i="47" s="1"/>
  <c r="O9" i="47"/>
  <c r="N9" i="47"/>
  <c r="D33" i="47"/>
  <c r="D31" i="47"/>
  <c r="G15" i="47"/>
  <c r="D15" i="47"/>
  <c r="E20" i="47"/>
  <c r="F29" i="47"/>
  <c r="C36" i="47"/>
  <c r="G13" i="47"/>
  <c r="F19" i="47"/>
  <c r="C30" i="47"/>
  <c r="E31" i="47"/>
  <c r="C34" i="47"/>
  <c r="C37" i="47" s="1"/>
  <c r="D37" i="47"/>
  <c r="M4" i="47"/>
  <c r="M8" i="47" s="1"/>
  <c r="N7" i="47"/>
  <c r="I63" i="47" s="1"/>
  <c r="E13" i="47"/>
  <c r="E15" i="47"/>
  <c r="K18" i="47"/>
  <c r="C13" i="47"/>
  <c r="E14" i="47"/>
  <c r="C19" i="47"/>
  <c r="F30" i="47"/>
  <c r="E35" i="47"/>
  <c r="E34" i="47"/>
  <c r="U25" i="47"/>
  <c r="G35" i="47"/>
  <c r="E40" i="47"/>
  <c r="M17" i="47"/>
  <c r="J62" i="47" s="1"/>
  <c r="U23" i="47"/>
  <c r="L20" i="47"/>
  <c r="L21" i="47"/>
  <c r="D39" i="47"/>
  <c r="D29" i="47"/>
  <c r="D32" i="47" s="1"/>
  <c r="W27" i="47"/>
  <c r="M7" i="47"/>
  <c r="I62" i="47" s="1"/>
  <c r="O20" i="47"/>
  <c r="O17" i="47"/>
  <c r="J64" i="47" s="1"/>
  <c r="E32" i="47"/>
  <c r="O7" i="47"/>
  <c r="I64" i="47" s="1"/>
  <c r="F15" i="47"/>
  <c r="F14" i="47"/>
  <c r="C15" i="47"/>
  <c r="T26" i="47"/>
  <c r="D18" i="47"/>
  <c r="D20" i="47"/>
  <c r="K17" i="47"/>
  <c r="J60" i="47" s="1"/>
  <c r="D19" i="47"/>
  <c r="G20" i="47"/>
  <c r="C39" i="47"/>
  <c r="C29" i="47"/>
  <c r="G39" i="47"/>
  <c r="G29" i="47"/>
  <c r="T23" i="47"/>
  <c r="F34" i="47"/>
  <c r="F38" i="47" s="1"/>
  <c r="N12" i="47"/>
  <c r="G30" i="47"/>
  <c r="G34" i="47"/>
  <c r="C38" i="47"/>
  <c r="E39" i="47"/>
  <c r="C41" i="47"/>
  <c r="F42" i="47"/>
  <c r="E19" i="47"/>
  <c r="M10" i="47" l="1"/>
  <c r="M9" i="47"/>
  <c r="G44" i="47"/>
  <c r="G43" i="47"/>
  <c r="K22" i="47"/>
  <c r="K20" i="47"/>
  <c r="K21" i="47"/>
  <c r="U28" i="47"/>
  <c r="U27" i="47"/>
  <c r="C33" i="47"/>
  <c r="C31" i="47"/>
  <c r="C32" i="47"/>
  <c r="O10" i="47"/>
  <c r="K9" i="47"/>
  <c r="K10" i="47"/>
  <c r="E43" i="47"/>
  <c r="E44" i="47"/>
  <c r="G37" i="47"/>
  <c r="G36" i="47"/>
  <c r="G38" i="47"/>
  <c r="T28" i="47"/>
  <c r="T27" i="47"/>
  <c r="C44" i="47"/>
  <c r="C43" i="47"/>
  <c r="C48" i="47"/>
  <c r="F37" i="47"/>
  <c r="F44" i="47"/>
  <c r="D43" i="47"/>
  <c r="D48" i="47"/>
  <c r="D44" i="47"/>
  <c r="N10" i="47"/>
  <c r="W31" i="47"/>
  <c r="W29" i="47"/>
  <c r="W30" i="47"/>
  <c r="M22" i="47"/>
  <c r="V23" i="47"/>
  <c r="N18" i="47"/>
  <c r="N17" i="47"/>
  <c r="J63" i="47" s="1"/>
  <c r="F32" i="47"/>
  <c r="F33" i="47"/>
  <c r="F31" i="47"/>
  <c r="L10" i="47"/>
  <c r="L9" i="47"/>
  <c r="C50" i="47"/>
  <c r="K27" i="47" s="1"/>
  <c r="G33" i="47"/>
  <c r="G31" i="47"/>
  <c r="G32" i="47"/>
  <c r="O22" i="47"/>
  <c r="E49" i="47"/>
  <c r="M26" i="47" s="1"/>
  <c r="E38" i="47"/>
  <c r="E36" i="47"/>
  <c r="E37" i="47"/>
  <c r="O21" i="47"/>
  <c r="F43" i="47"/>
  <c r="M21" i="47"/>
  <c r="N22" i="47" l="1"/>
  <c r="N21" i="47"/>
  <c r="N20" i="47"/>
  <c r="V27" i="47"/>
  <c r="V28" i="47"/>
  <c r="C49" i="47"/>
  <c r="K26" i="47" s="1"/>
  <c r="D51" i="47"/>
  <c r="L28" i="47" s="1"/>
  <c r="F48" i="47"/>
  <c r="F49" i="47"/>
  <c r="N26" i="47" s="1"/>
  <c r="E50" i="47"/>
  <c r="M27" i="47" s="1"/>
  <c r="G49" i="47"/>
  <c r="O26" i="47" s="1"/>
  <c r="G50" i="47"/>
  <c r="O27" i="47" s="1"/>
  <c r="G51" i="47"/>
  <c r="O28" i="47" s="1"/>
  <c r="D49" i="47"/>
  <c r="L26" i="47" s="1"/>
  <c r="C51" i="47"/>
  <c r="K28" i="47" s="1"/>
  <c r="E51" i="47"/>
  <c r="M28" i="47" s="1"/>
  <c r="F50" i="47"/>
  <c r="N27" i="47" s="1"/>
  <c r="D50" i="47"/>
  <c r="L27" i="47" s="1"/>
  <c r="F51" i="47"/>
  <c r="N28" i="47" s="1"/>
  <c r="E46" i="47"/>
  <c r="E45" i="47"/>
  <c r="E47" i="47"/>
  <c r="G47" i="47"/>
  <c r="G45" i="47"/>
  <c r="G46" i="47"/>
  <c r="D53" i="47"/>
  <c r="L25" i="47"/>
  <c r="D52" i="47"/>
  <c r="C53" i="47"/>
  <c r="C52" i="47"/>
  <c r="K25" i="47"/>
  <c r="F45" i="47"/>
  <c r="F46" i="47"/>
  <c r="F47" i="47"/>
  <c r="C47" i="47"/>
  <c r="C46" i="47"/>
  <c r="C45" i="47"/>
  <c r="T30" i="47"/>
  <c r="T29" i="47"/>
  <c r="T31" i="47"/>
  <c r="D47" i="47"/>
  <c r="D46" i="47"/>
  <c r="D45" i="47"/>
  <c r="E48" i="47"/>
  <c r="U30" i="47"/>
  <c r="U29" i="47"/>
  <c r="U31" i="47"/>
  <c r="G48" i="47"/>
  <c r="E53" i="47" l="1"/>
  <c r="E52" i="47"/>
  <c r="M25" i="47"/>
  <c r="K29" i="47"/>
  <c r="K60" i="47" s="1"/>
  <c r="K30" i="47"/>
  <c r="L30" i="47"/>
  <c r="L29" i="47"/>
  <c r="K61" i="47" s="1"/>
  <c r="F52" i="47"/>
  <c r="N25" i="47"/>
  <c r="F53" i="47"/>
  <c r="D54" i="47"/>
  <c r="D56" i="47"/>
  <c r="D55" i="47"/>
  <c r="G53" i="47"/>
  <c r="O25" i="47"/>
  <c r="G52" i="47"/>
  <c r="C55" i="47"/>
  <c r="C54" i="47"/>
  <c r="C56" i="47"/>
  <c r="V31" i="47"/>
  <c r="V29" i="47"/>
  <c r="V30" i="47"/>
  <c r="M30" i="47" l="1"/>
  <c r="M29" i="47"/>
  <c r="K62" i="47" s="1"/>
  <c r="O29" i="47"/>
  <c r="K64" i="47" s="1"/>
  <c r="O30" i="47"/>
  <c r="G55" i="47"/>
  <c r="G54" i="47"/>
  <c r="G56" i="47"/>
  <c r="F56" i="47"/>
  <c r="F55" i="47"/>
  <c r="F54" i="47"/>
  <c r="L32" i="47"/>
  <c r="L33" i="47"/>
  <c r="L31" i="47"/>
  <c r="N29" i="47"/>
  <c r="K63" i="47" s="1"/>
  <c r="N30" i="47"/>
  <c r="K33" i="47"/>
  <c r="K31" i="47"/>
  <c r="K32" i="47"/>
  <c r="E56" i="47"/>
  <c r="E54" i="47"/>
  <c r="E55" i="47"/>
  <c r="N33" i="47" l="1"/>
  <c r="N31" i="47"/>
  <c r="N32" i="47"/>
  <c r="O33" i="47"/>
  <c r="O31" i="47"/>
  <c r="O32" i="47"/>
  <c r="M32" i="47"/>
  <c r="M31" i="47"/>
  <c r="M33" i="47"/>
  <c r="B48" i="46" l="1"/>
  <c r="F42" i="46"/>
  <c r="G40" i="46"/>
  <c r="D40" i="46"/>
  <c r="C40" i="46"/>
  <c r="B39" i="46"/>
  <c r="F35" i="46"/>
  <c r="G28" i="46"/>
  <c r="G34" i="46" s="1"/>
  <c r="F28" i="46"/>
  <c r="N16" i="46" s="1"/>
  <c r="E28" i="46"/>
  <c r="D28" i="46"/>
  <c r="C28" i="46"/>
  <c r="C34" i="46" s="1"/>
  <c r="G27" i="46"/>
  <c r="F27" i="46"/>
  <c r="E27" i="46"/>
  <c r="D27" i="46"/>
  <c r="L15" i="46" s="1"/>
  <c r="T25" i="46" s="1"/>
  <c r="C27" i="46"/>
  <c r="G26" i="46"/>
  <c r="F26" i="46"/>
  <c r="E26" i="46"/>
  <c r="D26" i="46"/>
  <c r="C26" i="46"/>
  <c r="W25" i="46"/>
  <c r="J25" i="46"/>
  <c r="G25" i="46"/>
  <c r="F25" i="46"/>
  <c r="E25" i="46"/>
  <c r="E39" i="46" s="1"/>
  <c r="D25" i="46"/>
  <c r="D39" i="46" s="1"/>
  <c r="C25" i="46"/>
  <c r="G24" i="46"/>
  <c r="F24" i="46"/>
  <c r="E24" i="46"/>
  <c r="E42" i="46" s="1"/>
  <c r="D24" i="46"/>
  <c r="D42" i="46" s="1"/>
  <c r="C24" i="46"/>
  <c r="G23" i="46"/>
  <c r="G41" i="46" s="1"/>
  <c r="F23" i="46"/>
  <c r="F41" i="46" s="1"/>
  <c r="E23" i="46"/>
  <c r="E41" i="46" s="1"/>
  <c r="D23" i="46"/>
  <c r="D41" i="46" s="1"/>
  <c r="C23" i="46"/>
  <c r="K5" i="46" s="1"/>
  <c r="G22" i="46"/>
  <c r="F22" i="46"/>
  <c r="E22" i="46"/>
  <c r="E40" i="46" s="1"/>
  <c r="D22" i="46"/>
  <c r="D29" i="46" s="1"/>
  <c r="C22" i="46"/>
  <c r="G21" i="46"/>
  <c r="F21" i="46"/>
  <c r="F30" i="46" s="1"/>
  <c r="E21" i="46"/>
  <c r="D21" i="46"/>
  <c r="D30" i="46" s="1"/>
  <c r="C21" i="46"/>
  <c r="C30" i="46" s="1"/>
  <c r="B21" i="46"/>
  <c r="E18" i="46"/>
  <c r="D18" i="46"/>
  <c r="G17" i="46"/>
  <c r="F17" i="46"/>
  <c r="F20" i="46" s="1"/>
  <c r="E17" i="46"/>
  <c r="D17" i="46"/>
  <c r="C17" i="46"/>
  <c r="M16" i="46"/>
  <c r="L16" i="46"/>
  <c r="K16" i="46"/>
  <c r="U26" i="46" s="1"/>
  <c r="G16" i="46"/>
  <c r="F16" i="46"/>
  <c r="E16" i="46"/>
  <c r="E20" i="46" s="1"/>
  <c r="D16" i="46"/>
  <c r="C16" i="46"/>
  <c r="O15" i="46"/>
  <c r="N15" i="46"/>
  <c r="V25" i="46" s="1"/>
  <c r="M15" i="46"/>
  <c r="U25" i="46" s="1"/>
  <c r="K15" i="46"/>
  <c r="G15" i="46"/>
  <c r="C15" i="46"/>
  <c r="G14" i="46"/>
  <c r="C14" i="46"/>
  <c r="O13" i="46"/>
  <c r="W24" i="46" s="1"/>
  <c r="M13" i="46"/>
  <c r="U24" i="46" s="1"/>
  <c r="L13" i="46"/>
  <c r="T24" i="46" s="1"/>
  <c r="K13" i="46"/>
  <c r="F13" i="46"/>
  <c r="O12" i="46"/>
  <c r="N12" i="46"/>
  <c r="K12" i="46"/>
  <c r="K17" i="46" s="1"/>
  <c r="J60" i="46" s="1"/>
  <c r="J12" i="46"/>
  <c r="G12" i="46"/>
  <c r="G13" i="46" s="1"/>
  <c r="F12" i="46"/>
  <c r="E12" i="46"/>
  <c r="D12" i="46"/>
  <c r="D14" i="46" s="1"/>
  <c r="C12" i="46"/>
  <c r="C13" i="46" s="1"/>
  <c r="G11" i="46"/>
  <c r="F11" i="46"/>
  <c r="F15" i="46" s="1"/>
  <c r="E11" i="46"/>
  <c r="D11" i="46"/>
  <c r="C11" i="46"/>
  <c r="O6" i="46"/>
  <c r="N6" i="46"/>
  <c r="L6" i="46"/>
  <c r="K6" i="46"/>
  <c r="M5" i="46"/>
  <c r="L5" i="46"/>
  <c r="L8" i="46" s="1"/>
  <c r="O4" i="46"/>
  <c r="N4" i="46"/>
  <c r="M4" i="46"/>
  <c r="L4" i="46"/>
  <c r="K4" i="46"/>
  <c r="N3" i="46"/>
  <c r="M3" i="46"/>
  <c r="L3" i="46"/>
  <c r="J3" i="46"/>
  <c r="L9" i="46" l="1"/>
  <c r="N17" i="46"/>
  <c r="J63" i="46" s="1"/>
  <c r="E44" i="46"/>
  <c r="E43" i="46"/>
  <c r="C31" i="46"/>
  <c r="C18" i="46"/>
  <c r="C20" i="46"/>
  <c r="F31" i="46"/>
  <c r="F36" i="46"/>
  <c r="F14" i="46"/>
  <c r="D20" i="46"/>
  <c r="G35" i="46"/>
  <c r="F34" i="46"/>
  <c r="F38" i="46" s="1"/>
  <c r="N13" i="46"/>
  <c r="V24" i="46" s="1"/>
  <c r="O5" i="46"/>
  <c r="E19" i="46"/>
  <c r="D33" i="46"/>
  <c r="D31" i="46"/>
  <c r="D32" i="46"/>
  <c r="F40" i="46"/>
  <c r="W23" i="46"/>
  <c r="D43" i="46"/>
  <c r="C41" i="46"/>
  <c r="D44" i="46"/>
  <c r="E15" i="46"/>
  <c r="E14" i="46"/>
  <c r="G18" i="46"/>
  <c r="G20" i="46"/>
  <c r="C19" i="46"/>
  <c r="V23" i="46"/>
  <c r="N18" i="46"/>
  <c r="T26" i="46"/>
  <c r="K18" i="46"/>
  <c r="G19" i="46"/>
  <c r="C39" i="46"/>
  <c r="C29" i="46"/>
  <c r="C33" i="46" s="1"/>
  <c r="K3" i="46"/>
  <c r="G39" i="46"/>
  <c r="G29" i="46"/>
  <c r="O3" i="46"/>
  <c r="C35" i="46"/>
  <c r="L7" i="46"/>
  <c r="I61" i="46" s="1"/>
  <c r="D13" i="46"/>
  <c r="D15" i="46"/>
  <c r="E13" i="46"/>
  <c r="O16" i="46"/>
  <c r="O17" i="46" s="1"/>
  <c r="J64" i="46" s="1"/>
  <c r="F19" i="46"/>
  <c r="F18" i="46"/>
  <c r="O18" i="46"/>
  <c r="E30" i="46"/>
  <c r="C42" i="46"/>
  <c r="G42" i="46"/>
  <c r="E35" i="46"/>
  <c r="E34" i="46"/>
  <c r="M12" i="46"/>
  <c r="V26" i="46"/>
  <c r="E29" i="46"/>
  <c r="G30" i="46"/>
  <c r="L12" i="46"/>
  <c r="D19" i="46"/>
  <c r="F29" i="46"/>
  <c r="F33" i="46" s="1"/>
  <c r="D34" i="46"/>
  <c r="F39" i="46"/>
  <c r="N5" i="46"/>
  <c r="N7" i="46" s="1"/>
  <c r="I63" i="46" s="1"/>
  <c r="M6" i="46"/>
  <c r="M8" i="46" s="1"/>
  <c r="D35" i="46"/>
  <c r="M9" i="46" l="1"/>
  <c r="E38" i="46"/>
  <c r="E37" i="46"/>
  <c r="E36" i="46"/>
  <c r="C37" i="46"/>
  <c r="C36" i="46"/>
  <c r="C38" i="46"/>
  <c r="K8" i="46"/>
  <c r="K7" i="46"/>
  <c r="I60" i="46" s="1"/>
  <c r="N8" i="46"/>
  <c r="D47" i="46"/>
  <c r="D46" i="46"/>
  <c r="D45" i="46"/>
  <c r="F37" i="46"/>
  <c r="M7" i="46"/>
  <c r="I62" i="46" s="1"/>
  <c r="F44" i="46"/>
  <c r="F43" i="46"/>
  <c r="O8" i="46"/>
  <c r="O7" i="46"/>
  <c r="I64" i="46" s="1"/>
  <c r="G37" i="46"/>
  <c r="G36" i="46"/>
  <c r="G38" i="46"/>
  <c r="C32" i="46"/>
  <c r="O22" i="46"/>
  <c r="O20" i="46"/>
  <c r="O21" i="46"/>
  <c r="K22" i="46"/>
  <c r="K20" i="46"/>
  <c r="K21" i="46"/>
  <c r="W27" i="46"/>
  <c r="W28" i="46"/>
  <c r="F32" i="46"/>
  <c r="L17" i="46"/>
  <c r="J61" i="46" s="1"/>
  <c r="T23" i="46"/>
  <c r="L18" i="46"/>
  <c r="D36" i="46"/>
  <c r="D38" i="46"/>
  <c r="D37" i="46"/>
  <c r="U23" i="46"/>
  <c r="M18" i="46"/>
  <c r="M17" i="46"/>
  <c r="J62" i="46" s="1"/>
  <c r="C44" i="46"/>
  <c r="C43" i="46"/>
  <c r="N22" i="46"/>
  <c r="N20" i="46"/>
  <c r="N21" i="46"/>
  <c r="E46" i="46"/>
  <c r="E45" i="46"/>
  <c r="E47" i="46"/>
  <c r="L10" i="46"/>
  <c r="G33" i="46"/>
  <c r="G31" i="46"/>
  <c r="G32" i="46"/>
  <c r="E32" i="46"/>
  <c r="E33" i="46"/>
  <c r="E31" i="46"/>
  <c r="G44" i="46"/>
  <c r="G43" i="46"/>
  <c r="V27" i="46"/>
  <c r="V28" i="46"/>
  <c r="V31" i="46" l="1"/>
  <c r="V29" i="46"/>
  <c r="V30" i="46"/>
  <c r="G50" i="46"/>
  <c r="O27" i="46" s="1"/>
  <c r="E48" i="46"/>
  <c r="D51" i="46"/>
  <c r="L28" i="46" s="1"/>
  <c r="E49" i="46"/>
  <c r="M26" i="46" s="1"/>
  <c r="D49" i="46"/>
  <c r="L26" i="46" s="1"/>
  <c r="E51" i="46"/>
  <c r="M28" i="46" s="1"/>
  <c r="G49" i="46"/>
  <c r="O26" i="46" s="1"/>
  <c r="D48" i="46"/>
  <c r="F50" i="46"/>
  <c r="N27" i="46" s="1"/>
  <c r="C49" i="46"/>
  <c r="K26" i="46" s="1"/>
  <c r="D50" i="46"/>
  <c r="L27" i="46" s="1"/>
  <c r="F51" i="46"/>
  <c r="N28" i="46" s="1"/>
  <c r="E50" i="46"/>
  <c r="M27" i="46" s="1"/>
  <c r="C47" i="46"/>
  <c r="C46" i="46"/>
  <c r="C45" i="46"/>
  <c r="U28" i="46"/>
  <c r="U27" i="46"/>
  <c r="L20" i="46"/>
  <c r="L21" i="46"/>
  <c r="L22" i="46"/>
  <c r="W31" i="46"/>
  <c r="W29" i="46"/>
  <c r="W30" i="46"/>
  <c r="C50" i="46"/>
  <c r="K27" i="46" s="1"/>
  <c r="N9" i="46"/>
  <c r="N10" i="46"/>
  <c r="G48" i="46"/>
  <c r="C51" i="46"/>
  <c r="K28" i="46" s="1"/>
  <c r="T28" i="46"/>
  <c r="T27" i="46"/>
  <c r="F45" i="46"/>
  <c r="F47" i="46"/>
  <c r="F46" i="46"/>
  <c r="G47" i="46"/>
  <c r="G46" i="46"/>
  <c r="G45" i="46"/>
  <c r="M21" i="46"/>
  <c r="M22" i="46"/>
  <c r="M20" i="46"/>
  <c r="G51" i="46"/>
  <c r="O28" i="46" s="1"/>
  <c r="F49" i="46"/>
  <c r="N26" i="46" s="1"/>
  <c r="C48" i="46"/>
  <c r="O9" i="46"/>
  <c r="O10" i="46"/>
  <c r="F48" i="46"/>
  <c r="K9" i="46"/>
  <c r="K10" i="46"/>
  <c r="M10" i="46"/>
  <c r="G53" i="46" l="1"/>
  <c r="G52" i="46"/>
  <c r="O25" i="46"/>
  <c r="D53" i="46"/>
  <c r="D52" i="46"/>
  <c r="L25" i="46"/>
  <c r="C53" i="46"/>
  <c r="K25" i="46"/>
  <c r="C52" i="46"/>
  <c r="U30" i="46"/>
  <c r="U31" i="46"/>
  <c r="U29" i="46"/>
  <c r="F52" i="46"/>
  <c r="N25" i="46"/>
  <c r="F53" i="46"/>
  <c r="T30" i="46"/>
  <c r="T29" i="46"/>
  <c r="T31" i="46"/>
  <c r="E53" i="46"/>
  <c r="E52" i="46"/>
  <c r="M25" i="46"/>
  <c r="K29" i="46" l="1"/>
  <c r="K60" i="46" s="1"/>
  <c r="K30" i="46"/>
  <c r="E56" i="46"/>
  <c r="E55" i="46"/>
  <c r="E54" i="46"/>
  <c r="C55" i="46"/>
  <c r="C54" i="46"/>
  <c r="C56" i="46"/>
  <c r="O29" i="46"/>
  <c r="K64" i="46" s="1"/>
  <c r="O30" i="46"/>
  <c r="D54" i="46"/>
  <c r="D56" i="46"/>
  <c r="D55" i="46"/>
  <c r="F56" i="46"/>
  <c r="F55" i="46"/>
  <c r="F54" i="46"/>
  <c r="N29" i="46"/>
  <c r="K63" i="46" s="1"/>
  <c r="N30" i="46"/>
  <c r="L30" i="46"/>
  <c r="L29" i="46"/>
  <c r="K61" i="46" s="1"/>
  <c r="M30" i="46"/>
  <c r="M29" i="46"/>
  <c r="K62" i="46" s="1"/>
  <c r="G55" i="46"/>
  <c r="G54" i="46"/>
  <c r="G56" i="46"/>
  <c r="L32" i="46" l="1"/>
  <c r="L31" i="46"/>
  <c r="L33" i="46"/>
  <c r="N33" i="46"/>
  <c r="N31" i="46"/>
  <c r="N32" i="46"/>
  <c r="O33" i="46"/>
  <c r="O31" i="46"/>
  <c r="O32" i="46"/>
  <c r="K33" i="46"/>
  <c r="K31" i="46"/>
  <c r="K32" i="46"/>
  <c r="M32" i="46"/>
  <c r="M33" i="46"/>
  <c r="M31" i="46"/>
  <c r="B48" i="45" l="1"/>
  <c r="G42" i="45"/>
  <c r="G41" i="45"/>
  <c r="D41" i="45"/>
  <c r="D40" i="45"/>
  <c r="F39" i="45"/>
  <c r="B39" i="45"/>
  <c r="F36" i="45"/>
  <c r="F35" i="45"/>
  <c r="C35" i="45"/>
  <c r="G28" i="45"/>
  <c r="O16" i="45" s="1"/>
  <c r="F28" i="45"/>
  <c r="E28" i="45"/>
  <c r="D28" i="45"/>
  <c r="L16" i="45" s="1"/>
  <c r="C28" i="45"/>
  <c r="K16" i="45" s="1"/>
  <c r="V26" i="45" s="1"/>
  <c r="G27" i="45"/>
  <c r="F27" i="45"/>
  <c r="E27" i="45"/>
  <c r="M15" i="45" s="1"/>
  <c r="D27" i="45"/>
  <c r="C27" i="45"/>
  <c r="G26" i="45"/>
  <c r="O13" i="45" s="1"/>
  <c r="F26" i="45"/>
  <c r="E26" i="45"/>
  <c r="D26" i="45"/>
  <c r="C26" i="45"/>
  <c r="K13" i="45" s="1"/>
  <c r="T25" i="45"/>
  <c r="J25" i="45"/>
  <c r="G25" i="45"/>
  <c r="F25" i="45"/>
  <c r="E25" i="45"/>
  <c r="D25" i="45"/>
  <c r="D35" i="45" s="1"/>
  <c r="D36" i="45" s="1"/>
  <c r="C25" i="45"/>
  <c r="W24" i="45"/>
  <c r="G24" i="45"/>
  <c r="O6" i="45" s="1"/>
  <c r="O7" i="45" s="1"/>
  <c r="I64" i="45" s="1"/>
  <c r="F24" i="45"/>
  <c r="N6" i="45" s="1"/>
  <c r="E24" i="45"/>
  <c r="E42" i="45" s="1"/>
  <c r="D24" i="45"/>
  <c r="D42" i="45" s="1"/>
  <c r="C24" i="45"/>
  <c r="K6" i="45" s="1"/>
  <c r="G23" i="45"/>
  <c r="O5" i="45" s="1"/>
  <c r="F23" i="45"/>
  <c r="F41" i="45" s="1"/>
  <c r="E23" i="45"/>
  <c r="E41" i="45" s="1"/>
  <c r="D23" i="45"/>
  <c r="C23" i="45"/>
  <c r="K5" i="45" s="1"/>
  <c r="G22" i="45"/>
  <c r="G40" i="45" s="1"/>
  <c r="F22" i="45"/>
  <c r="F40" i="45" s="1"/>
  <c r="E22" i="45"/>
  <c r="E29" i="45" s="1"/>
  <c r="D22" i="45"/>
  <c r="C22" i="45"/>
  <c r="C40" i="45" s="1"/>
  <c r="G21" i="45"/>
  <c r="F21" i="45"/>
  <c r="E21" i="45"/>
  <c r="E30" i="45" s="1"/>
  <c r="D21" i="45"/>
  <c r="C21" i="45"/>
  <c r="B21" i="45"/>
  <c r="C20" i="45"/>
  <c r="G19" i="45"/>
  <c r="F18" i="45"/>
  <c r="E18" i="45"/>
  <c r="G17" i="45"/>
  <c r="G18" i="45" s="1"/>
  <c r="F17" i="45"/>
  <c r="E17" i="45"/>
  <c r="D17" i="45"/>
  <c r="C17" i="45"/>
  <c r="C18" i="45" s="1"/>
  <c r="N16" i="45"/>
  <c r="M16" i="45"/>
  <c r="U26" i="45" s="1"/>
  <c r="G16" i="45"/>
  <c r="F16" i="45"/>
  <c r="F20" i="45" s="1"/>
  <c r="E16" i="45"/>
  <c r="D16" i="45"/>
  <c r="C16" i="45"/>
  <c r="O15" i="45"/>
  <c r="W25" i="45" s="1"/>
  <c r="N15" i="45"/>
  <c r="V25" i="45" s="1"/>
  <c r="L15" i="45"/>
  <c r="K15" i="45"/>
  <c r="D15" i="45"/>
  <c r="D14" i="45"/>
  <c r="N13" i="45"/>
  <c r="V24" i="45" s="1"/>
  <c r="M13" i="45"/>
  <c r="U24" i="45" s="1"/>
  <c r="L13" i="45"/>
  <c r="T24" i="45" s="1"/>
  <c r="G13" i="45"/>
  <c r="F13" i="45"/>
  <c r="C13" i="45"/>
  <c r="O12" i="45"/>
  <c r="L12" i="45"/>
  <c r="K12" i="45"/>
  <c r="K18" i="45" s="1"/>
  <c r="J12" i="45"/>
  <c r="G12" i="45"/>
  <c r="F12" i="45"/>
  <c r="E12" i="45"/>
  <c r="D12" i="45"/>
  <c r="D13" i="45" s="1"/>
  <c r="C12" i="45"/>
  <c r="G11" i="45"/>
  <c r="G15" i="45" s="1"/>
  <c r="F11" i="45"/>
  <c r="E11" i="45"/>
  <c r="D11" i="45"/>
  <c r="C11" i="45"/>
  <c r="C15" i="45" s="1"/>
  <c r="N7" i="45"/>
  <c r="I63" i="45" s="1"/>
  <c r="M6" i="45"/>
  <c r="L6" i="45"/>
  <c r="N5" i="45"/>
  <c r="M5" i="45"/>
  <c r="L5" i="45"/>
  <c r="O4" i="45"/>
  <c r="N4" i="45"/>
  <c r="M4" i="45"/>
  <c r="L4" i="45"/>
  <c r="K4" i="45"/>
  <c r="O3" i="45"/>
  <c r="N3" i="45"/>
  <c r="N8" i="45" s="1"/>
  <c r="M3" i="45"/>
  <c r="M7" i="45" s="1"/>
  <c r="I62" i="45" s="1"/>
  <c r="K3" i="45"/>
  <c r="J3" i="45"/>
  <c r="T26" i="45" l="1"/>
  <c r="L18" i="45"/>
  <c r="N10" i="45"/>
  <c r="N9" i="45"/>
  <c r="K22" i="45"/>
  <c r="K20" i="45"/>
  <c r="E20" i="45"/>
  <c r="W23" i="45"/>
  <c r="E13" i="45"/>
  <c r="E15" i="45"/>
  <c r="D39" i="45"/>
  <c r="D29" i="45"/>
  <c r="F29" i="45"/>
  <c r="C36" i="45"/>
  <c r="F15" i="45"/>
  <c r="F14" i="45"/>
  <c r="L17" i="45"/>
  <c r="J61" i="45" s="1"/>
  <c r="F19" i="45"/>
  <c r="O17" i="45"/>
  <c r="J64" i="45" s="1"/>
  <c r="E32" i="45"/>
  <c r="C30" i="45"/>
  <c r="E31" i="45"/>
  <c r="E33" i="45"/>
  <c r="C34" i="45"/>
  <c r="C38" i="45" s="1"/>
  <c r="K8" i="45"/>
  <c r="O8" i="45"/>
  <c r="M8" i="45"/>
  <c r="C14" i="45"/>
  <c r="G14" i="45"/>
  <c r="O18" i="45"/>
  <c r="E14" i="45"/>
  <c r="C19" i="45"/>
  <c r="F30" i="45"/>
  <c r="E35" i="45"/>
  <c r="E34" i="45"/>
  <c r="M12" i="45"/>
  <c r="U25" i="45"/>
  <c r="D30" i="45"/>
  <c r="D34" i="45"/>
  <c r="D38" i="45" s="1"/>
  <c r="G35" i="45"/>
  <c r="E40" i="45"/>
  <c r="C42" i="45"/>
  <c r="L3" i="45"/>
  <c r="K7" i="45"/>
  <c r="I60" i="45" s="1"/>
  <c r="D18" i="45"/>
  <c r="D20" i="45"/>
  <c r="K17" i="45"/>
  <c r="J60" i="45" s="1"/>
  <c r="D19" i="45"/>
  <c r="G20" i="45"/>
  <c r="C39" i="45"/>
  <c r="C29" i="45"/>
  <c r="G39" i="45"/>
  <c r="G29" i="45"/>
  <c r="T23" i="45"/>
  <c r="F34" i="45"/>
  <c r="F38" i="45" s="1"/>
  <c r="N12" i="45"/>
  <c r="G30" i="45"/>
  <c r="G34" i="45"/>
  <c r="E39" i="45"/>
  <c r="C41" i="45"/>
  <c r="F42" i="45"/>
  <c r="F43" i="45" s="1"/>
  <c r="E19" i="45"/>
  <c r="C44" i="45" l="1"/>
  <c r="C43" i="45"/>
  <c r="C48" i="45"/>
  <c r="C50" i="45"/>
  <c r="K27" i="45" s="1"/>
  <c r="D33" i="45"/>
  <c r="D31" i="45"/>
  <c r="D32" i="45"/>
  <c r="O9" i="45"/>
  <c r="O10" i="45"/>
  <c r="E48" i="45"/>
  <c r="E43" i="45"/>
  <c r="E44" i="45"/>
  <c r="V23" i="45"/>
  <c r="N18" i="45"/>
  <c r="N17" i="45"/>
  <c r="J63" i="45" s="1"/>
  <c r="G44" i="45"/>
  <c r="G43" i="45"/>
  <c r="G48" i="45"/>
  <c r="E49" i="45"/>
  <c r="M26" i="45" s="1"/>
  <c r="F32" i="45"/>
  <c r="F33" i="45"/>
  <c r="F31" i="45"/>
  <c r="K9" i="45"/>
  <c r="K10" i="45"/>
  <c r="F37" i="45"/>
  <c r="K21" i="45"/>
  <c r="F51" i="45"/>
  <c r="N28" i="45" s="1"/>
  <c r="T28" i="45"/>
  <c r="T27" i="45"/>
  <c r="M10" i="45"/>
  <c r="M9" i="45"/>
  <c r="C37" i="45"/>
  <c r="G33" i="45"/>
  <c r="G31" i="45"/>
  <c r="G32" i="45"/>
  <c r="C51" i="45"/>
  <c r="K28" i="45" s="1"/>
  <c r="E38" i="45"/>
  <c r="E36" i="45"/>
  <c r="E37" i="45"/>
  <c r="O22" i="45"/>
  <c r="O20" i="45"/>
  <c r="O21" i="45"/>
  <c r="D37" i="45"/>
  <c r="W27" i="45"/>
  <c r="W28" i="45"/>
  <c r="L20" i="45"/>
  <c r="L21" i="45"/>
  <c r="L22" i="45"/>
  <c r="L8" i="45"/>
  <c r="L7" i="45"/>
  <c r="I61" i="45" s="1"/>
  <c r="G37" i="45"/>
  <c r="G36" i="45"/>
  <c r="G38" i="45"/>
  <c r="M17" i="45"/>
  <c r="J62" i="45" s="1"/>
  <c r="U23" i="45"/>
  <c r="M18" i="45"/>
  <c r="C33" i="45"/>
  <c r="C31" i="45"/>
  <c r="C32" i="45"/>
  <c r="D43" i="45"/>
  <c r="D48" i="45"/>
  <c r="D44" i="45"/>
  <c r="F44" i="45"/>
  <c r="M21" i="45" l="1"/>
  <c r="M22" i="45"/>
  <c r="M20" i="45"/>
  <c r="G47" i="45"/>
  <c r="G45" i="45"/>
  <c r="G46" i="45"/>
  <c r="D47" i="45"/>
  <c r="D46" i="45"/>
  <c r="D45" i="45"/>
  <c r="O25" i="45"/>
  <c r="N22" i="45"/>
  <c r="N21" i="45"/>
  <c r="N20" i="45"/>
  <c r="E53" i="45"/>
  <c r="M25" i="45"/>
  <c r="C49" i="45"/>
  <c r="K26" i="45" s="1"/>
  <c r="F50" i="45"/>
  <c r="N27" i="45" s="1"/>
  <c r="E51" i="45"/>
  <c r="M28" i="45" s="1"/>
  <c r="E50" i="45"/>
  <c r="M27" i="45" s="1"/>
  <c r="G50" i="45"/>
  <c r="O27" i="45" s="1"/>
  <c r="F49" i="45"/>
  <c r="N26" i="45" s="1"/>
  <c r="D49" i="45"/>
  <c r="L26" i="45" s="1"/>
  <c r="D51" i="45"/>
  <c r="L28" i="45" s="1"/>
  <c r="G51" i="45"/>
  <c r="O28" i="45" s="1"/>
  <c r="D50" i="45"/>
  <c r="L27" i="45" s="1"/>
  <c r="G49" i="45"/>
  <c r="O26" i="45" s="1"/>
  <c r="F48" i="45"/>
  <c r="T30" i="45"/>
  <c r="T29" i="45"/>
  <c r="T31" i="45"/>
  <c r="E46" i="45"/>
  <c r="E45" i="45"/>
  <c r="E47" i="45"/>
  <c r="F45" i="45"/>
  <c r="F46" i="45"/>
  <c r="F47" i="45"/>
  <c r="U28" i="45"/>
  <c r="U27" i="45"/>
  <c r="K25" i="45"/>
  <c r="C52" i="45"/>
  <c r="L25" i="45"/>
  <c r="L10" i="45"/>
  <c r="L9" i="45"/>
  <c r="W31" i="45"/>
  <c r="W29" i="45"/>
  <c r="W30" i="45"/>
  <c r="V27" i="45"/>
  <c r="V28" i="45"/>
  <c r="C47" i="45"/>
  <c r="C45" i="45"/>
  <c r="C46" i="45"/>
  <c r="E54" i="45" l="1"/>
  <c r="E55" i="45"/>
  <c r="D52" i="45"/>
  <c r="G53" i="45"/>
  <c r="V31" i="45"/>
  <c r="V29" i="45"/>
  <c r="V30" i="45"/>
  <c r="L30" i="45"/>
  <c r="L29" i="45"/>
  <c r="K61" i="45" s="1"/>
  <c r="C53" i="45"/>
  <c r="F52" i="45"/>
  <c r="N25" i="45"/>
  <c r="F53" i="45"/>
  <c r="M30" i="45"/>
  <c r="M29" i="45"/>
  <c r="K62" i="45" s="1"/>
  <c r="G52" i="45"/>
  <c r="U30" i="45"/>
  <c r="U31" i="45"/>
  <c r="U29" i="45"/>
  <c r="O29" i="45"/>
  <c r="K64" i="45" s="1"/>
  <c r="O30" i="45"/>
  <c r="K29" i="45"/>
  <c r="K60" i="45" s="1"/>
  <c r="K30" i="45"/>
  <c r="D53" i="45"/>
  <c r="E52" i="45"/>
  <c r="E56" i="45" s="1"/>
  <c r="C55" i="45" l="1"/>
  <c r="C54" i="45"/>
  <c r="C56" i="45"/>
  <c r="O33" i="45"/>
  <c r="O31" i="45"/>
  <c r="O32" i="45"/>
  <c r="F56" i="45"/>
  <c r="F55" i="45"/>
  <c r="F54" i="45"/>
  <c r="K33" i="45"/>
  <c r="K31" i="45"/>
  <c r="K32" i="45"/>
  <c r="M32" i="45"/>
  <c r="M33" i="45"/>
  <c r="M31" i="45"/>
  <c r="D54" i="45"/>
  <c r="D56" i="45"/>
  <c r="D55" i="45"/>
  <c r="N29" i="45"/>
  <c r="K63" i="45" s="1"/>
  <c r="N30" i="45"/>
  <c r="L32" i="45"/>
  <c r="L33" i="45"/>
  <c r="L31" i="45"/>
  <c r="G55" i="45"/>
  <c r="G54" i="45"/>
  <c r="G56" i="45"/>
  <c r="N33" i="45" l="1"/>
  <c r="N31" i="45"/>
  <c r="N32" i="45"/>
  <c r="B48" i="44" l="1"/>
  <c r="G42" i="44"/>
  <c r="G41" i="44"/>
  <c r="D41" i="44"/>
  <c r="D40" i="44"/>
  <c r="F39" i="44"/>
  <c r="B39" i="44"/>
  <c r="F36" i="44"/>
  <c r="F35" i="44"/>
  <c r="C35" i="44"/>
  <c r="G28" i="44"/>
  <c r="O16" i="44" s="1"/>
  <c r="F28" i="44"/>
  <c r="E28" i="44"/>
  <c r="D28" i="44"/>
  <c r="D34" i="44" s="1"/>
  <c r="D38" i="44" s="1"/>
  <c r="C28" i="44"/>
  <c r="K16" i="44" s="1"/>
  <c r="V26" i="44" s="1"/>
  <c r="G27" i="44"/>
  <c r="F27" i="44"/>
  <c r="E27" i="44"/>
  <c r="M15" i="44" s="1"/>
  <c r="D27" i="44"/>
  <c r="C27" i="44"/>
  <c r="G26" i="44"/>
  <c r="O13" i="44" s="1"/>
  <c r="F26" i="44"/>
  <c r="E26" i="44"/>
  <c r="D26" i="44"/>
  <c r="C26" i="44"/>
  <c r="K13" i="44" s="1"/>
  <c r="T25" i="44"/>
  <c r="J25" i="44"/>
  <c r="G25" i="44"/>
  <c r="F25" i="44"/>
  <c r="E25" i="44"/>
  <c r="D25" i="44"/>
  <c r="D35" i="44" s="1"/>
  <c r="D36" i="44" s="1"/>
  <c r="C25" i="44"/>
  <c r="W24" i="44"/>
  <c r="G24" i="44"/>
  <c r="O6" i="44" s="1"/>
  <c r="O7" i="44" s="1"/>
  <c r="I64" i="44" s="1"/>
  <c r="F24" i="44"/>
  <c r="N6" i="44" s="1"/>
  <c r="E24" i="44"/>
  <c r="E42" i="44" s="1"/>
  <c r="D24" i="44"/>
  <c r="D42" i="44" s="1"/>
  <c r="C24" i="44"/>
  <c r="K6" i="44" s="1"/>
  <c r="G23" i="44"/>
  <c r="O5" i="44" s="1"/>
  <c r="F23" i="44"/>
  <c r="F41" i="44" s="1"/>
  <c r="E23" i="44"/>
  <c r="E41" i="44" s="1"/>
  <c r="D23" i="44"/>
  <c r="C23" i="44"/>
  <c r="K5" i="44" s="1"/>
  <c r="G22" i="44"/>
  <c r="G40" i="44" s="1"/>
  <c r="F22" i="44"/>
  <c r="F40" i="44" s="1"/>
  <c r="E22" i="44"/>
  <c r="E29" i="44" s="1"/>
  <c r="D22" i="44"/>
  <c r="C22" i="44"/>
  <c r="C40" i="44" s="1"/>
  <c r="G21" i="44"/>
  <c r="F21" i="44"/>
  <c r="E21" i="44"/>
  <c r="E30" i="44" s="1"/>
  <c r="E31" i="44" s="1"/>
  <c r="D21" i="44"/>
  <c r="C21" i="44"/>
  <c r="B21" i="44"/>
  <c r="C20" i="44"/>
  <c r="G19" i="44"/>
  <c r="L18" i="44"/>
  <c r="F18" i="44"/>
  <c r="E18" i="44"/>
  <c r="G17" i="44"/>
  <c r="G18" i="44" s="1"/>
  <c r="F17" i="44"/>
  <c r="E17" i="44"/>
  <c r="D17" i="44"/>
  <c r="C17" i="44"/>
  <c r="C18" i="44" s="1"/>
  <c r="N16" i="44"/>
  <c r="M16" i="44"/>
  <c r="U26" i="44" s="1"/>
  <c r="L16" i="44"/>
  <c r="G16" i="44"/>
  <c r="F16" i="44"/>
  <c r="F20" i="44" s="1"/>
  <c r="E16" i="44"/>
  <c r="D16" i="44"/>
  <c r="C16" i="44"/>
  <c r="O15" i="44"/>
  <c r="O17" i="44" s="1"/>
  <c r="J64" i="44" s="1"/>
  <c r="N15" i="44"/>
  <c r="V25" i="44" s="1"/>
  <c r="L15" i="44"/>
  <c r="K15" i="44"/>
  <c r="D15" i="44"/>
  <c r="D14" i="44"/>
  <c r="N13" i="44"/>
  <c r="V24" i="44" s="1"/>
  <c r="M13" i="44"/>
  <c r="U24" i="44" s="1"/>
  <c r="L13" i="44"/>
  <c r="T24" i="44" s="1"/>
  <c r="G13" i="44"/>
  <c r="F13" i="44"/>
  <c r="C13" i="44"/>
  <c r="O12" i="44"/>
  <c r="L12" i="44"/>
  <c r="L17" i="44" s="1"/>
  <c r="J61" i="44" s="1"/>
  <c r="K12" i="44"/>
  <c r="K18" i="44" s="1"/>
  <c r="J12" i="44"/>
  <c r="G12" i="44"/>
  <c r="F12" i="44"/>
  <c r="E12" i="44"/>
  <c r="D12" i="44"/>
  <c r="D13" i="44" s="1"/>
  <c r="C12" i="44"/>
  <c r="G11" i="44"/>
  <c r="G15" i="44" s="1"/>
  <c r="F11" i="44"/>
  <c r="E11" i="44"/>
  <c r="D11" i="44"/>
  <c r="C11" i="44"/>
  <c r="C15" i="44" s="1"/>
  <c r="N7" i="44"/>
  <c r="I63" i="44" s="1"/>
  <c r="M6" i="44"/>
  <c r="L6" i="44"/>
  <c r="N5" i="44"/>
  <c r="M5" i="44"/>
  <c r="L5" i="44"/>
  <c r="O4" i="44"/>
  <c r="N4" i="44"/>
  <c r="M4" i="44"/>
  <c r="L4" i="44"/>
  <c r="K4" i="44"/>
  <c r="O3" i="44"/>
  <c r="N3" i="44"/>
  <c r="N8" i="44" s="1"/>
  <c r="M3" i="44"/>
  <c r="M7" i="44" s="1"/>
  <c r="I62" i="44" s="1"/>
  <c r="K3" i="44"/>
  <c r="J3" i="44"/>
  <c r="N10" i="44" l="1"/>
  <c r="N9" i="44"/>
  <c r="K20" i="44"/>
  <c r="L20" i="44"/>
  <c r="L21" i="44"/>
  <c r="D39" i="44"/>
  <c r="D29" i="44"/>
  <c r="W23" i="44"/>
  <c r="C36" i="44"/>
  <c r="F19" i="44"/>
  <c r="C30" i="44"/>
  <c r="O8" i="44"/>
  <c r="C14" i="44"/>
  <c r="G14" i="44"/>
  <c r="C19" i="44"/>
  <c r="F30" i="44"/>
  <c r="E35" i="44"/>
  <c r="E34" i="44"/>
  <c r="M12" i="44"/>
  <c r="W25" i="44"/>
  <c r="U25" i="44"/>
  <c r="D30" i="44"/>
  <c r="G35" i="44"/>
  <c r="E40" i="44"/>
  <c r="C42" i="44"/>
  <c r="E13" i="44"/>
  <c r="E15" i="44"/>
  <c r="E20" i="44"/>
  <c r="L22" i="44"/>
  <c r="F29" i="44"/>
  <c r="F15" i="44"/>
  <c r="F14" i="44"/>
  <c r="E32" i="44"/>
  <c r="E33" i="44"/>
  <c r="C34" i="44"/>
  <c r="C37" i="44" s="1"/>
  <c r="D37" i="44"/>
  <c r="K8" i="44"/>
  <c r="M8" i="44"/>
  <c r="O18" i="44"/>
  <c r="E14" i="44"/>
  <c r="L3" i="44"/>
  <c r="K7" i="44"/>
  <c r="I60" i="44" s="1"/>
  <c r="T26" i="44"/>
  <c r="D18" i="44"/>
  <c r="D20" i="44"/>
  <c r="K17" i="44"/>
  <c r="J60" i="44" s="1"/>
  <c r="D19" i="44"/>
  <c r="G20" i="44"/>
  <c r="C39" i="44"/>
  <c r="C29" i="44"/>
  <c r="G39" i="44"/>
  <c r="G29" i="44"/>
  <c r="T23" i="44"/>
  <c r="F34" i="44"/>
  <c r="F38" i="44" s="1"/>
  <c r="N12" i="44"/>
  <c r="G30" i="44"/>
  <c r="G34" i="44"/>
  <c r="C38" i="44"/>
  <c r="E39" i="44"/>
  <c r="C41" i="44"/>
  <c r="F42" i="44"/>
  <c r="F44" i="44" s="1"/>
  <c r="E19" i="44"/>
  <c r="F45" i="44" l="1"/>
  <c r="W27" i="44"/>
  <c r="W28" i="44"/>
  <c r="T28" i="44"/>
  <c r="T27" i="44"/>
  <c r="K9" i="44"/>
  <c r="K10" i="44"/>
  <c r="D33" i="44"/>
  <c r="D31" i="44"/>
  <c r="D32" i="44"/>
  <c r="F37" i="44"/>
  <c r="G33" i="44"/>
  <c r="G31" i="44"/>
  <c r="G32" i="44"/>
  <c r="K21" i="44"/>
  <c r="E38" i="44"/>
  <c r="E36" i="44"/>
  <c r="E37" i="44"/>
  <c r="D43" i="44"/>
  <c r="D48" i="44"/>
  <c r="D44" i="44"/>
  <c r="K22" i="44"/>
  <c r="M10" i="44"/>
  <c r="M9" i="44"/>
  <c r="G37" i="44"/>
  <c r="G36" i="44"/>
  <c r="G38" i="44"/>
  <c r="M17" i="44"/>
  <c r="J62" i="44" s="1"/>
  <c r="U23" i="44"/>
  <c r="M18" i="44"/>
  <c r="C44" i="44"/>
  <c r="C43" i="44"/>
  <c r="C50" i="44" s="1"/>
  <c r="K27" i="44" s="1"/>
  <c r="L8" i="44"/>
  <c r="L7" i="44"/>
  <c r="I61" i="44" s="1"/>
  <c r="F43" i="44"/>
  <c r="F46" i="44" s="1"/>
  <c r="E43" i="44"/>
  <c r="E44" i="44"/>
  <c r="V23" i="44"/>
  <c r="N18" i="44"/>
  <c r="N17" i="44"/>
  <c r="J63" i="44" s="1"/>
  <c r="G44" i="44"/>
  <c r="G43" i="44"/>
  <c r="G48" i="44"/>
  <c r="O22" i="44"/>
  <c r="O20" i="44"/>
  <c r="O21" i="44"/>
  <c r="E49" i="44"/>
  <c r="M26" i="44" s="1"/>
  <c r="F32" i="44"/>
  <c r="F33" i="44"/>
  <c r="F31" i="44"/>
  <c r="O9" i="44"/>
  <c r="O10" i="44"/>
  <c r="C33" i="44"/>
  <c r="C31" i="44"/>
  <c r="C32" i="44"/>
  <c r="G47" i="44" l="1"/>
  <c r="G45" i="44"/>
  <c r="G46" i="44"/>
  <c r="C47" i="44"/>
  <c r="C46" i="44"/>
  <c r="C45" i="44"/>
  <c r="L10" i="44"/>
  <c r="L9" i="44"/>
  <c r="F51" i="44"/>
  <c r="N28" i="44" s="1"/>
  <c r="C51" i="44"/>
  <c r="K28" i="44" s="1"/>
  <c r="F47" i="44"/>
  <c r="E46" i="44"/>
  <c r="E45" i="44"/>
  <c r="E47" i="44"/>
  <c r="O25" i="44"/>
  <c r="N22" i="44"/>
  <c r="N21" i="44"/>
  <c r="N20" i="44"/>
  <c r="E48" i="44"/>
  <c r="C48" i="44"/>
  <c r="M21" i="44"/>
  <c r="M22" i="44"/>
  <c r="M20" i="44"/>
  <c r="T30" i="44"/>
  <c r="T29" i="44"/>
  <c r="T31" i="44"/>
  <c r="L25" i="44"/>
  <c r="V27" i="44"/>
  <c r="V28" i="44"/>
  <c r="C49" i="44"/>
  <c r="K26" i="44" s="1"/>
  <c r="F50" i="44"/>
  <c r="N27" i="44" s="1"/>
  <c r="D51" i="44"/>
  <c r="L28" i="44" s="1"/>
  <c r="F48" i="44"/>
  <c r="G49" i="44"/>
  <c r="O26" i="44" s="1"/>
  <c r="G50" i="44"/>
  <c r="O27" i="44" s="1"/>
  <c r="E51" i="44"/>
  <c r="M28" i="44" s="1"/>
  <c r="D49" i="44"/>
  <c r="L26" i="44" s="1"/>
  <c r="F49" i="44"/>
  <c r="N26" i="44" s="1"/>
  <c r="D50" i="44"/>
  <c r="L27" i="44" s="1"/>
  <c r="G51" i="44"/>
  <c r="O28" i="44" s="1"/>
  <c r="E50" i="44"/>
  <c r="M27" i="44" s="1"/>
  <c r="U28" i="44"/>
  <c r="U27" i="44"/>
  <c r="D47" i="44"/>
  <c r="D46" i="44"/>
  <c r="D45" i="44"/>
  <c r="W31" i="44"/>
  <c r="W29" i="44"/>
  <c r="W30" i="44"/>
  <c r="D52" i="44" l="1"/>
  <c r="G52" i="44"/>
  <c r="U30" i="44"/>
  <c r="U29" i="44"/>
  <c r="U31" i="44"/>
  <c r="L30" i="44"/>
  <c r="L29" i="44"/>
  <c r="K61" i="44" s="1"/>
  <c r="C53" i="44"/>
  <c r="C52" i="44"/>
  <c r="K25" i="44"/>
  <c r="G53" i="44"/>
  <c r="F52" i="44"/>
  <c r="N25" i="44"/>
  <c r="F53" i="44"/>
  <c r="V31" i="44"/>
  <c r="V29" i="44"/>
  <c r="V30" i="44"/>
  <c r="D53" i="44"/>
  <c r="E53" i="44"/>
  <c r="E52" i="44"/>
  <c r="M25" i="44"/>
  <c r="O29" i="44"/>
  <c r="K64" i="44" s="1"/>
  <c r="O30" i="44"/>
  <c r="O33" i="44" l="1"/>
  <c r="O31" i="44"/>
  <c r="O32" i="44"/>
  <c r="E56" i="44"/>
  <c r="E54" i="44"/>
  <c r="E55" i="44"/>
  <c r="G55" i="44"/>
  <c r="G54" i="44"/>
  <c r="G56" i="44"/>
  <c r="C55" i="44"/>
  <c r="C54" i="44"/>
  <c r="C56" i="44"/>
  <c r="D54" i="44"/>
  <c r="D56" i="44"/>
  <c r="D55" i="44"/>
  <c r="K29" i="44"/>
  <c r="K60" i="44" s="1"/>
  <c r="K30" i="44"/>
  <c r="L32" i="44"/>
  <c r="L33" i="44"/>
  <c r="L31" i="44"/>
  <c r="F56" i="44"/>
  <c r="F55" i="44"/>
  <c r="F54" i="44"/>
  <c r="M30" i="44"/>
  <c r="M29" i="44"/>
  <c r="K62" i="44" s="1"/>
  <c r="N29" i="44"/>
  <c r="K63" i="44" s="1"/>
  <c r="N30" i="44"/>
  <c r="N33" i="44" l="1"/>
  <c r="N31" i="44"/>
  <c r="N32" i="44"/>
  <c r="M32" i="44"/>
  <c r="M33" i="44"/>
  <c r="M31" i="44"/>
  <c r="K33" i="44"/>
  <c r="K31" i="44"/>
  <c r="K32" i="44"/>
  <c r="B48" i="43" l="1"/>
  <c r="D40" i="43"/>
  <c r="B39" i="43"/>
  <c r="G34" i="43"/>
  <c r="G28" i="43"/>
  <c r="O16" i="43" s="1"/>
  <c r="F28" i="43"/>
  <c r="E28" i="43"/>
  <c r="D28" i="43"/>
  <c r="C28" i="43"/>
  <c r="K16" i="43" s="1"/>
  <c r="G27" i="43"/>
  <c r="F27" i="43"/>
  <c r="E27" i="43"/>
  <c r="M15" i="43" s="1"/>
  <c r="U25" i="43" s="1"/>
  <c r="D27" i="43"/>
  <c r="C27" i="43"/>
  <c r="U26" i="43"/>
  <c r="G26" i="43"/>
  <c r="F26" i="43"/>
  <c r="N13" i="43" s="1"/>
  <c r="V24" i="43" s="1"/>
  <c r="E26" i="43"/>
  <c r="D26" i="43"/>
  <c r="C26" i="43"/>
  <c r="W25" i="43"/>
  <c r="J25" i="43"/>
  <c r="G25" i="43"/>
  <c r="G35" i="43" s="1"/>
  <c r="F25" i="43"/>
  <c r="E25" i="43"/>
  <c r="E39" i="43" s="1"/>
  <c r="D25" i="43"/>
  <c r="D35" i="43" s="1"/>
  <c r="C25" i="43"/>
  <c r="C35" i="43" s="1"/>
  <c r="G24" i="43"/>
  <c r="G42" i="43" s="1"/>
  <c r="F24" i="43"/>
  <c r="N6" i="43" s="1"/>
  <c r="E24" i="43"/>
  <c r="E42" i="43" s="1"/>
  <c r="D24" i="43"/>
  <c r="D42" i="43" s="1"/>
  <c r="C24" i="43"/>
  <c r="C42" i="43" s="1"/>
  <c r="G23" i="43"/>
  <c r="O5" i="43" s="1"/>
  <c r="F23" i="43"/>
  <c r="F41" i="43" s="1"/>
  <c r="E23" i="43"/>
  <c r="E41" i="43" s="1"/>
  <c r="D23" i="43"/>
  <c r="D41" i="43" s="1"/>
  <c r="C23" i="43"/>
  <c r="K5" i="43" s="1"/>
  <c r="G22" i="43"/>
  <c r="G40" i="43" s="1"/>
  <c r="F22" i="43"/>
  <c r="E22" i="43"/>
  <c r="E40" i="43" s="1"/>
  <c r="D22" i="43"/>
  <c r="C22" i="43"/>
  <c r="C40" i="43" s="1"/>
  <c r="G21" i="43"/>
  <c r="F21" i="43"/>
  <c r="F30" i="43" s="1"/>
  <c r="E21" i="43"/>
  <c r="D21" i="43"/>
  <c r="D39" i="43" s="1"/>
  <c r="C21" i="43"/>
  <c r="B21" i="43"/>
  <c r="F20" i="43"/>
  <c r="G19" i="43"/>
  <c r="E18" i="43"/>
  <c r="N17" i="43"/>
  <c r="J63" i="43" s="1"/>
  <c r="G17" i="43"/>
  <c r="F17" i="43"/>
  <c r="F19" i="43" s="1"/>
  <c r="E17" i="43"/>
  <c r="D17" i="43"/>
  <c r="D18" i="43" s="1"/>
  <c r="C17" i="43"/>
  <c r="N16" i="43"/>
  <c r="V26" i="43" s="1"/>
  <c r="M16" i="43"/>
  <c r="L16" i="43"/>
  <c r="T26" i="43" s="1"/>
  <c r="G16" i="43"/>
  <c r="F16" i="43"/>
  <c r="E16" i="43"/>
  <c r="D16" i="43"/>
  <c r="C16" i="43"/>
  <c r="O15" i="43"/>
  <c r="N15" i="43"/>
  <c r="V25" i="43" s="1"/>
  <c r="L15" i="43"/>
  <c r="T25" i="43" s="1"/>
  <c r="K15" i="43"/>
  <c r="G15" i="43"/>
  <c r="C15" i="43"/>
  <c r="D14" i="43"/>
  <c r="O13" i="43"/>
  <c r="W24" i="43" s="1"/>
  <c r="M13" i="43"/>
  <c r="U24" i="43" s="1"/>
  <c r="L13" i="43"/>
  <c r="T24" i="43" s="1"/>
  <c r="K13" i="43"/>
  <c r="F13" i="43"/>
  <c r="O12" i="43"/>
  <c r="W23" i="43" s="1"/>
  <c r="N12" i="43"/>
  <c r="V23" i="43" s="1"/>
  <c r="L12" i="43"/>
  <c r="L17" i="43" s="1"/>
  <c r="J61" i="43" s="1"/>
  <c r="K12" i="43"/>
  <c r="J12" i="43"/>
  <c r="G12" i="43"/>
  <c r="G14" i="43" s="1"/>
  <c r="F12" i="43"/>
  <c r="F15" i="43" s="1"/>
  <c r="E12" i="43"/>
  <c r="D12" i="43"/>
  <c r="D13" i="43" s="1"/>
  <c r="C12" i="43"/>
  <c r="C14" i="43" s="1"/>
  <c r="G11" i="43"/>
  <c r="F11" i="43"/>
  <c r="E11" i="43"/>
  <c r="D11" i="43"/>
  <c r="C11" i="43"/>
  <c r="O6" i="43"/>
  <c r="M6" i="43"/>
  <c r="L6" i="43"/>
  <c r="K6" i="43"/>
  <c r="N5" i="43"/>
  <c r="M5" i="43"/>
  <c r="L5" i="43"/>
  <c r="O4" i="43"/>
  <c r="N4" i="43"/>
  <c r="L4" i="43"/>
  <c r="K4" i="43"/>
  <c r="N3" i="43"/>
  <c r="N8" i="43" s="1"/>
  <c r="M3" i="43"/>
  <c r="L3" i="43"/>
  <c r="L8" i="43" s="1"/>
  <c r="J3" i="43"/>
  <c r="W27" i="43" l="1"/>
  <c r="W28" i="43"/>
  <c r="E44" i="43"/>
  <c r="E43" i="43"/>
  <c r="C39" i="43"/>
  <c r="C29" i="43"/>
  <c r="K3" i="43"/>
  <c r="G37" i="43"/>
  <c r="G36" i="43"/>
  <c r="G41" i="43"/>
  <c r="M4" i="43"/>
  <c r="M8" i="43" s="1"/>
  <c r="L9" i="43"/>
  <c r="V27" i="43"/>
  <c r="E20" i="43"/>
  <c r="D43" i="43"/>
  <c r="F40" i="43"/>
  <c r="D36" i="43"/>
  <c r="D38" i="43"/>
  <c r="V28" i="43"/>
  <c r="C30" i="43"/>
  <c r="C34" i="43"/>
  <c r="C37" i="43" s="1"/>
  <c r="D37" i="43"/>
  <c r="F42" i="43"/>
  <c r="G39" i="43"/>
  <c r="G29" i="43"/>
  <c r="O3" i="43"/>
  <c r="C36" i="43"/>
  <c r="N9" i="43"/>
  <c r="O18" i="43"/>
  <c r="O17" i="43"/>
  <c r="J64" i="43" s="1"/>
  <c r="L18" i="43"/>
  <c r="E30" i="43"/>
  <c r="E35" i="43"/>
  <c r="E34" i="43"/>
  <c r="M12" i="43"/>
  <c r="E29" i="43"/>
  <c r="G30" i="43"/>
  <c r="C38" i="43"/>
  <c r="N7" i="43"/>
  <c r="I63" i="43" s="1"/>
  <c r="E13" i="43"/>
  <c r="E15" i="43"/>
  <c r="E14" i="43"/>
  <c r="K18" i="43"/>
  <c r="K17" i="43"/>
  <c r="J60" i="43" s="1"/>
  <c r="C18" i="43"/>
  <c r="C20" i="43"/>
  <c r="G18" i="43"/>
  <c r="G20" i="43"/>
  <c r="C19" i="43"/>
  <c r="F31" i="43"/>
  <c r="F34" i="43"/>
  <c r="F35" i="43"/>
  <c r="G38" i="43"/>
  <c r="C41" i="43"/>
  <c r="D44" i="43"/>
  <c r="C13" i="43"/>
  <c r="G13" i="43"/>
  <c r="D15" i="43"/>
  <c r="F18" i="43"/>
  <c r="D19" i="43"/>
  <c r="T23" i="43"/>
  <c r="F29" i="43"/>
  <c r="F32" i="43" s="1"/>
  <c r="D30" i="43"/>
  <c r="D34" i="43"/>
  <c r="F39" i="43"/>
  <c r="L7" i="43"/>
  <c r="I61" i="43" s="1"/>
  <c r="F14" i="43"/>
  <c r="N18" i="43"/>
  <c r="E19" i="43"/>
  <c r="D20" i="43"/>
  <c r="D29" i="43"/>
  <c r="E32" i="43" l="1"/>
  <c r="E33" i="43"/>
  <c r="E31" i="43"/>
  <c r="F44" i="43"/>
  <c r="F43" i="43"/>
  <c r="T28" i="43"/>
  <c r="T27" i="43"/>
  <c r="M17" i="43"/>
  <c r="J62" i="43" s="1"/>
  <c r="U23" i="43"/>
  <c r="M18" i="43"/>
  <c r="L20" i="43"/>
  <c r="L21" i="43"/>
  <c r="L22" i="43"/>
  <c r="N10" i="43"/>
  <c r="M10" i="43"/>
  <c r="M9" i="43"/>
  <c r="L10" i="43"/>
  <c r="W31" i="43"/>
  <c r="W29" i="43"/>
  <c r="W30" i="43"/>
  <c r="C44" i="43"/>
  <c r="C43" i="43"/>
  <c r="C50" i="43" s="1"/>
  <c r="K27" i="43" s="1"/>
  <c r="N22" i="43"/>
  <c r="N20" i="43"/>
  <c r="N21" i="43"/>
  <c r="F38" i="43"/>
  <c r="F37" i="43"/>
  <c r="F36" i="43"/>
  <c r="F33" i="43"/>
  <c r="K22" i="43"/>
  <c r="K20" i="43"/>
  <c r="K21" i="43"/>
  <c r="G44" i="43"/>
  <c r="G43" i="43"/>
  <c r="C33" i="43"/>
  <c r="C31" i="43"/>
  <c r="C32" i="43"/>
  <c r="M7" i="43"/>
  <c r="I62" i="43" s="1"/>
  <c r="K8" i="43"/>
  <c r="K7" i="43"/>
  <c r="I60" i="43" s="1"/>
  <c r="O8" i="43"/>
  <c r="O7" i="43"/>
  <c r="I64" i="43" s="1"/>
  <c r="D33" i="43"/>
  <c r="D31" i="43"/>
  <c r="D32" i="43"/>
  <c r="D47" i="43"/>
  <c r="D46" i="43"/>
  <c r="D45" i="43"/>
  <c r="G33" i="43"/>
  <c r="G31" i="43"/>
  <c r="G32" i="43"/>
  <c r="E38" i="43"/>
  <c r="E37" i="43"/>
  <c r="E36" i="43"/>
  <c r="O22" i="43"/>
  <c r="O20" i="43"/>
  <c r="O21" i="43"/>
  <c r="V31" i="43"/>
  <c r="V29" i="43"/>
  <c r="V30" i="43"/>
  <c r="E46" i="43"/>
  <c r="E45" i="43"/>
  <c r="E47" i="43"/>
  <c r="G47" i="43" l="1"/>
  <c r="G46" i="43"/>
  <c r="G45" i="43"/>
  <c r="G50" i="43"/>
  <c r="O27" i="43" s="1"/>
  <c r="K9" i="43"/>
  <c r="K10" i="43"/>
  <c r="C47" i="43"/>
  <c r="C46" i="43"/>
  <c r="C45" i="43"/>
  <c r="M21" i="43"/>
  <c r="M22" i="43"/>
  <c r="M20" i="43"/>
  <c r="T30" i="43"/>
  <c r="T31" i="43"/>
  <c r="T29" i="43"/>
  <c r="F48" i="43"/>
  <c r="F49" i="43"/>
  <c r="N26" i="43" s="1"/>
  <c r="F51" i="43"/>
  <c r="N28" i="43" s="1"/>
  <c r="G48" i="43"/>
  <c r="U28" i="43"/>
  <c r="U27" i="43"/>
  <c r="E50" i="43"/>
  <c r="M27" i="43" s="1"/>
  <c r="D51" i="43"/>
  <c r="L28" i="43" s="1"/>
  <c r="C49" i="43"/>
  <c r="K26" i="43" s="1"/>
  <c r="E51" i="43"/>
  <c r="M28" i="43" s="1"/>
  <c r="D50" i="43"/>
  <c r="L27" i="43" s="1"/>
  <c r="G49" i="43"/>
  <c r="O26" i="43" s="1"/>
  <c r="G51" i="43"/>
  <c r="O28" i="43" s="1"/>
  <c r="C51" i="43"/>
  <c r="K28" i="43" s="1"/>
  <c r="D49" i="43"/>
  <c r="L26" i="43" s="1"/>
  <c r="E48" i="43"/>
  <c r="D48" i="43"/>
  <c r="E49" i="43"/>
  <c r="M26" i="43" s="1"/>
  <c r="F50" i="43"/>
  <c r="N27" i="43" s="1"/>
  <c r="O9" i="43"/>
  <c r="O10" i="43"/>
  <c r="C48" i="43"/>
  <c r="F45" i="43"/>
  <c r="F47" i="43"/>
  <c r="F46" i="43"/>
  <c r="D53" i="43" l="1"/>
  <c r="D52" i="43"/>
  <c r="L25" i="43"/>
  <c r="E53" i="43"/>
  <c r="E52" i="43"/>
  <c r="M25" i="43"/>
  <c r="G53" i="43"/>
  <c r="G52" i="43"/>
  <c r="O25" i="43"/>
  <c r="F52" i="43"/>
  <c r="N25" i="43"/>
  <c r="F53" i="43"/>
  <c r="U30" i="43"/>
  <c r="U31" i="43"/>
  <c r="U29" i="43"/>
  <c r="C53" i="43"/>
  <c r="C52" i="43"/>
  <c r="K25" i="43"/>
  <c r="C55" i="43" l="1"/>
  <c r="C54" i="43"/>
  <c r="C56" i="43"/>
  <c r="N29" i="43"/>
  <c r="K63" i="43" s="1"/>
  <c r="N30" i="43"/>
  <c r="G55" i="43"/>
  <c r="G54" i="43"/>
  <c r="G56" i="43"/>
  <c r="L30" i="43"/>
  <c r="L29" i="43"/>
  <c r="K61" i="43" s="1"/>
  <c r="F56" i="43"/>
  <c r="F55" i="43"/>
  <c r="F54" i="43"/>
  <c r="K29" i="43"/>
  <c r="K60" i="43" s="1"/>
  <c r="K30" i="43"/>
  <c r="M30" i="43"/>
  <c r="M29" i="43"/>
  <c r="K62" i="43" s="1"/>
  <c r="E56" i="43"/>
  <c r="E55" i="43"/>
  <c r="E54" i="43"/>
  <c r="O29" i="43"/>
  <c r="K64" i="43" s="1"/>
  <c r="O30" i="43"/>
  <c r="D54" i="43"/>
  <c r="D56" i="43"/>
  <c r="D55" i="43"/>
  <c r="M32" i="43" l="1"/>
  <c r="M33" i="43"/>
  <c r="M31" i="43"/>
  <c r="K33" i="43"/>
  <c r="K31" i="43"/>
  <c r="K32" i="43"/>
  <c r="O33" i="43"/>
  <c r="O31" i="43"/>
  <c r="O32" i="43"/>
  <c r="L32" i="43"/>
  <c r="L31" i="43"/>
  <c r="L33" i="43"/>
  <c r="N33" i="43"/>
  <c r="N31" i="43"/>
  <c r="N32" i="43"/>
  <c r="B48" i="42" l="1"/>
  <c r="G41" i="42"/>
  <c r="D40" i="42"/>
  <c r="B39" i="42"/>
  <c r="C34" i="42"/>
  <c r="G28" i="42"/>
  <c r="O16" i="42" s="1"/>
  <c r="F28" i="42"/>
  <c r="E28" i="42"/>
  <c r="M16" i="42" s="1"/>
  <c r="U26" i="42" s="1"/>
  <c r="D28" i="42"/>
  <c r="C28" i="42"/>
  <c r="K16" i="42" s="1"/>
  <c r="G27" i="42"/>
  <c r="O15" i="42" s="1"/>
  <c r="F27" i="42"/>
  <c r="E27" i="42"/>
  <c r="M15" i="42" s="1"/>
  <c r="D27" i="42"/>
  <c r="C27" i="42"/>
  <c r="K15" i="42" s="1"/>
  <c r="G26" i="42"/>
  <c r="F26" i="42"/>
  <c r="N13" i="42" s="1"/>
  <c r="V24" i="42" s="1"/>
  <c r="E26" i="42"/>
  <c r="D26" i="42"/>
  <c r="L13" i="42" s="1"/>
  <c r="C26" i="42"/>
  <c r="W25" i="42"/>
  <c r="J25" i="42"/>
  <c r="G25" i="42"/>
  <c r="G35" i="42" s="1"/>
  <c r="F25" i="42"/>
  <c r="E25" i="42"/>
  <c r="D25" i="42"/>
  <c r="D34" i="42" s="1"/>
  <c r="C25" i="42"/>
  <c r="C35" i="42" s="1"/>
  <c r="C38" i="42" s="1"/>
  <c r="G24" i="42"/>
  <c r="F24" i="42"/>
  <c r="N6" i="42" s="1"/>
  <c r="E24" i="42"/>
  <c r="E42" i="42" s="1"/>
  <c r="D24" i="42"/>
  <c r="D42" i="42" s="1"/>
  <c r="C24" i="42"/>
  <c r="G23" i="42"/>
  <c r="O5" i="42" s="1"/>
  <c r="F23" i="42"/>
  <c r="F41" i="42" s="1"/>
  <c r="E23" i="42"/>
  <c r="E41" i="42" s="1"/>
  <c r="D23" i="42"/>
  <c r="D41" i="42" s="1"/>
  <c r="C23" i="42"/>
  <c r="K5" i="42" s="1"/>
  <c r="G22" i="42"/>
  <c r="G40" i="42" s="1"/>
  <c r="F22" i="42"/>
  <c r="E22" i="42"/>
  <c r="E40" i="42" s="1"/>
  <c r="D22" i="42"/>
  <c r="C22" i="42"/>
  <c r="C40" i="42" s="1"/>
  <c r="G21" i="42"/>
  <c r="F21" i="42"/>
  <c r="F30" i="42" s="1"/>
  <c r="E21" i="42"/>
  <c r="E29" i="42" s="1"/>
  <c r="D21" i="42"/>
  <c r="D39" i="42" s="1"/>
  <c r="C21" i="42"/>
  <c r="B21" i="42"/>
  <c r="F20" i="42"/>
  <c r="D20" i="42"/>
  <c r="E19" i="42"/>
  <c r="E18" i="42"/>
  <c r="L17" i="42"/>
  <c r="J61" i="42" s="1"/>
  <c r="G17" i="42"/>
  <c r="G20" i="42" s="1"/>
  <c r="F17" i="42"/>
  <c r="F19" i="42" s="1"/>
  <c r="E17" i="42"/>
  <c r="D17" i="42"/>
  <c r="D18" i="42" s="1"/>
  <c r="C17" i="42"/>
  <c r="C20" i="42" s="1"/>
  <c r="N16" i="42"/>
  <c r="V26" i="42" s="1"/>
  <c r="L16" i="42"/>
  <c r="G16" i="42"/>
  <c r="F16" i="42"/>
  <c r="E16" i="42"/>
  <c r="D16" i="42"/>
  <c r="C16" i="42"/>
  <c r="N15" i="42"/>
  <c r="V25" i="42" s="1"/>
  <c r="L15" i="42"/>
  <c r="L18" i="42" s="1"/>
  <c r="C15" i="42"/>
  <c r="O13" i="42"/>
  <c r="W24" i="42" s="1"/>
  <c r="M13" i="42"/>
  <c r="U24" i="42" s="1"/>
  <c r="K13" i="42"/>
  <c r="F13" i="42"/>
  <c r="D13" i="42"/>
  <c r="O12" i="42"/>
  <c r="N12" i="42"/>
  <c r="M12" i="42"/>
  <c r="L12" i="42"/>
  <c r="K12" i="42"/>
  <c r="J12" i="42"/>
  <c r="G12" i="42"/>
  <c r="F12" i="42"/>
  <c r="E12" i="42"/>
  <c r="D12" i="42"/>
  <c r="D15" i="42" s="1"/>
  <c r="C12" i="42"/>
  <c r="G11" i="42"/>
  <c r="F11" i="42"/>
  <c r="F14" i="42" s="1"/>
  <c r="E11" i="42"/>
  <c r="D11" i="42"/>
  <c r="D14" i="42" s="1"/>
  <c r="C11" i="42"/>
  <c r="N7" i="42"/>
  <c r="I63" i="42" s="1"/>
  <c r="O6" i="42"/>
  <c r="M6" i="42"/>
  <c r="K6" i="42"/>
  <c r="N5" i="42"/>
  <c r="L5" i="42"/>
  <c r="O4" i="42"/>
  <c r="N4" i="42"/>
  <c r="M4" i="42"/>
  <c r="L4" i="42"/>
  <c r="K4" i="42"/>
  <c r="K8" i="42" s="1"/>
  <c r="O3" i="42"/>
  <c r="N3" i="42"/>
  <c r="M3" i="42"/>
  <c r="L3" i="42"/>
  <c r="K3" i="42"/>
  <c r="J3" i="42"/>
  <c r="K9" i="42" l="1"/>
  <c r="L20" i="42"/>
  <c r="L21" i="42"/>
  <c r="L22" i="42"/>
  <c r="E13" i="42"/>
  <c r="E14" i="42"/>
  <c r="K18" i="42"/>
  <c r="K17" i="42"/>
  <c r="J60" i="42" s="1"/>
  <c r="O18" i="42"/>
  <c r="O17" i="42"/>
  <c r="J64" i="42" s="1"/>
  <c r="F31" i="42"/>
  <c r="U23" i="42"/>
  <c r="G36" i="42"/>
  <c r="F15" i="42"/>
  <c r="T23" i="42"/>
  <c r="E15" i="42"/>
  <c r="G18" i="42"/>
  <c r="C39" i="42"/>
  <c r="C29" i="42"/>
  <c r="G39" i="42"/>
  <c r="G29" i="42"/>
  <c r="W23" i="42"/>
  <c r="C30" i="42"/>
  <c r="E39" i="42"/>
  <c r="F42" i="42"/>
  <c r="N8" i="42"/>
  <c r="M5" i="42"/>
  <c r="M8" i="42" s="1"/>
  <c r="C14" i="42"/>
  <c r="C13" i="42"/>
  <c r="G14" i="42"/>
  <c r="G13" i="42"/>
  <c r="M17" i="42"/>
  <c r="J62" i="42" s="1"/>
  <c r="M18" i="42"/>
  <c r="G15" i="42"/>
  <c r="T26" i="42"/>
  <c r="E20" i="42"/>
  <c r="N17" i="42"/>
  <c r="J63" i="42" s="1"/>
  <c r="G19" i="42"/>
  <c r="D43" i="42"/>
  <c r="C42" i="42"/>
  <c r="G42" i="42"/>
  <c r="E35" i="42"/>
  <c r="E34" i="42"/>
  <c r="T24" i="42"/>
  <c r="U25" i="42"/>
  <c r="G30" i="42"/>
  <c r="G34" i="42"/>
  <c r="G37" i="42" s="1"/>
  <c r="C19" i="42"/>
  <c r="C37" i="42"/>
  <c r="C36" i="42"/>
  <c r="M7" i="42"/>
  <c r="I62" i="42" s="1"/>
  <c r="K7" i="42"/>
  <c r="I60" i="42" s="1"/>
  <c r="O7" i="42"/>
  <c r="I64" i="42" s="1"/>
  <c r="O8" i="42"/>
  <c r="V23" i="42"/>
  <c r="T25" i="42"/>
  <c r="C18" i="42"/>
  <c r="N18" i="42"/>
  <c r="E30" i="42"/>
  <c r="F40" i="42"/>
  <c r="F34" i="42"/>
  <c r="F35" i="42"/>
  <c r="C41" i="42"/>
  <c r="D44" i="42"/>
  <c r="L6" i="42"/>
  <c r="L7" i="42" s="1"/>
  <c r="I61" i="42" s="1"/>
  <c r="F18" i="42"/>
  <c r="D19" i="42"/>
  <c r="F29" i="42"/>
  <c r="F32" i="42" s="1"/>
  <c r="D30" i="42"/>
  <c r="F39" i="42"/>
  <c r="D35" i="42"/>
  <c r="D29" i="42"/>
  <c r="M9" i="42" l="1"/>
  <c r="M10" i="42"/>
  <c r="N10" i="42"/>
  <c r="N9" i="42"/>
  <c r="C44" i="42"/>
  <c r="C43" i="42"/>
  <c r="C48" i="42"/>
  <c r="F44" i="42"/>
  <c r="F43" i="42"/>
  <c r="G38" i="42"/>
  <c r="E32" i="42"/>
  <c r="E33" i="42"/>
  <c r="E31" i="42"/>
  <c r="V27" i="42"/>
  <c r="V28" i="42"/>
  <c r="G33" i="42"/>
  <c r="G31" i="42"/>
  <c r="G32" i="42"/>
  <c r="E38" i="42"/>
  <c r="E37" i="42"/>
  <c r="E36" i="42"/>
  <c r="M21" i="42"/>
  <c r="M22" i="42"/>
  <c r="M20" i="42"/>
  <c r="F51" i="42"/>
  <c r="N28" i="42" s="1"/>
  <c r="U28" i="42"/>
  <c r="U27" i="42"/>
  <c r="F33" i="42"/>
  <c r="L8" i="42"/>
  <c r="D36" i="42"/>
  <c r="D38" i="42"/>
  <c r="D37" i="42"/>
  <c r="W27" i="42"/>
  <c r="W28" i="42"/>
  <c r="D33" i="42"/>
  <c r="D31" i="42"/>
  <c r="D32" i="42"/>
  <c r="F38" i="42"/>
  <c r="F37" i="42"/>
  <c r="F36" i="42"/>
  <c r="N20" i="42"/>
  <c r="N21" i="42"/>
  <c r="N22" i="42"/>
  <c r="O9" i="42"/>
  <c r="O10" i="42"/>
  <c r="G51" i="42"/>
  <c r="O28" i="42" s="1"/>
  <c r="E48" i="42"/>
  <c r="E44" i="42"/>
  <c r="E43" i="42"/>
  <c r="G44" i="42"/>
  <c r="G43" i="42"/>
  <c r="G48" i="42"/>
  <c r="K22" i="42"/>
  <c r="K21" i="42"/>
  <c r="K20" i="42"/>
  <c r="K10" i="42"/>
  <c r="F49" i="42"/>
  <c r="N26" i="42" s="1"/>
  <c r="O22" i="42"/>
  <c r="O21" i="42"/>
  <c r="O20" i="42"/>
  <c r="D47" i="42"/>
  <c r="D46" i="42"/>
  <c r="D45" i="42"/>
  <c r="C51" i="42"/>
  <c r="K28" i="42" s="1"/>
  <c r="C33" i="42"/>
  <c r="C31" i="42"/>
  <c r="C32" i="42"/>
  <c r="T28" i="42"/>
  <c r="T27" i="42"/>
  <c r="L10" i="42" l="1"/>
  <c r="L9" i="42"/>
  <c r="D51" i="42"/>
  <c r="L28" i="42" s="1"/>
  <c r="E50" i="42"/>
  <c r="M27" i="42" s="1"/>
  <c r="C49" i="42"/>
  <c r="K26" i="42" s="1"/>
  <c r="D49" i="42"/>
  <c r="L26" i="42" s="1"/>
  <c r="D50" i="42"/>
  <c r="L27" i="42" s="1"/>
  <c r="D48" i="42"/>
  <c r="E51" i="42"/>
  <c r="M28" i="42" s="1"/>
  <c r="G50" i="42"/>
  <c r="O27" i="42" s="1"/>
  <c r="E49" i="42"/>
  <c r="M26" i="42" s="1"/>
  <c r="G49" i="42"/>
  <c r="O26" i="42" s="1"/>
  <c r="F50" i="42"/>
  <c r="N27" i="42" s="1"/>
  <c r="C50" i="42"/>
  <c r="K27" i="42" s="1"/>
  <c r="G47" i="42"/>
  <c r="G46" i="42"/>
  <c r="G45" i="42"/>
  <c r="W31" i="42"/>
  <c r="W29" i="42"/>
  <c r="W30" i="42"/>
  <c r="C53" i="42"/>
  <c r="C52" i="42"/>
  <c r="K25" i="42"/>
  <c r="T30" i="42"/>
  <c r="T31" i="42"/>
  <c r="T29" i="42"/>
  <c r="G52" i="42"/>
  <c r="O25" i="42"/>
  <c r="E46" i="42"/>
  <c r="E45" i="42"/>
  <c r="E47" i="42"/>
  <c r="F45" i="42"/>
  <c r="F47" i="42"/>
  <c r="F46" i="42"/>
  <c r="C47" i="42"/>
  <c r="C46" i="42"/>
  <c r="C45" i="42"/>
  <c r="U30" i="42"/>
  <c r="U31" i="42"/>
  <c r="U29" i="42"/>
  <c r="M25" i="42"/>
  <c r="V31" i="42"/>
  <c r="V29" i="42"/>
  <c r="V30" i="42"/>
  <c r="F48" i="42"/>
  <c r="F52" i="42" l="1"/>
  <c r="N25" i="42"/>
  <c r="F53" i="42"/>
  <c r="G53" i="42"/>
  <c r="K29" i="42"/>
  <c r="K60" i="42" s="1"/>
  <c r="K30" i="42"/>
  <c r="D53" i="42"/>
  <c r="D52" i="42"/>
  <c r="L25" i="42"/>
  <c r="E53" i="42"/>
  <c r="M30" i="42"/>
  <c r="M29" i="42"/>
  <c r="K62" i="42" s="1"/>
  <c r="E52" i="42"/>
  <c r="O29" i="42"/>
  <c r="K64" i="42" s="1"/>
  <c r="O30" i="42"/>
  <c r="C55" i="42"/>
  <c r="C54" i="42"/>
  <c r="C56" i="42"/>
  <c r="O33" i="42" l="1"/>
  <c r="O31" i="42"/>
  <c r="O32" i="42"/>
  <c r="D54" i="42"/>
  <c r="D56" i="42"/>
  <c r="D55" i="42"/>
  <c r="F56" i="42"/>
  <c r="F55" i="42"/>
  <c r="F54" i="42"/>
  <c r="M32" i="42"/>
  <c r="M33" i="42"/>
  <c r="M31" i="42"/>
  <c r="E56" i="42"/>
  <c r="E55" i="42"/>
  <c r="E54" i="42"/>
  <c r="K33" i="42"/>
  <c r="K31" i="42"/>
  <c r="K32" i="42"/>
  <c r="N29" i="42"/>
  <c r="K63" i="42" s="1"/>
  <c r="N30" i="42"/>
  <c r="G55" i="42"/>
  <c r="G54" i="42"/>
  <c r="G56" i="42"/>
  <c r="L30" i="42"/>
  <c r="L29" i="42"/>
  <c r="K61" i="42" s="1"/>
  <c r="N33" i="42" l="1"/>
  <c r="N31" i="42"/>
  <c r="N32" i="42"/>
  <c r="L32" i="42"/>
  <c r="L31" i="42"/>
  <c r="L33" i="42"/>
  <c r="B48" i="41" l="1"/>
  <c r="G39" i="41"/>
  <c r="B39" i="41"/>
  <c r="E35" i="41"/>
  <c r="D31" i="41"/>
  <c r="G28" i="41"/>
  <c r="F28" i="41"/>
  <c r="E28" i="41"/>
  <c r="D28" i="41"/>
  <c r="L16" i="41" s="1"/>
  <c r="C28" i="41"/>
  <c r="G27" i="41"/>
  <c r="F27" i="41"/>
  <c r="N15" i="41" s="1"/>
  <c r="E27" i="41"/>
  <c r="D27" i="41"/>
  <c r="C27" i="41"/>
  <c r="G26" i="41"/>
  <c r="F26" i="41"/>
  <c r="E26" i="41"/>
  <c r="E34" i="41" s="1"/>
  <c r="D26" i="41"/>
  <c r="C26" i="41"/>
  <c r="V25" i="41"/>
  <c r="J25" i="41"/>
  <c r="G25" i="41"/>
  <c r="F25" i="41"/>
  <c r="F35" i="41" s="1"/>
  <c r="F36" i="41" s="1"/>
  <c r="E25" i="41"/>
  <c r="D25" i="41"/>
  <c r="D34" i="41" s="1"/>
  <c r="C25" i="41"/>
  <c r="G24" i="41"/>
  <c r="F24" i="41"/>
  <c r="F42" i="41" s="1"/>
  <c r="E24" i="41"/>
  <c r="E42" i="41" s="1"/>
  <c r="D24" i="41"/>
  <c r="D42" i="41" s="1"/>
  <c r="C24" i="41"/>
  <c r="G23" i="41"/>
  <c r="G41" i="41" s="1"/>
  <c r="F23" i="41"/>
  <c r="F41" i="41" s="1"/>
  <c r="E23" i="41"/>
  <c r="E41" i="41" s="1"/>
  <c r="D23" i="41"/>
  <c r="C23" i="41"/>
  <c r="C41" i="41" s="1"/>
  <c r="G22" i="41"/>
  <c r="G40" i="41" s="1"/>
  <c r="F22" i="41"/>
  <c r="F40" i="41" s="1"/>
  <c r="E22" i="41"/>
  <c r="D22" i="41"/>
  <c r="D40" i="41" s="1"/>
  <c r="C22" i="41"/>
  <c r="C40" i="41" s="1"/>
  <c r="G21" i="41"/>
  <c r="G30" i="41" s="1"/>
  <c r="F21" i="41"/>
  <c r="F30" i="41" s="1"/>
  <c r="E21" i="41"/>
  <c r="E30" i="41" s="1"/>
  <c r="D21" i="41"/>
  <c r="D30" i="41" s="1"/>
  <c r="C21" i="41"/>
  <c r="C30" i="41" s="1"/>
  <c r="B21" i="41"/>
  <c r="G18" i="41"/>
  <c r="C18" i="41"/>
  <c r="G17" i="41"/>
  <c r="G19" i="41" s="1"/>
  <c r="F17" i="41"/>
  <c r="E17" i="41"/>
  <c r="E18" i="41" s="1"/>
  <c r="D17" i="41"/>
  <c r="D20" i="41" s="1"/>
  <c r="C17" i="41"/>
  <c r="C19" i="41" s="1"/>
  <c r="O16" i="41"/>
  <c r="N16" i="41"/>
  <c r="M16" i="41"/>
  <c r="U26" i="41" s="1"/>
  <c r="K16" i="41"/>
  <c r="T26" i="41" s="1"/>
  <c r="G16" i="41"/>
  <c r="G20" i="41" s="1"/>
  <c r="F16" i="41"/>
  <c r="E16" i="41"/>
  <c r="D16" i="41"/>
  <c r="C16" i="41"/>
  <c r="C20" i="41" s="1"/>
  <c r="O15" i="41"/>
  <c r="W25" i="41" s="1"/>
  <c r="M15" i="41"/>
  <c r="U25" i="41" s="1"/>
  <c r="L15" i="41"/>
  <c r="T25" i="41" s="1"/>
  <c r="K15" i="41"/>
  <c r="E15" i="41"/>
  <c r="E14" i="41"/>
  <c r="O13" i="41"/>
  <c r="W24" i="41" s="1"/>
  <c r="N13" i="41"/>
  <c r="L13" i="41"/>
  <c r="T24" i="41" s="1"/>
  <c r="K13" i="41"/>
  <c r="E13" i="41"/>
  <c r="D13" i="41"/>
  <c r="C13" i="41"/>
  <c r="N12" i="41"/>
  <c r="M12" i="41"/>
  <c r="L12" i="41"/>
  <c r="L18" i="41" s="1"/>
  <c r="J12" i="41"/>
  <c r="G12" i="41"/>
  <c r="F12" i="41"/>
  <c r="F13" i="41" s="1"/>
  <c r="E12" i="41"/>
  <c r="D12" i="41"/>
  <c r="D14" i="41" s="1"/>
  <c r="C12" i="41"/>
  <c r="G11" i="41"/>
  <c r="F11" i="41"/>
  <c r="E11" i="41"/>
  <c r="D11" i="41"/>
  <c r="C11" i="41"/>
  <c r="N6" i="41"/>
  <c r="M6" i="41"/>
  <c r="L6" i="41"/>
  <c r="O5" i="41"/>
  <c r="N5" i="41"/>
  <c r="M5" i="41"/>
  <c r="K5" i="41"/>
  <c r="O4" i="41"/>
  <c r="M4" i="41"/>
  <c r="M7" i="41" s="1"/>
  <c r="I62" i="41" s="1"/>
  <c r="L4" i="41"/>
  <c r="K4" i="41"/>
  <c r="O3" i="41"/>
  <c r="N3" i="41"/>
  <c r="M3" i="41"/>
  <c r="L3" i="41"/>
  <c r="K3" i="41"/>
  <c r="J3" i="41"/>
  <c r="F31" i="41" l="1"/>
  <c r="V23" i="41"/>
  <c r="E31" i="41"/>
  <c r="N4" i="41"/>
  <c r="N8" i="41" s="1"/>
  <c r="V24" i="41"/>
  <c r="F14" i="41"/>
  <c r="F15" i="41"/>
  <c r="V26" i="41"/>
  <c r="L17" i="41"/>
  <c r="J61" i="41" s="1"/>
  <c r="D18" i="41"/>
  <c r="E19" i="41"/>
  <c r="E20" i="41"/>
  <c r="D32" i="41"/>
  <c r="C29" i="41"/>
  <c r="G31" i="41"/>
  <c r="N7" i="41"/>
  <c r="I63" i="41" s="1"/>
  <c r="D19" i="41"/>
  <c r="L20" i="41"/>
  <c r="C15" i="41"/>
  <c r="G15" i="41"/>
  <c r="N17" i="41"/>
  <c r="J63" i="41" s="1"/>
  <c r="G13" i="41"/>
  <c r="G14" i="41"/>
  <c r="F20" i="41"/>
  <c r="F18" i="41"/>
  <c r="N18" i="41"/>
  <c r="F19" i="41"/>
  <c r="E39" i="41"/>
  <c r="E29" i="41"/>
  <c r="E33" i="41" s="1"/>
  <c r="C42" i="41"/>
  <c r="K6" i="41"/>
  <c r="K8" i="41" s="1"/>
  <c r="G42" i="41"/>
  <c r="O6" i="41"/>
  <c r="O8" i="41" s="1"/>
  <c r="C35" i="41"/>
  <c r="C34" i="41"/>
  <c r="K12" i="41"/>
  <c r="G35" i="41"/>
  <c r="G34" i="41"/>
  <c r="O12" i="41"/>
  <c r="D29" i="41"/>
  <c r="D33" i="41" s="1"/>
  <c r="F34" i="41"/>
  <c r="F38" i="41" s="1"/>
  <c r="C39" i="41"/>
  <c r="G43" i="41"/>
  <c r="L22" i="41"/>
  <c r="C32" i="41"/>
  <c r="E37" i="41"/>
  <c r="E36" i="41"/>
  <c r="M8" i="41"/>
  <c r="L7" i="41"/>
  <c r="I61" i="41" s="1"/>
  <c r="C14" i="41"/>
  <c r="D15" i="41"/>
  <c r="F39" i="41"/>
  <c r="F29" i="41"/>
  <c r="F33" i="41" s="1"/>
  <c r="D41" i="41"/>
  <c r="L5" i="41"/>
  <c r="L8" i="41" s="1"/>
  <c r="T23" i="41"/>
  <c r="E40" i="41"/>
  <c r="M13" i="41"/>
  <c r="U24" i="41" s="1"/>
  <c r="G29" i="41"/>
  <c r="G32" i="41" s="1"/>
  <c r="C31" i="41"/>
  <c r="C33" i="41"/>
  <c r="D35" i="41"/>
  <c r="E38" i="41"/>
  <c r="D39" i="41"/>
  <c r="K9" i="41" l="1"/>
  <c r="N10" i="41"/>
  <c r="N9" i="41"/>
  <c r="L9" i="41"/>
  <c r="L10" i="41"/>
  <c r="O9" i="41"/>
  <c r="E32" i="41"/>
  <c r="O7" i="41"/>
  <c r="I64" i="41" s="1"/>
  <c r="D44" i="41"/>
  <c r="D43" i="41"/>
  <c r="T27" i="41"/>
  <c r="T28" i="41"/>
  <c r="F43" i="41"/>
  <c r="F44" i="41"/>
  <c r="M10" i="41"/>
  <c r="M9" i="41"/>
  <c r="U23" i="41"/>
  <c r="K18" i="41"/>
  <c r="K17" i="41"/>
  <c r="J60" i="41" s="1"/>
  <c r="E44" i="41"/>
  <c r="E43" i="41"/>
  <c r="G33" i="41"/>
  <c r="F32" i="41"/>
  <c r="L21" i="41"/>
  <c r="G38" i="41"/>
  <c r="G36" i="41"/>
  <c r="G37" i="41"/>
  <c r="V28" i="41"/>
  <c r="V27" i="41"/>
  <c r="W23" i="41"/>
  <c r="O18" i="41"/>
  <c r="O17" i="41"/>
  <c r="J64" i="41" s="1"/>
  <c r="M17" i="41"/>
  <c r="J62" i="41" s="1"/>
  <c r="F37" i="41"/>
  <c r="D38" i="41"/>
  <c r="D37" i="41"/>
  <c r="D36" i="41"/>
  <c r="C44" i="41"/>
  <c r="C43" i="41"/>
  <c r="F48" i="41" s="1"/>
  <c r="C38" i="41"/>
  <c r="C37" i="41"/>
  <c r="C36" i="41"/>
  <c r="N21" i="41"/>
  <c r="N22" i="41"/>
  <c r="N20" i="41"/>
  <c r="K7" i="41"/>
  <c r="I60" i="41" s="1"/>
  <c r="G44" i="41"/>
  <c r="M18" i="41"/>
  <c r="N25" i="41" l="1"/>
  <c r="T31" i="41"/>
  <c r="T29" i="41"/>
  <c r="T30" i="41"/>
  <c r="C46" i="41"/>
  <c r="C45" i="41"/>
  <c r="C47" i="41"/>
  <c r="V30" i="41"/>
  <c r="V29" i="41"/>
  <c r="V31" i="41"/>
  <c r="K20" i="41"/>
  <c r="K22" i="41"/>
  <c r="K21" i="41"/>
  <c r="F47" i="41"/>
  <c r="F46" i="41"/>
  <c r="F45" i="41"/>
  <c r="O10" i="41"/>
  <c r="C51" i="41"/>
  <c r="K28" i="41" s="1"/>
  <c r="M20" i="41"/>
  <c r="M22" i="41"/>
  <c r="M21" i="41"/>
  <c r="C48" i="41"/>
  <c r="O20" i="41"/>
  <c r="O21" i="41"/>
  <c r="O22" i="41"/>
  <c r="E47" i="41"/>
  <c r="E45" i="41"/>
  <c r="E46" i="41"/>
  <c r="U27" i="41"/>
  <c r="U28" i="41"/>
  <c r="G50" i="41"/>
  <c r="O27" i="41" s="1"/>
  <c r="D49" i="41"/>
  <c r="L26" i="41" s="1"/>
  <c r="D51" i="41"/>
  <c r="L28" i="41" s="1"/>
  <c r="C49" i="41"/>
  <c r="K26" i="41" s="1"/>
  <c r="C50" i="41"/>
  <c r="K27" i="41" s="1"/>
  <c r="G49" i="41"/>
  <c r="O26" i="41" s="1"/>
  <c r="F51" i="41"/>
  <c r="N28" i="41" s="1"/>
  <c r="E50" i="41"/>
  <c r="M27" i="41" s="1"/>
  <c r="E51" i="41"/>
  <c r="M28" i="41" s="1"/>
  <c r="G48" i="41"/>
  <c r="F49" i="41"/>
  <c r="N26" i="41" s="1"/>
  <c r="F50" i="41"/>
  <c r="N27" i="41" s="1"/>
  <c r="E48" i="41"/>
  <c r="D48" i="41"/>
  <c r="G46" i="41"/>
  <c r="G45" i="41"/>
  <c r="G47" i="41"/>
  <c r="D50" i="41"/>
  <c r="L27" i="41" s="1"/>
  <c r="W28" i="41"/>
  <c r="W27" i="41"/>
  <c r="G51" i="41"/>
  <c r="O28" i="41" s="1"/>
  <c r="D45" i="41"/>
  <c r="D47" i="41"/>
  <c r="D46" i="41"/>
  <c r="E49" i="41"/>
  <c r="M26" i="41" s="1"/>
  <c r="K10" i="41"/>
  <c r="C53" i="41" l="1"/>
  <c r="C52" i="41"/>
  <c r="K25" i="41"/>
  <c r="W30" i="41"/>
  <c r="W31" i="41"/>
  <c r="W29" i="41"/>
  <c r="F52" i="41"/>
  <c r="D52" i="41"/>
  <c r="D53" i="41"/>
  <c r="L25" i="41"/>
  <c r="G53" i="41"/>
  <c r="G52" i="41"/>
  <c r="O25" i="41"/>
  <c r="N30" i="41"/>
  <c r="N29" i="41"/>
  <c r="K63" i="41" s="1"/>
  <c r="U31" i="41"/>
  <c r="U29" i="41"/>
  <c r="U30" i="41"/>
  <c r="E53" i="41"/>
  <c r="E52" i="41"/>
  <c r="M25" i="41"/>
  <c r="F53" i="41"/>
  <c r="E55" i="41" l="1"/>
  <c r="E54" i="41"/>
  <c r="E56" i="41"/>
  <c r="G56" i="41"/>
  <c r="G54" i="41"/>
  <c r="G55" i="41"/>
  <c r="K30" i="41"/>
  <c r="K29" i="41"/>
  <c r="K60" i="41" s="1"/>
  <c r="N32" i="41"/>
  <c r="N33" i="41"/>
  <c r="N31" i="41"/>
  <c r="L29" i="41"/>
  <c r="K61" i="41" s="1"/>
  <c r="L30" i="41"/>
  <c r="F54" i="41"/>
  <c r="F56" i="41"/>
  <c r="F55" i="41"/>
  <c r="M29" i="41"/>
  <c r="K62" i="41" s="1"/>
  <c r="M30" i="41"/>
  <c r="O30" i="41"/>
  <c r="O29" i="41"/>
  <c r="K64" i="41" s="1"/>
  <c r="D56" i="41"/>
  <c r="D55" i="41"/>
  <c r="D54" i="41"/>
  <c r="C56" i="41"/>
  <c r="C55" i="41"/>
  <c r="C54" i="41"/>
  <c r="O32" i="41" l="1"/>
  <c r="O33" i="41"/>
  <c r="O31" i="41"/>
  <c r="K32" i="41"/>
  <c r="K33" i="41"/>
  <c r="K31" i="41"/>
  <c r="M33" i="41"/>
  <c r="M31" i="41"/>
  <c r="M32" i="41"/>
  <c r="L33" i="41"/>
  <c r="L31" i="41"/>
  <c r="L32" i="41"/>
  <c r="B48" i="40" l="1"/>
  <c r="B39" i="40"/>
  <c r="G28" i="40"/>
  <c r="F28" i="40"/>
  <c r="E28" i="40"/>
  <c r="D28" i="40"/>
  <c r="C28" i="40"/>
  <c r="G27" i="40"/>
  <c r="F27" i="40"/>
  <c r="E27" i="40"/>
  <c r="D27" i="40"/>
  <c r="C27" i="40"/>
  <c r="G26" i="40"/>
  <c r="F26" i="40"/>
  <c r="E26" i="40"/>
  <c r="D26" i="40"/>
  <c r="C26" i="40"/>
  <c r="J25" i="40"/>
  <c r="G25" i="40"/>
  <c r="G35" i="40" s="1"/>
  <c r="F25" i="40"/>
  <c r="F34" i="40" s="1"/>
  <c r="E25" i="40"/>
  <c r="E35" i="40" s="1"/>
  <c r="D25" i="40"/>
  <c r="D35" i="40" s="1"/>
  <c r="C25" i="40"/>
  <c r="C35" i="40" s="1"/>
  <c r="G24" i="40"/>
  <c r="G42" i="40" s="1"/>
  <c r="F24" i="40"/>
  <c r="F42" i="40" s="1"/>
  <c r="E24" i="40"/>
  <c r="E42" i="40" s="1"/>
  <c r="D24" i="40"/>
  <c r="D42" i="40" s="1"/>
  <c r="C24" i="40"/>
  <c r="C42" i="40" s="1"/>
  <c r="G23" i="40"/>
  <c r="G41" i="40" s="1"/>
  <c r="F23" i="40"/>
  <c r="F41" i="40" s="1"/>
  <c r="E23" i="40"/>
  <c r="E41" i="40" s="1"/>
  <c r="D23" i="40"/>
  <c r="D41" i="40" s="1"/>
  <c r="C23" i="40"/>
  <c r="C41" i="40" s="1"/>
  <c r="G22" i="40"/>
  <c r="G40" i="40" s="1"/>
  <c r="F22" i="40"/>
  <c r="F40" i="40" s="1"/>
  <c r="E22" i="40"/>
  <c r="E40" i="40" s="1"/>
  <c r="D22" i="40"/>
  <c r="D40" i="40" s="1"/>
  <c r="C22" i="40"/>
  <c r="C40" i="40" s="1"/>
  <c r="G21" i="40"/>
  <c r="G39" i="40" s="1"/>
  <c r="F21" i="40"/>
  <c r="F30" i="40" s="1"/>
  <c r="E21" i="40"/>
  <c r="E30" i="40" s="1"/>
  <c r="D21" i="40"/>
  <c r="D39" i="40" s="1"/>
  <c r="C21" i="40"/>
  <c r="C39" i="40" s="1"/>
  <c r="B21" i="40"/>
  <c r="G17" i="40"/>
  <c r="G18" i="40" s="1"/>
  <c r="F17" i="40"/>
  <c r="F19" i="40" s="1"/>
  <c r="E17" i="40"/>
  <c r="E20" i="40" s="1"/>
  <c r="D17" i="40"/>
  <c r="D18" i="40" s="1"/>
  <c r="C17" i="40"/>
  <c r="C18" i="40" s="1"/>
  <c r="O16" i="40"/>
  <c r="N16" i="40"/>
  <c r="V26" i="40" s="1"/>
  <c r="M16" i="40"/>
  <c r="U26" i="40" s="1"/>
  <c r="L16" i="40"/>
  <c r="T26" i="40" s="1"/>
  <c r="K16" i="40"/>
  <c r="G16" i="40"/>
  <c r="F16" i="40"/>
  <c r="E16" i="40"/>
  <c r="D16" i="40"/>
  <c r="C16" i="40"/>
  <c r="O15" i="40"/>
  <c r="W25" i="40" s="1"/>
  <c r="N15" i="40"/>
  <c r="V25" i="40" s="1"/>
  <c r="M15" i="40"/>
  <c r="U25" i="40" s="1"/>
  <c r="L15" i="40"/>
  <c r="T25" i="40" s="1"/>
  <c r="K15" i="40"/>
  <c r="O13" i="40"/>
  <c r="W24" i="40" s="1"/>
  <c r="N13" i="40"/>
  <c r="V24" i="40" s="1"/>
  <c r="M13" i="40"/>
  <c r="U24" i="40" s="1"/>
  <c r="L13" i="40"/>
  <c r="T24" i="40" s="1"/>
  <c r="K13" i="40"/>
  <c r="O12" i="40"/>
  <c r="O18" i="40" s="1"/>
  <c r="N12" i="40"/>
  <c r="V23" i="40" s="1"/>
  <c r="M12" i="40"/>
  <c r="M17" i="40" s="1"/>
  <c r="J62" i="40" s="1"/>
  <c r="L12" i="40"/>
  <c r="L17" i="40" s="1"/>
  <c r="J61" i="40" s="1"/>
  <c r="K12" i="40"/>
  <c r="K18" i="40" s="1"/>
  <c r="J12" i="40"/>
  <c r="G12" i="40"/>
  <c r="G14" i="40" s="1"/>
  <c r="F12" i="40"/>
  <c r="F15" i="40" s="1"/>
  <c r="E12" i="40"/>
  <c r="E13" i="40" s="1"/>
  <c r="D12" i="40"/>
  <c r="D13" i="40" s="1"/>
  <c r="C12" i="40"/>
  <c r="C14" i="40" s="1"/>
  <c r="G11" i="40"/>
  <c r="F11" i="40"/>
  <c r="E11" i="40"/>
  <c r="D11" i="40"/>
  <c r="C11" i="40"/>
  <c r="O6" i="40"/>
  <c r="N6" i="40"/>
  <c r="M6" i="40"/>
  <c r="L6" i="40"/>
  <c r="K6" i="40"/>
  <c r="O5" i="40"/>
  <c r="N5" i="40"/>
  <c r="M5" i="40"/>
  <c r="L5" i="40"/>
  <c r="K5" i="40"/>
  <c r="O4" i="40"/>
  <c r="N4" i="40"/>
  <c r="M4" i="40"/>
  <c r="L4" i="40"/>
  <c r="K4" i="40"/>
  <c r="O3" i="40"/>
  <c r="O8" i="40" s="1"/>
  <c r="N3" i="40"/>
  <c r="N8" i="40" s="1"/>
  <c r="M3" i="40"/>
  <c r="M7" i="40" s="1"/>
  <c r="I62" i="40" s="1"/>
  <c r="L3" i="40"/>
  <c r="L8" i="40" s="1"/>
  <c r="K3" i="40"/>
  <c r="K8" i="40" s="1"/>
  <c r="J3" i="40"/>
  <c r="C44" i="40" l="1"/>
  <c r="C43" i="40"/>
  <c r="E49" i="40" s="1"/>
  <c r="M26" i="40" s="1"/>
  <c r="C37" i="40"/>
  <c r="C36" i="40"/>
  <c r="G36" i="40"/>
  <c r="N9" i="40"/>
  <c r="K22" i="40"/>
  <c r="K20" i="40"/>
  <c r="O20" i="40"/>
  <c r="D43" i="40"/>
  <c r="D44" i="40"/>
  <c r="E51" i="40"/>
  <c r="M28" i="40" s="1"/>
  <c r="D36" i="40"/>
  <c r="L10" i="40"/>
  <c r="L9" i="40"/>
  <c r="F31" i="40"/>
  <c r="V27" i="40"/>
  <c r="V28" i="40"/>
  <c r="G44" i="40"/>
  <c r="G43" i="40"/>
  <c r="E50" i="40"/>
  <c r="M27" i="40" s="1"/>
  <c r="K9" i="40"/>
  <c r="O9" i="40"/>
  <c r="E31" i="40"/>
  <c r="D49" i="40"/>
  <c r="L26" i="40" s="1"/>
  <c r="E38" i="40"/>
  <c r="E36" i="40"/>
  <c r="N7" i="40"/>
  <c r="I63" i="40" s="1"/>
  <c r="M8" i="40"/>
  <c r="F13" i="40"/>
  <c r="D14" i="40"/>
  <c r="C15" i="40"/>
  <c r="G15" i="40"/>
  <c r="N17" i="40"/>
  <c r="J63" i="40" s="1"/>
  <c r="E18" i="40"/>
  <c r="L18" i="40"/>
  <c r="C19" i="40"/>
  <c r="G19" i="40"/>
  <c r="F20" i="40"/>
  <c r="W23" i="40"/>
  <c r="E29" i="40"/>
  <c r="E32" i="40" s="1"/>
  <c r="C30" i="40"/>
  <c r="G30" i="40"/>
  <c r="C34" i="40"/>
  <c r="C38" i="40" s="1"/>
  <c r="G34" i="40"/>
  <c r="G38" i="40" s="1"/>
  <c r="F35" i="40"/>
  <c r="E39" i="40"/>
  <c r="K7" i="40"/>
  <c r="I60" i="40" s="1"/>
  <c r="O7" i="40"/>
  <c r="I64" i="40" s="1"/>
  <c r="C13" i="40"/>
  <c r="G13" i="40"/>
  <c r="E14" i="40"/>
  <c r="D15" i="40"/>
  <c r="K17" i="40"/>
  <c r="J60" i="40" s="1"/>
  <c r="O17" i="40"/>
  <c r="J64" i="40" s="1"/>
  <c r="F18" i="40"/>
  <c r="M18" i="40"/>
  <c r="D19" i="40"/>
  <c r="C20" i="40"/>
  <c r="G20" i="40"/>
  <c r="T23" i="40"/>
  <c r="F29" i="40"/>
  <c r="F32" i="40" s="1"/>
  <c r="D30" i="40"/>
  <c r="D34" i="40"/>
  <c r="D38" i="40" s="1"/>
  <c r="F39" i="40"/>
  <c r="L7" i="40"/>
  <c r="I61" i="40" s="1"/>
  <c r="F14" i="40"/>
  <c r="E15" i="40"/>
  <c r="N18" i="40"/>
  <c r="E19" i="40"/>
  <c r="D20" i="40"/>
  <c r="U23" i="40"/>
  <c r="C29" i="40"/>
  <c r="G29" i="40"/>
  <c r="E34" i="40"/>
  <c r="E37" i="40" s="1"/>
  <c r="D29" i="40"/>
  <c r="T28" i="40" l="1"/>
  <c r="T27" i="40"/>
  <c r="U28" i="40"/>
  <c r="U27" i="40"/>
  <c r="W27" i="40"/>
  <c r="W28" i="40"/>
  <c r="L20" i="40"/>
  <c r="L21" i="40"/>
  <c r="L22" i="40"/>
  <c r="F51" i="40"/>
  <c r="N28" i="40" s="1"/>
  <c r="G48" i="40"/>
  <c r="F33" i="40"/>
  <c r="D37" i="40"/>
  <c r="F50" i="40"/>
  <c r="N27" i="40" s="1"/>
  <c r="D48" i="40"/>
  <c r="O22" i="40"/>
  <c r="G37" i="40"/>
  <c r="D51" i="40"/>
  <c r="L28" i="40" s="1"/>
  <c r="C47" i="40"/>
  <c r="C46" i="40"/>
  <c r="C45" i="40"/>
  <c r="F48" i="40"/>
  <c r="F44" i="40"/>
  <c r="F43" i="40"/>
  <c r="M10" i="40"/>
  <c r="M9" i="40"/>
  <c r="O10" i="40"/>
  <c r="D47" i="40"/>
  <c r="D46" i="40"/>
  <c r="D45" i="40"/>
  <c r="D33" i="40"/>
  <c r="D31" i="40"/>
  <c r="D32" i="40"/>
  <c r="E48" i="40"/>
  <c r="E44" i="40"/>
  <c r="E43" i="40"/>
  <c r="G33" i="40"/>
  <c r="G31" i="40"/>
  <c r="G32" i="40"/>
  <c r="G50" i="40"/>
  <c r="O27" i="40" s="1"/>
  <c r="E33" i="40"/>
  <c r="K10" i="40"/>
  <c r="G51" i="40"/>
  <c r="O28" i="40" s="1"/>
  <c r="G49" i="40"/>
  <c r="O26" i="40" s="1"/>
  <c r="K21" i="40"/>
  <c r="N10" i="40"/>
  <c r="F49" i="40"/>
  <c r="N26" i="40" s="1"/>
  <c r="C51" i="40"/>
  <c r="K28" i="40" s="1"/>
  <c r="N22" i="40"/>
  <c r="N20" i="40"/>
  <c r="N21" i="40"/>
  <c r="M21" i="40"/>
  <c r="M22" i="40"/>
  <c r="M20" i="40"/>
  <c r="V31" i="40"/>
  <c r="V29" i="40"/>
  <c r="V30" i="40"/>
  <c r="F38" i="40"/>
  <c r="F37" i="40"/>
  <c r="F36" i="40"/>
  <c r="C33" i="40"/>
  <c r="C31" i="40"/>
  <c r="C32" i="40"/>
  <c r="C50" i="40"/>
  <c r="K27" i="40" s="1"/>
  <c r="G47" i="40"/>
  <c r="G46" i="40"/>
  <c r="G45" i="40"/>
  <c r="D50" i="40"/>
  <c r="L27" i="40" s="1"/>
  <c r="C49" i="40"/>
  <c r="K26" i="40" s="1"/>
  <c r="O21" i="40"/>
  <c r="C48" i="40"/>
  <c r="C53" i="40" l="1"/>
  <c r="C52" i="40"/>
  <c r="K25" i="40"/>
  <c r="E46" i="40"/>
  <c r="E45" i="40"/>
  <c r="E47" i="40"/>
  <c r="F45" i="40"/>
  <c r="F47" i="40"/>
  <c r="F46" i="40"/>
  <c r="D53" i="40"/>
  <c r="D52" i="40"/>
  <c r="L25" i="40"/>
  <c r="G53" i="40"/>
  <c r="G52" i="40"/>
  <c r="O25" i="40"/>
  <c r="U30" i="40"/>
  <c r="U31" i="40"/>
  <c r="U29" i="40"/>
  <c r="E53" i="40"/>
  <c r="E52" i="40"/>
  <c r="M25" i="40"/>
  <c r="F52" i="40"/>
  <c r="N25" i="40"/>
  <c r="F53" i="40"/>
  <c r="W31" i="40"/>
  <c r="W29" i="40"/>
  <c r="W30" i="40"/>
  <c r="T30" i="40"/>
  <c r="T31" i="40"/>
  <c r="T29" i="40"/>
  <c r="K29" i="40" l="1"/>
  <c r="K60" i="40" s="1"/>
  <c r="K30" i="40"/>
  <c r="F56" i="40"/>
  <c r="F55" i="40"/>
  <c r="F54" i="40"/>
  <c r="L30" i="40"/>
  <c r="L29" i="40"/>
  <c r="K61" i="40" s="1"/>
  <c r="N29" i="40"/>
  <c r="K63" i="40" s="1"/>
  <c r="N30" i="40"/>
  <c r="O29" i="40"/>
  <c r="K64" i="40" s="1"/>
  <c r="O30" i="40"/>
  <c r="D54" i="40"/>
  <c r="D56" i="40"/>
  <c r="D55" i="40"/>
  <c r="E56" i="40"/>
  <c r="E55" i="40"/>
  <c r="E54" i="40"/>
  <c r="M30" i="40"/>
  <c r="M29" i="40"/>
  <c r="K62" i="40" s="1"/>
  <c r="G55" i="40"/>
  <c r="G54" i="40"/>
  <c r="G56" i="40"/>
  <c r="C55" i="40"/>
  <c r="C54" i="40"/>
  <c r="C56" i="40"/>
  <c r="O33" i="40" l="1"/>
  <c r="O31" i="40"/>
  <c r="O32" i="40"/>
  <c r="M32" i="40"/>
  <c r="M33" i="40"/>
  <c r="M31" i="40"/>
  <c r="L32" i="40"/>
  <c r="L33" i="40"/>
  <c r="L31" i="40"/>
  <c r="K33" i="40"/>
  <c r="K31" i="40"/>
  <c r="K32" i="40"/>
  <c r="N33" i="40"/>
  <c r="N31" i="40"/>
  <c r="N32" i="40"/>
</calcChain>
</file>

<file path=xl/sharedStrings.xml><?xml version="1.0" encoding="utf-8"?>
<sst xmlns="http://schemas.openxmlformats.org/spreadsheetml/2006/main" count="624" uniqueCount="25">
  <si>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</si>
  <si>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</si>
  <si>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</si>
  <si>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</si>
  <si>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</si>
  <si>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</si>
  <si>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</si>
  <si>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</si>
  <si>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</si>
  <si>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</si>
  <si>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</si>
  <si>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</si>
  <si>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</si>
  <si>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</si>
  <si>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</si>
  <si>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</si>
  <si>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</si>
  <si>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</si>
  <si>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DATOS GENOTOXICIDAD (Radiacion UVB)</t>
  </si>
  <si>
    <t>NA</t>
  </si>
  <si>
    <t>Dosis de radiacion KJ/m2</t>
  </si>
  <si>
    <t>No radiacion</t>
  </si>
  <si>
    <t>C- no irradiado</t>
  </si>
  <si>
    <t>C.V (%)</t>
  </si>
  <si>
    <t xml:space="preserve">C.V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</si>
</sst>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39997558519241921"/>
        <bgColor indexed="3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7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165" fontId="1" fillId="9" borderId="2" xfId="0" applyNumberFormat="1" applyFont="1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67" fontId="1" fillId="9" borderId="2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'31-01-19'!$C$29:$G$29</c:f>
              <c:numCache>
                <c:formatCode>0.000</c:formatCode>
                <c:ptCount val="5"/>
                <c:pt idx="0">
                  <c:v>1.7418750000000001</c:v>
                </c:pt>
                <c:pt idx="1">
                  <c:v>11.071874999999999</c:v>
                </c:pt>
                <c:pt idx="2">
                  <c:v>20.337500000000002</c:v>
                </c:pt>
                <c:pt idx="3">
                  <c:v>16.001874999999998</c:v>
                </c:pt>
                <c:pt idx="4">
                  <c:v>14.0825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D-4A45-A592-DDCC4F5DF511}"/>
            </c:ext>
          </c:extLst>
        </c:ser>
        <c:ser>
          <c:idx val="2"/>
          <c:order val="1"/>
          <c:tx>
            <c:v>2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D-4A45-A592-DDCC4F5DF511}"/>
            </c:ext>
          </c:extLst>
        </c:ser>
        <c:ser>
          <c:idx val="0"/>
          <c:order val="2"/>
          <c:tx>
            <c:v>3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D-4A45-A592-DDCC4F5D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'31-01-19'!$C$175:$G$175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DD-4A45-A592-DDCC4F5DF511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'14-02-19'!$C$34:$G$34</c:f>
              <c:numCache>
                <c:formatCode>0.000</c:formatCode>
                <c:ptCount val="5"/>
                <c:pt idx="0">
                  <c:v>-0.22625000000000001</c:v>
                </c:pt>
                <c:pt idx="1">
                  <c:v>2.7006250000000001</c:v>
                </c:pt>
                <c:pt idx="2">
                  <c:v>2.875</c:v>
                </c:pt>
                <c:pt idx="3">
                  <c:v>1.9937500000000001</c:v>
                </c:pt>
                <c:pt idx="4">
                  <c:v>2.2650000000000001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1-4EE7-A152-E7B5E4BDCC5B}"/>
            </c:ext>
          </c:extLst>
        </c:ser>
        <c:ser>
          <c:idx val="2"/>
          <c:order val="1"/>
          <c:tx>
            <c:v>2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1-4EE7-A152-E7B5E4BDCC5B}"/>
            </c:ext>
          </c:extLst>
        </c:ser>
        <c:ser>
          <c:idx val="0"/>
          <c:order val="2"/>
          <c:tx>
            <c:v>3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1-4EE7-A152-E7B5E4BDC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'14-02-19'!$C$178:$G$178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E1-4EE7-A152-E7B5E4BDCC5B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-43.774970179801699</c:v>
                </c:pt>
                <c:pt idx="2">
                  <c:v>-52.507271592925449</c:v>
                </c:pt>
                <c:pt idx="3">
                  <c:v>-80.288563082499209</c:v>
                </c:pt>
                <c:pt idx="4">
                  <c:v>-69.301943741041541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3-4210-8E7E-F50E6369E74F}"/>
            </c:ext>
          </c:extLst>
        </c:ser>
        <c:ser>
          <c:idx val="2"/>
          <c:order val="1"/>
          <c:tx>
            <c:v>2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3-4210-8E7E-F50E6369E74F}"/>
            </c:ext>
          </c:extLst>
        </c:ser>
        <c:ser>
          <c:idx val="0"/>
          <c:order val="2"/>
          <c:tx>
            <c:v>3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3-4210-8E7E-F50E6369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'14-02-19'!$C$192:$G$192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43-4210-8E7E-F50E6369E74F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'14-02-19'!$I$59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'14-02-19'!$I$60:$I$64</c:f>
              <c:numCache>
                <c:formatCode>0.000</c:formatCode>
                <c:ptCount val="5"/>
                <c:pt idx="0">
                  <c:v>2.375E-2</c:v>
                </c:pt>
                <c:pt idx="1">
                  <c:v>10.66375</c:v>
                </c:pt>
                <c:pt idx="2">
                  <c:v>13.605</c:v>
                </c:pt>
                <c:pt idx="3">
                  <c:v>14.427500000000002</c:v>
                </c:pt>
                <c:pt idx="4">
                  <c:v>14.148125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7-47DE-875F-EA4718B7928E}"/>
            </c:ext>
          </c:extLst>
        </c:ser>
        <c:ser>
          <c:idx val="1"/>
          <c:order val="1"/>
          <c:tx>
            <c:strRef>
              <c:f>'14-02-19'!$J$59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'14-02-19'!$J$60:$J$64</c:f>
              <c:numCache>
                <c:formatCode>0.000</c:formatCode>
                <c:ptCount val="5"/>
                <c:pt idx="0">
                  <c:v>-0.22625000000000001</c:v>
                </c:pt>
                <c:pt idx="1">
                  <c:v>2.7006250000000001</c:v>
                </c:pt>
                <c:pt idx="2">
                  <c:v>2.875</c:v>
                </c:pt>
                <c:pt idx="3">
                  <c:v>1.9937500000000001</c:v>
                </c:pt>
                <c:pt idx="4">
                  <c:v>2.2650000000000001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7-47DE-875F-EA4718B7928E}"/>
            </c:ext>
          </c:extLst>
        </c:ser>
        <c:ser>
          <c:idx val="2"/>
          <c:order val="2"/>
          <c:tx>
            <c:strRef>
              <c:f>'14-02-19'!$K$59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'14-02-19'!$K$60:$K$64</c:f>
              <c:numCache>
                <c:formatCode>0.0</c:formatCode>
                <c:ptCount val="5"/>
                <c:pt idx="0">
                  <c:v>1</c:v>
                </c:pt>
                <c:pt idx="1">
                  <c:v>-43.774970179801699</c:v>
                </c:pt>
                <c:pt idx="2">
                  <c:v>-52.507271592925449</c:v>
                </c:pt>
                <c:pt idx="3">
                  <c:v>-80.288563082499209</c:v>
                </c:pt>
                <c:pt idx="4">
                  <c:v>-69.301943741041541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7-47DE-875F-EA4718B7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'20-02-19'!$C$29:$G$29</c:f>
              <c:numCache>
                <c:formatCode>0.000</c:formatCode>
                <c:ptCount val="5"/>
                <c:pt idx="0">
                  <c:v>1.2237500000000001</c:v>
                </c:pt>
                <c:pt idx="1">
                  <c:v>6.2074999999999996</c:v>
                </c:pt>
                <c:pt idx="2">
                  <c:v>8.375</c:v>
                </c:pt>
                <c:pt idx="3">
                  <c:v>10.209375</c:v>
                </c:pt>
                <c:pt idx="4">
                  <c:v>6.5481249999999998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A-47AB-878B-5E2CDBE9CE74}"/>
            </c:ext>
          </c:extLst>
        </c:ser>
        <c:ser>
          <c:idx val="2"/>
          <c:order val="1"/>
          <c:tx>
            <c:v>2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A-47AB-878B-5E2CDBE9CE74}"/>
            </c:ext>
          </c:extLst>
        </c:ser>
        <c:ser>
          <c:idx val="0"/>
          <c:order val="2"/>
          <c:tx>
            <c:v>3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A-47AB-878B-5E2CDBE9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'20-02-19'!$C$175:$G$175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9A-47AB-878B-5E2CDBE9CE74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'20-02-19'!$C$34:$G$34</c:f>
              <c:numCache>
                <c:formatCode>0.000</c:formatCode>
                <c:ptCount val="5"/>
                <c:pt idx="0">
                  <c:v>2.9893749999999999</c:v>
                </c:pt>
                <c:pt idx="1">
                  <c:v>2.3131249999999999</c:v>
                </c:pt>
                <c:pt idx="2">
                  <c:v>2.7943749999999996</c:v>
                </c:pt>
                <c:pt idx="3">
                  <c:v>2.038125</c:v>
                </c:pt>
                <c:pt idx="4">
                  <c:v>1.7112500000000002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B-4D92-9750-09189FC8E1E5}"/>
            </c:ext>
          </c:extLst>
        </c:ser>
        <c:ser>
          <c:idx val="2"/>
          <c:order val="1"/>
          <c:tx>
            <c:v>2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B-4D92-9750-09189FC8E1E5}"/>
            </c:ext>
          </c:extLst>
        </c:ser>
        <c:ser>
          <c:idx val="0"/>
          <c:order val="2"/>
          <c:tx>
            <c:v>3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B-4D92-9750-09189FC8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'20-02-19'!$C$178:$G$178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8B-4D92-9750-09189FC8E1E5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'20-02-19'!$C$52:$G$52</c:f>
              <c:numCache>
                <c:formatCode>0.0</c:formatCode>
                <c:ptCount val="5"/>
                <c:pt idx="0">
                  <c:v>1</c:v>
                </c:pt>
                <c:pt idx="1">
                  <c:v>6.5597552890457695</c:v>
                </c:pt>
                <c:pt idx="2">
                  <c:v>7.1804214918561131</c:v>
                </c:pt>
                <c:pt idx="3">
                  <c:v>11.894473998613563</c:v>
                </c:pt>
                <c:pt idx="4">
                  <c:v>9.2927557175843898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4A46-873A-F44917C6045F}"/>
            </c:ext>
          </c:extLst>
        </c:ser>
        <c:ser>
          <c:idx val="2"/>
          <c:order val="1"/>
          <c:tx>
            <c:v>2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C-4A46-873A-F44917C6045F}"/>
            </c:ext>
          </c:extLst>
        </c:ser>
        <c:ser>
          <c:idx val="0"/>
          <c:order val="2"/>
          <c:tx>
            <c:v>3</c:v>
          </c:tx>
          <c:cat>
            <c:strRef>
              <c:f>'20-02-19'!$C$2:$G$2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4A46-873A-F44917C6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'20-02-19'!$C$192:$G$192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1C-4A46-873A-F44917C6045F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'20-02-19'!$I$59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'20-02-19'!$I$60:$I$64</c:f>
              <c:numCache>
                <c:formatCode>0.000</c:formatCode>
                <c:ptCount val="5"/>
                <c:pt idx="0">
                  <c:v>1.2237500000000001</c:v>
                </c:pt>
                <c:pt idx="1">
                  <c:v>6.2074999999999996</c:v>
                </c:pt>
                <c:pt idx="2">
                  <c:v>8.375</c:v>
                </c:pt>
                <c:pt idx="3">
                  <c:v>10.209375</c:v>
                </c:pt>
                <c:pt idx="4">
                  <c:v>6.5481249999999998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AD8-B983-19981D205F18}"/>
            </c:ext>
          </c:extLst>
        </c:ser>
        <c:ser>
          <c:idx val="1"/>
          <c:order val="1"/>
          <c:tx>
            <c:strRef>
              <c:f>'20-02-19'!$J$59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'20-02-19'!$J$60:$J$64</c:f>
              <c:numCache>
                <c:formatCode>0.000</c:formatCode>
                <c:ptCount val="5"/>
                <c:pt idx="0">
                  <c:v>2.9893749999999999</c:v>
                </c:pt>
                <c:pt idx="1">
                  <c:v>2.3131249999999999</c:v>
                </c:pt>
                <c:pt idx="2">
                  <c:v>2.7943749999999996</c:v>
                </c:pt>
                <c:pt idx="3">
                  <c:v>2.038125</c:v>
                </c:pt>
                <c:pt idx="4">
                  <c:v>1.7112500000000002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AD8-B983-19981D205F18}"/>
            </c:ext>
          </c:extLst>
        </c:ser>
        <c:ser>
          <c:idx val="2"/>
          <c:order val="2"/>
          <c:tx>
            <c:strRef>
              <c:f>'20-02-19'!$K$59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'20-02-19'!$K$60:$K$64</c:f>
              <c:numCache>
                <c:formatCode>0.0</c:formatCode>
                <c:ptCount val="5"/>
                <c:pt idx="0">
                  <c:v>1</c:v>
                </c:pt>
                <c:pt idx="1">
                  <c:v>6.5597552890457695</c:v>
                </c:pt>
                <c:pt idx="2">
                  <c:v>7.1804214918561131</c:v>
                </c:pt>
                <c:pt idx="3">
                  <c:v>11.894473998613563</c:v>
                </c:pt>
                <c:pt idx="4">
                  <c:v>9.2927557175843898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AD8-B983-19981D20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'21-02-19'!$C$29:$G$29</c:f>
              <c:numCache>
                <c:formatCode>0.000</c:formatCode>
                <c:ptCount val="5"/>
                <c:pt idx="0">
                  <c:v>1.5006249999999999</c:v>
                </c:pt>
                <c:pt idx="1">
                  <c:v>6.2393749999999999</c:v>
                </c:pt>
                <c:pt idx="2">
                  <c:v>11.352499999999999</c:v>
                </c:pt>
                <c:pt idx="3">
                  <c:v>10.6325</c:v>
                </c:pt>
                <c:pt idx="4">
                  <c:v>8.4406249999999989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F-48E9-933E-43B0FFA6B7A1}"/>
            </c:ext>
          </c:extLst>
        </c:ser>
        <c:ser>
          <c:idx val="2"/>
          <c:order val="1"/>
          <c:tx>
            <c:v>2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F-48E9-933E-43B0FFA6B7A1}"/>
            </c:ext>
          </c:extLst>
        </c:ser>
        <c:ser>
          <c:idx val="0"/>
          <c:order val="2"/>
          <c:tx>
            <c:v>3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F-48E9-933E-43B0FFA6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'21-02-19'!$C$175:$G$175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1F-48E9-933E-43B0FFA6B7A1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'21-02-19'!$C$34:$G$34</c:f>
              <c:numCache>
                <c:formatCode>0.000</c:formatCode>
                <c:ptCount val="5"/>
                <c:pt idx="0">
                  <c:v>2.2725</c:v>
                </c:pt>
                <c:pt idx="1">
                  <c:v>2.4325000000000001</c:v>
                </c:pt>
                <c:pt idx="2">
                  <c:v>1.7356250000000002</c:v>
                </c:pt>
                <c:pt idx="3">
                  <c:v>1.8418749999999999</c:v>
                </c:pt>
                <c:pt idx="4">
                  <c:v>1.57375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6-4B03-8662-F51463EC72BE}"/>
            </c:ext>
          </c:extLst>
        </c:ser>
        <c:ser>
          <c:idx val="2"/>
          <c:order val="1"/>
          <c:tx>
            <c:v>2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6-4B03-8662-F51463EC72BE}"/>
            </c:ext>
          </c:extLst>
        </c:ser>
        <c:ser>
          <c:idx val="0"/>
          <c:order val="2"/>
          <c:tx>
            <c:v>3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6-4B03-8662-F51463EC7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'21-02-19'!$C$178:$G$178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06-4B03-8662-F51463EC72BE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'21-02-19'!$C$52:$G$52</c:f>
              <c:numCache>
                <c:formatCode>0.0</c:formatCode>
                <c:ptCount val="5"/>
                <c:pt idx="0">
                  <c:v>1</c:v>
                </c:pt>
                <c:pt idx="1">
                  <c:v>3.6998384332115015</c:v>
                </c:pt>
                <c:pt idx="2">
                  <c:v>9.5439501993391644</c:v>
                </c:pt>
                <c:pt idx="3">
                  <c:v>8.6531873711738854</c:v>
                </c:pt>
                <c:pt idx="4">
                  <c:v>7.7604747557090858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4BA6-84B0-8C69738A0473}"/>
            </c:ext>
          </c:extLst>
        </c:ser>
        <c:ser>
          <c:idx val="2"/>
          <c:order val="1"/>
          <c:tx>
            <c:v>2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BA6-84B0-8C69738A0473}"/>
            </c:ext>
          </c:extLst>
        </c:ser>
        <c:ser>
          <c:idx val="0"/>
          <c:order val="2"/>
          <c:tx>
            <c:v>3</c:v>
          </c:tx>
          <c:cat>
            <c:strRef>
              <c:f>'21-02-19'!$C$2:$G$2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4BA6-84B0-8C69738A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'21-02-19'!$C$192:$G$192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E7-4BA6-84B0-8C69738A0473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'31-01-19'!$C$34:$G$34</c:f>
              <c:numCache>
                <c:formatCode>0.000</c:formatCode>
                <c:ptCount val="5"/>
                <c:pt idx="0">
                  <c:v>1.7112500000000002</c:v>
                </c:pt>
                <c:pt idx="1">
                  <c:v>0.73312500000000003</c:v>
                </c:pt>
                <c:pt idx="2">
                  <c:v>0.75750000000000006</c:v>
                </c:pt>
                <c:pt idx="3">
                  <c:v>0.49999999999999994</c:v>
                </c:pt>
                <c:pt idx="4">
                  <c:v>0.54937499999999995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E-47AC-A38D-9E6E2A0C6119}"/>
            </c:ext>
          </c:extLst>
        </c:ser>
        <c:ser>
          <c:idx val="2"/>
          <c:order val="1"/>
          <c:tx>
            <c:v>2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E-47AC-A38D-9E6E2A0C6119}"/>
            </c:ext>
          </c:extLst>
        </c:ser>
        <c:ser>
          <c:idx val="0"/>
          <c:order val="2"/>
          <c:tx>
            <c:v>3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E-47AC-A38D-9E6E2A0C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'31-01-19'!$C$178:$G$178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3E-47AC-A38D-9E6E2A0C6119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'21-02-19'!$I$59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'21-02-19'!$I$60:$I$64</c:f>
              <c:numCache>
                <c:formatCode>0.000</c:formatCode>
                <c:ptCount val="5"/>
                <c:pt idx="0">
                  <c:v>1.5006249999999999</c:v>
                </c:pt>
                <c:pt idx="1">
                  <c:v>6.2393749999999999</c:v>
                </c:pt>
                <c:pt idx="2">
                  <c:v>11.352499999999999</c:v>
                </c:pt>
                <c:pt idx="3">
                  <c:v>10.6325</c:v>
                </c:pt>
                <c:pt idx="4">
                  <c:v>8.4406249999999989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D07-BE37-61737DB4C2EA}"/>
            </c:ext>
          </c:extLst>
        </c:ser>
        <c:ser>
          <c:idx val="1"/>
          <c:order val="1"/>
          <c:tx>
            <c:strRef>
              <c:f>'21-02-19'!$J$59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'21-02-19'!$J$60:$J$64</c:f>
              <c:numCache>
                <c:formatCode>0.000</c:formatCode>
                <c:ptCount val="5"/>
                <c:pt idx="0">
                  <c:v>2.2725</c:v>
                </c:pt>
                <c:pt idx="1">
                  <c:v>2.4325000000000001</c:v>
                </c:pt>
                <c:pt idx="2">
                  <c:v>1.7356250000000002</c:v>
                </c:pt>
                <c:pt idx="3">
                  <c:v>1.8418749999999999</c:v>
                </c:pt>
                <c:pt idx="4">
                  <c:v>1.57375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D07-BE37-61737DB4C2EA}"/>
            </c:ext>
          </c:extLst>
        </c:ser>
        <c:ser>
          <c:idx val="2"/>
          <c:order val="2"/>
          <c:tx>
            <c:strRef>
              <c:f>'21-02-19'!$K$59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'21-02-19'!$K$60:$K$64</c:f>
              <c:numCache>
                <c:formatCode>0.0</c:formatCode>
                <c:ptCount val="5"/>
                <c:pt idx="0">
                  <c:v>1</c:v>
                </c:pt>
                <c:pt idx="1">
                  <c:v>3.6998384332115015</c:v>
                </c:pt>
                <c:pt idx="2">
                  <c:v>9.5439501993391644</c:v>
                </c:pt>
                <c:pt idx="3">
                  <c:v>8.6531873711738854</c:v>
                </c:pt>
                <c:pt idx="4">
                  <c:v>7.7604747557090858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1-4D07-BE37-61737DB4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'24-02-19'!$C$29:$G$29</c:f>
              <c:numCache>
                <c:formatCode>0.000</c:formatCode>
                <c:ptCount val="5"/>
                <c:pt idx="0">
                  <c:v>0.59187500000000004</c:v>
                </c:pt>
                <c:pt idx="1">
                  <c:v>0.635625</c:v>
                </c:pt>
                <c:pt idx="2">
                  <c:v>0.81562499999999993</c:v>
                </c:pt>
                <c:pt idx="3">
                  <c:v>0.67</c:v>
                </c:pt>
                <c:pt idx="4">
                  <c:v>0.71062499999999995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1-456C-9244-00346399821E}"/>
            </c:ext>
          </c:extLst>
        </c:ser>
        <c:ser>
          <c:idx val="2"/>
          <c:order val="1"/>
          <c:tx>
            <c:v>2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1-456C-9244-00346399821E}"/>
            </c:ext>
          </c:extLst>
        </c:ser>
        <c:ser>
          <c:idx val="0"/>
          <c:order val="2"/>
          <c:tx>
            <c:v>3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1-456C-9244-00346399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'24-02-19'!$C$175:$G$175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31-456C-9244-00346399821E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'24-02-19'!$C$34:$G$34</c:f>
              <c:numCache>
                <c:formatCode>0.000</c:formatCode>
                <c:ptCount val="5"/>
                <c:pt idx="0">
                  <c:v>-0.18000000000000033</c:v>
                </c:pt>
                <c:pt idx="1">
                  <c:v>-0.13812500000000028</c:v>
                </c:pt>
                <c:pt idx="2">
                  <c:v>-2.0000000000000351E-2</c:v>
                </c:pt>
                <c:pt idx="3">
                  <c:v>0.21687499999999987</c:v>
                </c:pt>
                <c:pt idx="4">
                  <c:v>-1.7500000000000314E-2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3-43FB-8139-80A68321F1ED}"/>
            </c:ext>
          </c:extLst>
        </c:ser>
        <c:ser>
          <c:idx val="2"/>
          <c:order val="1"/>
          <c:tx>
            <c:v>2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3-43FB-8139-80A68321F1ED}"/>
            </c:ext>
          </c:extLst>
        </c:ser>
        <c:ser>
          <c:idx val="0"/>
          <c:order val="2"/>
          <c:tx>
            <c:v>3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3-43FB-8139-80A68321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'24-02-19'!$C$178:$G$178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93-43FB-8139-80A68321F1ED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-0.15291359536194876</c:v>
                </c:pt>
                <c:pt idx="2">
                  <c:v>2.6670227073760775</c:v>
                </c:pt>
                <c:pt idx="3">
                  <c:v>0.84408315493953556</c:v>
                </c:pt>
                <c:pt idx="4">
                  <c:v>1.2320814649694207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21C-A24D-1A81DC7D01C7}"/>
            </c:ext>
          </c:extLst>
        </c:ser>
        <c:ser>
          <c:idx val="2"/>
          <c:order val="1"/>
          <c:tx>
            <c:v>2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8-421C-A24D-1A81DC7D01C7}"/>
            </c:ext>
          </c:extLst>
        </c:ser>
        <c:ser>
          <c:idx val="0"/>
          <c:order val="2"/>
          <c:tx>
            <c:v>3</c:v>
          </c:tx>
          <c:cat>
            <c:strRef>
              <c:f>'24-02-19'!$C$2:$G$2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8-421C-A24D-1A81DC7D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'24-02-19'!$C$192:$G$192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B8-421C-A24D-1A81DC7D01C7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'24-02-19'!$I$59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'24-02-19'!$H$59:$H$63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'24-02-19'!$I$60:$I$64</c:f>
              <c:numCache>
                <c:formatCode>0.000</c:formatCode>
                <c:ptCount val="5"/>
                <c:pt idx="0">
                  <c:v>0.59187500000000004</c:v>
                </c:pt>
                <c:pt idx="1">
                  <c:v>0.635625</c:v>
                </c:pt>
                <c:pt idx="2">
                  <c:v>0.81562499999999993</c:v>
                </c:pt>
                <c:pt idx="3">
                  <c:v>0.67</c:v>
                </c:pt>
                <c:pt idx="4">
                  <c:v>0.71062499999999995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6D0-8BDB-137003DDE9E4}"/>
            </c:ext>
          </c:extLst>
        </c:ser>
        <c:ser>
          <c:idx val="1"/>
          <c:order val="1"/>
          <c:tx>
            <c:strRef>
              <c:f>'24-02-19'!$J$59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'24-02-19'!$J$60:$J$64</c:f>
              <c:numCache>
                <c:formatCode>0.000</c:formatCode>
                <c:ptCount val="5"/>
                <c:pt idx="0">
                  <c:v>-0.18000000000000033</c:v>
                </c:pt>
                <c:pt idx="1">
                  <c:v>-0.13812500000000028</c:v>
                </c:pt>
                <c:pt idx="2">
                  <c:v>-2.0000000000000351E-2</c:v>
                </c:pt>
                <c:pt idx="3">
                  <c:v>0.21687499999999987</c:v>
                </c:pt>
                <c:pt idx="4">
                  <c:v>-1.7500000000000314E-2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A-46D0-8BDB-137003DDE9E4}"/>
            </c:ext>
          </c:extLst>
        </c:ser>
        <c:ser>
          <c:idx val="2"/>
          <c:order val="2"/>
          <c:tx>
            <c:strRef>
              <c:f>'24-02-19'!$K$59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'24-02-19'!$K$60:$K$64</c:f>
              <c:numCache>
                <c:formatCode>0.0</c:formatCode>
                <c:ptCount val="5"/>
                <c:pt idx="0">
                  <c:v>1</c:v>
                </c:pt>
                <c:pt idx="1">
                  <c:v>-0.15291359536194876</c:v>
                </c:pt>
                <c:pt idx="2">
                  <c:v>2.6670227073760775</c:v>
                </c:pt>
                <c:pt idx="3">
                  <c:v>0.84408315493953556</c:v>
                </c:pt>
                <c:pt idx="4">
                  <c:v>1.2320814649694207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A-46D0-8BDB-137003DD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'07-03-19'!$C$29:$G$29</c:f>
              <c:numCache>
                <c:formatCode>0.000</c:formatCode>
                <c:ptCount val="5"/>
                <c:pt idx="0">
                  <c:v>0.62062499999999998</c:v>
                </c:pt>
                <c:pt idx="1">
                  <c:v>3.9956250000000004</c:v>
                </c:pt>
                <c:pt idx="2">
                  <c:v>5.2050000000000001</c:v>
                </c:pt>
                <c:pt idx="3">
                  <c:v>4.7262500000000003</c:v>
                </c:pt>
                <c:pt idx="4">
                  <c:v>4.7450000000000001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B-428A-9F76-46E11C73B051}"/>
            </c:ext>
          </c:extLst>
        </c:ser>
        <c:ser>
          <c:idx val="2"/>
          <c:order val="1"/>
          <c:tx>
            <c:v>2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B-428A-9F76-46E11C73B051}"/>
            </c:ext>
          </c:extLst>
        </c:ser>
        <c:ser>
          <c:idx val="0"/>
          <c:order val="2"/>
          <c:tx>
            <c:v>3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B-428A-9F76-46E11C73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'07-03-19'!$C$175:$G$175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6B-428A-9F76-46E11C73B051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'07-03-19'!$C$34:$G$34</c:f>
              <c:numCache>
                <c:formatCode>0.000</c:formatCode>
                <c:ptCount val="5"/>
                <c:pt idx="0">
                  <c:v>1.0000000000000101E-2</c:v>
                </c:pt>
                <c:pt idx="1">
                  <c:v>4.6249999999999999E-2</c:v>
                </c:pt>
                <c:pt idx="2">
                  <c:v>-1.6250000000000018E-2</c:v>
                </c:pt>
                <c:pt idx="3">
                  <c:v>-4.4999999999999894E-2</c:v>
                </c:pt>
                <c:pt idx="4">
                  <c:v>-4.4374999999999991E-2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4D-8F0A-E260CC659DD5}"/>
            </c:ext>
          </c:extLst>
        </c:ser>
        <c:ser>
          <c:idx val="2"/>
          <c:order val="1"/>
          <c:tx>
            <c:v>2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7-474D-8F0A-E260CC659DD5}"/>
            </c:ext>
          </c:extLst>
        </c:ser>
        <c:ser>
          <c:idx val="0"/>
          <c:order val="2"/>
          <c:tx>
            <c:v>3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7-474D-8F0A-E260CC65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'07-03-19'!$C$178:$G$178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27-474D-8F0A-E260CC659DD5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'07-03-19'!$C$52:$G$52</c:f>
              <c:numCache>
                <c:formatCode>0.0</c:formatCode>
                <c:ptCount val="5"/>
                <c:pt idx="0">
                  <c:v>1.0000000000000002</c:v>
                </c:pt>
                <c:pt idx="1">
                  <c:v>2.1630930785792168</c:v>
                </c:pt>
                <c:pt idx="2">
                  <c:v>4.2752260619285432</c:v>
                </c:pt>
                <c:pt idx="3">
                  <c:v>1.5802379838590539</c:v>
                </c:pt>
                <c:pt idx="4">
                  <c:v>-4.8565290603962001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0-4A3D-A0DC-2C139AE19DF4}"/>
            </c:ext>
          </c:extLst>
        </c:ser>
        <c:ser>
          <c:idx val="2"/>
          <c:order val="1"/>
          <c:tx>
            <c:v>2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0-4A3D-A0DC-2C139AE19DF4}"/>
            </c:ext>
          </c:extLst>
        </c:ser>
        <c:ser>
          <c:idx val="0"/>
          <c:order val="2"/>
          <c:tx>
            <c:v>3</c:v>
          </c:tx>
          <c:cat>
            <c:strRef>
              <c:f>'07-03-19'!$C$2:$G$2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0-4A3D-A0DC-2C139AE1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'07-03-19'!$C$192:$G$192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940-4A3D-A0DC-2C139AE19DF4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'07-03-19'!$I$59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'07-03-19'!$H$59:$H$63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'07-03-19'!$I$60:$I$64</c:f>
              <c:numCache>
                <c:formatCode>0.000</c:formatCode>
                <c:ptCount val="5"/>
                <c:pt idx="0">
                  <c:v>0.62062499999999998</c:v>
                </c:pt>
                <c:pt idx="1">
                  <c:v>3.9956250000000004</c:v>
                </c:pt>
                <c:pt idx="2">
                  <c:v>5.2050000000000001</c:v>
                </c:pt>
                <c:pt idx="3">
                  <c:v>4.7262500000000003</c:v>
                </c:pt>
                <c:pt idx="4">
                  <c:v>4.7450000000000001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600-BCCC-F93918E681F1}"/>
            </c:ext>
          </c:extLst>
        </c:ser>
        <c:ser>
          <c:idx val="1"/>
          <c:order val="1"/>
          <c:tx>
            <c:strRef>
              <c:f>'07-03-19'!$J$59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'07-03-19'!$J$60:$J$64</c:f>
              <c:numCache>
                <c:formatCode>0.000</c:formatCode>
                <c:ptCount val="5"/>
                <c:pt idx="0">
                  <c:v>1.0000000000000101E-2</c:v>
                </c:pt>
                <c:pt idx="1">
                  <c:v>4.6249999999999999E-2</c:v>
                </c:pt>
                <c:pt idx="2">
                  <c:v>-1.6250000000000018E-2</c:v>
                </c:pt>
                <c:pt idx="3">
                  <c:v>-4.4999999999999894E-2</c:v>
                </c:pt>
                <c:pt idx="4">
                  <c:v>-4.4374999999999991E-2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9-4600-BCCC-F93918E681F1}"/>
            </c:ext>
          </c:extLst>
        </c:ser>
        <c:ser>
          <c:idx val="2"/>
          <c:order val="2"/>
          <c:tx>
            <c:strRef>
              <c:f>'07-03-19'!$K$59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'07-03-19'!$K$60:$K$64</c:f>
              <c:numCache>
                <c:formatCode>0.0</c:formatCode>
                <c:ptCount val="5"/>
                <c:pt idx="0">
                  <c:v>1.0000000000000002</c:v>
                </c:pt>
                <c:pt idx="1">
                  <c:v>2.1630930785792168</c:v>
                </c:pt>
                <c:pt idx="2">
                  <c:v>4.2752260619285432</c:v>
                </c:pt>
                <c:pt idx="3">
                  <c:v>1.5802379838590539</c:v>
                </c:pt>
                <c:pt idx="4">
                  <c:v>-4.8565290603962001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9-4600-BCCC-F93918E6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'10-05-19'!$C$29:$G$29</c:f>
              <c:numCache>
                <c:formatCode>0.000</c:formatCode>
                <c:ptCount val="5"/>
                <c:pt idx="0">
                  <c:v>0.60000000000000009</c:v>
                </c:pt>
                <c:pt idx="1">
                  <c:v>5.2756249999999998</c:v>
                </c:pt>
                <c:pt idx="2">
                  <c:v>5.9512499999999999</c:v>
                </c:pt>
                <c:pt idx="3">
                  <c:v>6.8862499999999995</c:v>
                </c:pt>
                <c:pt idx="4">
                  <c:v>7.3537499999999998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5-4C19-922D-8AC60AB616DF}"/>
            </c:ext>
          </c:extLst>
        </c:ser>
        <c:ser>
          <c:idx val="2"/>
          <c:order val="1"/>
          <c:tx>
            <c:v>2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5-4C19-922D-8AC60AB616DF}"/>
            </c:ext>
          </c:extLst>
        </c:ser>
        <c:ser>
          <c:idx val="0"/>
          <c:order val="2"/>
          <c:tx>
            <c:v>3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5-4C19-922D-8AC60AB6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'10-05-19'!$C$175:$G$175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05-4C19-922D-8AC60AB616DF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'31-01-19'!$C$52:$G$52</c:f>
              <c:numCache>
                <c:formatCode>0.0</c:formatCode>
                <c:ptCount val="5"/>
                <c:pt idx="0">
                  <c:v>1</c:v>
                </c:pt>
                <c:pt idx="1">
                  <c:v>26.996088747040073</c:v>
                </c:pt>
                <c:pt idx="2">
                  <c:v>19.355001519688077</c:v>
                </c:pt>
                <c:pt idx="3">
                  <c:v>13.67693870880929</c:v>
                </c:pt>
                <c:pt idx="4">
                  <c:v>13.999844956907069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A-4C0B-A668-BAA4C66C6844}"/>
            </c:ext>
          </c:extLst>
        </c:ser>
        <c:ser>
          <c:idx val="2"/>
          <c:order val="1"/>
          <c:tx>
            <c:v>2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A-4C0B-A668-BAA4C66C6844}"/>
            </c:ext>
          </c:extLst>
        </c:ser>
        <c:ser>
          <c:idx val="0"/>
          <c:order val="2"/>
          <c:tx>
            <c:v>3</c:v>
          </c:tx>
          <c:cat>
            <c:strRef>
              <c:f>'31-01-19'!$C$2:$G$2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A-4C0B-A668-BAA4C66C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'31-01-19'!$C$192:$G$192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06A-4C0B-A668-BAA4C66C6844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'10-05-19'!$C$34:$G$34</c:f>
              <c:numCache>
                <c:formatCode>0.000</c:formatCode>
                <c:ptCount val="5"/>
                <c:pt idx="0">
                  <c:v>3.5624999999999921E-2</c:v>
                </c:pt>
                <c:pt idx="1">
                  <c:v>6.6250000000000003E-2</c:v>
                </c:pt>
                <c:pt idx="2">
                  <c:v>0.15312500000000007</c:v>
                </c:pt>
                <c:pt idx="3">
                  <c:v>0.52187499999999998</c:v>
                </c:pt>
                <c:pt idx="4">
                  <c:v>2.562500000000004E-2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1-4E15-A5A9-77C149F7E7AF}"/>
            </c:ext>
          </c:extLst>
        </c:ser>
        <c:ser>
          <c:idx val="2"/>
          <c:order val="1"/>
          <c:tx>
            <c:v>2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1-4E15-A5A9-77C149F7E7AF}"/>
            </c:ext>
          </c:extLst>
        </c:ser>
        <c:ser>
          <c:idx val="0"/>
          <c:order val="2"/>
          <c:tx>
            <c:v>3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1-4E15-A5A9-77C149F7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'10-05-19'!$C$178:$G$178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F1-4E15-A5A9-77C149F7E7AF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'10-05-19'!$C$52:$G$52</c:f>
              <c:numCache>
                <c:formatCode>0.0</c:formatCode>
                <c:ptCount val="5"/>
                <c:pt idx="0">
                  <c:v>0.99999999999999978</c:v>
                </c:pt>
                <c:pt idx="1">
                  <c:v>-2.6898472256283608</c:v>
                </c:pt>
                <c:pt idx="2">
                  <c:v>-24.508706134632043</c:v>
                </c:pt>
                <c:pt idx="3">
                  <c:v>32.718975607845351</c:v>
                </c:pt>
                <c:pt idx="4">
                  <c:v>83.577416861239215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A-448C-9A51-B9BE5A7F49E5}"/>
            </c:ext>
          </c:extLst>
        </c:ser>
        <c:ser>
          <c:idx val="2"/>
          <c:order val="1"/>
          <c:tx>
            <c:v>2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A-448C-9A51-B9BE5A7F49E5}"/>
            </c:ext>
          </c:extLst>
        </c:ser>
        <c:ser>
          <c:idx val="0"/>
          <c:order val="2"/>
          <c:tx>
            <c:v>3</c:v>
          </c:tx>
          <c:cat>
            <c:strRef>
              <c:f>'10-05-19'!$C$2:$G$2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A-448C-9A51-B9BE5A7F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'10-05-19'!$C$192:$G$192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8A-448C-9A51-B9BE5A7F49E5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'10-05-19'!$I$59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'10-05-19'!$H$59:$H$63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'10-05-19'!$I$60:$I$64</c:f>
              <c:numCache>
                <c:formatCode>0.000</c:formatCode>
                <c:ptCount val="5"/>
                <c:pt idx="0">
                  <c:v>0.60000000000000009</c:v>
                </c:pt>
                <c:pt idx="1">
                  <c:v>5.2756249999999998</c:v>
                </c:pt>
                <c:pt idx="2">
                  <c:v>5.9512499999999999</c:v>
                </c:pt>
                <c:pt idx="3">
                  <c:v>6.8862499999999995</c:v>
                </c:pt>
                <c:pt idx="4">
                  <c:v>7.3537499999999998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E-4758-9127-497BF30092FA}"/>
            </c:ext>
          </c:extLst>
        </c:ser>
        <c:ser>
          <c:idx val="1"/>
          <c:order val="1"/>
          <c:tx>
            <c:strRef>
              <c:f>'10-05-19'!$J$59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'10-05-19'!$J$60:$J$64</c:f>
              <c:numCache>
                <c:formatCode>0.000</c:formatCode>
                <c:ptCount val="5"/>
                <c:pt idx="0">
                  <c:v>3.5624999999999921E-2</c:v>
                </c:pt>
                <c:pt idx="1">
                  <c:v>6.6250000000000003E-2</c:v>
                </c:pt>
                <c:pt idx="2">
                  <c:v>0.15312500000000007</c:v>
                </c:pt>
                <c:pt idx="3">
                  <c:v>0.52187499999999998</c:v>
                </c:pt>
                <c:pt idx="4">
                  <c:v>2.562500000000004E-2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E-4758-9127-497BF30092FA}"/>
            </c:ext>
          </c:extLst>
        </c:ser>
        <c:ser>
          <c:idx val="2"/>
          <c:order val="2"/>
          <c:tx>
            <c:strRef>
              <c:f>'10-05-19'!$K$59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'10-05-19'!$K$60:$K$64</c:f>
              <c:numCache>
                <c:formatCode>0.0</c:formatCode>
                <c:ptCount val="5"/>
                <c:pt idx="0">
                  <c:v>0.99999999999999978</c:v>
                </c:pt>
                <c:pt idx="1">
                  <c:v>-2.6898472256283608</c:v>
                </c:pt>
                <c:pt idx="2">
                  <c:v>-24.508706134632043</c:v>
                </c:pt>
                <c:pt idx="3">
                  <c:v>32.718975607845351</c:v>
                </c:pt>
                <c:pt idx="4">
                  <c:v>83.577416861239215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E-4758-9127-497BF300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'31-01-19'!$I$59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'31-01-19'!$H$59:$H$63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'31-01-19'!$I$60:$I$64</c:f>
              <c:numCache>
                <c:formatCode>0.000</c:formatCode>
                <c:ptCount val="5"/>
                <c:pt idx="0">
                  <c:v>1.7418750000000001</c:v>
                </c:pt>
                <c:pt idx="1">
                  <c:v>11.071874999999999</c:v>
                </c:pt>
                <c:pt idx="2">
                  <c:v>20.337500000000002</c:v>
                </c:pt>
                <c:pt idx="3">
                  <c:v>16.001874999999998</c:v>
                </c:pt>
                <c:pt idx="4">
                  <c:v>14.0825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4855-8AFB-1DC554DBD979}"/>
            </c:ext>
          </c:extLst>
        </c:ser>
        <c:ser>
          <c:idx val="1"/>
          <c:order val="1"/>
          <c:tx>
            <c:strRef>
              <c:f>'31-01-19'!$J$59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'31-01-19'!$J$60:$J$64</c:f>
              <c:numCache>
                <c:formatCode>0.000</c:formatCode>
                <c:ptCount val="5"/>
                <c:pt idx="0">
                  <c:v>1.7112500000000002</c:v>
                </c:pt>
                <c:pt idx="1">
                  <c:v>0.73312500000000003</c:v>
                </c:pt>
                <c:pt idx="2">
                  <c:v>0.75750000000000006</c:v>
                </c:pt>
                <c:pt idx="3">
                  <c:v>0.49999999999999994</c:v>
                </c:pt>
                <c:pt idx="4">
                  <c:v>0.54937499999999995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B-4855-8AFB-1DC554DBD979}"/>
            </c:ext>
          </c:extLst>
        </c:ser>
        <c:ser>
          <c:idx val="2"/>
          <c:order val="2"/>
          <c:tx>
            <c:strRef>
              <c:f>'31-01-19'!$K$59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'31-01-19'!$K$60:$K$64</c:f>
              <c:numCache>
                <c:formatCode>0.0</c:formatCode>
                <c:ptCount val="5"/>
                <c:pt idx="0">
                  <c:v>1</c:v>
                </c:pt>
                <c:pt idx="1">
                  <c:v>26.996088747040073</c:v>
                </c:pt>
                <c:pt idx="2">
                  <c:v>19.355001519688077</c:v>
                </c:pt>
                <c:pt idx="3">
                  <c:v>13.67693870880929</c:v>
                </c:pt>
                <c:pt idx="4">
                  <c:v>13.999844956907069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B-4855-8AFB-1DC554DB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'07-02-19'!$C$29:$G$29</c:f>
              <c:numCache>
                <c:formatCode>0.000</c:formatCode>
                <c:ptCount val="5"/>
                <c:pt idx="0">
                  <c:v>0.87062499999999998</c:v>
                </c:pt>
                <c:pt idx="1">
                  <c:v>7.8549999999999995</c:v>
                </c:pt>
                <c:pt idx="2">
                  <c:v>8.75</c:v>
                </c:pt>
                <c:pt idx="3">
                  <c:v>9.2681249999999995</c:v>
                </c:pt>
                <c:pt idx="4">
                  <c:v>8.2687499999999989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8-4865-A973-8BC27648513E}"/>
            </c:ext>
          </c:extLst>
        </c:ser>
        <c:ser>
          <c:idx val="2"/>
          <c:order val="1"/>
          <c:tx>
            <c:v>2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8-4865-A973-8BC27648513E}"/>
            </c:ext>
          </c:extLst>
        </c:ser>
        <c:ser>
          <c:idx val="0"/>
          <c:order val="2"/>
          <c:tx>
            <c:v>3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8-4865-A973-8BC27648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'07-02-19'!$C$175:$G$175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C88-4865-A973-8BC27648513E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'07-02-19'!$C$34:$G$34</c:f>
              <c:numCache>
                <c:formatCode>0.000</c:formatCode>
                <c:ptCount val="5"/>
                <c:pt idx="0">
                  <c:v>0.17624999999999996</c:v>
                </c:pt>
                <c:pt idx="1">
                  <c:v>4.5000000000000255E-2</c:v>
                </c:pt>
                <c:pt idx="2">
                  <c:v>1.6250000000000014E-2</c:v>
                </c:pt>
                <c:pt idx="3">
                  <c:v>-0.52874999999999994</c:v>
                </c:pt>
                <c:pt idx="4">
                  <c:v>-0.77562500000000012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C-4AA8-9F46-E2BCFA3A845F}"/>
            </c:ext>
          </c:extLst>
        </c:ser>
        <c:ser>
          <c:idx val="2"/>
          <c:order val="1"/>
          <c:tx>
            <c:v>2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C-4AA8-9F46-E2BCFA3A845F}"/>
            </c:ext>
          </c:extLst>
        </c:ser>
        <c:ser>
          <c:idx val="0"/>
          <c:order val="2"/>
          <c:tx>
            <c:v>3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C-4AA8-9F46-E2BCFA3A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'07-02-19'!$C$178:$G$178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EC-4AA8-9F46-E2BCFA3A845F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-0.32573704860514141</c:v>
                </c:pt>
                <c:pt idx="2">
                  <c:v>-0.78230579197540473</c:v>
                </c:pt>
                <c:pt idx="3">
                  <c:v>0.14224117069089101</c:v>
                </c:pt>
                <c:pt idx="4">
                  <c:v>9.8228190853144381E-2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7F4-9BD9-F8CA54D49D9A}"/>
            </c:ext>
          </c:extLst>
        </c:ser>
        <c:ser>
          <c:idx val="2"/>
          <c:order val="1"/>
          <c:tx>
            <c:v>2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2-47F4-9BD9-F8CA54D49D9A}"/>
            </c:ext>
          </c:extLst>
        </c:ser>
        <c:ser>
          <c:idx val="0"/>
          <c:order val="2"/>
          <c:tx>
            <c:v>3</c:v>
          </c:tx>
          <c:cat>
            <c:strRef>
              <c:f>'07-02-19'!$C$2:$G$2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2-47F4-9BD9-F8CA54D4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'07-02-19'!$C$192:$G$192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B2-47F4-9BD9-F8CA54D49D9A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'07-02-19'!$I$59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'07-02-19'!$H$59:$H$63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'07-02-19'!$I$60:$I$64</c:f>
              <c:numCache>
                <c:formatCode>0.000</c:formatCode>
                <c:ptCount val="5"/>
                <c:pt idx="0">
                  <c:v>0.87062499999999998</c:v>
                </c:pt>
                <c:pt idx="1">
                  <c:v>7.8549999999999995</c:v>
                </c:pt>
                <c:pt idx="2">
                  <c:v>8.75</c:v>
                </c:pt>
                <c:pt idx="3">
                  <c:v>9.2681249999999995</c:v>
                </c:pt>
                <c:pt idx="4">
                  <c:v>8.2687499999999989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FE5-AD07-B076DC804856}"/>
            </c:ext>
          </c:extLst>
        </c:ser>
        <c:ser>
          <c:idx val="1"/>
          <c:order val="1"/>
          <c:tx>
            <c:strRef>
              <c:f>'07-02-19'!$J$59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'07-02-19'!$J$60:$J$64</c:f>
              <c:numCache>
                <c:formatCode>0.000</c:formatCode>
                <c:ptCount val="5"/>
                <c:pt idx="0">
                  <c:v>0.17624999999999996</c:v>
                </c:pt>
                <c:pt idx="1">
                  <c:v>4.5000000000000255E-2</c:v>
                </c:pt>
                <c:pt idx="2">
                  <c:v>1.6250000000000014E-2</c:v>
                </c:pt>
                <c:pt idx="3">
                  <c:v>-0.52874999999999994</c:v>
                </c:pt>
                <c:pt idx="4">
                  <c:v>-0.77562500000000012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D-4FE5-AD07-B076DC804856}"/>
            </c:ext>
          </c:extLst>
        </c:ser>
        <c:ser>
          <c:idx val="2"/>
          <c:order val="2"/>
          <c:tx>
            <c:strRef>
              <c:f>'07-02-19'!$K$59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'07-02-19'!$K$60:$K$64</c:f>
              <c:numCache>
                <c:formatCode>0.0</c:formatCode>
                <c:ptCount val="5"/>
                <c:pt idx="0">
                  <c:v>1</c:v>
                </c:pt>
                <c:pt idx="1">
                  <c:v>-0.32573704860514141</c:v>
                </c:pt>
                <c:pt idx="2">
                  <c:v>-0.78230579197540473</c:v>
                </c:pt>
                <c:pt idx="3">
                  <c:v>0.14224117069089101</c:v>
                </c:pt>
                <c:pt idx="4">
                  <c:v>9.8228190853144381E-2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D-4FE5-AD07-B076DC80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18016"/>
        <c:axId val="-923921824"/>
      </c:lineChart>
      <c:catAx>
        <c:axId val="-9239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21824"/>
        <c:crosses val="autoZero"/>
        <c:auto val="1"/>
        <c:lblAlgn val="ctr"/>
        <c:lblOffset val="100"/>
        <c:noMultiLvlLbl val="0"/>
      </c:catAx>
      <c:valAx>
        <c:axId val="-923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239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'14-02-19'!$C$29:$G$29</c:f>
              <c:numCache>
                <c:formatCode>0.000</c:formatCode>
                <c:ptCount val="5"/>
                <c:pt idx="0">
                  <c:v>2.375E-2</c:v>
                </c:pt>
                <c:pt idx="1">
                  <c:v>10.66375</c:v>
                </c:pt>
                <c:pt idx="2">
                  <c:v>13.605</c:v>
                </c:pt>
                <c:pt idx="3">
                  <c:v>14.427500000000002</c:v>
                </c:pt>
                <c:pt idx="4">
                  <c:v>14.148125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E-4B9F-A155-FE5F81802E2D}"/>
            </c:ext>
          </c:extLst>
        </c:ser>
        <c:ser>
          <c:idx val="2"/>
          <c:order val="1"/>
          <c:tx>
            <c:v>2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E-4B9F-A155-FE5F81802E2D}"/>
            </c:ext>
          </c:extLst>
        </c:ser>
        <c:ser>
          <c:idx val="0"/>
          <c:order val="2"/>
          <c:tx>
            <c:v>3</c:v>
          </c:tx>
          <c:cat>
            <c:strRef>
              <c:f>'14-02-19'!$C$2:$G$2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E-4B9F-A155-FE5F8180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'14-02-19'!$C$175:$G$175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4E-4B9F-A155-FE5F81802E2D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.jpeg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.jpeg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image" Target="../media/image1.jpeg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.jpeg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jpeg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jpeg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FFBE51E-0E91-4C07-989B-F0774774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AFB22989-A143-4703-B339-E6D9738A5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B9B9D47-F9E9-490D-80F3-E361C554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3E6287-5202-4C4F-9C41-CC5FE0A1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77EC4B50-3F10-4741-A7E2-6EB1F30550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32935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7C4413D5-691C-4E49-9AD4-2FD187E1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E52508E0-0EDE-47B8-8E97-F024938D1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2366FD40-8B65-4BCD-A504-45A2F04CB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A16636-8877-4220-9218-DD70DE4A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9787B41F-5FEB-47E6-A2B6-005CEBFB8B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32935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EB7E04E-4C18-4889-93B2-44590B24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E698EEF6-2D7C-4B43-AE8C-105F2691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4388CB4A-130F-4AF0-BE1A-C63E463D5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C0FF44-51A2-443D-9EDD-257190562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2861B0A2-0F74-4FAF-9558-BBEEB8321D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32935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426FFB9F-1391-4EEF-BEF3-8BB644250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9B2ED865-F9A2-4D38-BDD6-9A4FEA0C7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7A6F6DF4-60BF-4994-A6BC-3BA54BE0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7465F4-C9F5-4F03-A64F-A9778123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C144098D-7C42-4996-99B8-87B02DE09E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99610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60B9A4C2-3847-4E4F-A3B4-859423C4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6915431E-E25B-4F74-A97D-761DC9626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7DFD53C3-361C-49D0-B68D-9638E402A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41D58E-FBA2-4B19-8C20-A1FA6BB4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6C03AC15-5440-41B9-804A-8AC5B6E290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32935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6E03BF08-D0E1-42A4-946A-452D5AE5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C52E6E24-83D3-4D4B-BB08-F8569C98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C0512E31-90E9-4AEA-ACB0-1756FD9D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2125F7-7951-43D6-90E8-AE004250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CBE6137B-AFB7-4177-9C28-D6991C87F3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90085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7C5CE96-E507-42CA-9A0C-247BE9DA1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4C5E93D4-BC5D-4F1B-AB7F-1E6A51CE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72F18245-6738-4B72-89A5-6DE4AF92E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74C494-1486-4402-8E17-838A45F3A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4309899E-D190-47F1-B1EF-4405A3CDF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32935" y="175532"/>
          <a:ext cx="5592536" cy="363310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19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DCCD6574-B61F-441A-A34E-E85FF494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32</xdr:row>
      <xdr:rowOff>163284</xdr:rowOff>
    </xdr:from>
    <xdr:to>
      <xdr:col>27</xdr:col>
      <xdr:colOff>40821</xdr:colOff>
      <xdr:row>52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62E6868D-E579-4D09-98FD-CCADDF50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55</xdr:row>
      <xdr:rowOff>13606</xdr:rowOff>
    </xdr:from>
    <xdr:to>
      <xdr:col>27</xdr:col>
      <xdr:colOff>81641</xdr:colOff>
      <xdr:row>69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6BB289DD-5809-4598-9704-DBBDE133E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70</xdr:row>
      <xdr:rowOff>23130</xdr:rowOff>
    </xdr:from>
    <xdr:to>
      <xdr:col>27</xdr:col>
      <xdr:colOff>136072</xdr:colOff>
      <xdr:row>91</xdr:row>
      <xdr:rowOff>40821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57A38B-93A1-47FB-970C-90E2BA46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27</xdr:col>
      <xdr:colOff>639535</xdr:colOff>
      <xdr:row>1</xdr:row>
      <xdr:rowOff>13607</xdr:rowOff>
    </xdr:from>
    <xdr:ext cx="5592536" cy="3633107"/>
    <xdr:pic>
      <xdr:nvPicPr>
        <xdr:cNvPr id="6" name="Imagen 5">
          <a:extLst>
            <a:ext uri="{FF2B5EF4-FFF2-40B4-BE49-F238E27FC236}">
              <a16:creationId xmlns:a16="http://schemas.microsoft.com/office/drawing/2014/main" id="{25F66B8A-362F-4E30-8451-974C0F82F1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82" t="12266" r="7829" b="12818"/>
        <a:stretch/>
      </xdr:blipFill>
      <xdr:spPr>
        <a:xfrm>
          <a:off x="24032935" y="175532"/>
          <a:ext cx="5592536" cy="363310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-01-19/Curva%2031-01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-02-19/Curva%2024-02-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1-02-19/Curva%2021-02-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-02-19/Curva%2020-02-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4-02-19/Curva%2014-02-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0-05-19/Curva%2010-05-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7-03-19/Curva%2007-03-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7-02-19/Curva%2007-02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01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1.7418750000000001</v>
          </cell>
          <cell r="D29">
            <v>11.071874999999999</v>
          </cell>
          <cell r="E29">
            <v>20.337500000000002</v>
          </cell>
          <cell r="F29">
            <v>16.001874999999998</v>
          </cell>
          <cell r="G29">
            <v>14.0825</v>
          </cell>
        </row>
        <row r="34">
          <cell r="C34">
            <v>1.7112500000000002</v>
          </cell>
          <cell r="D34">
            <v>0.73312500000000003</v>
          </cell>
          <cell r="E34">
            <v>0.75750000000000006</v>
          </cell>
          <cell r="F34">
            <v>0.49999999999999994</v>
          </cell>
          <cell r="G34">
            <v>0.54937499999999995</v>
          </cell>
        </row>
        <row r="52">
          <cell r="C52">
            <v>1</v>
          </cell>
          <cell r="D52">
            <v>26.996088747040073</v>
          </cell>
          <cell r="E52">
            <v>19.355001519688077</v>
          </cell>
          <cell r="F52">
            <v>13.67693870880929</v>
          </cell>
          <cell r="G52">
            <v>13.999844956907069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1.7418750000000001</v>
          </cell>
          <cell r="J60">
            <v>1.7112500000000002</v>
          </cell>
          <cell r="K60">
            <v>1</v>
          </cell>
        </row>
        <row r="61">
          <cell r="H61">
            <v>20</v>
          </cell>
          <cell r="I61">
            <v>11.071874999999999</v>
          </cell>
          <cell r="J61">
            <v>0.73312500000000003</v>
          </cell>
          <cell r="K61">
            <v>26.996088747040073</v>
          </cell>
        </row>
        <row r="62">
          <cell r="H62">
            <v>30</v>
          </cell>
          <cell r="I62">
            <v>20.337500000000002</v>
          </cell>
          <cell r="J62">
            <v>0.75750000000000006</v>
          </cell>
          <cell r="K62">
            <v>19.355001519688077</v>
          </cell>
        </row>
        <row r="63">
          <cell r="H63">
            <v>40</v>
          </cell>
          <cell r="I63">
            <v>16.001874999999998</v>
          </cell>
          <cell r="J63">
            <v>0.49999999999999994</v>
          </cell>
          <cell r="K63">
            <v>13.67693870880929</v>
          </cell>
        </row>
        <row r="64">
          <cell r="I64">
            <v>14.0825</v>
          </cell>
          <cell r="J64">
            <v>0.54937499999999995</v>
          </cell>
          <cell r="K64">
            <v>13.999844956907069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-02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0.59187500000000004</v>
          </cell>
          <cell r="D29">
            <v>0.635625</v>
          </cell>
          <cell r="E29">
            <v>0.81562499999999993</v>
          </cell>
          <cell r="F29">
            <v>0.67</v>
          </cell>
          <cell r="G29">
            <v>0.71062499999999995</v>
          </cell>
        </row>
        <row r="34">
          <cell r="C34">
            <v>-0.18000000000000033</v>
          </cell>
          <cell r="D34">
            <v>-0.13812500000000028</v>
          </cell>
          <cell r="E34">
            <v>-2.0000000000000351E-2</v>
          </cell>
          <cell r="F34">
            <v>0.21687499999999987</v>
          </cell>
          <cell r="G34">
            <v>-1.7500000000000314E-2</v>
          </cell>
        </row>
        <row r="52">
          <cell r="C52">
            <v>1</v>
          </cell>
          <cell r="D52">
            <v>-0.15291359536194876</v>
          </cell>
          <cell r="E52">
            <v>2.6670227073760775</v>
          </cell>
          <cell r="F52">
            <v>0.84408315493953556</v>
          </cell>
          <cell r="G52">
            <v>1.2320814649694207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0.59187500000000004</v>
          </cell>
          <cell r="J60">
            <v>-0.18000000000000033</v>
          </cell>
          <cell r="K60">
            <v>1</v>
          </cell>
        </row>
        <row r="61">
          <cell r="H61">
            <v>20</v>
          </cell>
          <cell r="I61">
            <v>0.635625</v>
          </cell>
          <cell r="J61">
            <v>-0.13812500000000028</v>
          </cell>
          <cell r="K61">
            <v>-0.15291359536194876</v>
          </cell>
        </row>
        <row r="62">
          <cell r="H62">
            <v>30</v>
          </cell>
          <cell r="I62">
            <v>0.81562499999999993</v>
          </cell>
          <cell r="J62">
            <v>-2.0000000000000351E-2</v>
          </cell>
          <cell r="K62">
            <v>2.6670227073760775</v>
          </cell>
        </row>
        <row r="63">
          <cell r="H63">
            <v>40</v>
          </cell>
          <cell r="I63">
            <v>0.67</v>
          </cell>
          <cell r="J63">
            <v>0.21687499999999987</v>
          </cell>
          <cell r="K63">
            <v>0.84408315493953556</v>
          </cell>
        </row>
        <row r="64">
          <cell r="I64">
            <v>0.71062499999999995</v>
          </cell>
          <cell r="J64">
            <v>-1.7500000000000314E-2</v>
          </cell>
          <cell r="K64">
            <v>1.2320814649694207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-02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1.5006249999999999</v>
          </cell>
          <cell r="D29">
            <v>6.2393749999999999</v>
          </cell>
          <cell r="E29">
            <v>11.352499999999999</v>
          </cell>
          <cell r="F29">
            <v>10.6325</v>
          </cell>
          <cell r="G29">
            <v>8.4406249999999989</v>
          </cell>
        </row>
        <row r="34">
          <cell r="C34">
            <v>2.2725</v>
          </cell>
          <cell r="D34">
            <v>2.4325000000000001</v>
          </cell>
          <cell r="E34">
            <v>1.7356250000000002</v>
          </cell>
          <cell r="F34">
            <v>1.8418749999999999</v>
          </cell>
          <cell r="G34">
            <v>1.57375</v>
          </cell>
        </row>
        <row r="52">
          <cell r="C52">
            <v>1</v>
          </cell>
          <cell r="D52">
            <v>3.6998384332115015</v>
          </cell>
          <cell r="E52">
            <v>9.5439501993391644</v>
          </cell>
          <cell r="F52">
            <v>8.6531873711738854</v>
          </cell>
          <cell r="G52">
            <v>7.7604747557090858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1.5006249999999999</v>
          </cell>
          <cell r="J60">
            <v>2.2725</v>
          </cell>
          <cell r="K60">
            <v>1</v>
          </cell>
        </row>
        <row r="61">
          <cell r="H61">
            <v>20</v>
          </cell>
          <cell r="I61">
            <v>6.2393749999999999</v>
          </cell>
          <cell r="J61">
            <v>2.4325000000000001</v>
          </cell>
          <cell r="K61">
            <v>3.6998384332115015</v>
          </cell>
        </row>
        <row r="62">
          <cell r="H62">
            <v>30</v>
          </cell>
          <cell r="I62">
            <v>11.352499999999999</v>
          </cell>
          <cell r="J62">
            <v>1.7356250000000002</v>
          </cell>
          <cell r="K62">
            <v>9.5439501993391644</v>
          </cell>
        </row>
        <row r="63">
          <cell r="H63">
            <v>40</v>
          </cell>
          <cell r="I63">
            <v>10.6325</v>
          </cell>
          <cell r="J63">
            <v>1.8418749999999999</v>
          </cell>
          <cell r="K63">
            <v>8.6531873711738854</v>
          </cell>
        </row>
        <row r="64">
          <cell r="I64">
            <v>8.4406249999999989</v>
          </cell>
          <cell r="J64">
            <v>1.57375</v>
          </cell>
          <cell r="K64">
            <v>7.7604747557090858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-02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1.2237500000000001</v>
          </cell>
          <cell r="D29">
            <v>6.2074999999999996</v>
          </cell>
          <cell r="E29">
            <v>8.375</v>
          </cell>
          <cell r="F29">
            <v>10.209375</v>
          </cell>
          <cell r="G29">
            <v>6.5481249999999998</v>
          </cell>
        </row>
        <row r="34">
          <cell r="C34">
            <v>2.9893749999999999</v>
          </cell>
          <cell r="D34">
            <v>2.3131249999999999</v>
          </cell>
          <cell r="E34">
            <v>2.7943749999999996</v>
          </cell>
          <cell r="F34">
            <v>2.038125</v>
          </cell>
          <cell r="G34">
            <v>1.7112500000000002</v>
          </cell>
        </row>
        <row r="52">
          <cell r="C52">
            <v>1</v>
          </cell>
          <cell r="D52">
            <v>6.5597552890457695</v>
          </cell>
          <cell r="E52">
            <v>7.1804214918561131</v>
          </cell>
          <cell r="F52">
            <v>11.894473998613563</v>
          </cell>
          <cell r="G52">
            <v>9.2927557175843898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1.2237500000000001</v>
          </cell>
          <cell r="J60">
            <v>2.9893749999999999</v>
          </cell>
          <cell r="K60">
            <v>1</v>
          </cell>
        </row>
        <row r="61">
          <cell r="H61">
            <v>20</v>
          </cell>
          <cell r="I61">
            <v>6.2074999999999996</v>
          </cell>
          <cell r="J61">
            <v>2.3131249999999999</v>
          </cell>
          <cell r="K61">
            <v>6.5597552890457695</v>
          </cell>
        </row>
        <row r="62">
          <cell r="H62">
            <v>30</v>
          </cell>
          <cell r="I62">
            <v>8.375</v>
          </cell>
          <cell r="J62">
            <v>2.7943749999999996</v>
          </cell>
          <cell r="K62">
            <v>7.1804214918561131</v>
          </cell>
        </row>
        <row r="63">
          <cell r="H63">
            <v>40</v>
          </cell>
          <cell r="I63">
            <v>10.209375</v>
          </cell>
          <cell r="J63">
            <v>2.038125</v>
          </cell>
          <cell r="K63">
            <v>11.894473998613563</v>
          </cell>
        </row>
        <row r="64">
          <cell r="I64">
            <v>6.5481249999999998</v>
          </cell>
          <cell r="J64">
            <v>1.7112500000000002</v>
          </cell>
          <cell r="K64">
            <v>9.2927557175843898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-02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2.375E-2</v>
          </cell>
          <cell r="D29">
            <v>10.66375</v>
          </cell>
          <cell r="E29">
            <v>13.605</v>
          </cell>
          <cell r="F29">
            <v>14.427500000000002</v>
          </cell>
          <cell r="G29">
            <v>14.148125</v>
          </cell>
        </row>
        <row r="34">
          <cell r="C34">
            <v>-0.22625000000000001</v>
          </cell>
          <cell r="D34">
            <v>2.7006250000000001</v>
          </cell>
          <cell r="E34">
            <v>2.875</v>
          </cell>
          <cell r="F34">
            <v>1.9937500000000001</v>
          </cell>
          <cell r="G34">
            <v>2.2650000000000001</v>
          </cell>
        </row>
        <row r="52">
          <cell r="C52">
            <v>1</v>
          </cell>
          <cell r="D52">
            <v>-43.774970179801699</v>
          </cell>
          <cell r="E52">
            <v>-52.507271592925449</v>
          </cell>
          <cell r="F52">
            <v>-80.288563082499209</v>
          </cell>
          <cell r="G52">
            <v>-69.301943741041541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2.375E-2</v>
          </cell>
          <cell r="J60">
            <v>-0.22625000000000001</v>
          </cell>
          <cell r="K60">
            <v>1</v>
          </cell>
        </row>
        <row r="61">
          <cell r="H61">
            <v>20</v>
          </cell>
          <cell r="I61">
            <v>10.66375</v>
          </cell>
          <cell r="J61">
            <v>2.7006250000000001</v>
          </cell>
          <cell r="K61">
            <v>-43.774970179801699</v>
          </cell>
        </row>
        <row r="62">
          <cell r="H62">
            <v>30</v>
          </cell>
          <cell r="I62">
            <v>13.605</v>
          </cell>
          <cell r="J62">
            <v>2.875</v>
          </cell>
          <cell r="K62">
            <v>-52.507271592925449</v>
          </cell>
        </row>
        <row r="63">
          <cell r="H63">
            <v>40</v>
          </cell>
          <cell r="I63">
            <v>14.427500000000002</v>
          </cell>
          <cell r="J63">
            <v>1.9937500000000001</v>
          </cell>
          <cell r="K63">
            <v>-80.288563082499209</v>
          </cell>
        </row>
        <row r="64">
          <cell r="I64">
            <v>14.148125</v>
          </cell>
          <cell r="J64">
            <v>2.2650000000000001</v>
          </cell>
          <cell r="K64">
            <v>-69.301943741041541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-05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0.60000000000000009</v>
          </cell>
          <cell r="D29">
            <v>5.2756249999999998</v>
          </cell>
          <cell r="E29">
            <v>5.9512499999999999</v>
          </cell>
          <cell r="F29">
            <v>6.8862499999999995</v>
          </cell>
          <cell r="G29">
            <v>7.3537499999999998</v>
          </cell>
        </row>
        <row r="34">
          <cell r="C34">
            <v>3.5624999999999921E-2</v>
          </cell>
          <cell r="D34">
            <v>6.6250000000000003E-2</v>
          </cell>
          <cell r="E34">
            <v>0.15312500000000007</v>
          </cell>
          <cell r="F34">
            <v>0.52187499999999998</v>
          </cell>
          <cell r="G34">
            <v>2.562500000000004E-2</v>
          </cell>
        </row>
        <row r="52">
          <cell r="C52">
            <v>0.99999999999999978</v>
          </cell>
          <cell r="D52">
            <v>-2.6898472256283608</v>
          </cell>
          <cell r="E52">
            <v>-24.508706134632043</v>
          </cell>
          <cell r="F52">
            <v>32.718975607845351</v>
          </cell>
          <cell r="G52">
            <v>83.577416861239215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0.60000000000000009</v>
          </cell>
          <cell r="J60">
            <v>3.5624999999999921E-2</v>
          </cell>
          <cell r="K60">
            <v>0.99999999999999978</v>
          </cell>
        </row>
        <row r="61">
          <cell r="H61">
            <v>20</v>
          </cell>
          <cell r="I61">
            <v>5.2756249999999998</v>
          </cell>
          <cell r="J61">
            <v>6.6250000000000003E-2</v>
          </cell>
          <cell r="K61">
            <v>-2.6898472256283608</v>
          </cell>
        </row>
        <row r="62">
          <cell r="H62">
            <v>30</v>
          </cell>
          <cell r="I62">
            <v>5.9512499999999999</v>
          </cell>
          <cell r="J62">
            <v>0.15312500000000007</v>
          </cell>
          <cell r="K62">
            <v>-24.508706134632043</v>
          </cell>
        </row>
        <row r="63">
          <cell r="H63">
            <v>40</v>
          </cell>
          <cell r="I63">
            <v>6.8862499999999995</v>
          </cell>
          <cell r="J63">
            <v>0.52187499999999998</v>
          </cell>
          <cell r="K63">
            <v>32.718975607845351</v>
          </cell>
        </row>
        <row r="64">
          <cell r="I64">
            <v>7.3537499999999998</v>
          </cell>
          <cell r="J64">
            <v>2.562500000000004E-2</v>
          </cell>
          <cell r="K64">
            <v>83.577416861239215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3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0.62062499999999998</v>
          </cell>
          <cell r="D29">
            <v>3.9956250000000004</v>
          </cell>
          <cell r="E29">
            <v>5.2050000000000001</v>
          </cell>
          <cell r="F29">
            <v>4.7262500000000003</v>
          </cell>
          <cell r="G29">
            <v>4.7450000000000001</v>
          </cell>
        </row>
        <row r="34">
          <cell r="C34">
            <v>1.0000000000000101E-2</v>
          </cell>
          <cell r="D34">
            <v>4.6249999999999999E-2</v>
          </cell>
          <cell r="E34">
            <v>-1.6250000000000018E-2</v>
          </cell>
          <cell r="F34">
            <v>-4.4999999999999894E-2</v>
          </cell>
          <cell r="G34">
            <v>-4.4374999999999991E-2</v>
          </cell>
        </row>
        <row r="52">
          <cell r="C52">
            <v>1.0000000000000002</v>
          </cell>
          <cell r="D52">
            <v>2.1630930785792168</v>
          </cell>
          <cell r="E52">
            <v>4.2752260619285432</v>
          </cell>
          <cell r="F52">
            <v>1.5802379838590539</v>
          </cell>
          <cell r="G52">
            <v>-4.8565290603962001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0.62062499999999998</v>
          </cell>
          <cell r="J60">
            <v>1.0000000000000101E-2</v>
          </cell>
          <cell r="K60">
            <v>1.0000000000000002</v>
          </cell>
        </row>
        <row r="61">
          <cell r="H61">
            <v>20</v>
          </cell>
          <cell r="I61">
            <v>3.9956250000000004</v>
          </cell>
          <cell r="J61">
            <v>4.6249999999999999E-2</v>
          </cell>
          <cell r="K61">
            <v>2.1630930785792168</v>
          </cell>
        </row>
        <row r="62">
          <cell r="H62">
            <v>30</v>
          </cell>
          <cell r="I62">
            <v>5.2050000000000001</v>
          </cell>
          <cell r="J62">
            <v>-1.6250000000000018E-2</v>
          </cell>
          <cell r="K62">
            <v>4.2752260619285432</v>
          </cell>
        </row>
        <row r="63">
          <cell r="H63">
            <v>40</v>
          </cell>
          <cell r="I63">
            <v>4.7262500000000003</v>
          </cell>
          <cell r="J63">
            <v>-4.4999999999999894E-2</v>
          </cell>
          <cell r="K63">
            <v>1.5802379838590539</v>
          </cell>
        </row>
        <row r="64">
          <cell r="I64">
            <v>4.7450000000000001</v>
          </cell>
          <cell r="J64">
            <v>-4.4374999999999991E-2</v>
          </cell>
          <cell r="K64">
            <v>-4.8565290603962001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2-19"/>
    </sheetNames>
    <sheetDataSet>
      <sheetData sheetId="0">
        <row r="2">
          <cell r="C2" t="str">
            <v>C- no irradiado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0.87062499999999998</v>
          </cell>
          <cell r="D29">
            <v>7.8549999999999995</v>
          </cell>
          <cell r="E29">
            <v>8.75</v>
          </cell>
          <cell r="F29">
            <v>9.2681249999999995</v>
          </cell>
          <cell r="G29">
            <v>8.2687499999999989</v>
          </cell>
        </row>
        <row r="34">
          <cell r="C34">
            <v>0.17624999999999996</v>
          </cell>
          <cell r="D34">
            <v>4.5000000000000255E-2</v>
          </cell>
          <cell r="E34">
            <v>1.6250000000000014E-2</v>
          </cell>
          <cell r="F34">
            <v>-0.52874999999999994</v>
          </cell>
          <cell r="G34">
            <v>-0.77562500000000012</v>
          </cell>
        </row>
        <row r="52">
          <cell r="C52">
            <v>1</v>
          </cell>
          <cell r="D52">
            <v>-0.32573704860514141</v>
          </cell>
          <cell r="E52">
            <v>-0.78230579197540473</v>
          </cell>
          <cell r="F52">
            <v>0.14224117069089101</v>
          </cell>
          <cell r="G52">
            <v>9.8228190853144381E-2</v>
          </cell>
        </row>
        <row r="59">
          <cell r="H59" t="str">
            <v>No radiacion</v>
          </cell>
          <cell r="I59" t="str">
            <v>U.BG</v>
          </cell>
          <cell r="J59" t="str">
            <v>U.FA</v>
          </cell>
          <cell r="K59" t="str">
            <v>FISOS</v>
          </cell>
        </row>
        <row r="60">
          <cell r="H60">
            <v>10</v>
          </cell>
          <cell r="I60">
            <v>0.87062499999999998</v>
          </cell>
          <cell r="J60">
            <v>0.17624999999999996</v>
          </cell>
          <cell r="K60">
            <v>1</v>
          </cell>
        </row>
        <row r="61">
          <cell r="H61">
            <v>20</v>
          </cell>
          <cell r="I61">
            <v>7.8549999999999995</v>
          </cell>
          <cell r="J61">
            <v>4.5000000000000255E-2</v>
          </cell>
          <cell r="K61">
            <v>-0.32573704860514141</v>
          </cell>
        </row>
        <row r="62">
          <cell r="H62">
            <v>30</v>
          </cell>
          <cell r="I62">
            <v>8.75</v>
          </cell>
          <cell r="J62">
            <v>1.6250000000000014E-2</v>
          </cell>
          <cell r="K62">
            <v>-0.78230579197540473</v>
          </cell>
        </row>
        <row r="63">
          <cell r="H63">
            <v>40</v>
          </cell>
          <cell r="I63">
            <v>9.2681249999999995</v>
          </cell>
          <cell r="J63">
            <v>-0.52874999999999994</v>
          </cell>
          <cell r="K63">
            <v>0.14224117069089101</v>
          </cell>
        </row>
        <row r="64">
          <cell r="I64">
            <v>8.2687499999999989</v>
          </cell>
          <cell r="J64">
            <v>-0.77562500000000012</v>
          </cell>
          <cell r="K64">
            <v>9.8228190853144381E-2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324B-1006-4D33-A4FF-D7CE57F9A727}">
  <dimension ref="A1:AJ247"/>
  <sheetViews>
    <sheetView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1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43496</v>
      </c>
      <c r="C3" s="29">
        <v>3.755E-2</v>
      </c>
      <c r="D3" s="29">
        <v>0.40134999999999998</v>
      </c>
      <c r="E3" s="29">
        <v>0.46245000000000003</v>
      </c>
      <c r="F3" s="29">
        <v>0.52564999999999995</v>
      </c>
      <c r="G3" s="29">
        <v>0.51354999999999995</v>
      </c>
      <c r="H3" s="27"/>
      <c r="I3" s="63" t="s">
        <v>1</v>
      </c>
      <c r="J3" s="62">
        <f>B3</f>
        <v>43496</v>
      </c>
      <c r="K3" s="11">
        <f t="shared" ref="K3:O6" si="0">C21</f>
        <v>0.93874999999999997</v>
      </c>
      <c r="L3" s="11">
        <f t="shared" si="0"/>
        <v>10.03375</v>
      </c>
      <c r="M3" s="11">
        <f t="shared" si="0"/>
        <v>11.561250000000001</v>
      </c>
      <c r="N3" s="11">
        <f t="shared" si="0"/>
        <v>13.141249999999999</v>
      </c>
      <c r="O3" s="11">
        <f t="shared" si="0"/>
        <v>12.838749999999999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7.8950000000000006E-2</v>
      </c>
      <c r="D4" s="29">
        <v>0.64224999999999999</v>
      </c>
      <c r="E4" s="29">
        <v>1.85175</v>
      </c>
      <c r="F4" s="29">
        <v>0.58304999999999996</v>
      </c>
      <c r="G4" s="29">
        <v>0.59755000000000003</v>
      </c>
      <c r="H4" s="27"/>
      <c r="I4" s="63"/>
      <c r="J4" s="62"/>
      <c r="K4" s="11">
        <f t="shared" si="0"/>
        <v>1.9737500000000001</v>
      </c>
      <c r="L4" s="11">
        <f t="shared" si="0"/>
        <v>16.056249999999999</v>
      </c>
      <c r="M4" s="11">
        <f t="shared" si="0"/>
        <v>46.293750000000003</v>
      </c>
      <c r="N4" s="11">
        <f t="shared" si="0"/>
        <v>14.576249999999998</v>
      </c>
      <c r="O4" s="11">
        <f t="shared" si="0"/>
        <v>14.938750000000002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4.8349999999999997E-2</v>
      </c>
      <c r="D5" s="29">
        <v>0.36654999999999999</v>
      </c>
      <c r="E5" s="29">
        <v>0.41794999999999999</v>
      </c>
      <c r="F5" s="29">
        <v>0.70415000000000005</v>
      </c>
      <c r="G5" s="29">
        <v>0.62885000000000002</v>
      </c>
      <c r="H5" s="27"/>
      <c r="I5" s="63"/>
      <c r="J5" s="62"/>
      <c r="K5" s="11">
        <f t="shared" si="0"/>
        <v>1.2087499999999998</v>
      </c>
      <c r="L5" s="11">
        <f t="shared" si="0"/>
        <v>9.1637500000000003</v>
      </c>
      <c r="M5" s="11">
        <f t="shared" si="0"/>
        <v>10.44875</v>
      </c>
      <c r="N5" s="11">
        <f t="shared" si="0"/>
        <v>17.603750000000002</v>
      </c>
      <c r="O5" s="11">
        <f t="shared" si="0"/>
        <v>15.721250000000001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0.11385000000000001</v>
      </c>
      <c r="D6" s="38">
        <v>0.36135</v>
      </c>
      <c r="E6" s="38">
        <v>0.52185000000000004</v>
      </c>
      <c r="F6" s="38">
        <v>0.74744999999999995</v>
      </c>
      <c r="G6" s="38">
        <v>0.51324999999999998</v>
      </c>
      <c r="H6" s="27"/>
      <c r="I6" s="63"/>
      <c r="J6" s="62"/>
      <c r="K6" s="11">
        <f t="shared" si="0"/>
        <v>2.8462500000000004</v>
      </c>
      <c r="L6" s="11">
        <f t="shared" si="0"/>
        <v>9.0337500000000013</v>
      </c>
      <c r="M6" s="11">
        <f t="shared" si="0"/>
        <v>13.046250000000001</v>
      </c>
      <c r="N6" s="11">
        <f t="shared" si="0"/>
        <v>18.686249999999998</v>
      </c>
      <c r="O6" s="11">
        <f t="shared" si="0"/>
        <v>12.831250000000001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1.3174999999999999E-2</v>
      </c>
      <c r="D7" s="44">
        <v>1.3775000000000001E-2</v>
      </c>
      <c r="E7" s="44">
        <v>9.1750000000000009E-3</v>
      </c>
      <c r="F7" s="44">
        <v>1.3675E-2</v>
      </c>
      <c r="G7" s="37">
        <v>1.6475E-2</v>
      </c>
      <c r="H7" s="9"/>
      <c r="I7" s="64" t="s">
        <v>7</v>
      </c>
      <c r="J7" s="64"/>
      <c r="K7" s="48">
        <f>AVERAGE(K3:K6)</f>
        <v>1.7418750000000001</v>
      </c>
      <c r="L7" s="48">
        <f>AVERAGE(L3:L6)</f>
        <v>11.071874999999999</v>
      </c>
      <c r="M7" s="48">
        <f>AVERAGE(M3:M6)</f>
        <v>20.337500000000002</v>
      </c>
      <c r="N7" s="48">
        <f>AVERAGE(N3:N6)</f>
        <v>16.001874999999998</v>
      </c>
      <c r="O7" s="48">
        <f>AVERAGE(O3:O6)</f>
        <v>14.0825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0.163275</v>
      </c>
      <c r="D8" s="45">
        <v>8.9374999999999996E-2</v>
      </c>
      <c r="E8" s="45">
        <v>1.4775E-2</v>
      </c>
      <c r="F8" s="45">
        <v>1.6174999999999998E-2</v>
      </c>
      <c r="G8" s="29">
        <v>1.1375E-2</v>
      </c>
      <c r="H8" s="9"/>
      <c r="I8" s="65" t="s">
        <v>4</v>
      </c>
      <c r="J8" s="65"/>
      <c r="K8" s="12">
        <f>STDEV(K3:K6)</f>
        <v>0.85686291931673653</v>
      </c>
      <c r="L8" s="12">
        <f>STDEV(L3:L6)</f>
        <v>3.3524415076925735</v>
      </c>
      <c r="M8" s="12">
        <f>STDEV(M3:M6)</f>
        <v>17.336850744872901</v>
      </c>
      <c r="N8" s="12">
        <f>STDEV(N3:N6)</f>
        <v>2.5811789740026474</v>
      </c>
      <c r="O8" s="12">
        <f>STDEV(O3:O6)</f>
        <v>1.4754893256137105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7.8774999999999998E-2</v>
      </c>
      <c r="D9" s="45">
        <v>1.7750000000000001E-3</v>
      </c>
      <c r="E9" s="45">
        <v>4.3975E-2</v>
      </c>
      <c r="F9" s="45">
        <v>1.7375000000000002E-2</v>
      </c>
      <c r="G9" s="29">
        <v>1.3575E-2</v>
      </c>
      <c r="H9" s="27"/>
      <c r="I9" s="65" t="s">
        <v>5</v>
      </c>
      <c r="J9" s="65"/>
      <c r="K9" s="12">
        <f>1.96*(K8)/SQRT(4)</f>
        <v>0.8397256609304018</v>
      </c>
      <c r="L9" s="12">
        <f>1.96*(L8)/SQRT(4)</f>
        <v>3.2853926775387219</v>
      </c>
      <c r="M9" s="12">
        <f>1.96*(M8)/SQRT(4)</f>
        <v>16.990113729975445</v>
      </c>
      <c r="N9" s="12">
        <f>1.96*(N8)/SQRT(4)</f>
        <v>2.5295553945225944</v>
      </c>
      <c r="O9" s="12">
        <f>1.96*(O8)/SQRT(4)</f>
        <v>1.4459795391014363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1.8575000000000001E-2</v>
      </c>
      <c r="D10" s="45">
        <v>1.2375000000000001E-2</v>
      </c>
      <c r="E10" s="45">
        <v>5.3275000000000003E-2</v>
      </c>
      <c r="F10" s="45">
        <v>3.2774999999999999E-2</v>
      </c>
      <c r="G10" s="29">
        <v>4.6475000000000002E-2</v>
      </c>
      <c r="H10" s="27"/>
      <c r="I10" s="58" t="s">
        <v>23</v>
      </c>
      <c r="J10" s="59"/>
      <c r="K10" s="12">
        <f>((K8/K7)*100)</f>
        <v>49.191986756612074</v>
      </c>
      <c r="L10" s="12">
        <f>((L8/L7)*100)</f>
        <v>30.278895920452264</v>
      </c>
      <c r="M10" s="12">
        <f>((M8/M7)*100)</f>
        <v>85.245731996916533</v>
      </c>
      <c r="N10" s="12">
        <f>((N8/N7)*100)</f>
        <v>16.130478297091109</v>
      </c>
      <c r="O10" s="12">
        <f>((O8/O7)*100)</f>
        <v>10.477467250940604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6.9675000000000001E-2</v>
      </c>
      <c r="D11" s="47">
        <f>AVERAGE(D3:D6)</f>
        <v>0.44287500000000002</v>
      </c>
      <c r="E11" s="47">
        <f>AVERAGE(E3:E6)</f>
        <v>0.8135</v>
      </c>
      <c r="F11" s="47">
        <f>AVERAGE(F3:F6)</f>
        <v>0.64007499999999995</v>
      </c>
      <c r="G11" s="47">
        <f>AVERAGE(G3:G6)</f>
        <v>0.56329999999999991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3.4274516772669461E-2</v>
      </c>
      <c r="D12" s="13">
        <f>STDEV(D3:D6)</f>
        <v>0.1340976603077024</v>
      </c>
      <c r="E12" s="13">
        <f>STDEV(E3:E6)</f>
        <v>0.69347402979491601</v>
      </c>
      <c r="F12" s="13">
        <f>STDEV(F3:F6)</f>
        <v>0.10324715896010624</v>
      </c>
      <c r="G12" s="13">
        <f>STDEV(G3:G6)</f>
        <v>5.9019573024548418E-2</v>
      </c>
      <c r="H12" s="27"/>
      <c r="I12" s="76" t="s">
        <v>8</v>
      </c>
      <c r="J12" s="71">
        <f>B3</f>
        <v>43496</v>
      </c>
      <c r="K12" s="11">
        <f t="shared" ref="K12:O13" si="1">C25</f>
        <v>0.32937499999999997</v>
      </c>
      <c r="L12" s="11">
        <f t="shared" si="1"/>
        <v>0.34437499999999999</v>
      </c>
      <c r="M12" s="11">
        <f t="shared" si="1"/>
        <v>0.22937500000000002</v>
      </c>
      <c r="N12" s="11">
        <f t="shared" si="1"/>
        <v>0.34187499999999998</v>
      </c>
      <c r="O12" s="11">
        <f t="shared" si="1"/>
        <v>0.41187500000000005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3.358902643721607E-2</v>
      </c>
      <c r="D13" s="13">
        <f>1.96*(D12)/SQRT(4)</f>
        <v>0.13141570710154835</v>
      </c>
      <c r="E13" s="13">
        <f>1.96*(E12)/SQRT(4)</f>
        <v>0.67960454919901769</v>
      </c>
      <c r="F13" s="13">
        <f>1.96*(F12)/SQRT(4)</f>
        <v>0.10118221578090411</v>
      </c>
      <c r="G13" s="13">
        <f>1.96*(G12)/SQRT(4)</f>
        <v>5.783918156405745E-2</v>
      </c>
      <c r="H13" s="27"/>
      <c r="I13" s="77"/>
      <c r="J13" s="72"/>
      <c r="K13" s="11">
        <f t="shared" si="1"/>
        <v>4.0818750000000001</v>
      </c>
      <c r="L13" s="11">
        <f t="shared" si="1"/>
        <v>2.234375</v>
      </c>
      <c r="M13" s="11">
        <f t="shared" si="1"/>
        <v>0.36937500000000001</v>
      </c>
      <c r="N13" s="11">
        <f t="shared" si="1"/>
        <v>0.40437499999999993</v>
      </c>
      <c r="O13" s="11">
        <f t="shared" si="1"/>
        <v>0.28437499999999999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0.49191986756612072</v>
      </c>
      <c r="D14" s="13">
        <f>((D12/D11))</f>
        <v>0.30278895920452137</v>
      </c>
      <c r="E14" s="13">
        <f>((E12/E11))</f>
        <v>0.85245731996916541</v>
      </c>
      <c r="F14" s="13">
        <f>((F12/F11))</f>
        <v>0.16130478297091161</v>
      </c>
      <c r="G14" s="13">
        <f>((G12/G11))</f>
        <v>0.10477467250940604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49.191986756612074</v>
      </c>
      <c r="D15" s="13">
        <f>((D12/D11)*100)</f>
        <v>30.278895920452136</v>
      </c>
      <c r="E15" s="13">
        <f>((E12/E11)*100)</f>
        <v>85.245731996916547</v>
      </c>
      <c r="F15" s="13">
        <f>((F12/F11)*100)</f>
        <v>16.130478297091162</v>
      </c>
      <c r="G15" s="13">
        <f>((G12/G11)*100)</f>
        <v>10.477467250940604</v>
      </c>
      <c r="H15" s="27"/>
      <c r="I15" s="77"/>
      <c r="J15" s="72"/>
      <c r="K15" s="11">
        <f t="shared" ref="K15:O16" si="2">C27</f>
        <v>1.9693749999999999</v>
      </c>
      <c r="L15" s="11">
        <f t="shared" si="2"/>
        <v>4.4375000000000005E-2</v>
      </c>
      <c r="M15" s="11">
        <f t="shared" si="2"/>
        <v>1.099375</v>
      </c>
      <c r="N15" s="11">
        <f t="shared" si="2"/>
        <v>0.43437500000000001</v>
      </c>
      <c r="O15" s="11">
        <f t="shared" si="2"/>
        <v>0.33937500000000004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6.8449999999999997E-2</v>
      </c>
      <c r="D16" s="47">
        <f>AVERAGE(D7:D10)</f>
        <v>2.9324999999999997E-2</v>
      </c>
      <c r="E16" s="47">
        <f>AVERAGE(E7:E10)</f>
        <v>3.0300000000000001E-2</v>
      </c>
      <c r="F16" s="47">
        <f>AVERAGE(F7:F10)</f>
        <v>0.02</v>
      </c>
      <c r="G16" s="47">
        <f>AVERAGE(G7:G10)</f>
        <v>2.1975000000000001E-2</v>
      </c>
      <c r="H16" s="27"/>
      <c r="I16" s="78"/>
      <c r="J16" s="73"/>
      <c r="K16" s="11">
        <f t="shared" si="2"/>
        <v>0.46437500000000009</v>
      </c>
      <c r="L16" s="11">
        <f t="shared" si="2"/>
        <v>0.30937500000000001</v>
      </c>
      <c r="M16" s="11">
        <f t="shared" si="2"/>
        <v>1.3318750000000001</v>
      </c>
      <c r="N16" s="11">
        <f t="shared" si="2"/>
        <v>0.81937499999999996</v>
      </c>
      <c r="O16" s="11">
        <f t="shared" si="2"/>
        <v>1.161875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6.9859925326804254E-2</v>
      </c>
      <c r="D17" s="13">
        <f>STDEV(D7:D10)</f>
        <v>4.0390221588894507E-2</v>
      </c>
      <c r="E17" s="13">
        <f>STDEV(E7:E10)</f>
        <v>2.1619030968107709E-2</v>
      </c>
      <c r="F17" s="13">
        <f>STDEV(F7:F10)</f>
        <v>8.6550081840900996E-3</v>
      </c>
      <c r="G17" s="13">
        <f>STDEV(G7:G10)</f>
        <v>1.6466329281293993E-2</v>
      </c>
      <c r="H17" s="27"/>
      <c r="I17" s="67" t="s">
        <v>9</v>
      </c>
      <c r="J17" s="68"/>
      <c r="K17" s="48">
        <f>AVERAGE(K12:K16)</f>
        <v>1.7112500000000002</v>
      </c>
      <c r="L17" s="48">
        <f>AVERAGE(L12:L16)</f>
        <v>0.73312500000000003</v>
      </c>
      <c r="M17" s="48">
        <f>AVERAGE(M12:M16)</f>
        <v>0.75750000000000006</v>
      </c>
      <c r="N17" s="48">
        <f>AVERAGE(N12:N16)</f>
        <v>0.49999999999999994</v>
      </c>
      <c r="O17" s="48">
        <f>AVERAGE(O12:O16)</f>
        <v>0.54937499999999995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6.846272682026816E-2</v>
      </c>
      <c r="D18" s="13">
        <f>1.96*(D17)/SQRT(4)</f>
        <v>3.9582417157116613E-2</v>
      </c>
      <c r="E18" s="13">
        <f>1.96*(E17)/SQRT(4)</f>
        <v>2.1186650348745555E-2</v>
      </c>
      <c r="F18" s="13">
        <f>1.96*(F17)/SQRT(4)</f>
        <v>8.4819080204082981E-3</v>
      </c>
      <c r="G18" s="13">
        <f>1.96*(G17)/SQRT(4)</f>
        <v>1.6137002695668114E-2</v>
      </c>
      <c r="H18" s="27"/>
      <c r="I18" s="58" t="s">
        <v>4</v>
      </c>
      <c r="J18" s="59"/>
      <c r="K18" s="12">
        <f>STDEV(K12:K16)</f>
        <v>1.7464981331701062</v>
      </c>
      <c r="L18" s="12">
        <f>STDEV(L12:L16)</f>
        <v>1.0097555397223628</v>
      </c>
      <c r="M18" s="12">
        <f>STDEV(M12:M16)</f>
        <v>0.54047577420269255</v>
      </c>
      <c r="N18" s="12">
        <f>STDEV(N12:N16)</f>
        <v>0.21637520460225268</v>
      </c>
      <c r="O18" s="12">
        <f>STDEV(O12:O16)</f>
        <v>0.41165823203234997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1.0205978864397993</v>
      </c>
      <c r="D19" s="13">
        <f>((D17/D16))</f>
        <v>1.3773306594678436</v>
      </c>
      <c r="E19" s="13">
        <f>((E17/E16))</f>
        <v>0.71349937188474288</v>
      </c>
      <c r="F19" s="13">
        <f>((F17/F16))</f>
        <v>0.43275040920450497</v>
      </c>
      <c r="G19" s="13">
        <f>((G17/G16))</f>
        <v>0.7493210139382932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102.05978864397993</v>
      </c>
      <c r="D20" s="13">
        <f>((D17/D16)*100)</f>
        <v>137.73306594678436</v>
      </c>
      <c r="E20" s="13">
        <f>((E17/E16)*100)</f>
        <v>71.349937188474286</v>
      </c>
      <c r="F20" s="13">
        <f>((F17/F16)*100)</f>
        <v>43.2750409204505</v>
      </c>
      <c r="G20" s="13">
        <f>((G17/G16)*100)</f>
        <v>74.932101393829313</v>
      </c>
      <c r="H20" s="27"/>
      <c r="I20" s="58" t="s">
        <v>5</v>
      </c>
      <c r="J20" s="59"/>
      <c r="K20" s="12">
        <f>1.96*(K18)/SQRT(4)</f>
        <v>1.7115681705067041</v>
      </c>
      <c r="L20" s="12">
        <f>1.96*(L18)/SQRT(4)</f>
        <v>0.98956042892791551</v>
      </c>
      <c r="M20" s="12">
        <f>1.96*(M18)/SQRT(4)</f>
        <v>0.52966625871863871</v>
      </c>
      <c r="N20" s="12">
        <f>1.96*(N18)/SQRT(4)</f>
        <v>0.21204770051020763</v>
      </c>
      <c r="O20" s="12">
        <f>1.96*(O18)/SQRT(4)</f>
        <v>0.40342506739170297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43496</v>
      </c>
      <c r="C21" s="14">
        <f t="shared" ref="C21:G28" si="3">(1000*C3/40)</f>
        <v>0.93874999999999997</v>
      </c>
      <c r="D21" s="14">
        <f t="shared" si="3"/>
        <v>10.03375</v>
      </c>
      <c r="E21" s="14">
        <f t="shared" si="3"/>
        <v>11.561250000000001</v>
      </c>
      <c r="F21" s="14">
        <f t="shared" si="3"/>
        <v>13.141249999999999</v>
      </c>
      <c r="G21" s="14">
        <f t="shared" si="3"/>
        <v>12.838749999999999</v>
      </c>
      <c r="H21" s="27"/>
      <c r="I21" s="58" t="s">
        <v>24</v>
      </c>
      <c r="J21" s="59"/>
      <c r="K21" s="22">
        <f>((K18/K17))</f>
        <v>1.0205978864397989</v>
      </c>
      <c r="L21" s="22">
        <f>((L18/L17))</f>
        <v>1.3773306594678434</v>
      </c>
      <c r="M21" s="22">
        <f>((M18/M17))</f>
        <v>0.71349937188474255</v>
      </c>
      <c r="N21" s="22">
        <f>((N18/N17))</f>
        <v>0.43275040920450542</v>
      </c>
      <c r="O21" s="22">
        <f>((O18/O17))</f>
        <v>0.74932101393829353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1.9737500000000001</v>
      </c>
      <c r="D22" s="14">
        <f t="shared" si="3"/>
        <v>16.056249999999999</v>
      </c>
      <c r="E22" s="14">
        <f t="shared" si="3"/>
        <v>46.293750000000003</v>
      </c>
      <c r="F22" s="14">
        <f t="shared" si="3"/>
        <v>14.576249999999998</v>
      </c>
      <c r="G22" s="14">
        <f t="shared" si="3"/>
        <v>14.938750000000002</v>
      </c>
      <c r="H22" s="27"/>
      <c r="I22" s="58" t="s">
        <v>23</v>
      </c>
      <c r="J22" s="59"/>
      <c r="K22" s="22">
        <f>((K18/K17)*100)</f>
        <v>102.05978864397989</v>
      </c>
      <c r="L22" s="22">
        <f>((L18/L17)*100)</f>
        <v>137.73306594678434</v>
      </c>
      <c r="M22" s="22">
        <f>((M18/M17)*100)</f>
        <v>71.349937188474257</v>
      </c>
      <c r="N22" s="22">
        <f>((N18/N17)*100)</f>
        <v>43.275040920450543</v>
      </c>
      <c r="O22" s="22">
        <f>((O18/O17)*100)</f>
        <v>74.932101393829356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1.2087499999999998</v>
      </c>
      <c r="D23" s="14">
        <f t="shared" si="3"/>
        <v>9.1637500000000003</v>
      </c>
      <c r="E23" s="14">
        <f t="shared" si="3"/>
        <v>10.44875</v>
      </c>
      <c r="F23" s="14">
        <f t="shared" si="3"/>
        <v>17.603750000000002</v>
      </c>
      <c r="G23" s="14">
        <f t="shared" si="3"/>
        <v>15.721250000000001</v>
      </c>
      <c r="H23" s="27"/>
      <c r="P23" s="27"/>
      <c r="Q23" s="63" t="s">
        <v>8</v>
      </c>
      <c r="R23" s="62"/>
      <c r="S23" s="11"/>
      <c r="T23" s="40">
        <f>(L12/K12)*100</f>
        <v>104.55407969639469</v>
      </c>
      <c r="U23" s="40">
        <f>(M12/K12)*100</f>
        <v>69.639468690702103</v>
      </c>
      <c r="V23" s="40">
        <f>(N12/K12)*100</f>
        <v>103.79506641366225</v>
      </c>
      <c r="W23" s="40">
        <f>(O12/K12)*100</f>
        <v>125.04743833017081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2.8462500000000004</v>
      </c>
      <c r="D24" s="14">
        <f t="shared" si="3"/>
        <v>9.0337500000000013</v>
      </c>
      <c r="E24" s="14">
        <f t="shared" si="3"/>
        <v>13.046250000000001</v>
      </c>
      <c r="F24" s="14">
        <f t="shared" si="3"/>
        <v>18.686249999999998</v>
      </c>
      <c r="G24" s="14">
        <f t="shared" si="3"/>
        <v>12.831250000000001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54.738937375593324</v>
      </c>
      <c r="U24" s="40">
        <f>(M13/K13)*100</f>
        <v>9.0491502067064769</v>
      </c>
      <c r="V24" s="40">
        <f>(N13/K13)*100</f>
        <v>9.906599295666819</v>
      </c>
      <c r="W24" s="40">
        <f>(O13/K13)*100</f>
        <v>6.9667738478027861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0.32937499999999997</v>
      </c>
      <c r="D25" s="14">
        <f t="shared" si="3"/>
        <v>0.34437499999999999</v>
      </c>
      <c r="E25" s="14">
        <f t="shared" si="3"/>
        <v>0.22937500000000002</v>
      </c>
      <c r="F25" s="14">
        <f t="shared" si="3"/>
        <v>0.34187499999999998</v>
      </c>
      <c r="G25" s="14">
        <f t="shared" si="3"/>
        <v>0.41187500000000005</v>
      </c>
      <c r="H25" s="27"/>
      <c r="I25" s="69" t="s">
        <v>11</v>
      </c>
      <c r="J25" s="70">
        <f>B3</f>
        <v>43496</v>
      </c>
      <c r="K25" s="16">
        <f t="shared" ref="K25:O28" si="4">C48</f>
        <v>1.1313700446353119</v>
      </c>
      <c r="L25" s="16">
        <f t="shared" si="4"/>
        <v>11.565835685625675</v>
      </c>
      <c r="M25" s="16">
        <f t="shared" si="4"/>
        <v>20.008017985365431</v>
      </c>
      <c r="N25" s="16">
        <f t="shared" si="4"/>
        <v>15.258600131367304</v>
      </c>
      <c r="O25" s="16">
        <f t="shared" si="4"/>
        <v>12.373787930493835</v>
      </c>
      <c r="P25" s="27"/>
      <c r="Q25" s="63"/>
      <c r="R25" s="62"/>
      <c r="S25" s="11"/>
      <c r="T25" s="40">
        <f>(L15/K15)*100</f>
        <v>2.253252935576008</v>
      </c>
      <c r="U25" s="40">
        <f>(M15/K15)*100</f>
        <v>55.823548079974614</v>
      </c>
      <c r="V25" s="40">
        <f>(N15/K15)*100</f>
        <v>22.056490003173597</v>
      </c>
      <c r="W25" s="40">
        <f>(O15/K15)*100</f>
        <v>17.232624563630598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4.0818750000000001</v>
      </c>
      <c r="D26" s="14">
        <f t="shared" si="3"/>
        <v>2.234375</v>
      </c>
      <c r="E26" s="14">
        <f t="shared" si="3"/>
        <v>0.36937500000000001</v>
      </c>
      <c r="F26" s="14">
        <f t="shared" si="3"/>
        <v>0.40437499999999993</v>
      </c>
      <c r="G26" s="14">
        <f t="shared" si="3"/>
        <v>0.28437499999999999</v>
      </c>
      <c r="H26" s="27"/>
      <c r="I26" s="69"/>
      <c r="J26" s="70"/>
      <c r="K26" s="16">
        <f t="shared" si="4"/>
        <v>0.19194544044933218</v>
      </c>
      <c r="L26" s="16">
        <f t="shared" si="4"/>
        <v>2.8525509907351445</v>
      </c>
      <c r="M26" s="16">
        <f t="shared" si="4"/>
        <v>49.750817569393647</v>
      </c>
      <c r="N26" s="16">
        <f t="shared" si="4"/>
        <v>14.308920428999313</v>
      </c>
      <c r="O26" s="16">
        <f t="shared" si="4"/>
        <v>20.852983695325197</v>
      </c>
      <c r="P26" s="27"/>
      <c r="Q26" s="63"/>
      <c r="R26" s="62"/>
      <c r="S26" s="11"/>
      <c r="T26" s="40">
        <f>(L16/K16)*100</f>
        <v>66.621803499327044</v>
      </c>
      <c r="U26" s="40">
        <f>(M16/K16)*100</f>
        <v>286.8102288021534</v>
      </c>
      <c r="V26" s="40">
        <f>(N16/K16)*100</f>
        <v>176.44683714670251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1.9693749999999999</v>
      </c>
      <c r="D27" s="14">
        <f t="shared" si="3"/>
        <v>4.4375000000000005E-2</v>
      </c>
      <c r="E27" s="14">
        <f t="shared" si="3"/>
        <v>1.099375</v>
      </c>
      <c r="F27" s="14">
        <f t="shared" si="3"/>
        <v>0.43437500000000001</v>
      </c>
      <c r="G27" s="14">
        <f t="shared" si="3"/>
        <v>0.33937500000000004</v>
      </c>
      <c r="H27" s="27"/>
      <c r="I27" s="69"/>
      <c r="J27" s="70"/>
      <c r="K27" s="16">
        <f t="shared" si="4"/>
        <v>0.24364271189733122</v>
      </c>
      <c r="L27" s="16">
        <f t="shared" si="4"/>
        <v>81.974773375137659</v>
      </c>
      <c r="M27" s="16">
        <f t="shared" si="4"/>
        <v>3.7728004888968689</v>
      </c>
      <c r="N27" s="16">
        <f t="shared" si="4"/>
        <v>16.0873951210218</v>
      </c>
      <c r="O27" s="16">
        <f t="shared" si="4"/>
        <v>18.388765952520941</v>
      </c>
      <c r="P27" s="27"/>
      <c r="Q27" s="64" t="s">
        <v>9</v>
      </c>
      <c r="R27" s="64"/>
      <c r="S27" s="47"/>
      <c r="T27" s="49">
        <f>AVERAGE(T23:T26)</f>
        <v>57.042018376722766</v>
      </c>
      <c r="U27" s="49">
        <f>AVERAGE(U23:U26)</f>
        <v>105.33059894488414</v>
      </c>
      <c r="V27" s="49">
        <f>AVERAGE(V23:V26)</f>
        <v>78.051248214801291</v>
      </c>
      <c r="W27" s="49">
        <f>AVERAGE(W23:W26)</f>
        <v>49.74894558053473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0.46437500000000009</v>
      </c>
      <c r="D28" s="14">
        <f t="shared" si="3"/>
        <v>0.30937500000000001</v>
      </c>
      <c r="E28" s="14">
        <f t="shared" si="3"/>
        <v>1.3318750000000001</v>
      </c>
      <c r="F28" s="14">
        <f t="shared" si="3"/>
        <v>0.81937499999999996</v>
      </c>
      <c r="G28" s="14">
        <f t="shared" si="3"/>
        <v>1.161875</v>
      </c>
      <c r="H28" s="27"/>
      <c r="I28" s="69"/>
      <c r="J28" s="70"/>
      <c r="K28" s="16">
        <f t="shared" si="4"/>
        <v>2.4330418030180248</v>
      </c>
      <c r="L28" s="16">
        <f t="shared" si="4"/>
        <v>11.591194936661807</v>
      </c>
      <c r="M28" s="16">
        <f t="shared" si="4"/>
        <v>3.8883700350963677</v>
      </c>
      <c r="N28" s="16">
        <f t="shared" si="4"/>
        <v>9.0528391538487458</v>
      </c>
      <c r="O28" s="16">
        <f t="shared" si="4"/>
        <v>4.3838422492882989</v>
      </c>
      <c r="P28" s="27"/>
      <c r="Q28" s="65" t="s">
        <v>4</v>
      </c>
      <c r="R28" s="65"/>
      <c r="S28" s="13"/>
      <c r="T28" s="41">
        <f>STDEV(T23:T26)</f>
        <v>42.254314393137413</v>
      </c>
      <c r="U28" s="41">
        <f>STDEV(U23:U26)</f>
        <v>123.73328612842427</v>
      </c>
      <c r="V28" s="41">
        <f>STDEV(V23:V26)</f>
        <v>77.725032904898001</v>
      </c>
      <c r="W28" s="41">
        <f>STDEV(W23:W26)</f>
        <v>65.412110350493691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1.7418750000000001</v>
      </c>
      <c r="D29" s="47">
        <f>AVERAGE(D21:D24)</f>
        <v>11.071874999999999</v>
      </c>
      <c r="E29" s="47">
        <f>AVERAGE(E21:E24)</f>
        <v>20.337500000000002</v>
      </c>
      <c r="F29" s="47">
        <f>AVERAGE(F21:F24)</f>
        <v>16.001874999999998</v>
      </c>
      <c r="G29" s="47">
        <f>AVERAGE(G21:G24)</f>
        <v>14.0825</v>
      </c>
      <c r="H29" s="27"/>
      <c r="I29" s="84" t="s">
        <v>11</v>
      </c>
      <c r="J29" s="84"/>
      <c r="K29" s="51">
        <f>AVERAGE(K25:K28)</f>
        <v>1</v>
      </c>
      <c r="L29" s="51">
        <f>AVERAGE(L25:L28)</f>
        <v>26.996088747040073</v>
      </c>
      <c r="M29" s="51">
        <f>AVERAGE(M25:M28)</f>
        <v>19.355001519688077</v>
      </c>
      <c r="N29" s="51">
        <f>AVERAGE(N25:N28)</f>
        <v>13.67693870880929</v>
      </c>
      <c r="O29" s="51">
        <f>AVERAGE(O25:O28)</f>
        <v>13.999844956907069</v>
      </c>
      <c r="P29" s="27"/>
      <c r="Q29" s="65" t="s">
        <v>5</v>
      </c>
      <c r="R29" s="65"/>
      <c r="S29" s="13"/>
      <c r="T29" s="41">
        <f>1.96*(T28)/SQRT(4)</f>
        <v>41.409228105274664</v>
      </c>
      <c r="U29" s="41">
        <f>1.96*(U28)/SQRT(4)</f>
        <v>121.25862040585578</v>
      </c>
      <c r="V29" s="41">
        <f>1.96*(V28)/SQRT(4)</f>
        <v>76.170532246800036</v>
      </c>
      <c r="W29" s="41">
        <f>1.96*(W28)/SQRT(4)</f>
        <v>64.103868143483822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0.85686291931673653</v>
      </c>
      <c r="D30" s="13">
        <f>STDEV(D21:D24)</f>
        <v>3.3524415076925735</v>
      </c>
      <c r="E30" s="13">
        <f>STDEV(E21:E24)</f>
        <v>17.336850744872901</v>
      </c>
      <c r="F30" s="13">
        <f>STDEV(F21:F24)</f>
        <v>2.5811789740026474</v>
      </c>
      <c r="G30" s="13">
        <f>STDEV(G21:G24)</f>
        <v>1.4754893256137105</v>
      </c>
      <c r="H30" s="27"/>
      <c r="I30" s="82" t="s">
        <v>4</v>
      </c>
      <c r="J30" s="82"/>
      <c r="K30" s="17">
        <f>STDEV(K25:K28)</f>
        <v>1.0481563840542885</v>
      </c>
      <c r="L30" s="17">
        <f>STDEV(L25:L28)</f>
        <v>36.882559752427944</v>
      </c>
      <c r="M30" s="17">
        <f>STDEV(M25:M28)</f>
        <v>21.65143368829678</v>
      </c>
      <c r="N30" s="17">
        <f>STDEV(N25:N28)</f>
        <v>3.1672096320276046</v>
      </c>
      <c r="O30" s="17">
        <f>STDEV(O25:O28)</f>
        <v>7.3334782015954465</v>
      </c>
      <c r="P30" s="27"/>
      <c r="Q30" s="58" t="s">
        <v>23</v>
      </c>
      <c r="R30" s="83"/>
      <c r="S30" s="12"/>
      <c r="T30" s="46">
        <f>((T28/T27)*100)</f>
        <v>74.075770099993875</v>
      </c>
      <c r="U30" s="46">
        <f>((U28/U27)*100)</f>
        <v>117.47135909971387</v>
      </c>
      <c r="V30" s="46">
        <f>((V28/V27)*100)</f>
        <v>99.582049848830707</v>
      </c>
      <c r="W30" s="46">
        <f>((W28/W27)*100)</f>
        <v>131.4844155733976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0.8397256609304018</v>
      </c>
      <c r="D31" s="13">
        <f>1.96*(D30)/SQRT(4)</f>
        <v>3.2853926775387219</v>
      </c>
      <c r="E31" s="13">
        <f>1.96*(E30)/SQRT(4)</f>
        <v>16.990113729975445</v>
      </c>
      <c r="F31" s="13">
        <f>1.96*(F30)/SQRT(4)</f>
        <v>2.5295553945225944</v>
      </c>
      <c r="G31" s="13">
        <f>1.96*(G30)/SQRT(4)</f>
        <v>1.4459795391014363</v>
      </c>
      <c r="H31" s="27"/>
      <c r="I31" s="82" t="s">
        <v>5</v>
      </c>
      <c r="J31" s="82"/>
      <c r="K31" s="17">
        <f>1.96*(K30)/SQRT(4)</f>
        <v>1.0271932563732027</v>
      </c>
      <c r="L31" s="17">
        <f>1.96*(L30)/SQRT(4)</f>
        <v>36.144908557379388</v>
      </c>
      <c r="M31" s="17">
        <f>1.96*(M30)/SQRT(4)</f>
        <v>21.218405014530845</v>
      </c>
      <c r="N31" s="17">
        <f>1.96*(N30)/SQRT(4)</f>
        <v>3.1038654393870524</v>
      </c>
      <c r="O31" s="17">
        <f>1.96*(O30)/SQRT(4)</f>
        <v>7.1868086375635372</v>
      </c>
      <c r="P31" s="27"/>
      <c r="Q31" s="58" t="s">
        <v>23</v>
      </c>
      <c r="R31" s="83"/>
      <c r="S31" s="12"/>
      <c r="T31" s="85">
        <f>((T28/T27))</f>
        <v>0.74075770099993876</v>
      </c>
      <c r="U31" s="85">
        <f>((U28/U27))</f>
        <v>1.1747135909971387</v>
      </c>
      <c r="V31" s="85">
        <f>((V28/V27))</f>
        <v>0.995820498488307</v>
      </c>
      <c r="W31" s="85">
        <f>((W28/W27))</f>
        <v>1.3148441557339758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0.49191986756612072</v>
      </c>
      <c r="D32" s="13">
        <f>((D30/D29))</f>
        <v>0.30278895920452265</v>
      </c>
      <c r="E32" s="13">
        <f>((E30/E29))</f>
        <v>0.85245731996916529</v>
      </c>
      <c r="F32" s="13">
        <f>((F30/F29))</f>
        <v>0.16130478297091108</v>
      </c>
      <c r="G32" s="13">
        <f>((G30/G29))</f>
        <v>0.10477467250940604</v>
      </c>
      <c r="H32" s="27"/>
      <c r="I32" s="58" t="s">
        <v>23</v>
      </c>
      <c r="J32" s="59"/>
      <c r="K32" s="17">
        <f>((K30/K29))</f>
        <v>1.0481563840542885</v>
      </c>
      <c r="L32" s="17">
        <f>((L30/L29)*100)</f>
        <v>136.62186436719227</v>
      </c>
      <c r="M32" s="17">
        <f>((M30/M29)*100)</f>
        <v>111.86479973288948</v>
      </c>
      <c r="N32" s="17">
        <f>((N30/N29)*100)</f>
        <v>23.157299301104647</v>
      </c>
      <c r="O32" s="17">
        <f>((O30/O29)*100)</f>
        <v>52.382567265342082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49.191986756612074</v>
      </c>
      <c r="D33" s="13">
        <f>((D30/D29)*100)</f>
        <v>30.278895920452264</v>
      </c>
      <c r="E33" s="13">
        <f>((E30/E29)*100)</f>
        <v>85.245731996916533</v>
      </c>
      <c r="F33" s="13">
        <f>((F30/F29)*100)</f>
        <v>16.130478297091109</v>
      </c>
      <c r="G33" s="13">
        <f>((G30/G29)*100)</f>
        <v>10.477467250940604</v>
      </c>
      <c r="H33" s="27"/>
      <c r="I33" s="58" t="s">
        <v>24</v>
      </c>
      <c r="J33" s="59"/>
      <c r="K33" s="17">
        <f>((K30/K29)*100)</f>
        <v>104.81563840542884</v>
      </c>
      <c r="L33" s="17">
        <f>((L30/L29))</f>
        <v>1.3662186436719228</v>
      </c>
      <c r="M33" s="17">
        <f>((M30/M29))</f>
        <v>1.1186479973288947</v>
      </c>
      <c r="N33" s="17">
        <f>((N30/N29))</f>
        <v>0.23157299301104647</v>
      </c>
      <c r="O33" s="17">
        <f>((O30/O29))</f>
        <v>0.52382567265342084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1.7112500000000002</v>
      </c>
      <c r="D34" s="47">
        <f>AVERAGE(D25:D28)</f>
        <v>0.73312500000000003</v>
      </c>
      <c r="E34" s="47">
        <f>AVERAGE(E25:E28)</f>
        <v>0.75750000000000006</v>
      </c>
      <c r="F34" s="47">
        <f>AVERAGE(F25:F28)</f>
        <v>0.49999999999999994</v>
      </c>
      <c r="G34" s="47">
        <f>AVERAGE(G25:G28)</f>
        <v>0.54937499999999995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1.7464981331701062</v>
      </c>
      <c r="D35" s="13">
        <f>STDEV(D25:D28)</f>
        <v>1.0097555397223628</v>
      </c>
      <c r="E35" s="13">
        <f>STDEV(E25:E28)</f>
        <v>0.54047577420269255</v>
      </c>
      <c r="F35" s="13">
        <f>STDEV(F25:F28)</f>
        <v>0.21637520460225268</v>
      </c>
      <c r="G35" s="13">
        <f>STDEV(G25:G28)</f>
        <v>0.41165823203234997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1.7115681705067041</v>
      </c>
      <c r="D36" s="13">
        <f>1.96*(D35)/SQRT(4)</f>
        <v>0.98956042892791551</v>
      </c>
      <c r="E36" s="13">
        <f>1.96*(E35)/SQRT(4)</f>
        <v>0.52966625871863871</v>
      </c>
      <c r="F36" s="13">
        <f>1.96*(F35)/SQRT(4)</f>
        <v>0.21204770051020763</v>
      </c>
      <c r="G36" s="13">
        <f>1.96*(G35)/SQRT(4)</f>
        <v>0.40342506739170297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1.0205978864397989</v>
      </c>
      <c r="D37" s="13">
        <f>((D35/D34))</f>
        <v>1.3773306594678434</v>
      </c>
      <c r="E37" s="13">
        <f>((E35/E34))</f>
        <v>0.71349937188474255</v>
      </c>
      <c r="F37" s="13">
        <f>((F35/F34))</f>
        <v>0.43275040920450542</v>
      </c>
      <c r="G37" s="13">
        <f>((G35/G34))</f>
        <v>0.74932101393829353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102.05978864397989</v>
      </c>
      <c r="D38" s="13">
        <f>((D35/D34)*100)</f>
        <v>137.73306594678434</v>
      </c>
      <c r="E38" s="13">
        <f>((E35/E34)*100)</f>
        <v>71.349937188474257</v>
      </c>
      <c r="F38" s="13">
        <f>((F35/F34)*100)</f>
        <v>43.275040920450543</v>
      </c>
      <c r="G38" s="13">
        <f>((G35/G34)*100)</f>
        <v>74.932101393829356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43496</v>
      </c>
      <c r="C39" s="18">
        <f t="shared" ref="C39:G42" si="5">(C21/C25)</f>
        <v>2.8500948766603416</v>
      </c>
      <c r="D39" s="18">
        <f t="shared" si="5"/>
        <v>29.136116152450089</v>
      </c>
      <c r="E39" s="18">
        <f t="shared" si="5"/>
        <v>50.403269754768395</v>
      </c>
      <c r="F39" s="18">
        <f t="shared" si="5"/>
        <v>38.438756855575868</v>
      </c>
      <c r="G39" s="18">
        <f t="shared" si="5"/>
        <v>31.171471927162361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0.48354003981013627</v>
      </c>
      <c r="D40" s="18">
        <f t="shared" si="5"/>
        <v>7.1860139860139851</v>
      </c>
      <c r="E40" s="18">
        <f t="shared" si="5"/>
        <v>125.32994923857869</v>
      </c>
      <c r="F40" s="18">
        <f t="shared" si="5"/>
        <v>36.046367851622875</v>
      </c>
      <c r="G40" s="18">
        <f t="shared" si="5"/>
        <v>52.531868131868144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0.6137734052681687</v>
      </c>
      <c r="D41" s="18">
        <f t="shared" si="5"/>
        <v>206.50704225352112</v>
      </c>
      <c r="E41" s="18">
        <f t="shared" si="5"/>
        <v>9.5042637862421842</v>
      </c>
      <c r="F41" s="18">
        <f t="shared" si="5"/>
        <v>40.526618705035972</v>
      </c>
      <c r="G41" s="18">
        <f t="shared" si="5"/>
        <v>46.324125230202576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6.1292059219380883</v>
      </c>
      <c r="D42" s="18">
        <f t="shared" si="5"/>
        <v>29.200000000000003</v>
      </c>
      <c r="E42" s="18">
        <f t="shared" si="5"/>
        <v>9.7954012200844662</v>
      </c>
      <c r="F42" s="18">
        <f t="shared" si="5"/>
        <v>22.805491990846679</v>
      </c>
      <c r="G42" s="18">
        <f t="shared" si="5"/>
        <v>11.043571812802583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2.5191535609191837</v>
      </c>
      <c r="D43" s="50">
        <f>AVERAGE(D39:D42)</f>
        <v>68.007293097996296</v>
      </c>
      <c r="E43" s="50">
        <f>AVERAGE(E39:E42)</f>
        <v>48.758220999918436</v>
      </c>
      <c r="F43" s="50">
        <f>AVERAGE(F39:F42)</f>
        <v>34.454308850770346</v>
      </c>
      <c r="G43" s="50">
        <f>AVERAGE(G39:G42)</f>
        <v>35.267759275508915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2.6404668872905361</v>
      </c>
      <c r="D44" s="19">
        <f>STDEV(D39:D42)</f>
        <v>92.912831736143431</v>
      </c>
      <c r="E44" s="19">
        <f>STDEV(E39:E42)</f>
        <v>54.543286274878426</v>
      </c>
      <c r="F44" s="19">
        <f>STDEV(F39:F42)</f>
        <v>7.9786874226999043</v>
      </c>
      <c r="G44" s="19">
        <f>STDEV(G39:G42)</f>
        <v>18.474157725472388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2.5876575495447254</v>
      </c>
      <c r="D45" s="19">
        <f>1.96*(D44)/SQRT(4)</f>
        <v>91.054575101420568</v>
      </c>
      <c r="E45" s="19">
        <f>1.96*(E44)/SQRT(4)</f>
        <v>53.452420549380854</v>
      </c>
      <c r="F45" s="19">
        <f>1.96*(F44)/SQRT(4)</f>
        <v>7.819113674245906</v>
      </c>
      <c r="G45" s="19">
        <f>1.96*(G44)/SQRT(4)</f>
        <v>18.104674570962938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1.0481563840542885</v>
      </c>
      <c r="D46" s="19">
        <f>((D44/D43))</f>
        <v>1.366218643671923</v>
      </c>
      <c r="E46" s="19">
        <f>((E44/E43))</f>
        <v>1.118647997328895</v>
      </c>
      <c r="F46" s="19">
        <f>((F44/F43))</f>
        <v>0.23157299301104722</v>
      </c>
      <c r="G46" s="19">
        <f>((G44/G43))</f>
        <v>0.52382567265342106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104.81563840542884</v>
      </c>
      <c r="D47" s="19">
        <f>((D44/D43)*100)</f>
        <v>136.6218643671923</v>
      </c>
      <c r="E47" s="19">
        <f>((E44/E43)*100)</f>
        <v>111.86479973288949</v>
      </c>
      <c r="F47" s="19">
        <f>((F44/F43)*100)</f>
        <v>23.157299301104722</v>
      </c>
      <c r="G47" s="19">
        <f>((G44/G43)*100)</f>
        <v>52.382567265342104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43496</v>
      </c>
      <c r="C48" s="18">
        <f t="shared" ref="C48:G51" si="6">(C39/$C$43)</f>
        <v>1.1313700446353119</v>
      </c>
      <c r="D48" s="18">
        <f t="shared" si="6"/>
        <v>11.565835685625675</v>
      </c>
      <c r="E48" s="18">
        <f t="shared" si="6"/>
        <v>20.008017985365431</v>
      </c>
      <c r="F48" s="18">
        <f t="shared" si="6"/>
        <v>15.258600131367304</v>
      </c>
      <c r="G48" s="18">
        <f t="shared" si="6"/>
        <v>12.373787930493835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0.19194544044933218</v>
      </c>
      <c r="D49" s="18">
        <f t="shared" si="6"/>
        <v>2.8525509907351445</v>
      </c>
      <c r="E49" s="18">
        <f t="shared" si="6"/>
        <v>49.750817569393647</v>
      </c>
      <c r="F49" s="18">
        <f t="shared" si="6"/>
        <v>14.308920428999313</v>
      </c>
      <c r="G49" s="18">
        <f t="shared" si="6"/>
        <v>20.852983695325197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0.24364271189733122</v>
      </c>
      <c r="D50" s="18">
        <f t="shared" si="6"/>
        <v>81.974773375137659</v>
      </c>
      <c r="E50" s="18">
        <f t="shared" si="6"/>
        <v>3.7728004888968689</v>
      </c>
      <c r="F50" s="18">
        <f t="shared" si="6"/>
        <v>16.0873951210218</v>
      </c>
      <c r="G50" s="18">
        <f t="shared" si="6"/>
        <v>18.388765952520941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2.4330418030180248</v>
      </c>
      <c r="D51" s="18">
        <f t="shared" si="6"/>
        <v>11.591194936661807</v>
      </c>
      <c r="E51" s="18">
        <f t="shared" si="6"/>
        <v>3.8883700350963677</v>
      </c>
      <c r="F51" s="18">
        <f t="shared" si="6"/>
        <v>9.0528391538487458</v>
      </c>
      <c r="G51" s="18">
        <f t="shared" si="6"/>
        <v>4.3838422492882989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</v>
      </c>
      <c r="D52" s="50">
        <f>AVERAGE(D48:D51)</f>
        <v>26.996088747040073</v>
      </c>
      <c r="E52" s="50">
        <f>AVERAGE(E48:E51)</f>
        <v>19.355001519688077</v>
      </c>
      <c r="F52" s="50">
        <f>AVERAGE(F48:F51)</f>
        <v>13.67693870880929</v>
      </c>
      <c r="G52" s="50">
        <f>AVERAGE(G48:G51)</f>
        <v>13.999844956907069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1.0481563840542885</v>
      </c>
      <c r="D53" s="19">
        <f>STDEV(D48:D51)</f>
        <v>36.882559752427944</v>
      </c>
      <c r="E53" s="19">
        <f>STDEV(E48:E51)</f>
        <v>21.65143368829678</v>
      </c>
      <c r="F53" s="19">
        <f>STDEV(F48:F51)</f>
        <v>3.1672096320276046</v>
      </c>
      <c r="G53" s="19">
        <f>STDEV(G48:G51)</f>
        <v>7.3334782015954465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1.0271932563732027</v>
      </c>
      <c r="D54" s="19">
        <f>1.96*(D53)/SQRT(4)</f>
        <v>36.144908557379388</v>
      </c>
      <c r="E54" s="19">
        <f>1.96*(E53)/SQRT(4)</f>
        <v>21.218405014530845</v>
      </c>
      <c r="F54" s="19">
        <f>1.96*(F53)/SQRT(4)</f>
        <v>3.1038654393870524</v>
      </c>
      <c r="G54" s="19">
        <f>1.96*(G53)/SQRT(4)</f>
        <v>7.1868086375635372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1.0481563840542885</v>
      </c>
      <c r="D55" s="22">
        <f>((D53/D52))</f>
        <v>1.3662186436719228</v>
      </c>
      <c r="E55" s="22">
        <f>((E53/E52))</f>
        <v>1.1186479973288947</v>
      </c>
      <c r="F55" s="22">
        <f>((F53/F52))</f>
        <v>0.23157299301104647</v>
      </c>
      <c r="G55" s="22">
        <f>((G53/G52))</f>
        <v>0.52382567265342084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104.81563840542884</v>
      </c>
      <c r="D56" s="22">
        <f>((D53/D52)*100)</f>
        <v>136.62186436719227</v>
      </c>
      <c r="E56" s="22">
        <f>((E53/E52)*100)</f>
        <v>111.86479973288948</v>
      </c>
      <c r="F56" s="22">
        <f>((F53/F52)*100)</f>
        <v>23.157299301104647</v>
      </c>
      <c r="G56" s="22">
        <f>((G53/G52)*100)</f>
        <v>52.382567265342082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1.7418750000000001</v>
      </c>
      <c r="J60" s="11">
        <f>K17</f>
        <v>1.7112500000000002</v>
      </c>
      <c r="K60" s="16">
        <f>K29</f>
        <v>1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11.071874999999999</v>
      </c>
      <c r="J61" s="11">
        <f>L17</f>
        <v>0.73312500000000003</v>
      </c>
      <c r="K61" s="16">
        <f>L29</f>
        <v>26.996088747040073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20.337500000000002</v>
      </c>
      <c r="J62" s="11">
        <f>M17</f>
        <v>0.75750000000000006</v>
      </c>
      <c r="K62" s="33">
        <f>M29</f>
        <v>19.355001519688077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16.001874999999998</v>
      </c>
      <c r="J63" s="11">
        <f>N17</f>
        <v>0.49999999999999994</v>
      </c>
      <c r="K63" s="16">
        <f>N29</f>
        <v>13.67693870880929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14.0825</v>
      </c>
      <c r="J64" s="11">
        <f>O17</f>
        <v>0.54937499999999995</v>
      </c>
      <c r="K64" s="16">
        <f>O29</f>
        <v>13.999844956907069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2B88-1B8E-4D47-9C5E-C9D54F59993F}">
  <dimension ref="A1:AJ247"/>
  <sheetViews>
    <sheetView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1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43503</v>
      </c>
      <c r="C3" s="29">
        <v>3.0275E-2</v>
      </c>
      <c r="D3" s="29">
        <v>0.288775</v>
      </c>
      <c r="E3" s="29">
        <v>0.32137500000000002</v>
      </c>
      <c r="F3" s="29">
        <v>0.36907499999999999</v>
      </c>
      <c r="G3" s="29">
        <v>0.308475</v>
      </c>
      <c r="H3" s="27"/>
      <c r="I3" s="63" t="s">
        <v>1</v>
      </c>
      <c r="J3" s="62">
        <f>B3</f>
        <v>43503</v>
      </c>
      <c r="K3" s="11">
        <f t="shared" ref="K3:O6" si="0">C21</f>
        <v>0.75687499999999996</v>
      </c>
      <c r="L3" s="11">
        <f t="shared" si="0"/>
        <v>7.2193749999999994</v>
      </c>
      <c r="M3" s="11">
        <f t="shared" si="0"/>
        <v>8.0343750000000007</v>
      </c>
      <c r="N3" s="11">
        <f t="shared" si="0"/>
        <v>9.2268749999999997</v>
      </c>
      <c r="O3" s="11">
        <f t="shared" si="0"/>
        <v>7.7118750000000009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3.2274999999999998E-2</v>
      </c>
      <c r="D4" s="29">
        <v>0.29747499999999999</v>
      </c>
      <c r="E4" s="29">
        <v>0.38477499999999998</v>
      </c>
      <c r="F4" s="29">
        <v>0.36097499999999999</v>
      </c>
      <c r="G4" s="29">
        <v>0.36097499999999999</v>
      </c>
      <c r="H4" s="27"/>
      <c r="I4" s="63"/>
      <c r="J4" s="62"/>
      <c r="K4" s="11">
        <f t="shared" si="0"/>
        <v>0.80687500000000001</v>
      </c>
      <c r="L4" s="11">
        <f t="shared" si="0"/>
        <v>7.4368749999999988</v>
      </c>
      <c r="M4" s="11">
        <f t="shared" si="0"/>
        <v>9.6193749999999998</v>
      </c>
      <c r="N4" s="11">
        <f t="shared" si="0"/>
        <v>9.0243749999999991</v>
      </c>
      <c r="O4" s="11">
        <f t="shared" si="0"/>
        <v>9.0243749999999991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3.8275000000000003E-2</v>
      </c>
      <c r="D5" s="29">
        <v>0.35107500000000003</v>
      </c>
      <c r="E5" s="29">
        <v>0.31027500000000002</v>
      </c>
      <c r="F5" s="29">
        <v>0.383575</v>
      </c>
      <c r="G5" s="29">
        <v>3.7500000000000001E-4</v>
      </c>
      <c r="H5" s="27"/>
      <c r="I5" s="63"/>
      <c r="J5" s="62"/>
      <c r="K5" s="11">
        <f t="shared" si="0"/>
        <v>0.95687500000000014</v>
      </c>
      <c r="L5" s="11">
        <f t="shared" si="0"/>
        <v>8.7768750000000004</v>
      </c>
      <c r="M5" s="11">
        <f t="shared" si="0"/>
        <v>7.7568750000000009</v>
      </c>
      <c r="N5" s="11">
        <f t="shared" si="0"/>
        <v>9.5893750000000004</v>
      </c>
      <c r="O5" s="11">
        <f t="shared" si="0"/>
        <v>9.3749999999999997E-3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3.8475000000000002E-2</v>
      </c>
      <c r="D6" s="38">
        <v>0.31947500000000001</v>
      </c>
      <c r="E6" s="38">
        <v>0.383575</v>
      </c>
      <c r="F6" s="38">
        <v>0.36927500000000002</v>
      </c>
      <c r="G6" s="38">
        <v>0.65317499999999995</v>
      </c>
      <c r="H6" s="27"/>
      <c r="I6" s="63"/>
      <c r="J6" s="62"/>
      <c r="K6" s="11">
        <f t="shared" si="0"/>
        <v>0.96187500000000004</v>
      </c>
      <c r="L6" s="11">
        <f t="shared" si="0"/>
        <v>7.9868750000000004</v>
      </c>
      <c r="M6" s="11">
        <f t="shared" si="0"/>
        <v>9.5893750000000004</v>
      </c>
      <c r="N6" s="11">
        <f t="shared" si="0"/>
        <v>9.2318750000000005</v>
      </c>
      <c r="O6" s="11">
        <f t="shared" si="0"/>
        <v>16.329374999999999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5.6249999999999903E-3</v>
      </c>
      <c r="D7" s="44">
        <v>-9.9749999999999804E-3</v>
      </c>
      <c r="E7" s="44">
        <v>3.4250000000000101E-3</v>
      </c>
      <c r="F7" s="44">
        <v>-2.0875000000000001E-2</v>
      </c>
      <c r="G7" s="37">
        <v>-4.0675000000000003E-2</v>
      </c>
      <c r="H7" s="9"/>
      <c r="I7" s="64" t="s">
        <v>7</v>
      </c>
      <c r="J7" s="64"/>
      <c r="K7" s="48">
        <f>AVERAGE(K3:K6)</f>
        <v>0.87062499999999998</v>
      </c>
      <c r="L7" s="48">
        <f>AVERAGE(L3:L6)</f>
        <v>7.8549999999999995</v>
      </c>
      <c r="M7" s="48">
        <f>AVERAGE(M3:M6)</f>
        <v>8.75</v>
      </c>
      <c r="N7" s="48">
        <f>AVERAGE(N3:N6)</f>
        <v>9.2681249999999995</v>
      </c>
      <c r="O7" s="48">
        <f>AVERAGE(O3:O6)</f>
        <v>8.2687499999999989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1.0125E-2</v>
      </c>
      <c r="D8" s="45">
        <v>5.22500000000001E-3</v>
      </c>
      <c r="E8" s="45">
        <v>1.32499999999999E-3</v>
      </c>
      <c r="F8" s="45">
        <v>-2.4174999999999999E-2</v>
      </c>
      <c r="G8" s="29">
        <v>-3.2074999999999999E-2</v>
      </c>
      <c r="H8" s="9"/>
      <c r="I8" s="65" t="s">
        <v>4</v>
      </c>
      <c r="J8" s="65"/>
      <c r="K8" s="12">
        <f>STDEV(K3:K6)</f>
        <v>0.10451275839181977</v>
      </c>
      <c r="L8" s="12">
        <f>STDEV(L3:L6)</f>
        <v>0.69428432876356028</v>
      </c>
      <c r="M8" s="12">
        <f>STDEV(M3:M6)</f>
        <v>0.99310618557802388</v>
      </c>
      <c r="N8" s="12">
        <f>STDEV(N3:N6)</f>
        <v>0.23496896958251082</v>
      </c>
      <c r="O8" s="12">
        <f>STDEV(O3:O6)</f>
        <v>6.6851085677421871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-7.4999999999991699E-5</v>
      </c>
      <c r="D9" s="45">
        <v>8.5249999999999996E-3</v>
      </c>
      <c r="E9" s="45">
        <v>-2.0174999999999998E-2</v>
      </c>
      <c r="F9" s="45">
        <v>-2.1575E-2</v>
      </c>
      <c r="G9" s="29">
        <v>-2.9675E-2</v>
      </c>
      <c r="H9" s="27"/>
      <c r="I9" s="65" t="s">
        <v>5</v>
      </c>
      <c r="J9" s="65"/>
      <c r="K9" s="12">
        <f>1.96*(K8)/SQRT(4)</f>
        <v>0.10242250322398337</v>
      </c>
      <c r="L9" s="12">
        <f>1.96*(L8)/SQRT(4)</f>
        <v>0.68039864218828905</v>
      </c>
      <c r="M9" s="12">
        <f>1.96*(M8)/SQRT(4)</f>
        <v>0.97324406186646339</v>
      </c>
      <c r="N9" s="12">
        <f>1.96*(N8)/SQRT(4)</f>
        <v>0.2302695901908606</v>
      </c>
      <c r="O9" s="12">
        <f>1.96*(O8)/SQRT(4)</f>
        <v>6.5514063963873435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1.2525E-2</v>
      </c>
      <c r="D10" s="45">
        <v>3.4250000000000101E-3</v>
      </c>
      <c r="E10" s="45">
        <v>1.8024999999999999E-2</v>
      </c>
      <c r="F10" s="45">
        <v>-1.7975000000000001E-2</v>
      </c>
      <c r="G10" s="29">
        <v>-2.1675E-2</v>
      </c>
      <c r="H10" s="27"/>
      <c r="I10" s="58" t="s">
        <v>23</v>
      </c>
      <c r="J10" s="59"/>
      <c r="K10" s="12">
        <f>((K8/K7)*100)</f>
        <v>12.004336929426534</v>
      </c>
      <c r="L10" s="12">
        <f>((L8/L7)*100)</f>
        <v>8.8387565724196087</v>
      </c>
      <c r="M10" s="12">
        <f>((M8/M7)*100)</f>
        <v>11.34978497803456</v>
      </c>
      <c r="N10" s="12">
        <f>((N8/N7)*100)</f>
        <v>2.5352373816981411</v>
      </c>
      <c r="O10" s="12">
        <f>((O8/O7)*100)</f>
        <v>80.847873835128496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3.4825000000000002E-2</v>
      </c>
      <c r="D11" s="47">
        <f>AVERAGE(D3:D6)</f>
        <v>0.31419999999999998</v>
      </c>
      <c r="E11" s="47">
        <f>AVERAGE(E3:E6)</f>
        <v>0.35000000000000003</v>
      </c>
      <c r="F11" s="47">
        <f>AVERAGE(F3:F6)</f>
        <v>0.37072499999999997</v>
      </c>
      <c r="G11" s="47">
        <f>AVERAGE(G3:G6)</f>
        <v>0.33074999999999999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4.1805103356727493E-3</v>
      </c>
      <c r="D12" s="13">
        <f>STDEV(D3:D6)</f>
        <v>2.7771373150542403E-2</v>
      </c>
      <c r="E12" s="13">
        <f>STDEV(E3:E6)</f>
        <v>3.9724247423120952E-2</v>
      </c>
      <c r="F12" s="13">
        <f>STDEV(F3:F6)</f>
        <v>9.398758783300416E-3</v>
      </c>
      <c r="G12" s="13">
        <f>STDEV(G3:G6)</f>
        <v>0.26740434270968755</v>
      </c>
      <c r="H12" s="27"/>
      <c r="I12" s="76" t="s">
        <v>8</v>
      </c>
      <c r="J12" s="71">
        <f>B3</f>
        <v>43503</v>
      </c>
      <c r="K12" s="11">
        <f t="shared" ref="K12:O13" si="1">C25</f>
        <v>0.14062499999999975</v>
      </c>
      <c r="L12" s="11">
        <f t="shared" si="1"/>
        <v>-0.24937499999999951</v>
      </c>
      <c r="M12" s="11">
        <f t="shared" si="1"/>
        <v>8.5625000000000256E-2</v>
      </c>
      <c r="N12" s="11">
        <f t="shared" si="1"/>
        <v>-0.52187499999999998</v>
      </c>
      <c r="O12" s="11">
        <f t="shared" si="1"/>
        <v>-1.0168750000000002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4.0969001289592943E-3</v>
      </c>
      <c r="D13" s="13">
        <f>1.96*(D12)/SQRT(4)</f>
        <v>2.7215945687531554E-2</v>
      </c>
      <c r="E13" s="13">
        <f>1.96*(E12)/SQRT(4)</f>
        <v>3.8929762474658534E-2</v>
      </c>
      <c r="F13" s="13">
        <f>1.96*(F12)/SQRT(4)</f>
        <v>9.2107836076344082E-3</v>
      </c>
      <c r="G13" s="13">
        <f>1.96*(G12)/SQRT(4)</f>
        <v>0.2620562558554938</v>
      </c>
      <c r="H13" s="27"/>
      <c r="I13" s="77"/>
      <c r="J13" s="72"/>
      <c r="K13" s="11">
        <f t="shared" si="1"/>
        <v>0.25312499999999999</v>
      </c>
      <c r="L13" s="11">
        <f t="shared" si="1"/>
        <v>0.13062500000000027</v>
      </c>
      <c r="M13" s="11">
        <f t="shared" si="1"/>
        <v>3.3124999999999752E-2</v>
      </c>
      <c r="N13" s="11">
        <f t="shared" si="1"/>
        <v>-0.60437499999999988</v>
      </c>
      <c r="O13" s="11">
        <f t="shared" si="1"/>
        <v>-0.80187500000000012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0.12004336929426415</v>
      </c>
      <c r="D14" s="13">
        <f>((D12/D11))</f>
        <v>8.8387565724196065E-2</v>
      </c>
      <c r="E14" s="13">
        <f>((E12/E11))</f>
        <v>0.11349784978034556</v>
      </c>
      <c r="F14" s="13">
        <f>((F12/F11))</f>
        <v>2.5352373816981365E-2</v>
      </c>
      <c r="G14" s="13">
        <f>((G12/G11))</f>
        <v>0.80847873835128514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12.004336929426415</v>
      </c>
      <c r="D15" s="13">
        <f>((D12/D11)*100)</f>
        <v>8.8387565724196069</v>
      </c>
      <c r="E15" s="13">
        <f>((E12/E11)*100)</f>
        <v>11.349784978034556</v>
      </c>
      <c r="F15" s="13">
        <f>((F12/F11)*100)</f>
        <v>2.5352373816981366</v>
      </c>
      <c r="G15" s="13">
        <f>((G12/G11)*100)</f>
        <v>80.84787383512851</v>
      </c>
      <c r="H15" s="27"/>
      <c r="I15" s="77"/>
      <c r="J15" s="72"/>
      <c r="K15" s="11">
        <f t="shared" ref="K15:O16" si="2">C27</f>
        <v>-1.8749999999997924E-3</v>
      </c>
      <c r="L15" s="11">
        <f t="shared" si="2"/>
        <v>0.21312500000000001</v>
      </c>
      <c r="M15" s="11">
        <f t="shared" si="2"/>
        <v>-0.50437499999999991</v>
      </c>
      <c r="N15" s="11">
        <f t="shared" si="2"/>
        <v>-0.53937499999999994</v>
      </c>
      <c r="O15" s="11">
        <f t="shared" si="2"/>
        <v>-0.74187500000000006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7.049999999999999E-3</v>
      </c>
      <c r="D16" s="47">
        <f>AVERAGE(D7:D10)</f>
        <v>1.8000000000000099E-3</v>
      </c>
      <c r="E16" s="47">
        <f>AVERAGE(E7:E10)</f>
        <v>6.500000000000004E-4</v>
      </c>
      <c r="F16" s="47">
        <f>AVERAGE(F7:F10)</f>
        <v>-2.1150000000000002E-2</v>
      </c>
      <c r="G16" s="47">
        <f>AVERAGE(G7:G10)</f>
        <v>-3.1025000000000004E-2</v>
      </c>
      <c r="H16" s="27"/>
      <c r="I16" s="78"/>
      <c r="J16" s="73"/>
      <c r="K16" s="11">
        <f t="shared" si="2"/>
        <v>0.31312499999999999</v>
      </c>
      <c r="L16" s="11">
        <f t="shared" si="2"/>
        <v>8.5625000000000256E-2</v>
      </c>
      <c r="M16" s="11">
        <f t="shared" si="2"/>
        <v>0.45062499999999994</v>
      </c>
      <c r="N16" s="11">
        <f t="shared" si="2"/>
        <v>-0.44937500000000002</v>
      </c>
      <c r="O16" s="11">
        <f t="shared" si="2"/>
        <v>-0.541875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5.5445919597387856E-3</v>
      </c>
      <c r="D17" s="13">
        <f>STDEV(D7:D10)</f>
        <v>8.12911434290353E-3</v>
      </c>
      <c r="E17" s="13">
        <f>STDEV(E7:E10)</f>
        <v>1.5745131522685564E-2</v>
      </c>
      <c r="F17" s="13">
        <f>STDEV(F7:F10)</f>
        <v>2.5486924752377103E-3</v>
      </c>
      <c r="G17" s="13">
        <f>STDEV(G7:G10)</f>
        <v>7.8202728000157581E-3</v>
      </c>
      <c r="H17" s="27"/>
      <c r="I17" s="67" t="s">
        <v>9</v>
      </c>
      <c r="J17" s="68"/>
      <c r="K17" s="48">
        <f>AVERAGE(K12:K16)</f>
        <v>0.17624999999999996</v>
      </c>
      <c r="L17" s="48">
        <f>AVERAGE(L12:L16)</f>
        <v>4.5000000000000255E-2</v>
      </c>
      <c r="M17" s="48">
        <f>AVERAGE(M12:M16)</f>
        <v>1.6250000000000014E-2</v>
      </c>
      <c r="N17" s="48">
        <f>AVERAGE(N12:N16)</f>
        <v>-0.52874999999999994</v>
      </c>
      <c r="O17" s="48">
        <f>AVERAGE(O12:O16)</f>
        <v>-0.77562500000000012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5.4337001205440102E-3</v>
      </c>
      <c r="D18" s="13">
        <f>1.96*(D17)/SQRT(4)</f>
        <v>7.9665320560454601E-3</v>
      </c>
      <c r="E18" s="13">
        <f>1.96*(E17)/SQRT(4)</f>
        <v>1.5430228892231852E-2</v>
      </c>
      <c r="F18" s="13">
        <f>1.96*(F17)/SQRT(4)</f>
        <v>2.4977186257329558E-3</v>
      </c>
      <c r="G18" s="13">
        <f>1.96*(G17)/SQRT(4)</f>
        <v>7.6638673440154424E-3</v>
      </c>
      <c r="H18" s="27"/>
      <c r="I18" s="58" t="s">
        <v>4</v>
      </c>
      <c r="J18" s="59"/>
      <c r="K18" s="12">
        <f>STDEV(K12:K16)</f>
        <v>0.13861479899346965</v>
      </c>
      <c r="L18" s="12">
        <f>STDEV(L12:L16)</f>
        <v>0.20322785857258824</v>
      </c>
      <c r="M18" s="12">
        <f>STDEV(M12:M16)</f>
        <v>0.39362828806713912</v>
      </c>
      <c r="N18" s="12">
        <f>STDEV(N12:N16)</f>
        <v>6.3717311880942734E-2</v>
      </c>
      <c r="O18" s="12">
        <f>STDEV(O12:O16)</f>
        <v>0.19550682000039443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24</v>
      </c>
      <c r="B19" s="61"/>
      <c r="C19" s="13">
        <f>((C17/C16))</f>
        <v>0.78646694464379951</v>
      </c>
      <c r="D19" s="13">
        <f>((D17/D16))</f>
        <v>4.5161746349463803</v>
      </c>
      <c r="E19" s="13">
        <f>((E17/E16))</f>
        <v>24.223279265670083</v>
      </c>
      <c r="F19" s="13">
        <f>((F17/F16))</f>
        <v>-0.12050555438476171</v>
      </c>
      <c r="G19" s="13">
        <f>((G17/G16))</f>
        <v>-0.25206358743000024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78.646694464379948</v>
      </c>
      <c r="D20" s="13">
        <f>((D17/D16)*100)</f>
        <v>451.617463494638</v>
      </c>
      <c r="E20" s="13">
        <f>((E17/E16)*100)</f>
        <v>2422.3279265670085</v>
      </c>
      <c r="F20" s="13">
        <f>((F17/F16)*100)</f>
        <v>-12.05055543847617</v>
      </c>
      <c r="G20" s="13">
        <f>((G17/G16)*100)</f>
        <v>-25.206358743000024</v>
      </c>
      <c r="H20" s="27"/>
      <c r="I20" s="58" t="s">
        <v>5</v>
      </c>
      <c r="J20" s="59"/>
      <c r="K20" s="12">
        <f>1.96*(K18)/SQRT(4)</f>
        <v>0.13584250301360026</v>
      </c>
      <c r="L20" s="12">
        <f>1.96*(L18)/SQRT(4)</f>
        <v>0.19916330140113647</v>
      </c>
      <c r="M20" s="12">
        <f>1.96*(M18)/SQRT(4)</f>
        <v>0.38575572230579636</v>
      </c>
      <c r="N20" s="12">
        <f>1.96*(N18)/SQRT(4)</f>
        <v>6.2442965643323876E-2</v>
      </c>
      <c r="O20" s="12">
        <f>1.96*(O18)/SQRT(4)</f>
        <v>0.19159668360038654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43503</v>
      </c>
      <c r="C21" s="14">
        <f t="shared" ref="C21:G28" si="3">(1000*C3/40)</f>
        <v>0.75687499999999996</v>
      </c>
      <c r="D21" s="14">
        <f t="shared" si="3"/>
        <v>7.2193749999999994</v>
      </c>
      <c r="E21" s="14">
        <f t="shared" si="3"/>
        <v>8.0343750000000007</v>
      </c>
      <c r="F21" s="14">
        <f t="shared" si="3"/>
        <v>9.2268749999999997</v>
      </c>
      <c r="G21" s="14">
        <f t="shared" si="3"/>
        <v>7.7118750000000009</v>
      </c>
      <c r="H21" s="27"/>
      <c r="I21" s="58" t="s">
        <v>24</v>
      </c>
      <c r="J21" s="59"/>
      <c r="K21" s="22">
        <f>((K18/K17))</f>
        <v>0.78646694464379963</v>
      </c>
      <c r="L21" s="22">
        <f>((L18/L17))</f>
        <v>4.5161746349463794</v>
      </c>
      <c r="M21" s="22">
        <f>((M18/M17))</f>
        <v>24.223279265670079</v>
      </c>
      <c r="N21" s="22">
        <f>((N18/N17))</f>
        <v>-0.12050555438476168</v>
      </c>
      <c r="O21" s="22">
        <f>((O18/O17))</f>
        <v>-0.25206358743000085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0.80687500000000001</v>
      </c>
      <c r="D22" s="14">
        <f t="shared" si="3"/>
        <v>7.4368749999999988</v>
      </c>
      <c r="E22" s="14">
        <f t="shared" si="3"/>
        <v>9.6193749999999998</v>
      </c>
      <c r="F22" s="14">
        <f t="shared" si="3"/>
        <v>9.0243749999999991</v>
      </c>
      <c r="G22" s="14">
        <f t="shared" si="3"/>
        <v>9.0243749999999991</v>
      </c>
      <c r="H22" s="27"/>
      <c r="I22" s="58" t="s">
        <v>23</v>
      </c>
      <c r="J22" s="59"/>
      <c r="K22" s="22">
        <f>((K18/K17)*100)</f>
        <v>78.646694464379962</v>
      </c>
      <c r="L22" s="22">
        <f>((L18/L17)*100)</f>
        <v>451.61746349463795</v>
      </c>
      <c r="M22" s="22">
        <f>((M18/M17)*100)</f>
        <v>2422.327926567008</v>
      </c>
      <c r="N22" s="22">
        <f>((N18/N17)*100)</f>
        <v>-12.050555438476168</v>
      </c>
      <c r="O22" s="22">
        <f>((O18/O17)*100)</f>
        <v>-25.206358743000084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0.95687500000000014</v>
      </c>
      <c r="D23" s="14">
        <f t="shared" si="3"/>
        <v>8.7768750000000004</v>
      </c>
      <c r="E23" s="14">
        <f t="shared" si="3"/>
        <v>7.7568750000000009</v>
      </c>
      <c r="F23" s="14">
        <f t="shared" si="3"/>
        <v>9.5893750000000004</v>
      </c>
      <c r="G23" s="14">
        <f t="shared" si="3"/>
        <v>9.3749999999999997E-3</v>
      </c>
      <c r="H23" s="27"/>
      <c r="P23" s="27"/>
      <c r="Q23" s="63" t="s">
        <v>8</v>
      </c>
      <c r="R23" s="62"/>
      <c r="S23" s="11"/>
      <c r="T23" s="40">
        <f>(L12/K12)*100</f>
        <v>-177.33333333333329</v>
      </c>
      <c r="U23" s="40">
        <f>(M12/K12)*100</f>
        <v>60.888888888889184</v>
      </c>
      <c r="V23" s="40">
        <f>(N12/K12)*100</f>
        <v>-371.11111111111177</v>
      </c>
      <c r="W23" s="40">
        <f>(O12/K12)*100</f>
        <v>-723.11111111111245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0.96187500000000004</v>
      </c>
      <c r="D24" s="14">
        <f t="shared" si="3"/>
        <v>7.9868750000000004</v>
      </c>
      <c r="E24" s="14">
        <f t="shared" si="3"/>
        <v>9.5893750000000004</v>
      </c>
      <c r="F24" s="14">
        <f t="shared" si="3"/>
        <v>9.2318750000000005</v>
      </c>
      <c r="G24" s="14">
        <f t="shared" si="3"/>
        <v>16.329374999999999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51.60493827160505</v>
      </c>
      <c r="U24" s="40">
        <f>(M13/K13)*100</f>
        <v>13.086419753086323</v>
      </c>
      <c r="V24" s="40">
        <f>(N13/K13)*100</f>
        <v>-238.76543209876542</v>
      </c>
      <c r="W24" s="40">
        <f>(O13/K13)*100</f>
        <v>-316.79012345679018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0.14062499999999975</v>
      </c>
      <c r="D25" s="14">
        <f t="shared" si="3"/>
        <v>-0.24937499999999951</v>
      </c>
      <c r="E25" s="14">
        <f t="shared" si="3"/>
        <v>8.5625000000000256E-2</v>
      </c>
      <c r="F25" s="14">
        <f t="shared" si="3"/>
        <v>-0.52187499999999998</v>
      </c>
      <c r="G25" s="14">
        <f t="shared" si="3"/>
        <v>-1.0168750000000002</v>
      </c>
      <c r="H25" s="27"/>
      <c r="I25" s="69" t="s">
        <v>11</v>
      </c>
      <c r="J25" s="70">
        <f>B3</f>
        <v>43503</v>
      </c>
      <c r="K25" s="16">
        <f t="shared" ref="K25:O28" si="4">C48</f>
        <v>-4.3170746944974851E-2</v>
      </c>
      <c r="L25" s="16">
        <f t="shared" si="4"/>
        <v>0.23220663558424556</v>
      </c>
      <c r="M25" s="16">
        <f t="shared" si="4"/>
        <v>-0.75262640632987787</v>
      </c>
      <c r="N25" s="16">
        <f t="shared" si="4"/>
        <v>0.14181301231569801</v>
      </c>
      <c r="O25" s="16">
        <f t="shared" si="4"/>
        <v>6.0830354750913113E-2</v>
      </c>
      <c r="P25" s="27"/>
      <c r="Q25" s="63"/>
      <c r="R25" s="62"/>
      <c r="S25" s="11"/>
      <c r="T25" s="40">
        <f>(L15/K15)*100</f>
        <v>-11366.666666667927</v>
      </c>
      <c r="U25" s="40">
        <f>(M15/K15)*100</f>
        <v>26900.000000002972</v>
      </c>
      <c r="V25" s="40">
        <f>(N15/K15)*100</f>
        <v>28766.666666669847</v>
      </c>
      <c r="W25" s="40">
        <f>(O15/K15)*100</f>
        <v>39566.666666671052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0.25312499999999999</v>
      </c>
      <c r="D26" s="14">
        <f t="shared" si="3"/>
        <v>0.13062500000000027</v>
      </c>
      <c r="E26" s="14">
        <f t="shared" si="3"/>
        <v>3.3124999999999752E-2</v>
      </c>
      <c r="F26" s="14">
        <f t="shared" si="3"/>
        <v>-0.60437499999999988</v>
      </c>
      <c r="G26" s="14">
        <f t="shared" si="3"/>
        <v>-0.80187500000000012</v>
      </c>
      <c r="H26" s="27"/>
      <c r="I26" s="69"/>
      <c r="J26" s="70"/>
      <c r="K26" s="16">
        <f t="shared" si="4"/>
        <v>-2.5568141254226278E-2</v>
      </c>
      <c r="L26" s="16">
        <f t="shared" si="4"/>
        <v>-0.45665909990599363</v>
      </c>
      <c r="M26" s="16">
        <f t="shared" si="4"/>
        <v>-2.3292650297084143</v>
      </c>
      <c r="N26" s="16">
        <f t="shared" si="4"/>
        <v>0.11976738856770575</v>
      </c>
      <c r="O26" s="16">
        <f t="shared" si="4"/>
        <v>9.0268951476984743E-2</v>
      </c>
      <c r="P26" s="27"/>
      <c r="Q26" s="63"/>
      <c r="R26" s="62"/>
      <c r="S26" s="11"/>
      <c r="T26" s="40">
        <f>(L16/K16)*100</f>
        <v>27.345309381237609</v>
      </c>
      <c r="U26" s="40">
        <f>(M16/K16)*100</f>
        <v>143.91217564870257</v>
      </c>
      <c r="V26" s="40">
        <f>(N16/K16)*100</f>
        <v>-143.51297405189624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-1.8749999999997924E-3</v>
      </c>
      <c r="D27" s="14">
        <f t="shared" si="3"/>
        <v>0.21312500000000001</v>
      </c>
      <c r="E27" s="14">
        <f t="shared" si="3"/>
        <v>-0.50437499999999991</v>
      </c>
      <c r="F27" s="14">
        <f t="shared" si="3"/>
        <v>-0.53937499999999994</v>
      </c>
      <c r="G27" s="14">
        <f t="shared" si="3"/>
        <v>-0.74187500000000006</v>
      </c>
      <c r="H27" s="27"/>
      <c r="I27" s="69"/>
      <c r="J27" s="70"/>
      <c r="K27" s="16">
        <f t="shared" si="4"/>
        <v>4.0933782146633186</v>
      </c>
      <c r="L27" s="16">
        <f t="shared" si="4"/>
        <v>-0.3303189236818973</v>
      </c>
      <c r="M27" s="16">
        <f t="shared" si="4"/>
        <v>0.12335625577514714</v>
      </c>
      <c r="N27" s="16">
        <f t="shared" si="4"/>
        <v>0.14260259453921165</v>
      </c>
      <c r="O27" s="16">
        <f t="shared" si="4"/>
        <v>1.0136043786999533E-4</v>
      </c>
      <c r="P27" s="27"/>
      <c r="Q27" s="64" t="s">
        <v>9</v>
      </c>
      <c r="R27" s="64"/>
      <c r="S27" s="47"/>
      <c r="T27" s="49">
        <f>AVERAGE(T23:T26)</f>
        <v>-2866.2624380871043</v>
      </c>
      <c r="U27" s="49">
        <f>AVERAGE(U23:U26)</f>
        <v>6779.4718710734132</v>
      </c>
      <c r="V27" s="49">
        <f>AVERAGE(V23:V26)</f>
        <v>7003.3192873520184</v>
      </c>
      <c r="W27" s="49">
        <f>AVERAGE(W23:W26)</f>
        <v>12842.255144034383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0.31312499999999999</v>
      </c>
      <c r="D28" s="14">
        <f t="shared" si="3"/>
        <v>8.5625000000000256E-2</v>
      </c>
      <c r="E28" s="14">
        <f t="shared" si="3"/>
        <v>0.45062499999999994</v>
      </c>
      <c r="F28" s="14">
        <f t="shared" si="3"/>
        <v>-0.44937500000000002</v>
      </c>
      <c r="G28" s="14">
        <f t="shared" si="3"/>
        <v>-0.541875</v>
      </c>
      <c r="H28" s="27"/>
      <c r="I28" s="69"/>
      <c r="J28" s="70"/>
      <c r="K28" s="16">
        <f t="shared" si="4"/>
        <v>-2.4639326464117418E-2</v>
      </c>
      <c r="L28" s="16">
        <f t="shared" si="4"/>
        <v>-0.7481768064169203</v>
      </c>
      <c r="M28" s="16">
        <f t="shared" si="4"/>
        <v>-0.17068798763847387</v>
      </c>
      <c r="N28" s="16">
        <f t="shared" si="4"/>
        <v>0.16478168734094864</v>
      </c>
      <c r="O28" s="16">
        <f t="shared" si="4"/>
        <v>0.24171209674680966</v>
      </c>
      <c r="P28" s="27"/>
      <c r="Q28" s="65" t="s">
        <v>4</v>
      </c>
      <c r="R28" s="65"/>
      <c r="S28" s="13"/>
      <c r="T28" s="41">
        <f>STDEV(T23:T26)</f>
        <v>5667.8663710986784</v>
      </c>
      <c r="U28" s="41">
        <f>STDEV(U23:U26)</f>
        <v>13413.794318075818</v>
      </c>
      <c r="V28" s="41">
        <f>STDEV(V23:V26)</f>
        <v>14509.198407803051</v>
      </c>
      <c r="W28" s="41">
        <f>STDEV(W23:W26)</f>
        <v>23144.910944086147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0.87062499999999998</v>
      </c>
      <c r="D29" s="47">
        <f>AVERAGE(D21:D24)</f>
        <v>7.8549999999999995</v>
      </c>
      <c r="E29" s="47">
        <f>AVERAGE(E21:E24)</f>
        <v>8.75</v>
      </c>
      <c r="F29" s="47">
        <f>AVERAGE(F21:F24)</f>
        <v>9.2681249999999995</v>
      </c>
      <c r="G29" s="47">
        <f>AVERAGE(G21:G24)</f>
        <v>8.2687499999999989</v>
      </c>
      <c r="H29" s="27"/>
      <c r="I29" s="84" t="s">
        <v>11</v>
      </c>
      <c r="J29" s="84"/>
      <c r="K29" s="51">
        <f>AVERAGE(K25:K28)</f>
        <v>1</v>
      </c>
      <c r="L29" s="51">
        <f>AVERAGE(L25:L28)</f>
        <v>-0.32573704860514141</v>
      </c>
      <c r="M29" s="51">
        <f>AVERAGE(M25:M28)</f>
        <v>-0.78230579197540473</v>
      </c>
      <c r="N29" s="51">
        <f>AVERAGE(N25:N28)</f>
        <v>0.14224117069089101</v>
      </c>
      <c r="O29" s="51">
        <f>AVERAGE(O25:O28)</f>
        <v>9.8228190853144381E-2</v>
      </c>
      <c r="P29" s="27"/>
      <c r="Q29" s="65" t="s">
        <v>5</v>
      </c>
      <c r="R29" s="65"/>
      <c r="S29" s="13"/>
      <c r="T29" s="41">
        <f>1.96*(T28)/SQRT(4)</f>
        <v>5554.509043676705</v>
      </c>
      <c r="U29" s="41">
        <f>1.96*(U28)/SQRT(4)</f>
        <v>13145.518431714301</v>
      </c>
      <c r="V29" s="41">
        <f>1.96*(V28)/SQRT(4)</f>
        <v>14219.01443964699</v>
      </c>
      <c r="W29" s="41">
        <f>1.96*(W28)/SQRT(4)</f>
        <v>22682.012725204422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0.10451275839181977</v>
      </c>
      <c r="D30" s="13">
        <f>STDEV(D21:D24)</f>
        <v>0.69428432876356028</v>
      </c>
      <c r="E30" s="13">
        <f>STDEV(E21:E24)</f>
        <v>0.99310618557802388</v>
      </c>
      <c r="F30" s="13">
        <f>STDEV(F21:F24)</f>
        <v>0.23496896958251082</v>
      </c>
      <c r="G30" s="13">
        <f>STDEV(G21:G24)</f>
        <v>6.6851085677421871</v>
      </c>
      <c r="H30" s="27"/>
      <c r="I30" s="82" t="s">
        <v>4</v>
      </c>
      <c r="J30" s="82"/>
      <c r="K30" s="17">
        <f>STDEV(K25:K28)</f>
        <v>2.0622697647598422</v>
      </c>
      <c r="L30" s="17">
        <f>STDEV(L25:L28)</f>
        <v>0.41106288278191805</v>
      </c>
      <c r="M30" s="17">
        <f>STDEV(M25:M28)</f>
        <v>1.0936580563194698</v>
      </c>
      <c r="N30" s="17">
        <f>STDEV(N25:N28)</f>
        <v>1.8379877770397995E-2</v>
      </c>
      <c r="O30" s="17">
        <f>STDEV(O25:O28)</f>
        <v>0.10275935275264336</v>
      </c>
      <c r="P30" s="27"/>
      <c r="Q30" s="58" t="s">
        <v>23</v>
      </c>
      <c r="R30" s="83"/>
      <c r="S30" s="12"/>
      <c r="T30" s="46">
        <f>((T28/T27)*100)</f>
        <v>-197.74415265621377</v>
      </c>
      <c r="U30" s="46">
        <f>((U28/U27)*100)</f>
        <v>197.85898626277466</v>
      </c>
      <c r="V30" s="46">
        <f>((V28/V27)*100)</f>
        <v>207.17602343229782</v>
      </c>
      <c r="W30" s="46">
        <f>((W28/W27)*100)</f>
        <v>180.22466213683396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0.10242250322398337</v>
      </c>
      <c r="D31" s="13">
        <f>1.96*(D30)/SQRT(4)</f>
        <v>0.68039864218828905</v>
      </c>
      <c r="E31" s="13">
        <f>1.96*(E30)/SQRT(4)</f>
        <v>0.97324406186646339</v>
      </c>
      <c r="F31" s="13">
        <f>1.96*(F30)/SQRT(4)</f>
        <v>0.2302695901908606</v>
      </c>
      <c r="G31" s="13">
        <f>1.96*(G30)/SQRT(4)</f>
        <v>6.5514063963873435</v>
      </c>
      <c r="H31" s="27"/>
      <c r="I31" s="82" t="s">
        <v>5</v>
      </c>
      <c r="J31" s="82"/>
      <c r="K31" s="17">
        <f>1.96*(K30)/SQRT(4)</f>
        <v>2.0210243694646453</v>
      </c>
      <c r="L31" s="17">
        <f>1.96*(L30)/SQRT(4)</f>
        <v>0.40284162512627969</v>
      </c>
      <c r="M31" s="17">
        <f>1.96*(M30)/SQRT(4)</f>
        <v>1.0717848951930804</v>
      </c>
      <c r="N31" s="17">
        <f>1.96*(N30)/SQRT(4)</f>
        <v>1.8012280214990035E-2</v>
      </c>
      <c r="O31" s="17">
        <f>1.96*(O30)/SQRT(4)</f>
        <v>0.1007041656975905</v>
      </c>
      <c r="P31" s="27"/>
      <c r="Q31" s="58" t="s">
        <v>23</v>
      </c>
      <c r="R31" s="83"/>
      <c r="S31" s="12"/>
      <c r="T31" s="85">
        <f>((T28/T27))</f>
        <v>-1.9774415265621377</v>
      </c>
      <c r="U31" s="85">
        <f>((U28/U27))</f>
        <v>1.9785898626277467</v>
      </c>
      <c r="V31" s="85">
        <f>((V28/V27))</f>
        <v>2.0717602343229782</v>
      </c>
      <c r="W31" s="85">
        <f>((W28/W27))</f>
        <v>1.8022466213683397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0.12004336929426535</v>
      </c>
      <c r="D32" s="13">
        <f>((D30/D29))</f>
        <v>8.8387565724196093E-2</v>
      </c>
      <c r="E32" s="13">
        <f>((E30/E29))</f>
        <v>0.11349784978034559</v>
      </c>
      <c r="F32" s="13">
        <f>((F30/F29))</f>
        <v>2.5352373816981411E-2</v>
      </c>
      <c r="G32" s="13">
        <f>((G30/G29))</f>
        <v>0.80847873835128503</v>
      </c>
      <c r="H32" s="27"/>
      <c r="I32" s="58" t="s">
        <v>23</v>
      </c>
      <c r="J32" s="59"/>
      <c r="K32" s="17">
        <f>((K30/K29))</f>
        <v>2.0622697647598422</v>
      </c>
      <c r="L32" s="17">
        <f>((L30/L29)*100)</f>
        <v>-126.19469739231555</v>
      </c>
      <c r="M32" s="17">
        <f>((M30/M29)*100)</f>
        <v>-139.79930450954066</v>
      </c>
      <c r="N32" s="17">
        <f>((N30/N29)*100)</f>
        <v>12.92162999019455</v>
      </c>
      <c r="O32" s="17">
        <f>((O30/O29)*100)</f>
        <v>104.61289356970167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12.004336929426534</v>
      </c>
      <c r="D33" s="13">
        <f>((D30/D29)*100)</f>
        <v>8.8387565724196087</v>
      </c>
      <c r="E33" s="13">
        <f>((E30/E29)*100)</f>
        <v>11.34978497803456</v>
      </c>
      <c r="F33" s="13">
        <f>((F30/F29)*100)</f>
        <v>2.5352373816981411</v>
      </c>
      <c r="G33" s="13">
        <f>((G30/G29)*100)</f>
        <v>80.847873835128496</v>
      </c>
      <c r="H33" s="27"/>
      <c r="I33" s="58" t="s">
        <v>24</v>
      </c>
      <c r="J33" s="59"/>
      <c r="K33" s="17">
        <f>((K30/K29)*100)</f>
        <v>206.22697647598423</v>
      </c>
      <c r="L33" s="17">
        <f>((L30/L29))</f>
        <v>-1.2619469739231555</v>
      </c>
      <c r="M33" s="17">
        <f>((M30/M29))</f>
        <v>-1.3979930450954066</v>
      </c>
      <c r="N33" s="17">
        <f>((N30/N29))</f>
        <v>0.1292162999019455</v>
      </c>
      <c r="O33" s="17">
        <f>((O30/O29))</f>
        <v>1.0461289356970167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0.17624999999999996</v>
      </c>
      <c r="D34" s="47">
        <f>AVERAGE(D25:D28)</f>
        <v>4.5000000000000255E-2</v>
      </c>
      <c r="E34" s="47">
        <f>AVERAGE(E25:E28)</f>
        <v>1.6250000000000014E-2</v>
      </c>
      <c r="F34" s="47">
        <f>AVERAGE(F25:F28)</f>
        <v>-0.52874999999999994</v>
      </c>
      <c r="G34" s="47">
        <f>AVERAGE(G25:G28)</f>
        <v>-0.77562500000000012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0.13861479899346965</v>
      </c>
      <c r="D35" s="13">
        <f>STDEV(D25:D28)</f>
        <v>0.20322785857258824</v>
      </c>
      <c r="E35" s="13">
        <f>STDEV(E25:E28)</f>
        <v>0.39362828806713912</v>
      </c>
      <c r="F35" s="13">
        <f>STDEV(F25:F28)</f>
        <v>6.3717311880942734E-2</v>
      </c>
      <c r="G35" s="13">
        <f>STDEV(G25:G28)</f>
        <v>0.19550682000039443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0.13584250301360026</v>
      </c>
      <c r="D36" s="13">
        <f>1.96*(D35)/SQRT(4)</f>
        <v>0.19916330140113647</v>
      </c>
      <c r="E36" s="13">
        <f>1.96*(E35)/SQRT(4)</f>
        <v>0.38575572230579636</v>
      </c>
      <c r="F36" s="13">
        <f>1.96*(F35)/SQRT(4)</f>
        <v>6.2442965643323876E-2</v>
      </c>
      <c r="G36" s="13">
        <f>1.96*(G35)/SQRT(4)</f>
        <v>0.19159668360038654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0.78646694464379963</v>
      </c>
      <c r="D37" s="13">
        <f>((D35/D34))</f>
        <v>4.5161746349463794</v>
      </c>
      <c r="E37" s="13">
        <f>((E35/E34))</f>
        <v>24.223279265670079</v>
      </c>
      <c r="F37" s="13">
        <f>((F35/F34))</f>
        <v>-0.12050555438476168</v>
      </c>
      <c r="G37" s="13">
        <f>((G35/G34))</f>
        <v>-0.25206358743000085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78.646694464379962</v>
      </c>
      <c r="D38" s="13">
        <f>((D35/D34)*100)</f>
        <v>451.61746349463795</v>
      </c>
      <c r="E38" s="13">
        <f>((E35/E34)*100)</f>
        <v>2422.327926567008</v>
      </c>
      <c r="F38" s="13">
        <f>((F35/F34)*100)</f>
        <v>-12.050555438476168</v>
      </c>
      <c r="G38" s="13">
        <f>((G35/G34)*100)</f>
        <v>-25.206358743000084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43503</v>
      </c>
      <c r="C39" s="18">
        <f t="shared" ref="C39:G42" si="5">(C21/C25)</f>
        <v>5.3822222222222313</v>
      </c>
      <c r="D39" s="18">
        <f t="shared" si="5"/>
        <v>-28.949874686716846</v>
      </c>
      <c r="E39" s="18">
        <f t="shared" si="5"/>
        <v>93.832116788320889</v>
      </c>
      <c r="F39" s="18">
        <f t="shared" si="5"/>
        <v>-17.680239520958082</v>
      </c>
      <c r="G39" s="18">
        <f t="shared" si="5"/>
        <v>-7.583896742470805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3.1876543209876544</v>
      </c>
      <c r="D40" s="18">
        <f t="shared" si="5"/>
        <v>56.933014354066856</v>
      </c>
      <c r="E40" s="18">
        <f t="shared" si="5"/>
        <v>290.39622641509652</v>
      </c>
      <c r="F40" s="18">
        <f t="shared" si="5"/>
        <v>-14.931747673216133</v>
      </c>
      <c r="G40" s="18">
        <f t="shared" si="5"/>
        <v>-11.254091971940761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-510.33333333338993</v>
      </c>
      <c r="D41" s="18">
        <f t="shared" si="5"/>
        <v>41.18181818181818</v>
      </c>
      <c r="E41" s="18">
        <f t="shared" si="5"/>
        <v>-15.379182156133833</v>
      </c>
      <c r="F41" s="18">
        <f t="shared" si="5"/>
        <v>-17.778679026651218</v>
      </c>
      <c r="G41" s="18">
        <f t="shared" si="5"/>
        <v>-1.2636899747262004E-2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3.0718562874251498</v>
      </c>
      <c r="D42" s="18">
        <f t="shared" si="5"/>
        <v>93.277372262773454</v>
      </c>
      <c r="E42" s="18">
        <f t="shared" si="5"/>
        <v>21.280166435506246</v>
      </c>
      <c r="F42" s="18">
        <f t="shared" si="5"/>
        <v>-20.543810848400557</v>
      </c>
      <c r="G42" s="18">
        <f t="shared" si="5"/>
        <v>-30.134948096885811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-124.67290012568873</v>
      </c>
      <c r="D43" s="50">
        <f>AVERAGE(D39:D42)</f>
        <v>40.610582527985414</v>
      </c>
      <c r="E43" s="50">
        <f>AVERAGE(E39:E42)</f>
        <v>97.532331870697462</v>
      </c>
      <c r="F43" s="50">
        <f>AVERAGE(F39:F42)</f>
        <v>-17.733619267306498</v>
      </c>
      <c r="G43" s="50">
        <f>AVERAGE(G39:G42)</f>
        <v>-12.246393427761159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257.10915241413136</v>
      </c>
      <c r="D44" s="19">
        <f>STDEV(D39:D42)</f>
        <v>51.24840173044776</v>
      </c>
      <c r="E44" s="19">
        <f>STDEV(E39:E42)</f>
        <v>136.34952162717207</v>
      </c>
      <c r="F44" s="19">
        <f>STDEV(F39:F42)</f>
        <v>2.2914726655911957</v>
      </c>
      <c r="G44" s="19">
        <f>STDEV(G39:G42)</f>
        <v>12.811306522710723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251.96696936584874</v>
      </c>
      <c r="D45" s="19">
        <f>1.96*(D44)/SQRT(4)</f>
        <v>50.223433695838807</v>
      </c>
      <c r="E45" s="19">
        <f>1.96*(E44)/SQRT(4)</f>
        <v>133.62253119462864</v>
      </c>
      <c r="F45" s="19">
        <f>1.96*(F44)/SQRT(4)</f>
        <v>2.2456432122793717</v>
      </c>
      <c r="G45" s="19">
        <f>1.96*(G44)/SQRT(4)</f>
        <v>12.555080392256508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-2.0622697647598418</v>
      </c>
      <c r="D46" s="19">
        <f>((D44/D43))</f>
        <v>1.2619469739231555</v>
      </c>
      <c r="E46" s="19">
        <f>((E44/E43))</f>
        <v>1.3979930450954061</v>
      </c>
      <c r="F46" s="19">
        <f>((F44/F43))</f>
        <v>-0.12921629990194552</v>
      </c>
      <c r="G46" s="19">
        <f>((G44/G43))</f>
        <v>-1.0461289356970167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-206.22697647598417</v>
      </c>
      <c r="D47" s="19">
        <f>((D44/D43)*100)</f>
        <v>126.19469739231555</v>
      </c>
      <c r="E47" s="19">
        <f>((E44/E43)*100)</f>
        <v>139.7993045095406</v>
      </c>
      <c r="F47" s="19">
        <f>((F44/F43)*100)</f>
        <v>-12.921629990194553</v>
      </c>
      <c r="G47" s="19">
        <f>((G44/G43)*100)</f>
        <v>-104.61289356970167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43503</v>
      </c>
      <c r="C48" s="18">
        <f t="shared" ref="C48:G51" si="6">(C39/$C$43)</f>
        <v>-4.3170746944974851E-2</v>
      </c>
      <c r="D48" s="18">
        <f t="shared" si="6"/>
        <v>0.23220663558424556</v>
      </c>
      <c r="E48" s="18">
        <f t="shared" si="6"/>
        <v>-0.75262640632987787</v>
      </c>
      <c r="F48" s="18">
        <f t="shared" si="6"/>
        <v>0.14181301231569801</v>
      </c>
      <c r="G48" s="18">
        <f t="shared" si="6"/>
        <v>6.0830354750913113E-2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-2.5568141254226278E-2</v>
      </c>
      <c r="D49" s="18">
        <f t="shared" si="6"/>
        <v>-0.45665909990599363</v>
      </c>
      <c r="E49" s="18">
        <f t="shared" si="6"/>
        <v>-2.3292650297084143</v>
      </c>
      <c r="F49" s="18">
        <f t="shared" si="6"/>
        <v>0.11976738856770575</v>
      </c>
      <c r="G49" s="18">
        <f t="shared" si="6"/>
        <v>9.0268951476984743E-2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4.0933782146633186</v>
      </c>
      <c r="D50" s="18">
        <f t="shared" si="6"/>
        <v>-0.3303189236818973</v>
      </c>
      <c r="E50" s="18">
        <f t="shared" si="6"/>
        <v>0.12335625577514714</v>
      </c>
      <c r="F50" s="18">
        <f t="shared" si="6"/>
        <v>0.14260259453921165</v>
      </c>
      <c r="G50" s="18">
        <f t="shared" si="6"/>
        <v>1.0136043786999533E-4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-2.4639326464117418E-2</v>
      </c>
      <c r="D51" s="18">
        <f t="shared" si="6"/>
        <v>-0.7481768064169203</v>
      </c>
      <c r="E51" s="18">
        <f t="shared" si="6"/>
        <v>-0.17068798763847387</v>
      </c>
      <c r="F51" s="18">
        <f t="shared" si="6"/>
        <v>0.16478168734094864</v>
      </c>
      <c r="G51" s="18">
        <f t="shared" si="6"/>
        <v>0.24171209674680966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</v>
      </c>
      <c r="D52" s="50">
        <f>AVERAGE(D48:D51)</f>
        <v>-0.32573704860514141</v>
      </c>
      <c r="E52" s="50">
        <f>AVERAGE(E48:E51)</f>
        <v>-0.78230579197540473</v>
      </c>
      <c r="F52" s="50">
        <f>AVERAGE(F48:F51)</f>
        <v>0.14224117069089101</v>
      </c>
      <c r="G52" s="50">
        <f>AVERAGE(G48:G51)</f>
        <v>9.8228190853144381E-2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2.0622697647598422</v>
      </c>
      <c r="D53" s="19">
        <f>STDEV(D48:D51)</f>
        <v>0.41106288278191805</v>
      </c>
      <c r="E53" s="19">
        <f>STDEV(E48:E51)</f>
        <v>1.0936580563194698</v>
      </c>
      <c r="F53" s="19">
        <f>STDEV(F48:F51)</f>
        <v>1.8379877770397995E-2</v>
      </c>
      <c r="G53" s="19">
        <f>STDEV(G48:G51)</f>
        <v>0.10275935275264336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2.0210243694646453</v>
      </c>
      <c r="D54" s="19">
        <f>1.96*(D53)/SQRT(4)</f>
        <v>0.40284162512627969</v>
      </c>
      <c r="E54" s="19">
        <f>1.96*(E53)/SQRT(4)</f>
        <v>1.0717848951930804</v>
      </c>
      <c r="F54" s="19">
        <f>1.96*(F53)/SQRT(4)</f>
        <v>1.8012280214990035E-2</v>
      </c>
      <c r="G54" s="19">
        <f>1.96*(G53)/SQRT(4)</f>
        <v>0.1007041656975905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2.0622697647598422</v>
      </c>
      <c r="D55" s="22">
        <f>((D53/D52))</f>
        <v>-1.2619469739231555</v>
      </c>
      <c r="E55" s="22">
        <f>((E53/E52))</f>
        <v>-1.3979930450954066</v>
      </c>
      <c r="F55" s="22">
        <f>((F53/F52))</f>
        <v>0.1292162999019455</v>
      </c>
      <c r="G55" s="22">
        <f>((G53/G52))</f>
        <v>1.0461289356970167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206.22697647598423</v>
      </c>
      <c r="D56" s="22">
        <f>((D53/D52)*100)</f>
        <v>-126.19469739231555</v>
      </c>
      <c r="E56" s="22">
        <f>((E53/E52)*100)</f>
        <v>-139.79930450954066</v>
      </c>
      <c r="F56" s="22">
        <f>((F53/F52)*100)</f>
        <v>12.92162999019455</v>
      </c>
      <c r="G56" s="22">
        <f>((G53/G52)*100)</f>
        <v>104.61289356970167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0.87062499999999998</v>
      </c>
      <c r="J60" s="11">
        <f>K17</f>
        <v>0.17624999999999996</v>
      </c>
      <c r="K60" s="16">
        <f>K29</f>
        <v>1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7.8549999999999995</v>
      </c>
      <c r="J61" s="11">
        <f>L17</f>
        <v>4.5000000000000255E-2</v>
      </c>
      <c r="K61" s="16">
        <f>L29</f>
        <v>-0.32573704860514141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8.75</v>
      </c>
      <c r="J62" s="11">
        <f>M17</f>
        <v>1.6250000000000014E-2</v>
      </c>
      <c r="K62" s="33">
        <f>M29</f>
        <v>-0.78230579197540473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9.2681249999999995</v>
      </c>
      <c r="J63" s="11">
        <f>N17</f>
        <v>-0.52874999999999994</v>
      </c>
      <c r="K63" s="16">
        <f>N29</f>
        <v>0.14224117069089101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8.2687499999999989</v>
      </c>
      <c r="J64" s="11">
        <f>O17</f>
        <v>-0.77562500000000012</v>
      </c>
      <c r="K64" s="16">
        <f>O29</f>
        <v>9.8228190853144381E-2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FB7D-666B-4C7C-A055-F60CF78DE12B}">
  <dimension ref="A1:AJ247"/>
  <sheetViews>
    <sheetView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1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43510</v>
      </c>
      <c r="C3" s="29">
        <v>-1.6000000000000001E-3</v>
      </c>
      <c r="D3" s="29">
        <v>0.39529999999999998</v>
      </c>
      <c r="E3" s="29">
        <v>0.53210000000000002</v>
      </c>
      <c r="F3" s="29">
        <v>0.60909999999999997</v>
      </c>
      <c r="G3" s="29">
        <v>0.43530000000000002</v>
      </c>
      <c r="H3" s="27"/>
      <c r="I3" s="63" t="s">
        <v>1</v>
      </c>
      <c r="J3" s="62">
        <f>B3</f>
        <v>43510</v>
      </c>
      <c r="K3" s="11">
        <f t="shared" ref="K3:O6" si="0">C21</f>
        <v>-0.04</v>
      </c>
      <c r="L3" s="11">
        <f t="shared" si="0"/>
        <v>9.8825000000000003</v>
      </c>
      <c r="M3" s="11">
        <f t="shared" si="0"/>
        <v>13.3025</v>
      </c>
      <c r="N3" s="11">
        <f t="shared" si="0"/>
        <v>15.227500000000001</v>
      </c>
      <c r="O3" s="11">
        <f t="shared" si="0"/>
        <v>10.8825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-1E-4</v>
      </c>
      <c r="D4" s="29">
        <v>0.48699999999999999</v>
      </c>
      <c r="E4" s="29">
        <v>0.57850000000000001</v>
      </c>
      <c r="F4" s="29">
        <v>0.503</v>
      </c>
      <c r="G4" s="29">
        <v>0.65159999999999996</v>
      </c>
      <c r="H4" s="27"/>
      <c r="I4" s="63"/>
      <c r="J4" s="62"/>
      <c r="K4" s="11">
        <f t="shared" si="0"/>
        <v>-2.5000000000000001E-3</v>
      </c>
      <c r="L4" s="11">
        <f t="shared" si="0"/>
        <v>12.175000000000001</v>
      </c>
      <c r="M4" s="11">
        <f t="shared" si="0"/>
        <v>14.4625</v>
      </c>
      <c r="N4" s="11">
        <f t="shared" si="0"/>
        <v>12.574999999999999</v>
      </c>
      <c r="O4" s="11">
        <f t="shared" si="0"/>
        <v>16.29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2.5999999999999999E-3</v>
      </c>
      <c r="D5" s="29">
        <v>0.43690000000000001</v>
      </c>
      <c r="E5" s="29">
        <v>0.56730000000000003</v>
      </c>
      <c r="F5" s="29">
        <v>0.52949999999999997</v>
      </c>
      <c r="G5" s="29">
        <v>0.57720000000000005</v>
      </c>
      <c r="H5" s="27"/>
      <c r="I5" s="63"/>
      <c r="J5" s="62"/>
      <c r="K5" s="11">
        <f t="shared" si="0"/>
        <v>6.5000000000000002E-2</v>
      </c>
      <c r="L5" s="11">
        <f t="shared" si="0"/>
        <v>10.922500000000001</v>
      </c>
      <c r="M5" s="11">
        <f t="shared" si="0"/>
        <v>14.182500000000001</v>
      </c>
      <c r="N5" s="11">
        <f t="shared" si="0"/>
        <v>13.237500000000001</v>
      </c>
      <c r="O5" s="11">
        <f t="shared" si="0"/>
        <v>14.430000000000001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2.8999999999999998E-3</v>
      </c>
      <c r="D6" s="38">
        <v>0.38700000000000001</v>
      </c>
      <c r="E6" s="38">
        <v>0.49890000000000001</v>
      </c>
      <c r="F6" s="38">
        <v>0.66679999999999995</v>
      </c>
      <c r="G6" s="38">
        <v>0.59960000000000002</v>
      </c>
      <c r="H6" s="27"/>
      <c r="I6" s="63"/>
      <c r="J6" s="62"/>
      <c r="K6" s="11">
        <f t="shared" si="0"/>
        <v>7.2499999999999995E-2</v>
      </c>
      <c r="L6" s="11">
        <f t="shared" si="0"/>
        <v>9.6750000000000007</v>
      </c>
      <c r="M6" s="11">
        <f t="shared" si="0"/>
        <v>12.4725</v>
      </c>
      <c r="N6" s="11">
        <f t="shared" si="0"/>
        <v>16.669999999999998</v>
      </c>
      <c r="O6" s="11">
        <f t="shared" si="0"/>
        <v>14.99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-8.0499999999999999E-3</v>
      </c>
      <c r="D7" s="44">
        <v>9.1550000000000006E-2</v>
      </c>
      <c r="E7" s="44">
        <v>0.10405</v>
      </c>
      <c r="F7" s="44">
        <v>7.5649999999999995E-2</v>
      </c>
      <c r="G7" s="37">
        <v>8.4250000000000005E-2</v>
      </c>
      <c r="H7" s="9"/>
      <c r="I7" s="64" t="s">
        <v>7</v>
      </c>
      <c r="J7" s="64"/>
      <c r="K7" s="48">
        <f>AVERAGE(K3:K6)</f>
        <v>2.375E-2</v>
      </c>
      <c r="L7" s="48">
        <f>AVERAGE(L3:L6)</f>
        <v>10.66375</v>
      </c>
      <c r="M7" s="48">
        <f>AVERAGE(M3:M6)</f>
        <v>13.605</v>
      </c>
      <c r="N7" s="48">
        <f>AVERAGE(N3:N6)</f>
        <v>14.427500000000002</v>
      </c>
      <c r="O7" s="48">
        <f>AVERAGE(O3:O6)</f>
        <v>14.148125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-8.9499999999999996E-3</v>
      </c>
      <c r="D8" s="45">
        <v>0.11194999999999999</v>
      </c>
      <c r="E8" s="45">
        <v>0.12765000000000001</v>
      </c>
      <c r="F8" s="45">
        <v>7.7950000000000005E-2</v>
      </c>
      <c r="G8" s="29">
        <v>8.3650000000000002E-2</v>
      </c>
      <c r="H8" s="9"/>
      <c r="I8" s="65" t="s">
        <v>4</v>
      </c>
      <c r="J8" s="65"/>
      <c r="K8" s="12">
        <f>STDEV(K3:K6)</f>
        <v>5.4256336035526764E-2</v>
      </c>
      <c r="L8" s="12">
        <f>STDEV(L3:L6)</f>
        <v>1.1458339393937793</v>
      </c>
      <c r="M8" s="12">
        <f>STDEV(M3:M6)</f>
        <v>0.90238110943584537</v>
      </c>
      <c r="N8" s="12">
        <f>STDEV(N3:N6)</f>
        <v>1.8723125184291571</v>
      </c>
      <c r="O8" s="12">
        <f>STDEV(O3:O6)</f>
        <v>2.3122962748099569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-9.3500000000000007E-3</v>
      </c>
      <c r="D9" s="45">
        <v>0.11615</v>
      </c>
      <c r="E9" s="45">
        <v>0.12695000000000001</v>
      </c>
      <c r="F9" s="45">
        <v>6.8650000000000003E-2</v>
      </c>
      <c r="G9" s="29">
        <v>8.8950000000000001E-2</v>
      </c>
      <c r="H9" s="27"/>
      <c r="I9" s="65" t="s">
        <v>5</v>
      </c>
      <c r="J9" s="65"/>
      <c r="K9" s="12">
        <f>1.96*(K8)/SQRT(4)</f>
        <v>5.3171209314816226E-2</v>
      </c>
      <c r="L9" s="12">
        <f>1.96*(L8)/SQRT(4)</f>
        <v>1.1229172606059037</v>
      </c>
      <c r="M9" s="12">
        <f>1.96*(M8)/SQRT(4)</f>
        <v>0.88433348724712846</v>
      </c>
      <c r="N9" s="12">
        <f>1.96*(N8)/SQRT(4)</f>
        <v>1.8348662680605741</v>
      </c>
      <c r="O9" s="12">
        <f>1.96*(O8)/SQRT(4)</f>
        <v>2.2660503493137578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-9.8499999999999994E-3</v>
      </c>
      <c r="D10" s="45">
        <v>0.11244999999999999</v>
      </c>
      <c r="E10" s="45">
        <v>0.10135</v>
      </c>
      <c r="F10" s="45">
        <v>9.6750000000000003E-2</v>
      </c>
      <c r="G10" s="29">
        <v>0.10555</v>
      </c>
      <c r="H10" s="27"/>
      <c r="I10" s="58" t="s">
        <v>23</v>
      </c>
      <c r="J10" s="59"/>
      <c r="K10" s="12">
        <f>((K8/K7)*100)</f>
        <v>228.44773067590216</v>
      </c>
      <c r="L10" s="12">
        <f>((L8/L7)*100)</f>
        <v>10.745131303657525</v>
      </c>
      <c r="M10" s="12">
        <f>((M8/M7)*100)</f>
        <v>6.6327167176467876</v>
      </c>
      <c r="N10" s="12">
        <f>((N8/N7)*100)</f>
        <v>12.977387062409681</v>
      </c>
      <c r="O10" s="12">
        <f>((O8/O7)*100)</f>
        <v>16.343482085505727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9.4999999999999989E-4</v>
      </c>
      <c r="D11" s="47">
        <f>AVERAGE(D3:D6)</f>
        <v>0.42654999999999998</v>
      </c>
      <c r="E11" s="47">
        <f>AVERAGE(E3:E6)</f>
        <v>0.54420000000000002</v>
      </c>
      <c r="F11" s="47">
        <f>AVERAGE(F3:F6)</f>
        <v>0.57709999999999995</v>
      </c>
      <c r="G11" s="47">
        <f>AVERAGE(G3:G6)</f>
        <v>0.56592500000000001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2.1702534414210703E-3</v>
      </c>
      <c r="D12" s="13">
        <f>STDEV(D3:D6)</f>
        <v>4.583335757575116E-2</v>
      </c>
      <c r="E12" s="13">
        <f>STDEV(E3:E6)</f>
        <v>3.6095244377433812E-2</v>
      </c>
      <c r="F12" s="13">
        <f>STDEV(F3:F6)</f>
        <v>7.4892500737167703E-2</v>
      </c>
      <c r="G12" s="13">
        <f>STDEV(G3:G6)</f>
        <v>9.2491850992398386E-2</v>
      </c>
      <c r="H12" s="27"/>
      <c r="I12" s="76" t="s">
        <v>8</v>
      </c>
      <c r="J12" s="71">
        <f>B3</f>
        <v>43510</v>
      </c>
      <c r="K12" s="11">
        <f t="shared" ref="K12:O13" si="1">C25</f>
        <v>-0.20125000000000001</v>
      </c>
      <c r="L12" s="11">
        <f t="shared" si="1"/>
        <v>2.2887500000000003</v>
      </c>
      <c r="M12" s="11">
        <f t="shared" si="1"/>
        <v>2.6012499999999998</v>
      </c>
      <c r="N12" s="11">
        <f t="shared" si="1"/>
        <v>1.8912499999999999</v>
      </c>
      <c r="O12" s="11">
        <f t="shared" si="1"/>
        <v>2.1062500000000002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2.1268483725926488E-3</v>
      </c>
      <c r="D13" s="13">
        <f>1.96*(D12)/SQRT(4)</f>
        <v>4.4916690424236135E-2</v>
      </c>
      <c r="E13" s="13">
        <f>1.96*(E12)/SQRT(4)</f>
        <v>3.5373339489885136E-2</v>
      </c>
      <c r="F13" s="13">
        <f>1.96*(F12)/SQRT(4)</f>
        <v>7.3394650722424348E-2</v>
      </c>
      <c r="G13" s="13">
        <f>1.96*(G12)/SQRT(4)</f>
        <v>9.0642013972550423E-2</v>
      </c>
      <c r="H13" s="27"/>
      <c r="I13" s="77"/>
      <c r="J13" s="72"/>
      <c r="K13" s="11">
        <f t="shared" si="1"/>
        <v>-0.22374999999999998</v>
      </c>
      <c r="L13" s="11">
        <f t="shared" si="1"/>
        <v>2.7987499999999996</v>
      </c>
      <c r="M13" s="11">
        <f t="shared" si="1"/>
        <v>3.1912500000000006</v>
      </c>
      <c r="N13" s="11">
        <f t="shared" si="1"/>
        <v>1.94875</v>
      </c>
      <c r="O13" s="11">
        <f t="shared" si="1"/>
        <v>2.0912500000000001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2.2844773067590216</v>
      </c>
      <c r="D14" s="13">
        <f>((D12/D11))</f>
        <v>0.10745131303657522</v>
      </c>
      <c r="E14" s="13">
        <f>((E12/E11))</f>
        <v>6.6327167176467861E-2</v>
      </c>
      <c r="F14" s="13">
        <f>((F12/F11))</f>
        <v>0.12977387062409931</v>
      </c>
      <c r="G14" s="13">
        <f>((G12/G11))</f>
        <v>0.16343482085505745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228.44773067590216</v>
      </c>
      <c r="D15" s="13">
        <f>((D12/D11)*100)</f>
        <v>10.745131303657523</v>
      </c>
      <c r="E15" s="13">
        <f>((E12/E11)*100)</f>
        <v>6.6327167176467858</v>
      </c>
      <c r="F15" s="13">
        <f>((F12/F11)*100)</f>
        <v>12.977387062409932</v>
      </c>
      <c r="G15" s="13">
        <f>((G12/G11)*100)</f>
        <v>16.343482085505745</v>
      </c>
      <c r="H15" s="27"/>
      <c r="I15" s="77"/>
      <c r="J15" s="72"/>
      <c r="K15" s="11">
        <f t="shared" ref="K15:O16" si="2">C27</f>
        <v>-0.23375000000000004</v>
      </c>
      <c r="L15" s="11">
        <f t="shared" si="2"/>
        <v>2.9037500000000001</v>
      </c>
      <c r="M15" s="11">
        <f t="shared" si="2"/>
        <v>3.1737500000000001</v>
      </c>
      <c r="N15" s="11">
        <f t="shared" si="2"/>
        <v>1.7162500000000001</v>
      </c>
      <c r="O15" s="11">
        <f t="shared" si="2"/>
        <v>2.2237499999999999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-9.0500000000000008E-3</v>
      </c>
      <c r="D16" s="47">
        <f>AVERAGE(D7:D10)</f>
        <v>0.108025</v>
      </c>
      <c r="E16" s="47">
        <f>AVERAGE(E7:E10)</f>
        <v>0.115</v>
      </c>
      <c r="F16" s="47">
        <f>AVERAGE(F7:F10)</f>
        <v>7.9750000000000001E-2</v>
      </c>
      <c r="G16" s="47">
        <f>AVERAGE(G7:G10)</f>
        <v>9.0600000000000014E-2</v>
      </c>
      <c r="H16" s="27"/>
      <c r="I16" s="78"/>
      <c r="J16" s="73"/>
      <c r="K16" s="11">
        <f t="shared" si="2"/>
        <v>-0.24625</v>
      </c>
      <c r="L16" s="11">
        <f t="shared" si="2"/>
        <v>2.8112499999999998</v>
      </c>
      <c r="M16" s="11">
        <f t="shared" si="2"/>
        <v>2.5337499999999999</v>
      </c>
      <c r="N16" s="11">
        <f t="shared" si="2"/>
        <v>2.4187500000000002</v>
      </c>
      <c r="O16" s="11">
        <f t="shared" si="2"/>
        <v>2.6387500000000004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7.6157731058639085E-4</v>
      </c>
      <c r="D17" s="13">
        <f>STDEV(D7:D10)</f>
        <v>1.1141925327339073E-2</v>
      </c>
      <c r="E17" s="13">
        <f>STDEV(E7:E10)</f>
        <v>1.4248391722109082E-2</v>
      </c>
      <c r="F17" s="13">
        <f>STDEV(F7:F10)</f>
        <v>1.200361056793608E-2</v>
      </c>
      <c r="G17" s="13">
        <f>STDEV(G7:G10)</f>
        <v>1.0244510725261603E-2</v>
      </c>
      <c r="H17" s="27"/>
      <c r="I17" s="67" t="s">
        <v>9</v>
      </c>
      <c r="J17" s="68"/>
      <c r="K17" s="48">
        <f>AVERAGE(K12:K16)</f>
        <v>-0.22625000000000001</v>
      </c>
      <c r="L17" s="48">
        <f>AVERAGE(L12:L16)</f>
        <v>2.7006250000000001</v>
      </c>
      <c r="M17" s="48">
        <f>AVERAGE(M12:M16)</f>
        <v>2.875</v>
      </c>
      <c r="N17" s="48">
        <f>AVERAGE(N12:N16)</f>
        <v>1.9937500000000001</v>
      </c>
      <c r="O17" s="48">
        <f>AVERAGE(O12:O16)</f>
        <v>2.2650000000000001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7.46345764374663E-4</v>
      </c>
      <c r="D18" s="13">
        <f>1.96*(D17)/SQRT(4)</f>
        <v>1.0919086820792291E-2</v>
      </c>
      <c r="E18" s="13">
        <f>1.96*(E17)/SQRT(4)</f>
        <v>1.3963423887666899E-2</v>
      </c>
      <c r="F18" s="13">
        <f>1.96*(F17)/SQRT(4)</f>
        <v>1.1763538356577358E-2</v>
      </c>
      <c r="G18" s="13">
        <f>1.96*(G17)/SQRT(4)</f>
        <v>1.003962051075637E-2</v>
      </c>
      <c r="H18" s="27"/>
      <c r="I18" s="58" t="s">
        <v>4</v>
      </c>
      <c r="J18" s="59"/>
      <c r="K18" s="12">
        <f>STDEV(K12:K16)</f>
        <v>1.9039432764659771E-2</v>
      </c>
      <c r="L18" s="12">
        <f>STDEV(L12:L16)</f>
        <v>0.27854813318347671</v>
      </c>
      <c r="M18" s="12">
        <f>STDEV(M12:M16)</f>
        <v>0.35620979305272771</v>
      </c>
      <c r="N18" s="12">
        <f>STDEV(N12:N16)</f>
        <v>0.30009026419840074</v>
      </c>
      <c r="O18" s="12">
        <f>STDEV(O12:O16)</f>
        <v>0.25611276813154021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-8.4152189015070808E-2</v>
      </c>
      <c r="D19" s="13">
        <f>((D17/D16))</f>
        <v>0.10314209976708237</v>
      </c>
      <c r="E19" s="13">
        <f>((E17/E16))</f>
        <v>0.12389905845312245</v>
      </c>
      <c r="F19" s="13">
        <f>((F17/F16))</f>
        <v>0.15051549301487246</v>
      </c>
      <c r="G19" s="13">
        <f>((G17/G16))</f>
        <v>0.11307406981524946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-8.41521890150708</v>
      </c>
      <c r="D20" s="13">
        <f>((D17/D16)*100)</f>
        <v>10.314209976708238</v>
      </c>
      <c r="E20" s="13">
        <f>((E17/E16)*100)</f>
        <v>12.389905845312246</v>
      </c>
      <c r="F20" s="13">
        <f>((F17/F16)*100)</f>
        <v>15.051549301487247</v>
      </c>
      <c r="G20" s="13">
        <f>((G17/G16)*100)</f>
        <v>11.307406981524947</v>
      </c>
      <c r="H20" s="27"/>
      <c r="I20" s="58" t="s">
        <v>5</v>
      </c>
      <c r="J20" s="59"/>
      <c r="K20" s="12">
        <f>1.96*(K18)/SQRT(4)</f>
        <v>1.8658644109366577E-2</v>
      </c>
      <c r="L20" s="12">
        <f>1.96*(L18)/SQRT(4)</f>
        <v>0.27297717051980719</v>
      </c>
      <c r="M20" s="12">
        <f>1.96*(M18)/SQRT(4)</f>
        <v>0.34908559719167315</v>
      </c>
      <c r="N20" s="12">
        <f>1.96*(N18)/SQRT(4)</f>
        <v>0.29408845891443269</v>
      </c>
      <c r="O20" s="12">
        <f>1.96*(O18)/SQRT(4)</f>
        <v>0.25099051276890938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43510</v>
      </c>
      <c r="C21" s="14">
        <f t="shared" ref="C21:G28" si="3">(1000*C3/40)</f>
        <v>-0.04</v>
      </c>
      <c r="D21" s="14">
        <f t="shared" si="3"/>
        <v>9.8825000000000003</v>
      </c>
      <c r="E21" s="14">
        <f t="shared" si="3"/>
        <v>13.3025</v>
      </c>
      <c r="F21" s="14">
        <f t="shared" si="3"/>
        <v>15.227500000000001</v>
      </c>
      <c r="G21" s="14">
        <f t="shared" si="3"/>
        <v>10.8825</v>
      </c>
      <c r="H21" s="27"/>
      <c r="I21" s="58" t="s">
        <v>24</v>
      </c>
      <c r="J21" s="59"/>
      <c r="K21" s="22">
        <f>((K18/K17))</f>
        <v>-8.4152189015070808E-2</v>
      </c>
      <c r="L21" s="22">
        <f>((L18/L17))</f>
        <v>0.10314209976708233</v>
      </c>
      <c r="M21" s="22">
        <f>((M18/M17))</f>
        <v>0.12389905845312268</v>
      </c>
      <c r="N21" s="22">
        <f>((N18/N17))</f>
        <v>0.15051549301487183</v>
      </c>
      <c r="O21" s="22">
        <f>((O18/O17))</f>
        <v>0.11307406981524953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-2.5000000000000001E-3</v>
      </c>
      <c r="D22" s="14">
        <f t="shared" si="3"/>
        <v>12.175000000000001</v>
      </c>
      <c r="E22" s="14">
        <f t="shared" si="3"/>
        <v>14.4625</v>
      </c>
      <c r="F22" s="14">
        <f t="shared" si="3"/>
        <v>12.574999999999999</v>
      </c>
      <c r="G22" s="14">
        <f t="shared" si="3"/>
        <v>16.29</v>
      </c>
      <c r="H22" s="27"/>
      <c r="I22" s="58" t="s">
        <v>23</v>
      </c>
      <c r="J22" s="59"/>
      <c r="K22" s="22">
        <f>((K18/K17)*100)</f>
        <v>-8.41521890150708</v>
      </c>
      <c r="L22" s="22">
        <f>((L18/L17)*100)</f>
        <v>10.314209976708232</v>
      </c>
      <c r="M22" s="22">
        <f>((M18/M17)*100)</f>
        <v>12.389905845312269</v>
      </c>
      <c r="N22" s="22">
        <f>((N18/N17)*100)</f>
        <v>15.051549301487183</v>
      </c>
      <c r="O22" s="22">
        <f>((O18/O17)*100)</f>
        <v>11.307406981524954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6.5000000000000002E-2</v>
      </c>
      <c r="D23" s="14">
        <f t="shared" si="3"/>
        <v>10.922500000000001</v>
      </c>
      <c r="E23" s="14">
        <f t="shared" si="3"/>
        <v>14.182500000000001</v>
      </c>
      <c r="F23" s="14">
        <f t="shared" si="3"/>
        <v>13.237500000000001</v>
      </c>
      <c r="G23" s="14">
        <f t="shared" si="3"/>
        <v>14.430000000000001</v>
      </c>
      <c r="H23" s="27"/>
      <c r="P23" s="27"/>
      <c r="Q23" s="63" t="s">
        <v>8</v>
      </c>
      <c r="R23" s="62"/>
      <c r="S23" s="11"/>
      <c r="T23" s="40">
        <f>(L12/K12)*100</f>
        <v>-1137.2670807453417</v>
      </c>
      <c r="U23" s="40">
        <f>(M12/K12)*100</f>
        <v>-1292.5465838509315</v>
      </c>
      <c r="V23" s="40">
        <f>(N12/K12)*100</f>
        <v>-939.75155279503099</v>
      </c>
      <c r="W23" s="40">
        <f>(O12/K12)*100</f>
        <v>-1046.583850931677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7.2499999999999995E-2</v>
      </c>
      <c r="D24" s="14">
        <f t="shared" si="3"/>
        <v>9.6750000000000007</v>
      </c>
      <c r="E24" s="14">
        <f t="shared" si="3"/>
        <v>12.4725</v>
      </c>
      <c r="F24" s="14">
        <f t="shared" si="3"/>
        <v>16.669999999999998</v>
      </c>
      <c r="G24" s="14">
        <f t="shared" si="3"/>
        <v>14.99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-1250.8379888268155</v>
      </c>
      <c r="U24" s="40">
        <f>(M13/K13)*100</f>
        <v>-1426.2569832402239</v>
      </c>
      <c r="V24" s="40">
        <f>(N13/K13)*100</f>
        <v>-870.94972067039112</v>
      </c>
      <c r="W24" s="40">
        <f>(O13/K13)*100</f>
        <v>-934.63687150838007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-0.20125000000000001</v>
      </c>
      <c r="D25" s="14">
        <f t="shared" si="3"/>
        <v>2.2887500000000003</v>
      </c>
      <c r="E25" s="14">
        <f t="shared" si="3"/>
        <v>2.6012499999999998</v>
      </c>
      <c r="F25" s="14">
        <f t="shared" si="3"/>
        <v>1.8912499999999999</v>
      </c>
      <c r="G25" s="14">
        <f t="shared" si="3"/>
        <v>2.1062500000000002</v>
      </c>
      <c r="H25" s="27"/>
      <c r="I25" s="69" t="s">
        <v>11</v>
      </c>
      <c r="J25" s="70">
        <f>B3</f>
        <v>43510</v>
      </c>
      <c r="K25" s="16">
        <f t="shared" ref="K25:O28" si="4">C48</f>
        <v>-2.1928251916076609</v>
      </c>
      <c r="L25" s="16">
        <f t="shared" si="4"/>
        <v>-47.637435662562751</v>
      </c>
      <c r="M25" s="16">
        <f t="shared" si="4"/>
        <v>-56.419740448451556</v>
      </c>
      <c r="N25" s="16">
        <f t="shared" si="4"/>
        <v>-88.829982525414934</v>
      </c>
      <c r="O25" s="16">
        <f t="shared" si="4"/>
        <v>-57.003125278559786</v>
      </c>
      <c r="P25" s="27"/>
      <c r="Q25" s="63"/>
      <c r="R25" s="62"/>
      <c r="S25" s="11"/>
      <c r="T25" s="40">
        <f>(L15/K15)*100</f>
        <v>-1242.2459893048126</v>
      </c>
      <c r="U25" s="40">
        <f>(M15/K15)*100</f>
        <v>-1357.7540106951869</v>
      </c>
      <c r="V25" s="40">
        <f>(N15/K15)*100</f>
        <v>-734.22459893048119</v>
      </c>
      <c r="W25" s="40">
        <f>(O15/K15)*100</f>
        <v>-951.33689839572173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-0.22374999999999998</v>
      </c>
      <c r="D26" s="14">
        <f t="shared" si="3"/>
        <v>2.7987499999999996</v>
      </c>
      <c r="E26" s="14">
        <f t="shared" si="3"/>
        <v>3.1912500000000006</v>
      </c>
      <c r="F26" s="14">
        <f t="shared" si="3"/>
        <v>1.94875</v>
      </c>
      <c r="G26" s="14">
        <f t="shared" si="3"/>
        <v>2.0912500000000001</v>
      </c>
      <c r="H26" s="27"/>
      <c r="I26" s="69"/>
      <c r="J26" s="70"/>
      <c r="K26" s="16">
        <f t="shared" si="4"/>
        <v>-0.12326985190252567</v>
      </c>
      <c r="L26" s="16">
        <f t="shared" si="4"/>
        <v>-47.993759713706432</v>
      </c>
      <c r="M26" s="16">
        <f t="shared" si="4"/>
        <v>-49.999130706166795</v>
      </c>
      <c r="N26" s="16">
        <f t="shared" si="4"/>
        <v>-71.192095290235414</v>
      </c>
      <c r="O26" s="16">
        <f t="shared" si="4"/>
        <v>-85.939938759376815</v>
      </c>
      <c r="P26" s="27"/>
      <c r="Q26" s="63"/>
      <c r="R26" s="62"/>
      <c r="S26" s="11"/>
      <c r="T26" s="40">
        <f>(L16/K16)*100</f>
        <v>-1141.6243654822335</v>
      </c>
      <c r="U26" s="40">
        <f>(M16/K16)*100</f>
        <v>-1028.9340101522844</v>
      </c>
      <c r="V26" s="40">
        <f>(N16/K16)*100</f>
        <v>-982.23350253807121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-0.23375000000000004</v>
      </c>
      <c r="D27" s="14">
        <f t="shared" si="3"/>
        <v>2.9037500000000001</v>
      </c>
      <c r="E27" s="14">
        <f t="shared" si="3"/>
        <v>3.1737500000000001</v>
      </c>
      <c r="F27" s="14">
        <f t="shared" si="3"/>
        <v>1.7162500000000001</v>
      </c>
      <c r="G27" s="14">
        <f t="shared" si="3"/>
        <v>2.2237499999999999</v>
      </c>
      <c r="H27" s="27"/>
      <c r="I27" s="69"/>
      <c r="J27" s="70"/>
      <c r="K27" s="16">
        <f t="shared" si="4"/>
        <v>3.0679031591141936</v>
      </c>
      <c r="L27" s="16">
        <f t="shared" si="4"/>
        <v>-41.499488140431374</v>
      </c>
      <c r="M27" s="16">
        <f t="shared" si="4"/>
        <v>-49.30148353757464</v>
      </c>
      <c r="N27" s="16">
        <f t="shared" si="4"/>
        <v>-85.095252718480197</v>
      </c>
      <c r="O27" s="16">
        <f t="shared" si="4"/>
        <v>-71.591305085703581</v>
      </c>
      <c r="P27" s="27"/>
      <c r="Q27" s="64" t="s">
        <v>9</v>
      </c>
      <c r="R27" s="64"/>
      <c r="S27" s="47"/>
      <c r="T27" s="49">
        <f>AVERAGE(T23:T26)</f>
        <v>-1192.9938560898008</v>
      </c>
      <c r="U27" s="49">
        <f>AVERAGE(U23:U26)</f>
        <v>-1276.3728969846566</v>
      </c>
      <c r="V27" s="49">
        <f>AVERAGE(V23:V26)</f>
        <v>-881.78984373349363</v>
      </c>
      <c r="W27" s="49">
        <f>AVERAGE(W23:W26)</f>
        <v>-977.51920694525961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-0.24625</v>
      </c>
      <c r="D28" s="14">
        <f t="shared" si="3"/>
        <v>2.8112499999999998</v>
      </c>
      <c r="E28" s="14">
        <f t="shared" si="3"/>
        <v>2.5337499999999999</v>
      </c>
      <c r="F28" s="14">
        <f t="shared" si="3"/>
        <v>2.4187500000000002</v>
      </c>
      <c r="G28" s="14">
        <f t="shared" si="3"/>
        <v>2.6387500000000004</v>
      </c>
      <c r="H28" s="27"/>
      <c r="I28" s="69"/>
      <c r="J28" s="70"/>
      <c r="K28" s="16">
        <f t="shared" si="4"/>
        <v>3.2481918843959927</v>
      </c>
      <c r="L28" s="16">
        <f t="shared" si="4"/>
        <v>-37.969197202506265</v>
      </c>
      <c r="M28" s="16">
        <f t="shared" si="4"/>
        <v>-54.308731679508817</v>
      </c>
      <c r="N28" s="16">
        <f t="shared" si="4"/>
        <v>-76.036921795866306</v>
      </c>
      <c r="O28" s="16">
        <f t="shared" si="4"/>
        <v>-62.673405840525966</v>
      </c>
      <c r="P28" s="27"/>
      <c r="Q28" s="65" t="s">
        <v>4</v>
      </c>
      <c r="R28" s="65"/>
      <c r="S28" s="13"/>
      <c r="T28" s="41">
        <f>STDEV(T23:T26)</f>
        <v>61.957012984540079</v>
      </c>
      <c r="U28" s="41">
        <f>STDEV(U23:U26)</f>
        <v>173.75818047421038</v>
      </c>
      <c r="V28" s="41">
        <f>STDEV(V23:V26)</f>
        <v>108.53800878521923</v>
      </c>
      <c r="W28" s="41">
        <f>STDEV(W23:W26)</f>
        <v>60.391775195281532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2.375E-2</v>
      </c>
      <c r="D29" s="47">
        <f>AVERAGE(D21:D24)</f>
        <v>10.66375</v>
      </c>
      <c r="E29" s="47">
        <f>AVERAGE(E21:E24)</f>
        <v>13.605</v>
      </c>
      <c r="F29" s="47">
        <f>AVERAGE(F21:F24)</f>
        <v>14.427500000000002</v>
      </c>
      <c r="G29" s="47">
        <f>AVERAGE(G21:G24)</f>
        <v>14.148125</v>
      </c>
      <c r="H29" s="27"/>
      <c r="I29" s="84" t="s">
        <v>11</v>
      </c>
      <c r="J29" s="84"/>
      <c r="K29" s="51">
        <f>AVERAGE(K25:K28)</f>
        <v>1</v>
      </c>
      <c r="L29" s="51">
        <f>AVERAGE(L25:L28)</f>
        <v>-43.774970179801699</v>
      </c>
      <c r="M29" s="51">
        <f>AVERAGE(M25:M28)</f>
        <v>-52.507271592925449</v>
      </c>
      <c r="N29" s="51">
        <f>AVERAGE(N25:N28)</f>
        <v>-80.288563082499209</v>
      </c>
      <c r="O29" s="51">
        <f>AVERAGE(O25:O28)</f>
        <v>-69.301943741041541</v>
      </c>
      <c r="P29" s="27"/>
      <c r="Q29" s="65" t="s">
        <v>5</v>
      </c>
      <c r="R29" s="65"/>
      <c r="S29" s="13"/>
      <c r="T29" s="41">
        <f>1.96*(T28)/SQRT(4)</f>
        <v>60.717872724849279</v>
      </c>
      <c r="U29" s="41">
        <f>1.96*(U28)/SQRT(4)</f>
        <v>170.28301686472616</v>
      </c>
      <c r="V29" s="41">
        <f>1.96*(V28)/SQRT(4)</f>
        <v>106.36724860951485</v>
      </c>
      <c r="W29" s="41">
        <f>1.96*(W28)/SQRT(4)</f>
        <v>59.183939691375897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5.4256336035526764E-2</v>
      </c>
      <c r="D30" s="13">
        <f>STDEV(D21:D24)</f>
        <v>1.1458339393937793</v>
      </c>
      <c r="E30" s="13">
        <f>STDEV(E21:E24)</f>
        <v>0.90238110943584537</v>
      </c>
      <c r="F30" s="13">
        <f>STDEV(F21:F24)</f>
        <v>1.8723125184291571</v>
      </c>
      <c r="G30" s="13">
        <f>STDEV(G21:G24)</f>
        <v>2.3122962748099569</v>
      </c>
      <c r="H30" s="27"/>
      <c r="I30" s="82" t="s">
        <v>4</v>
      </c>
      <c r="J30" s="82"/>
      <c r="K30" s="17">
        <f>STDEV(K25:K28)</f>
        <v>2.6322650632041906</v>
      </c>
      <c r="L30" s="17">
        <f>STDEV(L25:L28)</f>
        <v>4.8854083115708109</v>
      </c>
      <c r="M30" s="17">
        <f>STDEV(M25:M28)</f>
        <v>3.4215259145920616</v>
      </c>
      <c r="N30" s="17">
        <f>STDEV(N25:N28)</f>
        <v>8.1010758808601029</v>
      </c>
      <c r="O30" s="17">
        <f>STDEV(O25:O28)</f>
        <v>12.612989387508875</v>
      </c>
      <c r="P30" s="27"/>
      <c r="Q30" s="58" t="s">
        <v>23</v>
      </c>
      <c r="R30" s="83"/>
      <c r="S30" s="12"/>
      <c r="T30" s="46">
        <f>((T28/T27)*100)</f>
        <v>-5.193405872819211</v>
      </c>
      <c r="U30" s="46">
        <f>((U28/U27)*100)</f>
        <v>-13.613433886343259</v>
      </c>
      <c r="V30" s="46">
        <f>((V28/V27)*100)</f>
        <v>-12.308829542158239</v>
      </c>
      <c r="W30" s="46">
        <f>((W28/W27)*100)</f>
        <v>-6.1780653276374373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5.3171209314816226E-2</v>
      </c>
      <c r="D31" s="13">
        <f>1.96*(D30)/SQRT(4)</f>
        <v>1.1229172606059037</v>
      </c>
      <c r="E31" s="13">
        <f>1.96*(E30)/SQRT(4)</f>
        <v>0.88433348724712846</v>
      </c>
      <c r="F31" s="13">
        <f>1.96*(F30)/SQRT(4)</f>
        <v>1.8348662680605741</v>
      </c>
      <c r="G31" s="13">
        <f>1.96*(G30)/SQRT(4)</f>
        <v>2.2660503493137578</v>
      </c>
      <c r="H31" s="27"/>
      <c r="I31" s="82" t="s">
        <v>5</v>
      </c>
      <c r="J31" s="82"/>
      <c r="K31" s="17">
        <f>1.96*(K30)/SQRT(4)</f>
        <v>2.5796197619401067</v>
      </c>
      <c r="L31" s="17">
        <f>1.96*(L30)/SQRT(4)</f>
        <v>4.7877001453393948</v>
      </c>
      <c r="M31" s="17">
        <f>1.96*(M30)/SQRT(4)</f>
        <v>3.3530953963002204</v>
      </c>
      <c r="N31" s="17">
        <f>1.96*(N30)/SQRT(4)</f>
        <v>7.9390543632429003</v>
      </c>
      <c r="O31" s="17">
        <f>1.96*(O30)/SQRT(4)</f>
        <v>12.360729599758697</v>
      </c>
      <c r="P31" s="27"/>
      <c r="Q31" s="58" t="s">
        <v>23</v>
      </c>
      <c r="R31" s="83"/>
      <c r="S31" s="12"/>
      <c r="T31" s="85">
        <f>((T28/T27))</f>
        <v>-5.1934058728192109E-2</v>
      </c>
      <c r="U31" s="85">
        <f>((U28/U27))</f>
        <v>-0.1361343388634326</v>
      </c>
      <c r="V31" s="85">
        <f>((V28/V27))</f>
        <v>-0.12308829542158239</v>
      </c>
      <c r="W31" s="85">
        <f>((W28/W27))</f>
        <v>-6.1780653276374373E-2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2.2844773067590216</v>
      </c>
      <c r="D32" s="13">
        <f>((D30/D29))</f>
        <v>0.10745131303657525</v>
      </c>
      <c r="E32" s="13">
        <f>((E30/E29))</f>
        <v>6.6327167176467874E-2</v>
      </c>
      <c r="F32" s="13">
        <f>((F30/F29))</f>
        <v>0.12977387062409682</v>
      </c>
      <c r="G32" s="13">
        <f>((G30/G29))</f>
        <v>0.16343482085505726</v>
      </c>
      <c r="H32" s="27"/>
      <c r="I32" s="58" t="s">
        <v>23</v>
      </c>
      <c r="J32" s="59"/>
      <c r="K32" s="17">
        <f>((K30/K29))</f>
        <v>2.6322650632041906</v>
      </c>
      <c r="L32" s="17">
        <f>((L30/L29)*100)</f>
        <v>-11.160277874558091</v>
      </c>
      <c r="M32" s="17">
        <f>((M30/M29)*100)</f>
        <v>-6.5162896695875165</v>
      </c>
      <c r="N32" s="17">
        <f>((N30/N29)*100)</f>
        <v>-10.089950012601388</v>
      </c>
      <c r="O32" s="17">
        <f>((O30/O29)*100)</f>
        <v>-18.200051407850044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228.44773067590216</v>
      </c>
      <c r="D33" s="13">
        <f>((D30/D29)*100)</f>
        <v>10.745131303657525</v>
      </c>
      <c r="E33" s="13">
        <f>((E30/E29)*100)</f>
        <v>6.6327167176467876</v>
      </c>
      <c r="F33" s="13">
        <f>((F30/F29)*100)</f>
        <v>12.977387062409681</v>
      </c>
      <c r="G33" s="13">
        <f>((G30/G29)*100)</f>
        <v>16.343482085505727</v>
      </c>
      <c r="H33" s="27"/>
      <c r="I33" s="58" t="s">
        <v>24</v>
      </c>
      <c r="J33" s="59"/>
      <c r="K33" s="17">
        <f>((K30/K29)*100)</f>
        <v>263.22650632041905</v>
      </c>
      <c r="L33" s="17">
        <f>((L30/L29))</f>
        <v>-0.1116027787455809</v>
      </c>
      <c r="M33" s="17">
        <f>((M30/M29))</f>
        <v>-6.5162896695875161E-2</v>
      </c>
      <c r="N33" s="17">
        <f>((N30/N29))</f>
        <v>-0.10089950012601388</v>
      </c>
      <c r="O33" s="17">
        <f>((O30/O29))</f>
        <v>-0.18200051407850043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-0.22625000000000001</v>
      </c>
      <c r="D34" s="47">
        <f>AVERAGE(D25:D28)</f>
        <v>2.7006250000000001</v>
      </c>
      <c r="E34" s="47">
        <f>AVERAGE(E25:E28)</f>
        <v>2.875</v>
      </c>
      <c r="F34" s="47">
        <f>AVERAGE(F25:F28)</f>
        <v>1.9937500000000001</v>
      </c>
      <c r="G34" s="47">
        <f>AVERAGE(G25:G28)</f>
        <v>2.2650000000000001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1.9039432764659771E-2</v>
      </c>
      <c r="D35" s="13">
        <f>STDEV(D25:D28)</f>
        <v>0.27854813318347671</v>
      </c>
      <c r="E35" s="13">
        <f>STDEV(E25:E28)</f>
        <v>0.35620979305272771</v>
      </c>
      <c r="F35" s="13">
        <f>STDEV(F25:F28)</f>
        <v>0.30009026419840074</v>
      </c>
      <c r="G35" s="13">
        <f>STDEV(G25:G28)</f>
        <v>0.25611276813154021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1.8658644109366577E-2</v>
      </c>
      <c r="D36" s="13">
        <f>1.96*(D35)/SQRT(4)</f>
        <v>0.27297717051980719</v>
      </c>
      <c r="E36" s="13">
        <f>1.96*(E35)/SQRT(4)</f>
        <v>0.34908559719167315</v>
      </c>
      <c r="F36" s="13">
        <f>1.96*(F35)/SQRT(4)</f>
        <v>0.29408845891443269</v>
      </c>
      <c r="G36" s="13">
        <f>1.96*(G35)/SQRT(4)</f>
        <v>0.25099051276890938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-8.4152189015070808E-2</v>
      </c>
      <c r="D37" s="13">
        <f>((D35/D34))</f>
        <v>0.10314209976708233</v>
      </c>
      <c r="E37" s="13">
        <f>((E35/E34))</f>
        <v>0.12389905845312268</v>
      </c>
      <c r="F37" s="13">
        <f>((F35/F34))</f>
        <v>0.15051549301487183</v>
      </c>
      <c r="G37" s="13">
        <f>((G35/G34))</f>
        <v>0.11307406981524953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-8.41521890150708</v>
      </c>
      <c r="D38" s="13">
        <f>((D35/D34)*100)</f>
        <v>10.314209976708232</v>
      </c>
      <c r="E38" s="13">
        <f>((E35/E34)*100)</f>
        <v>12.389905845312269</v>
      </c>
      <c r="F38" s="13">
        <f>((F35/F34)*100)</f>
        <v>15.051549301487183</v>
      </c>
      <c r="G38" s="13">
        <f>((G35/G34)*100)</f>
        <v>11.307406981524954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43510</v>
      </c>
      <c r="C39" s="18">
        <f t="shared" ref="C39:G42" si="5">(C21/C25)</f>
        <v>0.19875776397515527</v>
      </c>
      <c r="D39" s="18">
        <f t="shared" si="5"/>
        <v>4.317859093391589</v>
      </c>
      <c r="E39" s="18">
        <f t="shared" si="5"/>
        <v>5.1138875540605486</v>
      </c>
      <c r="F39" s="18">
        <f t="shared" si="5"/>
        <v>8.051553205551885</v>
      </c>
      <c r="G39" s="18">
        <f t="shared" si="5"/>
        <v>5.1667655786350144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1.1173184357541902E-2</v>
      </c>
      <c r="D40" s="18">
        <f t="shared" si="5"/>
        <v>4.3501563197856195</v>
      </c>
      <c r="E40" s="18">
        <f t="shared" si="5"/>
        <v>4.5319232275754011</v>
      </c>
      <c r="F40" s="18">
        <f t="shared" si="5"/>
        <v>6.4528543938422063</v>
      </c>
      <c r="G40" s="18">
        <f t="shared" si="5"/>
        <v>7.7895995218170944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-0.27807486631016037</v>
      </c>
      <c r="D41" s="18">
        <f t="shared" si="5"/>
        <v>3.7615152819629794</v>
      </c>
      <c r="E41" s="18">
        <f t="shared" si="5"/>
        <v>4.4686884600236318</v>
      </c>
      <c r="F41" s="18">
        <f t="shared" si="5"/>
        <v>7.7130371449380917</v>
      </c>
      <c r="G41" s="18">
        <f t="shared" si="5"/>
        <v>6.4890387858347394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-0.29441624365482233</v>
      </c>
      <c r="D42" s="18">
        <f t="shared" si="5"/>
        <v>3.4415295686971992</v>
      </c>
      <c r="E42" s="18">
        <f t="shared" si="5"/>
        <v>4.9225456339417857</v>
      </c>
      <c r="F42" s="18">
        <f t="shared" si="5"/>
        <v>6.8919896640826863</v>
      </c>
      <c r="G42" s="18">
        <f t="shared" si="5"/>
        <v>5.6807200378967311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-9.0640040408071387E-2</v>
      </c>
      <c r="D43" s="50">
        <f>AVERAGE(D39:D42)</f>
        <v>3.9677650659593464</v>
      </c>
      <c r="E43" s="50">
        <f>AVERAGE(E39:E42)</f>
        <v>4.7592612189003418</v>
      </c>
      <c r="F43" s="50">
        <f>AVERAGE(F39:F42)</f>
        <v>7.2773586021037175</v>
      </c>
      <c r="G43" s="50">
        <f>AVERAGE(G39:G42)</f>
        <v>6.2815309810458944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0.23858861169358242</v>
      </c>
      <c r="D44" s="19">
        <f>STDEV(D39:D42)</f>
        <v>0.44281360677070603</v>
      </c>
      <c r="E44" s="19">
        <f>STDEV(E39:E42)</f>
        <v>0.31012724715588774</v>
      </c>
      <c r="F44" s="19">
        <f>STDEV(F39:F42)</f>
        <v>0.73428184519001238</v>
      </c>
      <c r="G44" s="19">
        <f>STDEV(G39:G42)</f>
        <v>1.1432418677503848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0.23381683945971077</v>
      </c>
      <c r="D45" s="19">
        <f>1.96*(D44)/SQRT(4)</f>
        <v>0.4339573346352919</v>
      </c>
      <c r="E45" s="19">
        <f>1.96*(E44)/SQRT(4)</f>
        <v>0.30392470221276996</v>
      </c>
      <c r="F45" s="19">
        <f>1.96*(F44)/SQRT(4)</f>
        <v>0.71959620828621207</v>
      </c>
      <c r="G45" s="19">
        <f>1.96*(G44)/SQRT(4)</f>
        <v>1.1203770303953771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-2.6322650632041906</v>
      </c>
      <c r="D46" s="19">
        <f>((D44/D43))</f>
        <v>0.11160277874558087</v>
      </c>
      <c r="E46" s="19">
        <f>((E44/E43))</f>
        <v>6.5162896695875133E-2</v>
      </c>
      <c r="F46" s="19">
        <f>((F44/F43))</f>
        <v>0.1008995001260139</v>
      </c>
      <c r="G46" s="19">
        <f>((G44/G43))</f>
        <v>0.18200051407850121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-263.22650632041905</v>
      </c>
      <c r="D47" s="19">
        <f>((D44/D43)*100)</f>
        <v>11.160277874558087</v>
      </c>
      <c r="E47" s="19">
        <f>((E44/E43)*100)</f>
        <v>6.516289669587513</v>
      </c>
      <c r="F47" s="19">
        <f>((F44/F43)*100)</f>
        <v>10.08995001260139</v>
      </c>
      <c r="G47" s="19">
        <f>((G44/G43)*100)</f>
        <v>18.200051407850122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43510</v>
      </c>
      <c r="C48" s="18">
        <f t="shared" ref="C48:G51" si="6">(C39/$C$43)</f>
        <v>-2.1928251916076609</v>
      </c>
      <c r="D48" s="18">
        <f t="shared" si="6"/>
        <v>-47.637435662562751</v>
      </c>
      <c r="E48" s="18">
        <f t="shared" si="6"/>
        <v>-56.419740448451556</v>
      </c>
      <c r="F48" s="18">
        <f t="shared" si="6"/>
        <v>-88.829982525414934</v>
      </c>
      <c r="G48" s="18">
        <f t="shared" si="6"/>
        <v>-57.003125278559786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-0.12326985190252567</v>
      </c>
      <c r="D49" s="18">
        <f t="shared" si="6"/>
        <v>-47.993759713706432</v>
      </c>
      <c r="E49" s="18">
        <f t="shared" si="6"/>
        <v>-49.999130706166795</v>
      </c>
      <c r="F49" s="18">
        <f t="shared" si="6"/>
        <v>-71.192095290235414</v>
      </c>
      <c r="G49" s="18">
        <f t="shared" si="6"/>
        <v>-85.939938759376815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3.0679031591141936</v>
      </c>
      <c r="D50" s="18">
        <f t="shared" si="6"/>
        <v>-41.499488140431374</v>
      </c>
      <c r="E50" s="18">
        <f t="shared" si="6"/>
        <v>-49.30148353757464</v>
      </c>
      <c r="F50" s="18">
        <f t="shared" si="6"/>
        <v>-85.095252718480197</v>
      </c>
      <c r="G50" s="18">
        <f t="shared" si="6"/>
        <v>-71.591305085703581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3.2481918843959927</v>
      </c>
      <c r="D51" s="18">
        <f t="shared" si="6"/>
        <v>-37.969197202506265</v>
      </c>
      <c r="E51" s="18">
        <f t="shared" si="6"/>
        <v>-54.308731679508817</v>
      </c>
      <c r="F51" s="18">
        <f t="shared" si="6"/>
        <v>-76.036921795866306</v>
      </c>
      <c r="G51" s="18">
        <f t="shared" si="6"/>
        <v>-62.673405840525966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</v>
      </c>
      <c r="D52" s="50">
        <f>AVERAGE(D48:D51)</f>
        <v>-43.774970179801699</v>
      </c>
      <c r="E52" s="50">
        <f>AVERAGE(E48:E51)</f>
        <v>-52.507271592925449</v>
      </c>
      <c r="F52" s="50">
        <f>AVERAGE(F48:F51)</f>
        <v>-80.288563082499209</v>
      </c>
      <c r="G52" s="50">
        <f>AVERAGE(G48:G51)</f>
        <v>-69.301943741041541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2.6322650632041906</v>
      </c>
      <c r="D53" s="19">
        <f>STDEV(D48:D51)</f>
        <v>4.8854083115708109</v>
      </c>
      <c r="E53" s="19">
        <f>STDEV(E48:E51)</f>
        <v>3.4215259145920616</v>
      </c>
      <c r="F53" s="19">
        <f>STDEV(F48:F51)</f>
        <v>8.1010758808601029</v>
      </c>
      <c r="G53" s="19">
        <f>STDEV(G48:G51)</f>
        <v>12.612989387508875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2.5796197619401067</v>
      </c>
      <c r="D54" s="19">
        <f>1.96*(D53)/SQRT(4)</f>
        <v>4.7877001453393948</v>
      </c>
      <c r="E54" s="19">
        <f>1.96*(E53)/SQRT(4)</f>
        <v>3.3530953963002204</v>
      </c>
      <c r="F54" s="19">
        <f>1.96*(F53)/SQRT(4)</f>
        <v>7.9390543632429003</v>
      </c>
      <c r="G54" s="19">
        <f>1.96*(G53)/SQRT(4)</f>
        <v>12.360729599758697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2.6322650632041906</v>
      </c>
      <c r="D55" s="22">
        <f>((D53/D52))</f>
        <v>-0.1116027787455809</v>
      </c>
      <c r="E55" s="22">
        <f>((E53/E52))</f>
        <v>-6.5162896695875161E-2</v>
      </c>
      <c r="F55" s="22">
        <f>((F53/F52))</f>
        <v>-0.10089950012601388</v>
      </c>
      <c r="G55" s="22">
        <f>((G53/G52))</f>
        <v>-0.18200051407850043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263.22650632041905</v>
      </c>
      <c r="D56" s="22">
        <f>((D53/D52)*100)</f>
        <v>-11.160277874558091</v>
      </c>
      <c r="E56" s="22">
        <f>((E53/E52)*100)</f>
        <v>-6.5162896695875165</v>
      </c>
      <c r="F56" s="22">
        <f>((F53/F52)*100)</f>
        <v>-10.089950012601388</v>
      </c>
      <c r="G56" s="22">
        <f>((G53/G52)*100)</f>
        <v>-18.200051407850044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2.375E-2</v>
      </c>
      <c r="J60" s="11">
        <f>K17</f>
        <v>-0.22625000000000001</v>
      </c>
      <c r="K60" s="16">
        <f>K29</f>
        <v>1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10.66375</v>
      </c>
      <c r="J61" s="11">
        <f>L17</f>
        <v>2.7006250000000001</v>
      </c>
      <c r="K61" s="16">
        <f>L29</f>
        <v>-43.774970179801699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13.605</v>
      </c>
      <c r="J62" s="11">
        <f>M17</f>
        <v>2.875</v>
      </c>
      <c r="K62" s="33">
        <f>M29</f>
        <v>-52.507271592925449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14.427500000000002</v>
      </c>
      <c r="J63" s="11">
        <f>N17</f>
        <v>1.9937500000000001</v>
      </c>
      <c r="K63" s="16">
        <f>N29</f>
        <v>-80.288563082499209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14.148125</v>
      </c>
      <c r="J64" s="11">
        <f>O17</f>
        <v>2.2650000000000001</v>
      </c>
      <c r="K64" s="16">
        <f>O29</f>
        <v>-69.301943741041541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1073-D92E-4F6F-BC2F-2F782EFD6EF2}">
  <dimension ref="A1:AJ247"/>
  <sheetViews>
    <sheetView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2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43516</v>
      </c>
      <c r="C3" s="29">
        <v>4.5900000000000003E-2</v>
      </c>
      <c r="D3" s="29">
        <v>0.23200000000000001</v>
      </c>
      <c r="E3" s="29">
        <v>0.32579999999999998</v>
      </c>
      <c r="F3" s="29">
        <v>0.3876</v>
      </c>
      <c r="G3" s="29">
        <v>0.28989999999999999</v>
      </c>
      <c r="H3" s="27"/>
      <c r="I3" s="63" t="s">
        <v>1</v>
      </c>
      <c r="J3" s="62">
        <f>B3</f>
        <v>43516</v>
      </c>
      <c r="K3" s="11">
        <f t="shared" ref="K3:O6" si="0">C21</f>
        <v>1.1475000000000002</v>
      </c>
      <c r="L3" s="11">
        <f t="shared" si="0"/>
        <v>5.8</v>
      </c>
      <c r="M3" s="11">
        <f t="shared" si="0"/>
        <v>8.1449999999999996</v>
      </c>
      <c r="N3" s="11">
        <f t="shared" si="0"/>
        <v>9.6900000000000013</v>
      </c>
      <c r="O3" s="11">
        <f t="shared" si="0"/>
        <v>7.2474999999999996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5.2900000000000003E-2</v>
      </c>
      <c r="D4" s="29">
        <v>0.26269999999999999</v>
      </c>
      <c r="E4" s="29">
        <v>0.37519999999999998</v>
      </c>
      <c r="F4" s="29">
        <v>0.4234</v>
      </c>
      <c r="G4" s="29">
        <v>0.34610000000000002</v>
      </c>
      <c r="H4" s="27"/>
      <c r="I4" s="63"/>
      <c r="J4" s="62"/>
      <c r="K4" s="11">
        <f t="shared" si="0"/>
        <v>1.3225000000000002</v>
      </c>
      <c r="L4" s="11">
        <f t="shared" si="0"/>
        <v>6.5674999999999999</v>
      </c>
      <c r="M4" s="11">
        <f t="shared" si="0"/>
        <v>9.379999999999999</v>
      </c>
      <c r="N4" s="11">
        <f t="shared" si="0"/>
        <v>10.584999999999999</v>
      </c>
      <c r="O4" s="11">
        <f t="shared" si="0"/>
        <v>8.6524999999999999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4.9399999999999999E-2</v>
      </c>
      <c r="D5" s="29">
        <v>0.23760000000000001</v>
      </c>
      <c r="E5" s="29">
        <v>0.33889999999999998</v>
      </c>
      <c r="F5" s="29">
        <v>0.4108</v>
      </c>
      <c r="G5" s="29">
        <v>0.30249999999999999</v>
      </c>
      <c r="H5" s="27"/>
      <c r="I5" s="63"/>
      <c r="J5" s="62"/>
      <c r="K5" s="11">
        <f t="shared" si="0"/>
        <v>1.2349999999999999</v>
      </c>
      <c r="L5" s="11">
        <f t="shared" si="0"/>
        <v>5.9399999999999995</v>
      </c>
      <c r="M5" s="11">
        <f t="shared" si="0"/>
        <v>8.4725000000000001</v>
      </c>
      <c r="N5" s="11">
        <f t="shared" si="0"/>
        <v>10.27</v>
      </c>
      <c r="O5" s="11">
        <f t="shared" si="0"/>
        <v>7.5625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4.7600000000000003E-2</v>
      </c>
      <c r="D6" s="38">
        <v>0.26090000000000002</v>
      </c>
      <c r="E6" s="38">
        <v>0.30009999999999998</v>
      </c>
      <c r="F6" s="38">
        <v>0.41170000000000001</v>
      </c>
      <c r="G6" s="38">
        <v>0.10920000000000001</v>
      </c>
      <c r="H6" s="27"/>
      <c r="I6" s="63"/>
      <c r="J6" s="62"/>
      <c r="K6" s="11">
        <f t="shared" si="0"/>
        <v>1.19</v>
      </c>
      <c r="L6" s="11">
        <f t="shared" si="0"/>
        <v>6.5225000000000009</v>
      </c>
      <c r="M6" s="11">
        <f t="shared" si="0"/>
        <v>7.5024999999999995</v>
      </c>
      <c r="N6" s="11">
        <f t="shared" si="0"/>
        <v>10.2925</v>
      </c>
      <c r="O6" s="11">
        <f t="shared" si="0"/>
        <v>2.73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0.13677500000000001</v>
      </c>
      <c r="D7" s="44">
        <v>6.9675000000000001E-2</v>
      </c>
      <c r="E7" s="44">
        <v>9.4075000000000006E-2</v>
      </c>
      <c r="F7" s="44">
        <v>8.2674999999999998E-2</v>
      </c>
      <c r="G7" s="37">
        <v>5.8375000000000003E-2</v>
      </c>
      <c r="H7" s="9"/>
      <c r="I7" s="64" t="s">
        <v>7</v>
      </c>
      <c r="J7" s="64"/>
      <c r="K7" s="48">
        <f>AVERAGE(K3:K6)</f>
        <v>1.2237500000000001</v>
      </c>
      <c r="L7" s="48">
        <f>AVERAGE(L3:L6)</f>
        <v>6.2074999999999996</v>
      </c>
      <c r="M7" s="48">
        <f>AVERAGE(M3:M6)</f>
        <v>8.375</v>
      </c>
      <c r="N7" s="48">
        <f>AVERAGE(N3:N6)</f>
        <v>10.209375</v>
      </c>
      <c r="O7" s="48">
        <f>AVERAGE(O3:O6)</f>
        <v>6.5481249999999998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0.11197500000000001</v>
      </c>
      <c r="D8" s="45">
        <v>9.1675000000000006E-2</v>
      </c>
      <c r="E8" s="45">
        <v>0.12657499999999999</v>
      </c>
      <c r="F8" s="45">
        <v>8.2875000000000004E-2</v>
      </c>
      <c r="G8" s="29">
        <v>6.8574999999999997E-2</v>
      </c>
      <c r="H8" s="9"/>
      <c r="I8" s="65" t="s">
        <v>4</v>
      </c>
      <c r="J8" s="65"/>
      <c r="K8" s="12">
        <f>STDEV(K3:K6)</f>
        <v>7.4902714681556584E-2</v>
      </c>
      <c r="L8" s="12">
        <f>STDEV(L3:L6)</f>
        <v>0.3943084663897885</v>
      </c>
      <c r="M8" s="12">
        <f>STDEV(M3:M6)</f>
        <v>0.78181146491124465</v>
      </c>
      <c r="N8" s="12">
        <f>STDEV(N3:N6)</f>
        <v>0.37480203107774018</v>
      </c>
      <c r="O8" s="12">
        <f>STDEV(O3:O6)</f>
        <v>2.6156296047350946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9.3875E-2</v>
      </c>
      <c r="D9" s="45">
        <v>8.8175000000000003E-2</v>
      </c>
      <c r="E9" s="45">
        <v>0.12537499999999999</v>
      </c>
      <c r="F9" s="45">
        <v>8.0375000000000002E-2</v>
      </c>
      <c r="G9" s="29">
        <v>7.2374999999999995E-2</v>
      </c>
      <c r="H9" s="27"/>
      <c r="I9" s="65" t="s">
        <v>5</v>
      </c>
      <c r="J9" s="65"/>
      <c r="K9" s="12">
        <f>1.96*(K8)/SQRT(4)</f>
        <v>7.3404660387925452E-2</v>
      </c>
      <c r="L9" s="12">
        <f>1.96*(L8)/SQRT(4)</f>
        <v>0.38642229706199271</v>
      </c>
      <c r="M9" s="12">
        <f>1.96*(M8)/SQRT(4)</f>
        <v>0.7661752356130197</v>
      </c>
      <c r="N9" s="12">
        <f>1.96*(N8)/SQRT(4)</f>
        <v>0.36730599045618539</v>
      </c>
      <c r="O9" s="12">
        <f>1.96*(O8)/SQRT(4)</f>
        <v>2.5633170126403928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0.13567499999999999</v>
      </c>
      <c r="D10" s="45">
        <v>0.120575</v>
      </c>
      <c r="E10" s="45">
        <v>0.101075</v>
      </c>
      <c r="F10" s="45">
        <v>8.0174999999999996E-2</v>
      </c>
      <c r="G10" s="29">
        <v>7.4475E-2</v>
      </c>
      <c r="H10" s="27"/>
      <c r="I10" s="58" t="s">
        <v>23</v>
      </c>
      <c r="J10" s="59"/>
      <c r="K10" s="12">
        <f>((K8/K7)*100)</f>
        <v>6.1207529872569211</v>
      </c>
      <c r="L10" s="12">
        <f>((L8/L7)*100)</f>
        <v>6.3521299458685219</v>
      </c>
      <c r="M10" s="12">
        <f>((M8/M7)*100)</f>
        <v>9.3350622675969515</v>
      </c>
      <c r="N10" s="12">
        <f>((N8/N7)*100)</f>
        <v>3.6711554926500418</v>
      </c>
      <c r="O10" s="12">
        <f>((O8/O7)*100)</f>
        <v>39.944710962834321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4.895E-2</v>
      </c>
      <c r="D11" s="47">
        <f>AVERAGE(D3:D6)</f>
        <v>0.24830000000000002</v>
      </c>
      <c r="E11" s="47">
        <f>AVERAGE(E3:E6)</f>
        <v>0.33499999999999996</v>
      </c>
      <c r="F11" s="47">
        <f>AVERAGE(F3:F6)</f>
        <v>0.40837499999999999</v>
      </c>
      <c r="G11" s="47">
        <f>AVERAGE(G3:G6)</f>
        <v>0.26192500000000002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2.9961085872622613E-3</v>
      </c>
      <c r="D12" s="13">
        <f>STDEV(D3:D6)</f>
        <v>1.5772338655591522E-2</v>
      </c>
      <c r="E12" s="13">
        <f>STDEV(E3:E6)</f>
        <v>3.1272458596449795E-2</v>
      </c>
      <c r="F12" s="13">
        <f>STDEV(F3:F6)</f>
        <v>1.4992081243109644E-2</v>
      </c>
      <c r="G12" s="13">
        <f>STDEV(G3:G6)</f>
        <v>0.10462518418940375</v>
      </c>
      <c r="H12" s="27"/>
      <c r="I12" s="76" t="s">
        <v>8</v>
      </c>
      <c r="J12" s="71">
        <f>B3</f>
        <v>43516</v>
      </c>
      <c r="K12" s="11">
        <f t="shared" ref="K12:O13" si="1">C25</f>
        <v>3.4193750000000001</v>
      </c>
      <c r="L12" s="11">
        <f t="shared" si="1"/>
        <v>1.7418749999999998</v>
      </c>
      <c r="M12" s="11">
        <f t="shared" si="1"/>
        <v>2.3518750000000002</v>
      </c>
      <c r="N12" s="11">
        <f t="shared" si="1"/>
        <v>2.066875</v>
      </c>
      <c r="O12" s="11">
        <f t="shared" si="1"/>
        <v>1.4593750000000001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2.9361864155170161E-3</v>
      </c>
      <c r="D13" s="13">
        <f>1.96*(D12)/SQRT(4)</f>
        <v>1.5456891882479692E-2</v>
      </c>
      <c r="E13" s="13">
        <f>1.96*(E12)/SQRT(4)</f>
        <v>3.06470094245208E-2</v>
      </c>
      <c r="F13" s="13">
        <f>1.96*(F12)/SQRT(4)</f>
        <v>1.4692239618247451E-2</v>
      </c>
      <c r="G13" s="13">
        <f>1.96*(G12)/SQRT(4)</f>
        <v>0.10253268050561568</v>
      </c>
      <c r="H13" s="27"/>
      <c r="I13" s="77"/>
      <c r="J13" s="72"/>
      <c r="K13" s="11">
        <f t="shared" si="1"/>
        <v>2.7993750000000004</v>
      </c>
      <c r="L13" s="11">
        <f t="shared" si="1"/>
        <v>2.2918750000000001</v>
      </c>
      <c r="M13" s="11">
        <f t="shared" si="1"/>
        <v>3.1643749999999997</v>
      </c>
      <c r="N13" s="11">
        <f t="shared" si="1"/>
        <v>2.0718749999999999</v>
      </c>
      <c r="O13" s="11">
        <f t="shared" si="1"/>
        <v>1.714375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6.120752987256918E-2</v>
      </c>
      <c r="D14" s="13">
        <f>((D12/D11))</f>
        <v>6.3521299458685149E-2</v>
      </c>
      <c r="E14" s="13">
        <f>((E12/E11))</f>
        <v>9.3350622675969552E-2</v>
      </c>
      <c r="F14" s="13">
        <f>((F12/F11))</f>
        <v>3.6711554926500509E-2</v>
      </c>
      <c r="G14" s="13">
        <f>((G12/G11))</f>
        <v>0.39944710962834301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6.1207529872569184</v>
      </c>
      <c r="D15" s="13">
        <f>((D12/D11)*100)</f>
        <v>6.3521299458685148</v>
      </c>
      <c r="E15" s="13">
        <f>((E12/E11)*100)</f>
        <v>9.335062267596955</v>
      </c>
      <c r="F15" s="13">
        <f>((F12/F11)*100)</f>
        <v>3.6711554926500507</v>
      </c>
      <c r="G15" s="13">
        <f>((G12/G11)*100)</f>
        <v>39.9447109628343</v>
      </c>
      <c r="H15" s="27"/>
      <c r="I15" s="77"/>
      <c r="J15" s="72"/>
      <c r="K15" s="11">
        <f t="shared" ref="K15:O16" si="2">C27</f>
        <v>2.3468749999999998</v>
      </c>
      <c r="L15" s="11">
        <f t="shared" si="2"/>
        <v>2.2043749999999998</v>
      </c>
      <c r="M15" s="11">
        <f t="shared" si="2"/>
        <v>3.1343749999999995</v>
      </c>
      <c r="N15" s="11">
        <f t="shared" si="2"/>
        <v>2.0093749999999999</v>
      </c>
      <c r="O15" s="11">
        <f t="shared" si="2"/>
        <v>1.809375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0.119575</v>
      </c>
      <c r="D16" s="47">
        <f>AVERAGE(D7:D10)</f>
        <v>9.2524999999999996E-2</v>
      </c>
      <c r="E16" s="47">
        <f>AVERAGE(E7:E10)</f>
        <v>0.11177500000000001</v>
      </c>
      <c r="F16" s="47">
        <f>AVERAGE(F7:F10)</f>
        <v>8.1525E-2</v>
      </c>
      <c r="G16" s="47">
        <f>AVERAGE(G7:G10)</f>
        <v>6.8449999999999997E-2</v>
      </c>
      <c r="H16" s="27"/>
      <c r="I16" s="78"/>
      <c r="J16" s="73"/>
      <c r="K16" s="11">
        <f t="shared" si="2"/>
        <v>3.3918749999999998</v>
      </c>
      <c r="L16" s="11">
        <f t="shared" si="2"/>
        <v>3.0143750000000002</v>
      </c>
      <c r="M16" s="11">
        <f t="shared" si="2"/>
        <v>2.526875</v>
      </c>
      <c r="N16" s="11">
        <f t="shared" si="2"/>
        <v>2.004375</v>
      </c>
      <c r="O16" s="11">
        <f t="shared" si="2"/>
        <v>1.8618749999999999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2.0601779858384333E-2</v>
      </c>
      <c r="D17" s="13">
        <f>STDEV(D7:D10)</f>
        <v>2.1044159918292518E-2</v>
      </c>
      <c r="E17" s="13">
        <f>STDEV(E7:E10)</f>
        <v>1.6651126088045649E-2</v>
      </c>
      <c r="F17" s="13">
        <f>STDEV(F7:F10)</f>
        <v>1.447987108598233E-3</v>
      </c>
      <c r="G17" s="13">
        <f>STDEV(G7:G10)</f>
        <v>7.1467358516551669E-3</v>
      </c>
      <c r="H17" s="27"/>
      <c r="I17" s="67" t="s">
        <v>9</v>
      </c>
      <c r="J17" s="68"/>
      <c r="K17" s="48">
        <f>AVERAGE(K12:K16)</f>
        <v>2.9893749999999999</v>
      </c>
      <c r="L17" s="48">
        <f>AVERAGE(L12:L16)</f>
        <v>2.3131249999999999</v>
      </c>
      <c r="M17" s="48">
        <f>AVERAGE(M12:M16)</f>
        <v>2.7943749999999996</v>
      </c>
      <c r="N17" s="48">
        <f>AVERAGE(N12:N16)</f>
        <v>2.038125</v>
      </c>
      <c r="O17" s="48">
        <f>AVERAGE(O12:O16)</f>
        <v>1.7112500000000002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2.0189744261216645E-2</v>
      </c>
      <c r="D18" s="13">
        <f>1.96*(D17)/SQRT(4)</f>
        <v>2.0623276719926666E-2</v>
      </c>
      <c r="E18" s="13">
        <f>1.96*(E17)/SQRT(4)</f>
        <v>1.6318103566284735E-2</v>
      </c>
      <c r="F18" s="13">
        <f>1.96*(F17)/SQRT(4)</f>
        <v>1.4190273664262682E-3</v>
      </c>
      <c r="G18" s="13">
        <f>1.96*(G17)/SQRT(4)</f>
        <v>7.0038011346220631E-3</v>
      </c>
      <c r="H18" s="27"/>
      <c r="I18" s="58" t="s">
        <v>4</v>
      </c>
      <c r="J18" s="59"/>
      <c r="K18" s="12">
        <f>STDEV(K12:K16)</f>
        <v>0.51504449645961137</v>
      </c>
      <c r="L18" s="12">
        <f>STDEV(L12:L16)</f>
        <v>0.52610399795731289</v>
      </c>
      <c r="M18" s="12">
        <f>STDEV(M12:M16)</f>
        <v>0.41627815220114772</v>
      </c>
      <c r="N18" s="12">
        <f>STDEV(N12:N16)</f>
        <v>3.6199677714955782E-2</v>
      </c>
      <c r="O18" s="12">
        <f>STDEV(O12:O16)</f>
        <v>0.17866839629137915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0.17229169858569376</v>
      </c>
      <c r="D19" s="13">
        <f>((D17/D16))</f>
        <v>0.22744296047870866</v>
      </c>
      <c r="E19" s="13">
        <f>((E17/E16))</f>
        <v>0.14897003881051799</v>
      </c>
      <c r="F19" s="13">
        <f>((F17/F16))</f>
        <v>1.7761264748215062E-2</v>
      </c>
      <c r="G19" s="13">
        <f>((G17/G16))</f>
        <v>0.10440812055011202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17.229169858569378</v>
      </c>
      <c r="D20" s="13">
        <f>((D17/D16)*100)</f>
        <v>22.744296047870865</v>
      </c>
      <c r="E20" s="13">
        <f>((E17/E16)*100)</f>
        <v>14.897003881051798</v>
      </c>
      <c r="F20" s="13">
        <f>((F17/F16)*100)</f>
        <v>1.7761264748215062</v>
      </c>
      <c r="G20" s="13">
        <f>((G17/G16)*100)</f>
        <v>10.440812055011202</v>
      </c>
      <c r="H20" s="27"/>
      <c r="I20" s="58" t="s">
        <v>5</v>
      </c>
      <c r="J20" s="59"/>
      <c r="K20" s="12">
        <f>1.96*(K18)/SQRT(4)</f>
        <v>0.50474360653041916</v>
      </c>
      <c r="L20" s="12">
        <f>1.96*(L18)/SQRT(4)</f>
        <v>0.51558191799816666</v>
      </c>
      <c r="M20" s="12">
        <f>1.96*(M18)/SQRT(4)</f>
        <v>0.40795258915712473</v>
      </c>
      <c r="N20" s="12">
        <f>1.96*(N18)/SQRT(4)</f>
        <v>3.5475684160656662E-2</v>
      </c>
      <c r="O20" s="12">
        <f>1.96*(O18)/SQRT(4)</f>
        <v>0.17509502836555157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43516</v>
      </c>
      <c r="C21" s="14">
        <f t="shared" ref="C21:G28" si="3">(1000*C3/40)</f>
        <v>1.1475000000000002</v>
      </c>
      <c r="D21" s="14">
        <f t="shared" si="3"/>
        <v>5.8</v>
      </c>
      <c r="E21" s="14">
        <f t="shared" si="3"/>
        <v>8.1449999999999996</v>
      </c>
      <c r="F21" s="14">
        <f t="shared" si="3"/>
        <v>9.6900000000000013</v>
      </c>
      <c r="G21" s="14">
        <f t="shared" si="3"/>
        <v>7.2474999999999996</v>
      </c>
      <c r="H21" s="27"/>
      <c r="I21" s="58" t="s">
        <v>24</v>
      </c>
      <c r="J21" s="59"/>
      <c r="K21" s="22">
        <f>((K18/K17))</f>
        <v>0.17229169858569479</v>
      </c>
      <c r="L21" s="22">
        <f>((L18/L17))</f>
        <v>0.22744296047870863</v>
      </c>
      <c r="M21" s="22">
        <f>((M18/M17))</f>
        <v>0.14897003881052034</v>
      </c>
      <c r="N21" s="22">
        <f>((N18/N17))</f>
        <v>1.7761264748215041E-2</v>
      </c>
      <c r="O21" s="22">
        <f>((O18/O17))</f>
        <v>0.10440812055011199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1.3225000000000002</v>
      </c>
      <c r="D22" s="14">
        <f t="shared" si="3"/>
        <v>6.5674999999999999</v>
      </c>
      <c r="E22" s="14">
        <f t="shared" si="3"/>
        <v>9.379999999999999</v>
      </c>
      <c r="F22" s="14">
        <f t="shared" si="3"/>
        <v>10.584999999999999</v>
      </c>
      <c r="G22" s="14">
        <f t="shared" si="3"/>
        <v>8.6524999999999999</v>
      </c>
      <c r="H22" s="27"/>
      <c r="I22" s="58" t="s">
        <v>23</v>
      </c>
      <c r="J22" s="59"/>
      <c r="K22" s="22">
        <f>((K18/K17)*100)</f>
        <v>17.229169858569477</v>
      </c>
      <c r="L22" s="22">
        <f>((L18/L17)*100)</f>
        <v>22.744296047870861</v>
      </c>
      <c r="M22" s="22">
        <f>((M18/M17)*100)</f>
        <v>14.897003881052035</v>
      </c>
      <c r="N22" s="22">
        <f>((N18/N17)*100)</f>
        <v>1.776126474821504</v>
      </c>
      <c r="O22" s="22">
        <f>((O18/O17)*100)</f>
        <v>10.440812055011198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1.2349999999999999</v>
      </c>
      <c r="D23" s="14">
        <f t="shared" si="3"/>
        <v>5.9399999999999995</v>
      </c>
      <c r="E23" s="14">
        <f t="shared" si="3"/>
        <v>8.4725000000000001</v>
      </c>
      <c r="F23" s="14">
        <f t="shared" si="3"/>
        <v>10.27</v>
      </c>
      <c r="G23" s="14">
        <f t="shared" si="3"/>
        <v>7.5625</v>
      </c>
      <c r="H23" s="27"/>
      <c r="P23" s="27"/>
      <c r="Q23" s="63" t="s">
        <v>8</v>
      </c>
      <c r="R23" s="62"/>
      <c r="S23" s="11"/>
      <c r="T23" s="40">
        <f>(L12/K12)*100</f>
        <v>50.941326996892698</v>
      </c>
      <c r="U23" s="40">
        <f>(M12/K12)*100</f>
        <v>68.78084445256809</v>
      </c>
      <c r="V23" s="40">
        <f>(N12/K12)*100</f>
        <v>60.445987936391887</v>
      </c>
      <c r="W23" s="40">
        <f>(O12/K12)*100</f>
        <v>42.679583257174194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1.19</v>
      </c>
      <c r="D24" s="14">
        <f t="shared" si="3"/>
        <v>6.5225000000000009</v>
      </c>
      <c r="E24" s="14">
        <f t="shared" si="3"/>
        <v>7.5024999999999995</v>
      </c>
      <c r="F24" s="14">
        <f t="shared" si="3"/>
        <v>10.2925</v>
      </c>
      <c r="G24" s="14">
        <f t="shared" si="3"/>
        <v>2.73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81.870953337798611</v>
      </c>
      <c r="U24" s="40">
        <f>(M13/K13)*100</f>
        <v>113.0386246930118</v>
      </c>
      <c r="V24" s="40">
        <f>(N13/K13)*100</f>
        <v>74.012056262558588</v>
      </c>
      <c r="W24" s="40">
        <f>(O13/K13)*100</f>
        <v>61.241348515293581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3.4193750000000001</v>
      </c>
      <c r="D25" s="14">
        <f t="shared" si="3"/>
        <v>1.7418749999999998</v>
      </c>
      <c r="E25" s="14">
        <f t="shared" si="3"/>
        <v>2.3518750000000002</v>
      </c>
      <c r="F25" s="14">
        <f t="shared" si="3"/>
        <v>2.066875</v>
      </c>
      <c r="G25" s="14">
        <f t="shared" si="3"/>
        <v>1.4593750000000001</v>
      </c>
      <c r="H25" s="27"/>
      <c r="I25" s="69" t="s">
        <v>11</v>
      </c>
      <c r="J25" s="70">
        <f>B3</f>
        <v>43516</v>
      </c>
      <c r="K25" s="16">
        <f t="shared" ref="K25:O28" si="4">C48</f>
        <v>0.79660722229145031</v>
      </c>
      <c r="L25" s="16">
        <f t="shared" si="4"/>
        <v>7.9040428307611963</v>
      </c>
      <c r="M25" s="16">
        <f t="shared" si="4"/>
        <v>8.2208198348348542</v>
      </c>
      <c r="N25" s="16">
        <f t="shared" si="4"/>
        <v>11.128787306383627</v>
      </c>
      <c r="O25" s="16">
        <f t="shared" si="4"/>
        <v>11.788528539410002</v>
      </c>
      <c r="P25" s="27"/>
      <c r="Q25" s="63"/>
      <c r="R25" s="62"/>
      <c r="S25" s="11"/>
      <c r="T25" s="40">
        <f>(L15/K15)*100</f>
        <v>93.928095872170431</v>
      </c>
      <c r="U25" s="40">
        <f>(M15/K15)*100</f>
        <v>133.55525965379493</v>
      </c>
      <c r="V25" s="40">
        <f>(N15/K15)*100</f>
        <v>85.619174434087881</v>
      </c>
      <c r="W25" s="40">
        <f>(O15/K15)*100</f>
        <v>77.097203728362189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2.7993750000000004</v>
      </c>
      <c r="D26" s="14">
        <f t="shared" si="3"/>
        <v>2.2918750000000001</v>
      </c>
      <c r="E26" s="14">
        <f t="shared" si="3"/>
        <v>3.1643749999999997</v>
      </c>
      <c r="F26" s="14">
        <f t="shared" si="3"/>
        <v>2.0718749999999999</v>
      </c>
      <c r="G26" s="14">
        <f t="shared" si="3"/>
        <v>1.714375</v>
      </c>
      <c r="H26" s="27"/>
      <c r="I26" s="69"/>
      <c r="J26" s="70"/>
      <c r="K26" s="16">
        <f t="shared" si="4"/>
        <v>1.1214318292237662</v>
      </c>
      <c r="L26" s="16">
        <f t="shared" si="4"/>
        <v>6.8021692165015226</v>
      </c>
      <c r="M26" s="16">
        <f t="shared" si="4"/>
        <v>7.0364429541000293</v>
      </c>
      <c r="N26" s="16">
        <f t="shared" si="4"/>
        <v>12.127341010265427</v>
      </c>
      <c r="O26" s="16">
        <f t="shared" si="4"/>
        <v>11.980475641013513</v>
      </c>
      <c r="P26" s="27"/>
      <c r="Q26" s="63"/>
      <c r="R26" s="62"/>
      <c r="S26" s="11"/>
      <c r="T26" s="40">
        <f>(L16/K16)*100</f>
        <v>88.870462502303312</v>
      </c>
      <c r="U26" s="40">
        <f>(M16/K16)*100</f>
        <v>74.497880965542663</v>
      </c>
      <c r="V26" s="40">
        <f>(N16/K16)*100</f>
        <v>59.093421779988951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2.3468749999999998</v>
      </c>
      <c r="D27" s="14">
        <f t="shared" si="3"/>
        <v>2.2043749999999998</v>
      </c>
      <c r="E27" s="14">
        <f t="shared" si="3"/>
        <v>3.1343749999999995</v>
      </c>
      <c r="F27" s="14">
        <f t="shared" si="3"/>
        <v>2.0093749999999999</v>
      </c>
      <c r="G27" s="14">
        <f t="shared" si="3"/>
        <v>1.809375</v>
      </c>
      <c r="H27" s="27"/>
      <c r="I27" s="69"/>
      <c r="J27" s="70"/>
      <c r="K27" s="16">
        <f t="shared" si="4"/>
        <v>1.2491519675432454</v>
      </c>
      <c r="L27" s="16">
        <f t="shared" si="4"/>
        <v>6.3964534758380589</v>
      </c>
      <c r="M27" s="16">
        <f t="shared" si="4"/>
        <v>6.416510366715741</v>
      </c>
      <c r="N27" s="16">
        <f t="shared" si="4"/>
        <v>12.132428105487961</v>
      </c>
      <c r="O27" s="16">
        <f t="shared" si="4"/>
        <v>9.921448438483063</v>
      </c>
      <c r="P27" s="27"/>
      <c r="Q27" s="64" t="s">
        <v>9</v>
      </c>
      <c r="R27" s="64"/>
      <c r="S27" s="47"/>
      <c r="T27" s="49">
        <f>AVERAGE(T23:T26)</f>
        <v>78.90270967729127</v>
      </c>
      <c r="U27" s="49">
        <f>AVERAGE(U23:U26)</f>
        <v>97.468152441229364</v>
      </c>
      <c r="V27" s="49">
        <f>AVERAGE(V23:V26)</f>
        <v>69.792660103256821</v>
      </c>
      <c r="W27" s="49">
        <f>AVERAGE(W23:W26)</f>
        <v>60.339378500276659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3.3918749999999998</v>
      </c>
      <c r="D28" s="14">
        <f t="shared" si="3"/>
        <v>3.0143750000000002</v>
      </c>
      <c r="E28" s="14">
        <f t="shared" si="3"/>
        <v>2.526875</v>
      </c>
      <c r="F28" s="14">
        <f t="shared" si="3"/>
        <v>2.004375</v>
      </c>
      <c r="G28" s="14">
        <f t="shared" si="3"/>
        <v>1.8618749999999999</v>
      </c>
      <c r="H28" s="27"/>
      <c r="I28" s="69"/>
      <c r="J28" s="70"/>
      <c r="K28" s="16">
        <f t="shared" si="4"/>
        <v>0.83280898094153832</v>
      </c>
      <c r="L28" s="16">
        <f t="shared" si="4"/>
        <v>5.1363556330822995</v>
      </c>
      <c r="M28" s="16">
        <f t="shared" si="4"/>
        <v>7.047912811773827</v>
      </c>
      <c r="N28" s="16">
        <f t="shared" si="4"/>
        <v>12.189339572317236</v>
      </c>
      <c r="O28" s="16">
        <f t="shared" si="4"/>
        <v>3.4805702514309855</v>
      </c>
      <c r="P28" s="27"/>
      <c r="Q28" s="65" t="s">
        <v>4</v>
      </c>
      <c r="R28" s="65"/>
      <c r="S28" s="13"/>
      <c r="T28" s="41">
        <f>STDEV(T23:T26)</f>
        <v>19.285294211856787</v>
      </c>
      <c r="U28" s="41">
        <f>STDEV(U23:U26)</f>
        <v>31.066133352456308</v>
      </c>
      <c r="V28" s="41">
        <f>STDEV(V23:V26)</f>
        <v>12.518197968105843</v>
      </c>
      <c r="W28" s="41">
        <f>STDEV(W23:W26)</f>
        <v>17.22652931253641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1.2237500000000001</v>
      </c>
      <c r="D29" s="47">
        <f>AVERAGE(D21:D24)</f>
        <v>6.2074999999999996</v>
      </c>
      <c r="E29" s="47">
        <f>AVERAGE(E21:E24)</f>
        <v>8.375</v>
      </c>
      <c r="F29" s="47">
        <f>AVERAGE(F21:F24)</f>
        <v>10.209375</v>
      </c>
      <c r="G29" s="47">
        <f>AVERAGE(G21:G24)</f>
        <v>6.5481249999999998</v>
      </c>
      <c r="H29" s="27"/>
      <c r="I29" s="84" t="s">
        <v>11</v>
      </c>
      <c r="J29" s="84"/>
      <c r="K29" s="51">
        <f>AVERAGE(K25:K28)</f>
        <v>1</v>
      </c>
      <c r="L29" s="51">
        <f>AVERAGE(L25:L28)</f>
        <v>6.5597552890457695</v>
      </c>
      <c r="M29" s="51">
        <f>AVERAGE(M25:M28)</f>
        <v>7.1804214918561131</v>
      </c>
      <c r="N29" s="51">
        <f>AVERAGE(N25:N28)</f>
        <v>11.894473998613563</v>
      </c>
      <c r="O29" s="51">
        <f>AVERAGE(O25:O28)</f>
        <v>9.2927557175843898</v>
      </c>
      <c r="P29" s="27"/>
      <c r="Q29" s="65" t="s">
        <v>5</v>
      </c>
      <c r="R29" s="65"/>
      <c r="S29" s="13"/>
      <c r="T29" s="41">
        <f>1.96*(T28)/SQRT(4)</f>
        <v>18.89958832761965</v>
      </c>
      <c r="U29" s="41">
        <f>1.96*(U28)/SQRT(4)</f>
        <v>30.44481068540718</v>
      </c>
      <c r="V29" s="41">
        <f>1.96*(V28)/SQRT(4)</f>
        <v>12.267834008743726</v>
      </c>
      <c r="W29" s="41">
        <f>1.96*(W28)/SQRT(4)</f>
        <v>16.881998726285683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7.4902714681556584E-2</v>
      </c>
      <c r="D30" s="13">
        <f>STDEV(D21:D24)</f>
        <v>0.3943084663897885</v>
      </c>
      <c r="E30" s="13">
        <f>STDEV(E21:E24)</f>
        <v>0.78181146491124465</v>
      </c>
      <c r="F30" s="13">
        <f>STDEV(F21:F24)</f>
        <v>0.37480203107774018</v>
      </c>
      <c r="G30" s="13">
        <f>STDEV(G21:G24)</f>
        <v>2.6156296047350946</v>
      </c>
      <c r="H30" s="27"/>
      <c r="I30" s="82" t="s">
        <v>4</v>
      </c>
      <c r="J30" s="82"/>
      <c r="K30" s="17">
        <f>STDEV(K25:K28)</f>
        <v>0.22071388036483477</v>
      </c>
      <c r="L30" s="17">
        <f>STDEV(L25:L28)</f>
        <v>1.1428921748251446</v>
      </c>
      <c r="M30" s="17">
        <f>STDEV(M25:M28)</f>
        <v>0.75371906543876788</v>
      </c>
      <c r="N30" s="17">
        <f>STDEV(N25:N28)</f>
        <v>0.51123087390717403</v>
      </c>
      <c r="O30" s="17">
        <f>STDEV(O25:O28)</f>
        <v>3.9845315406472053</v>
      </c>
      <c r="P30" s="27"/>
      <c r="Q30" s="58" t="s">
        <v>23</v>
      </c>
      <c r="R30" s="83"/>
      <c r="S30" s="12"/>
      <c r="T30" s="46">
        <f>((T28/T27)*100)</f>
        <v>24.441865546484802</v>
      </c>
      <c r="U30" s="46">
        <f>((U28/U27)*100)</f>
        <v>31.873111959507327</v>
      </c>
      <c r="V30" s="46">
        <f>((V28/V27)*100)</f>
        <v>17.936267151281271</v>
      </c>
      <c r="W30" s="46">
        <f>((W28/W27)*100)</f>
        <v>28.549397989668428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7.3404660387925452E-2</v>
      </c>
      <c r="D31" s="13">
        <f>1.96*(D30)/SQRT(4)</f>
        <v>0.38642229706199271</v>
      </c>
      <c r="E31" s="13">
        <f>1.96*(E30)/SQRT(4)</f>
        <v>0.7661752356130197</v>
      </c>
      <c r="F31" s="13">
        <f>1.96*(F30)/SQRT(4)</f>
        <v>0.36730599045618539</v>
      </c>
      <c r="G31" s="13">
        <f>1.96*(G30)/SQRT(4)</f>
        <v>2.5633170126403928</v>
      </c>
      <c r="H31" s="27"/>
      <c r="I31" s="82" t="s">
        <v>5</v>
      </c>
      <c r="J31" s="82"/>
      <c r="K31" s="17">
        <f>1.96*(K30)/SQRT(4)</f>
        <v>0.21629960275753807</v>
      </c>
      <c r="L31" s="17">
        <f>1.96*(L30)/SQRT(4)</f>
        <v>1.1200343313286416</v>
      </c>
      <c r="M31" s="17">
        <f>1.96*(M30)/SQRT(4)</f>
        <v>0.73864468412999251</v>
      </c>
      <c r="N31" s="17">
        <f>1.96*(N30)/SQRT(4)</f>
        <v>0.50100625642903052</v>
      </c>
      <c r="O31" s="17">
        <f>1.96*(O30)/SQRT(4)</f>
        <v>3.9048409098342609</v>
      </c>
      <c r="P31" s="27"/>
      <c r="Q31" s="58" t="s">
        <v>23</v>
      </c>
      <c r="R31" s="83"/>
      <c r="S31" s="12"/>
      <c r="T31" s="85">
        <f>((T28/T27))</f>
        <v>0.24441865546484803</v>
      </c>
      <c r="U31" s="85">
        <f>((U28/U27))</f>
        <v>0.31873111959507328</v>
      </c>
      <c r="V31" s="85">
        <f>((V28/V27))</f>
        <v>0.17936267151281271</v>
      </c>
      <c r="W31" s="85">
        <f>((W28/W27))</f>
        <v>0.28549397989668429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6.1207529872569215E-2</v>
      </c>
      <c r="D32" s="13">
        <f>((D30/D29))</f>
        <v>6.3521299458685218E-2</v>
      </c>
      <c r="E32" s="13">
        <f>((E30/E29))</f>
        <v>9.3350622675969511E-2</v>
      </c>
      <c r="F32" s="13">
        <f>((F30/F29))</f>
        <v>3.6711554926500418E-2</v>
      </c>
      <c r="G32" s="13">
        <f>((G30/G29))</f>
        <v>0.39944710962834318</v>
      </c>
      <c r="H32" s="27"/>
      <c r="I32" s="58" t="s">
        <v>23</v>
      </c>
      <c r="J32" s="59"/>
      <c r="K32" s="17">
        <f>((K30/K29))</f>
        <v>0.22071388036483477</v>
      </c>
      <c r="L32" s="17">
        <f>((L30/L29)*100)</f>
        <v>17.42278674226883</v>
      </c>
      <c r="M32" s="17">
        <f>((M30/M29)*100)</f>
        <v>10.49686381633196</v>
      </c>
      <c r="N32" s="17">
        <f>((N30/N29)*100)</f>
        <v>4.2980536505167342</v>
      </c>
      <c r="O32" s="17">
        <f>((O30/O29)*100)</f>
        <v>42.877825068697348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6.1207529872569211</v>
      </c>
      <c r="D33" s="13">
        <f>((D30/D29)*100)</f>
        <v>6.3521299458685219</v>
      </c>
      <c r="E33" s="13">
        <f>((E30/E29)*100)</f>
        <v>9.3350622675969515</v>
      </c>
      <c r="F33" s="13">
        <f>((F30/F29)*100)</f>
        <v>3.6711554926500418</v>
      </c>
      <c r="G33" s="13">
        <f>((G30/G29)*100)</f>
        <v>39.944710962834321</v>
      </c>
      <c r="H33" s="27"/>
      <c r="I33" s="58" t="s">
        <v>24</v>
      </c>
      <c r="J33" s="59"/>
      <c r="K33" s="17">
        <f>((K30/K29)*100)</f>
        <v>22.071388036483476</v>
      </c>
      <c r="L33" s="17">
        <f>((L30/L29))</f>
        <v>0.17422786742268828</v>
      </c>
      <c r="M33" s="17">
        <f>((M30/M29))</f>
        <v>0.1049686381633196</v>
      </c>
      <c r="N33" s="17">
        <f>((N30/N29))</f>
        <v>4.2980536505167345E-2</v>
      </c>
      <c r="O33" s="17">
        <f>((O30/O29))</f>
        <v>0.42877825068697345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2.9893749999999999</v>
      </c>
      <c r="D34" s="47">
        <f>AVERAGE(D25:D28)</f>
        <v>2.3131249999999999</v>
      </c>
      <c r="E34" s="47">
        <f>AVERAGE(E25:E28)</f>
        <v>2.7943749999999996</v>
      </c>
      <c r="F34" s="47">
        <f>AVERAGE(F25:F28)</f>
        <v>2.038125</v>
      </c>
      <c r="G34" s="47">
        <f>AVERAGE(G25:G28)</f>
        <v>1.7112500000000002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0.51504449645961137</v>
      </c>
      <c r="D35" s="13">
        <f>STDEV(D25:D28)</f>
        <v>0.52610399795731289</v>
      </c>
      <c r="E35" s="13">
        <f>STDEV(E25:E28)</f>
        <v>0.41627815220114772</v>
      </c>
      <c r="F35" s="13">
        <f>STDEV(F25:F28)</f>
        <v>3.6199677714955782E-2</v>
      </c>
      <c r="G35" s="13">
        <f>STDEV(G25:G28)</f>
        <v>0.17866839629137915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0.50474360653041916</v>
      </c>
      <c r="D36" s="13">
        <f>1.96*(D35)/SQRT(4)</f>
        <v>0.51558191799816666</v>
      </c>
      <c r="E36" s="13">
        <f>1.96*(E35)/SQRT(4)</f>
        <v>0.40795258915712473</v>
      </c>
      <c r="F36" s="13">
        <f>1.96*(F35)/SQRT(4)</f>
        <v>3.5475684160656662E-2</v>
      </c>
      <c r="G36" s="13">
        <f>1.96*(G35)/SQRT(4)</f>
        <v>0.17509502836555157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0.17229169858569479</v>
      </c>
      <c r="D37" s="13">
        <f>((D35/D34))</f>
        <v>0.22744296047870863</v>
      </c>
      <c r="E37" s="13">
        <f>((E35/E34))</f>
        <v>0.14897003881052034</v>
      </c>
      <c r="F37" s="13">
        <f>((F35/F34))</f>
        <v>1.7761264748215041E-2</v>
      </c>
      <c r="G37" s="13">
        <f>((G35/G34))</f>
        <v>0.10440812055011199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17.229169858569477</v>
      </c>
      <c r="D38" s="13">
        <f>((D35/D34)*100)</f>
        <v>22.744296047870861</v>
      </c>
      <c r="E38" s="13">
        <f>((E35/E34)*100)</f>
        <v>14.897003881052035</v>
      </c>
      <c r="F38" s="13">
        <f>((F35/F34)*100)</f>
        <v>1.776126474821504</v>
      </c>
      <c r="G38" s="13">
        <f>((G35/G34)*100)</f>
        <v>10.440812055011198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43516</v>
      </c>
      <c r="C39" s="18">
        <f t="shared" ref="C39:G42" si="5">(C21/C25)</f>
        <v>0.33558764394077872</v>
      </c>
      <c r="D39" s="18">
        <f t="shared" si="5"/>
        <v>3.3297452457839976</v>
      </c>
      <c r="E39" s="18">
        <f t="shared" si="5"/>
        <v>3.4631942598990162</v>
      </c>
      <c r="F39" s="18">
        <f t="shared" si="5"/>
        <v>4.6882370728757188</v>
      </c>
      <c r="G39" s="18">
        <f t="shared" si="5"/>
        <v>4.9661670235546032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0.47242688100022329</v>
      </c>
      <c r="D40" s="18">
        <f t="shared" si="5"/>
        <v>2.8655576765748565</v>
      </c>
      <c r="E40" s="18">
        <f t="shared" si="5"/>
        <v>2.9642504444005531</v>
      </c>
      <c r="F40" s="18">
        <f t="shared" si="5"/>
        <v>5.1088989441930615</v>
      </c>
      <c r="G40" s="18">
        <f t="shared" si="5"/>
        <v>5.0470288005833028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0.52623169107856194</v>
      </c>
      <c r="D41" s="18">
        <f t="shared" si="5"/>
        <v>2.6946413382478029</v>
      </c>
      <c r="E41" s="18">
        <f t="shared" si="5"/>
        <v>2.703090727816551</v>
      </c>
      <c r="F41" s="18">
        <f t="shared" si="5"/>
        <v>5.1110419906687401</v>
      </c>
      <c r="G41" s="18">
        <f t="shared" si="5"/>
        <v>4.1796200345423147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0.35083840058964438</v>
      </c>
      <c r="D42" s="18">
        <f t="shared" si="5"/>
        <v>2.1637984656852582</v>
      </c>
      <c r="E42" s="18">
        <f t="shared" si="5"/>
        <v>2.9690823645807565</v>
      </c>
      <c r="F42" s="18">
        <f t="shared" si="5"/>
        <v>5.1350171499844093</v>
      </c>
      <c r="G42" s="18">
        <f t="shared" si="5"/>
        <v>1.4662638469284994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0.42127115415230204</v>
      </c>
      <c r="D43" s="50">
        <f>AVERAGE(D39:D42)</f>
        <v>2.7634356815729788</v>
      </c>
      <c r="E43" s="50">
        <f>AVERAGE(E39:E42)</f>
        <v>3.0249044491742194</v>
      </c>
      <c r="F43" s="50">
        <f>AVERAGE(F39:F42)</f>
        <v>5.0107987894304822</v>
      </c>
      <c r="G43" s="50">
        <f>AVERAGE(G39:G42)</f>
        <v>3.9147699264021796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9.2980391118727176E-2</v>
      </c>
      <c r="D44" s="19">
        <f>STDEV(D39:D42)</f>
        <v>0.48146750556022427</v>
      </c>
      <c r="E44" s="19">
        <f>STDEV(E39:E42)</f>
        <v>0.31752010060398428</v>
      </c>
      <c r="F44" s="19">
        <f>STDEV(F39:F42)</f>
        <v>0.21536682028916529</v>
      </c>
      <c r="G44" s="19">
        <f>STDEV(G39:G42)</f>
        <v>1.6785682008846987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9.1120783296352634E-2</v>
      </c>
      <c r="D45" s="19">
        <f>1.96*(D44)/SQRT(4)</f>
        <v>0.4718381554490198</v>
      </c>
      <c r="E45" s="19">
        <f>1.96*(E44)/SQRT(4)</f>
        <v>0.31116969859190458</v>
      </c>
      <c r="F45" s="19">
        <f>1.96*(F44)/SQRT(4)</f>
        <v>0.21105948388338197</v>
      </c>
      <c r="G45" s="19">
        <f>1.96*(G44)/SQRT(4)</f>
        <v>1.6449968368670047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0.22071388036483505</v>
      </c>
      <c r="D46" s="19">
        <f>((D44/D43))</f>
        <v>0.17422786742268867</v>
      </c>
      <c r="E46" s="19">
        <f>((E44/E43))</f>
        <v>0.10496863816331962</v>
      </c>
      <c r="F46" s="19">
        <f>((F44/F43))</f>
        <v>4.2980536505167366E-2</v>
      </c>
      <c r="G46" s="19">
        <f>((G44/G43))</f>
        <v>0.42877825068697356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22.071388036483505</v>
      </c>
      <c r="D47" s="19">
        <f>((D44/D43)*100)</f>
        <v>17.422786742268865</v>
      </c>
      <c r="E47" s="19">
        <f>((E44/E43)*100)</f>
        <v>10.496863816331963</v>
      </c>
      <c r="F47" s="19">
        <f>((F44/F43)*100)</f>
        <v>4.2980536505167368</v>
      </c>
      <c r="G47" s="19">
        <f>((G44/G43)*100)</f>
        <v>42.877825068697355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43516</v>
      </c>
      <c r="C48" s="18">
        <f t="shared" ref="C48:G51" si="6">(C39/$C$43)</f>
        <v>0.79660722229145031</v>
      </c>
      <c r="D48" s="18">
        <f t="shared" si="6"/>
        <v>7.9040428307611963</v>
      </c>
      <c r="E48" s="18">
        <f t="shared" si="6"/>
        <v>8.2208198348348542</v>
      </c>
      <c r="F48" s="18">
        <f t="shared" si="6"/>
        <v>11.128787306383627</v>
      </c>
      <c r="G48" s="18">
        <f t="shared" si="6"/>
        <v>11.788528539410002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1.1214318292237662</v>
      </c>
      <c r="D49" s="18">
        <f t="shared" si="6"/>
        <v>6.8021692165015226</v>
      </c>
      <c r="E49" s="18">
        <f t="shared" si="6"/>
        <v>7.0364429541000293</v>
      </c>
      <c r="F49" s="18">
        <f t="shared" si="6"/>
        <v>12.127341010265427</v>
      </c>
      <c r="G49" s="18">
        <f t="shared" si="6"/>
        <v>11.980475641013513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1.2491519675432454</v>
      </c>
      <c r="D50" s="18">
        <f t="shared" si="6"/>
        <v>6.3964534758380589</v>
      </c>
      <c r="E50" s="18">
        <f t="shared" si="6"/>
        <v>6.416510366715741</v>
      </c>
      <c r="F50" s="18">
        <f t="shared" si="6"/>
        <v>12.132428105487961</v>
      </c>
      <c r="G50" s="18">
        <f t="shared" si="6"/>
        <v>9.921448438483063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0.83280898094153832</v>
      </c>
      <c r="D51" s="18">
        <f t="shared" si="6"/>
        <v>5.1363556330822995</v>
      </c>
      <c r="E51" s="18">
        <f t="shared" si="6"/>
        <v>7.047912811773827</v>
      </c>
      <c r="F51" s="18">
        <f t="shared" si="6"/>
        <v>12.189339572317236</v>
      </c>
      <c r="G51" s="18">
        <f t="shared" si="6"/>
        <v>3.4805702514309855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</v>
      </c>
      <c r="D52" s="50">
        <f>AVERAGE(D48:D51)</f>
        <v>6.5597552890457695</v>
      </c>
      <c r="E52" s="50">
        <f>AVERAGE(E48:E51)</f>
        <v>7.1804214918561131</v>
      </c>
      <c r="F52" s="50">
        <f>AVERAGE(F48:F51)</f>
        <v>11.894473998613563</v>
      </c>
      <c r="G52" s="50">
        <f>AVERAGE(G48:G51)</f>
        <v>9.2927557175843898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0.22071388036483477</v>
      </c>
      <c r="D53" s="19">
        <f>STDEV(D48:D51)</f>
        <v>1.1428921748251446</v>
      </c>
      <c r="E53" s="19">
        <f>STDEV(E48:E51)</f>
        <v>0.75371906543876788</v>
      </c>
      <c r="F53" s="19">
        <f>STDEV(F48:F51)</f>
        <v>0.51123087390717403</v>
      </c>
      <c r="G53" s="19">
        <f>STDEV(G48:G51)</f>
        <v>3.9845315406472053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0.21629960275753807</v>
      </c>
      <c r="D54" s="19">
        <f>1.96*(D53)/SQRT(4)</f>
        <v>1.1200343313286416</v>
      </c>
      <c r="E54" s="19">
        <f>1.96*(E53)/SQRT(4)</f>
        <v>0.73864468412999251</v>
      </c>
      <c r="F54" s="19">
        <f>1.96*(F53)/SQRT(4)</f>
        <v>0.50100625642903052</v>
      </c>
      <c r="G54" s="19">
        <f>1.96*(G53)/SQRT(4)</f>
        <v>3.9048409098342609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0.22071388036483477</v>
      </c>
      <c r="D55" s="22">
        <f>((D53/D52))</f>
        <v>0.17422786742268828</v>
      </c>
      <c r="E55" s="22">
        <f>((E53/E52))</f>
        <v>0.1049686381633196</v>
      </c>
      <c r="F55" s="22">
        <f>((F53/F52))</f>
        <v>4.2980536505167345E-2</v>
      </c>
      <c r="G55" s="22">
        <f>((G53/G52))</f>
        <v>0.42877825068697345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22.071388036483476</v>
      </c>
      <c r="D56" s="22">
        <f>((D53/D52)*100)</f>
        <v>17.42278674226883</v>
      </c>
      <c r="E56" s="22">
        <f>((E53/E52)*100)</f>
        <v>10.49686381633196</v>
      </c>
      <c r="F56" s="22">
        <f>((F53/F52)*100)</f>
        <v>4.2980536505167342</v>
      </c>
      <c r="G56" s="22">
        <f>((G53/G52)*100)</f>
        <v>42.877825068697348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1.2237500000000001</v>
      </c>
      <c r="J60" s="11">
        <f>K17</f>
        <v>2.9893749999999999</v>
      </c>
      <c r="K60" s="16">
        <f>K29</f>
        <v>1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6.2074999999999996</v>
      </c>
      <c r="J61" s="11">
        <f>L17</f>
        <v>2.3131249999999999</v>
      </c>
      <c r="K61" s="16">
        <f>L29</f>
        <v>6.5597552890457695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8.375</v>
      </c>
      <c r="J62" s="11">
        <f>M17</f>
        <v>2.7943749999999996</v>
      </c>
      <c r="K62" s="33">
        <f>M29</f>
        <v>7.1804214918561131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10.209375</v>
      </c>
      <c r="J63" s="11">
        <f>N17</f>
        <v>2.038125</v>
      </c>
      <c r="K63" s="16">
        <f>N29</f>
        <v>11.894473998613563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6.5481249999999998</v>
      </c>
      <c r="J64" s="11">
        <f>O17</f>
        <v>1.7112500000000002</v>
      </c>
      <c r="K64" s="16">
        <f>O29</f>
        <v>9.2927557175843898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CC14-6944-44BA-973C-DDAE8F7A7F59}">
  <dimension ref="A1:AJ247"/>
  <sheetViews>
    <sheetView zoomScale="70" zoomScaleNormal="70" workbookViewId="0">
      <selection activeCell="C3" sqref="C3:G10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1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43517</v>
      </c>
      <c r="C3" s="29">
        <v>4.6475000000000002E-2</v>
      </c>
      <c r="D3" s="29">
        <v>0.219275</v>
      </c>
      <c r="E3" s="29">
        <v>0.45637499999999998</v>
      </c>
      <c r="F3" s="29">
        <v>0.407275</v>
      </c>
      <c r="G3" s="29">
        <v>0.39987499999999998</v>
      </c>
      <c r="H3" s="27"/>
      <c r="I3" s="63" t="s">
        <v>1</v>
      </c>
      <c r="J3" s="62">
        <f>B3</f>
        <v>43517</v>
      </c>
      <c r="K3" s="11">
        <f t="shared" ref="K3:O6" si="0">C21</f>
        <v>1.161875</v>
      </c>
      <c r="L3" s="11">
        <f t="shared" si="0"/>
        <v>5.4818750000000005</v>
      </c>
      <c r="M3" s="11">
        <f t="shared" si="0"/>
        <v>11.409375000000001</v>
      </c>
      <c r="N3" s="11">
        <f t="shared" si="0"/>
        <v>10.181875</v>
      </c>
      <c r="O3" s="11">
        <f t="shared" si="0"/>
        <v>9.9968749999999993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5.9674999999999999E-2</v>
      </c>
      <c r="D4" s="29">
        <v>0.23997499999999999</v>
      </c>
      <c r="E4" s="29">
        <v>0.42617500000000003</v>
      </c>
      <c r="F4" s="29">
        <v>0.438475</v>
      </c>
      <c r="G4" s="29">
        <v>0.35327500000000001</v>
      </c>
      <c r="H4" s="27"/>
      <c r="I4" s="63"/>
      <c r="J4" s="62"/>
      <c r="K4" s="11">
        <f t="shared" si="0"/>
        <v>1.4918749999999998</v>
      </c>
      <c r="L4" s="11">
        <f t="shared" si="0"/>
        <v>5.9993749999999997</v>
      </c>
      <c r="M4" s="11">
        <f t="shared" si="0"/>
        <v>10.654375</v>
      </c>
      <c r="N4" s="11">
        <f t="shared" si="0"/>
        <v>10.961875000000001</v>
      </c>
      <c r="O4" s="11">
        <f t="shared" si="0"/>
        <v>8.8318750000000001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5.3374999999999999E-2</v>
      </c>
      <c r="D5" s="29">
        <v>0.311975</v>
      </c>
      <c r="E5" s="29">
        <v>0.42247499999999999</v>
      </c>
      <c r="F5" s="29">
        <v>0.384575</v>
      </c>
      <c r="G5" s="29">
        <v>0.30687500000000001</v>
      </c>
      <c r="H5" s="27"/>
      <c r="I5" s="63"/>
      <c r="J5" s="62"/>
      <c r="K5" s="11">
        <f t="shared" si="0"/>
        <v>1.3343750000000001</v>
      </c>
      <c r="L5" s="11">
        <f t="shared" si="0"/>
        <v>7.7993750000000004</v>
      </c>
      <c r="M5" s="11">
        <f t="shared" si="0"/>
        <v>10.561874999999999</v>
      </c>
      <c r="N5" s="11">
        <f t="shared" si="0"/>
        <v>9.614374999999999</v>
      </c>
      <c r="O5" s="11">
        <f t="shared" si="0"/>
        <v>7.671875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8.0574999999999994E-2</v>
      </c>
      <c r="D6" s="38">
        <v>0.227075</v>
      </c>
      <c r="E6" s="38">
        <v>0.51137500000000002</v>
      </c>
      <c r="F6" s="38">
        <v>0.47087499999999999</v>
      </c>
      <c r="G6" s="38">
        <v>0.29047499999999998</v>
      </c>
      <c r="H6" s="27"/>
      <c r="I6" s="63"/>
      <c r="J6" s="62"/>
      <c r="K6" s="11">
        <f t="shared" si="0"/>
        <v>2.0143749999999998</v>
      </c>
      <c r="L6" s="11">
        <f t="shared" si="0"/>
        <v>5.6768749999999999</v>
      </c>
      <c r="M6" s="11">
        <f t="shared" si="0"/>
        <v>12.784375000000001</v>
      </c>
      <c r="N6" s="11">
        <f t="shared" si="0"/>
        <v>11.771875</v>
      </c>
      <c r="O6" s="11">
        <f t="shared" si="0"/>
        <v>7.261874999999999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0.115575</v>
      </c>
      <c r="D7" s="44">
        <v>9.2874999999999999E-2</v>
      </c>
      <c r="E7" s="44">
        <v>6.0075000000000003E-2</v>
      </c>
      <c r="F7" s="44">
        <v>6.0574999999999997E-2</v>
      </c>
      <c r="G7" s="37">
        <v>6.9175E-2</v>
      </c>
      <c r="H7" s="9"/>
      <c r="I7" s="64" t="s">
        <v>7</v>
      </c>
      <c r="J7" s="64"/>
      <c r="K7" s="48">
        <f>AVERAGE(K3:K6)</f>
        <v>1.5006249999999999</v>
      </c>
      <c r="L7" s="48">
        <f>AVERAGE(L3:L6)</f>
        <v>6.2393749999999999</v>
      </c>
      <c r="M7" s="48">
        <f>AVERAGE(M3:M6)</f>
        <v>11.352499999999999</v>
      </c>
      <c r="N7" s="48">
        <f>AVERAGE(N3:N6)</f>
        <v>10.6325</v>
      </c>
      <c r="O7" s="48">
        <f>AVERAGE(O3:O6)</f>
        <v>8.4406249999999989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0.101475</v>
      </c>
      <c r="D8" s="45">
        <v>9.8974999999999994E-2</v>
      </c>
      <c r="E8" s="45">
        <v>6.1675000000000001E-2</v>
      </c>
      <c r="F8" s="45">
        <v>8.6574999999999999E-2</v>
      </c>
      <c r="G8" s="29">
        <v>5.2675E-2</v>
      </c>
      <c r="H8" s="9"/>
      <c r="I8" s="65" t="s">
        <v>4</v>
      </c>
      <c r="J8" s="65"/>
      <c r="K8" s="12">
        <f>STDEV(K3:K6)</f>
        <v>0.36806079660838636</v>
      </c>
      <c r="L8" s="12">
        <f>STDEV(L3:L6)</f>
        <v>1.0616673207742593</v>
      </c>
      <c r="M8" s="12">
        <f>STDEV(M3:M6)</f>
        <v>1.0272888570569305</v>
      </c>
      <c r="N8" s="12">
        <f>STDEV(N3:N6)</f>
        <v>0.93920262057769022</v>
      </c>
      <c r="O8" s="12">
        <f>STDEV(O3:O6)</f>
        <v>1.2322633308942881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6.5574999999999994E-2</v>
      </c>
      <c r="D9" s="45">
        <v>9.0575000000000003E-2</v>
      </c>
      <c r="E9" s="45">
        <v>6.2975000000000003E-2</v>
      </c>
      <c r="F9" s="45">
        <v>8.9774999999999994E-2</v>
      </c>
      <c r="G9" s="29">
        <v>6.1374999999999999E-2</v>
      </c>
      <c r="H9" s="27"/>
      <c r="I9" s="65" t="s">
        <v>5</v>
      </c>
      <c r="J9" s="65"/>
      <c r="K9" s="12">
        <f>1.96*(K8)/SQRT(4)</f>
        <v>0.36069958067621866</v>
      </c>
      <c r="L9" s="12">
        <f>1.96*(L8)/SQRT(4)</f>
        <v>1.040433974358774</v>
      </c>
      <c r="M9" s="12">
        <f>1.96*(M8)/SQRT(4)</f>
        <v>1.0067430799157919</v>
      </c>
      <c r="N9" s="12">
        <f>1.96*(N8)/SQRT(4)</f>
        <v>0.92041856816613643</v>
      </c>
      <c r="O9" s="12">
        <f>1.96*(O8)/SQRT(4)</f>
        <v>1.2076180642764023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8.0975000000000005E-2</v>
      </c>
      <c r="D10" s="45">
        <v>0.10677499999999999</v>
      </c>
      <c r="E10" s="45">
        <v>9.2975000000000002E-2</v>
      </c>
      <c r="F10" s="45">
        <v>5.7775E-2</v>
      </c>
      <c r="G10" s="29">
        <v>6.8574999999999997E-2</v>
      </c>
      <c r="H10" s="27"/>
      <c r="I10" s="58" t="s">
        <v>23</v>
      </c>
      <c r="J10" s="59"/>
      <c r="K10" s="12">
        <f>((K8/K7)*100)</f>
        <v>24.527166787730874</v>
      </c>
      <c r="L10" s="12">
        <f>((L8/L7)*100)</f>
        <v>17.015603658607784</v>
      </c>
      <c r="M10" s="12">
        <f>((M8/M7)*100)</f>
        <v>9.049009971873426</v>
      </c>
      <c r="N10" s="12">
        <f>((N8/N7)*100)</f>
        <v>8.8333187921720224</v>
      </c>
      <c r="O10" s="12">
        <f>((O8/O7)*100)</f>
        <v>14.599195330846806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6.0024999999999995E-2</v>
      </c>
      <c r="D11" s="47">
        <f>AVERAGE(D3:D6)</f>
        <v>0.24957500000000002</v>
      </c>
      <c r="E11" s="47">
        <f>AVERAGE(E3:E6)</f>
        <v>0.45409999999999995</v>
      </c>
      <c r="F11" s="47">
        <f>AVERAGE(F3:F6)</f>
        <v>0.42530000000000001</v>
      </c>
      <c r="G11" s="47">
        <f>AVERAGE(G3:G6)</f>
        <v>0.33762500000000001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1.4722431864335455E-2</v>
      </c>
      <c r="D12" s="13">
        <f>STDEV(D3:D6)</f>
        <v>4.2466692830970487E-2</v>
      </c>
      <c r="E12" s="13">
        <f>STDEV(E3:E6)</f>
        <v>4.1091554282277204E-2</v>
      </c>
      <c r="F12" s="13">
        <f>STDEV(F3:F6)</f>
        <v>3.7568104823107587E-2</v>
      </c>
      <c r="G12" s="13">
        <f>STDEV(G3:G6)</f>
        <v>4.9290533235771018E-2</v>
      </c>
      <c r="H12" s="27"/>
      <c r="I12" s="76" t="s">
        <v>8</v>
      </c>
      <c r="J12" s="71">
        <f>B3</f>
        <v>43517</v>
      </c>
      <c r="K12" s="11">
        <f t="shared" ref="K12:O13" si="1">C25</f>
        <v>2.8893750000000002</v>
      </c>
      <c r="L12" s="11">
        <f t="shared" si="1"/>
        <v>2.3218749999999999</v>
      </c>
      <c r="M12" s="11">
        <f t="shared" si="1"/>
        <v>1.5018750000000001</v>
      </c>
      <c r="N12" s="11">
        <f t="shared" si="1"/>
        <v>1.5143749999999998</v>
      </c>
      <c r="O12" s="11">
        <f t="shared" si="1"/>
        <v>1.7293749999999999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1.4427983227048746E-2</v>
      </c>
      <c r="D13" s="13">
        <f>1.96*(D12)/SQRT(4)</f>
        <v>4.1617358974351079E-2</v>
      </c>
      <c r="E13" s="13">
        <f>1.96*(E12)/SQRT(4)</f>
        <v>4.0269723196631656E-2</v>
      </c>
      <c r="F13" s="13">
        <f>1.96*(F12)/SQRT(4)</f>
        <v>3.6816742726645438E-2</v>
      </c>
      <c r="G13" s="13">
        <f>1.96*(G12)/SQRT(4)</f>
        <v>4.83047225710556E-2</v>
      </c>
      <c r="H13" s="27"/>
      <c r="I13" s="77"/>
      <c r="J13" s="72"/>
      <c r="K13" s="11">
        <f t="shared" si="1"/>
        <v>2.5368749999999998</v>
      </c>
      <c r="L13" s="11">
        <f t="shared" si="1"/>
        <v>2.4743749999999998</v>
      </c>
      <c r="M13" s="11">
        <f t="shared" si="1"/>
        <v>1.5418749999999999</v>
      </c>
      <c r="N13" s="11">
        <f t="shared" si="1"/>
        <v>2.1643750000000002</v>
      </c>
      <c r="O13" s="11">
        <f t="shared" si="1"/>
        <v>1.316875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0.24527166787730872</v>
      </c>
      <c r="D14" s="13">
        <f>((D12/D11))</f>
        <v>0.17015603658607828</v>
      </c>
      <c r="E14" s="13">
        <f>((E12/E11))</f>
        <v>9.0490099718734215E-2</v>
      </c>
      <c r="F14" s="13">
        <f>((F12/F11))</f>
        <v>8.8333187921720166E-2</v>
      </c>
      <c r="G14" s="13">
        <f>((G12/G11))</f>
        <v>0.14599195330846654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24.527166787730874</v>
      </c>
      <c r="D15" s="13">
        <f>((D12/D11)*100)</f>
        <v>17.015603658607827</v>
      </c>
      <c r="E15" s="13">
        <f>((E12/E11)*100)</f>
        <v>9.0490099718734207</v>
      </c>
      <c r="F15" s="13">
        <f>((F12/F11)*100)</f>
        <v>8.8333187921720171</v>
      </c>
      <c r="G15" s="13">
        <f>((G12/G11)*100)</f>
        <v>14.599195330846653</v>
      </c>
      <c r="H15" s="27"/>
      <c r="I15" s="77"/>
      <c r="J15" s="72"/>
      <c r="K15" s="11">
        <f t="shared" ref="K15:O16" si="2">C27</f>
        <v>1.6393749999999998</v>
      </c>
      <c r="L15" s="11">
        <f t="shared" si="2"/>
        <v>2.2643750000000002</v>
      </c>
      <c r="M15" s="11">
        <f t="shared" si="2"/>
        <v>1.5743750000000001</v>
      </c>
      <c r="N15" s="11">
        <f t="shared" si="2"/>
        <v>2.2443749999999998</v>
      </c>
      <c r="O15" s="11">
        <f t="shared" si="2"/>
        <v>1.534375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9.0900000000000009E-2</v>
      </c>
      <c r="D16" s="47">
        <f>AVERAGE(D7:D10)</f>
        <v>9.7299999999999998E-2</v>
      </c>
      <c r="E16" s="47">
        <f>AVERAGE(E7:E10)</f>
        <v>6.9425000000000001E-2</v>
      </c>
      <c r="F16" s="47">
        <f>AVERAGE(F7:F10)</f>
        <v>7.3675000000000004E-2</v>
      </c>
      <c r="G16" s="47">
        <f>AVERAGE(G7:G10)</f>
        <v>6.2950000000000006E-2</v>
      </c>
      <c r="H16" s="27"/>
      <c r="I16" s="78"/>
      <c r="J16" s="73"/>
      <c r="K16" s="11">
        <f t="shared" si="2"/>
        <v>2.024375</v>
      </c>
      <c r="L16" s="11">
        <f t="shared" si="2"/>
        <v>2.6693749999999996</v>
      </c>
      <c r="M16" s="11">
        <f t="shared" si="2"/>
        <v>2.3243750000000003</v>
      </c>
      <c r="N16" s="11">
        <f t="shared" si="2"/>
        <v>1.444375</v>
      </c>
      <c r="O16" s="11">
        <f t="shared" si="2"/>
        <v>1.714375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2.2064658770682678E-2</v>
      </c>
      <c r="D17" s="13">
        <f>STDEV(D7:D10)</f>
        <v>7.2431001649846012E-3</v>
      </c>
      <c r="E17" s="13">
        <f>STDEV(E7:E10)</f>
        <v>1.57447345695844E-2</v>
      </c>
      <c r="F17" s="13">
        <f>STDEV(F7:F10)</f>
        <v>1.6832904284961175E-2</v>
      </c>
      <c r="G17" s="13">
        <f>STDEV(G7:G10)</f>
        <v>7.7124898703337039E-3</v>
      </c>
      <c r="H17" s="27"/>
      <c r="I17" s="67" t="s">
        <v>9</v>
      </c>
      <c r="J17" s="68"/>
      <c r="K17" s="48">
        <f>AVERAGE(K12:K16)</f>
        <v>2.2725</v>
      </c>
      <c r="L17" s="48">
        <f>AVERAGE(L12:L16)</f>
        <v>2.4325000000000001</v>
      </c>
      <c r="M17" s="48">
        <f>AVERAGE(M12:M16)</f>
        <v>1.7356250000000002</v>
      </c>
      <c r="N17" s="48">
        <f>AVERAGE(N12:N16)</f>
        <v>1.8418749999999999</v>
      </c>
      <c r="O17" s="48">
        <f>AVERAGE(O12:O16)</f>
        <v>1.57375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2.1623365595269024E-2</v>
      </c>
      <c r="D18" s="13">
        <f>1.96*(D17)/SQRT(4)</f>
        <v>7.0982381616849092E-3</v>
      </c>
      <c r="E18" s="13">
        <f>1.96*(E17)/SQRT(4)</f>
        <v>1.5429839878192712E-2</v>
      </c>
      <c r="F18" s="13">
        <f>1.96*(F17)/SQRT(4)</f>
        <v>1.6496246199261953E-2</v>
      </c>
      <c r="G18" s="13">
        <f>1.96*(G17)/SQRT(4)</f>
        <v>7.5582400729270298E-3</v>
      </c>
      <c r="H18" s="27"/>
      <c r="I18" s="58" t="s">
        <v>4</v>
      </c>
      <c r="J18" s="59"/>
      <c r="K18" s="12">
        <f>STDEV(K12:K16)</f>
        <v>0.55161646926706864</v>
      </c>
      <c r="L18" s="12">
        <f>STDEV(L12:L16)</f>
        <v>0.18107750412461485</v>
      </c>
      <c r="M18" s="12">
        <f>STDEV(M12:M16)</f>
        <v>0.39361836423961072</v>
      </c>
      <c r="N18" s="12">
        <f>STDEV(N12:N16)</f>
        <v>0.42082260712403147</v>
      </c>
      <c r="O18" s="12">
        <f>STDEV(O12:O16)</f>
        <v>0.19281224675834341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0.2427355200295124</v>
      </c>
      <c r="D19" s="13">
        <f>((D17/D16))</f>
        <v>7.4440906114949648E-2</v>
      </c>
      <c r="E19" s="13">
        <f>((E17/E16))</f>
        <v>0.2267876783519539</v>
      </c>
      <c r="F19" s="13">
        <f>((F17/F16))</f>
        <v>0.22847511754273736</v>
      </c>
      <c r="G19" s="13">
        <f>((G17/G16))</f>
        <v>0.12251771041038448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24.273552002951241</v>
      </c>
      <c r="D20" s="13">
        <f>((D17/D16)*100)</f>
        <v>7.444090611494965</v>
      </c>
      <c r="E20" s="13">
        <f>((E17/E16)*100)</f>
        <v>22.678767835195391</v>
      </c>
      <c r="F20" s="13">
        <f>((F17/F16)*100)</f>
        <v>22.847511754273736</v>
      </c>
      <c r="G20" s="13">
        <f>((G17/G16)*100)</f>
        <v>12.251771041038447</v>
      </c>
      <c r="H20" s="27"/>
      <c r="I20" s="58" t="s">
        <v>5</v>
      </c>
      <c r="J20" s="59"/>
      <c r="K20" s="12">
        <f>1.96*(K18)/SQRT(4)</f>
        <v>0.54058413988172727</v>
      </c>
      <c r="L20" s="12">
        <f>1.96*(L18)/SQRT(4)</f>
        <v>0.17745595404212255</v>
      </c>
      <c r="M20" s="12">
        <f>1.96*(M18)/SQRT(4)</f>
        <v>0.38574599695481848</v>
      </c>
      <c r="N20" s="12">
        <f>1.96*(N18)/SQRT(4)</f>
        <v>0.41240615498155081</v>
      </c>
      <c r="O20" s="12">
        <f>1.96*(O18)/SQRT(4)</f>
        <v>0.18895600182317654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43517</v>
      </c>
      <c r="C21" s="14">
        <f t="shared" ref="C21:G28" si="3">(1000*C3/40)</f>
        <v>1.161875</v>
      </c>
      <c r="D21" s="14">
        <f t="shared" si="3"/>
        <v>5.4818750000000005</v>
      </c>
      <c r="E21" s="14">
        <f t="shared" si="3"/>
        <v>11.409375000000001</v>
      </c>
      <c r="F21" s="14">
        <f t="shared" si="3"/>
        <v>10.181875</v>
      </c>
      <c r="G21" s="14">
        <f t="shared" si="3"/>
        <v>9.9968749999999993</v>
      </c>
      <c r="H21" s="27"/>
      <c r="I21" s="58" t="s">
        <v>24</v>
      </c>
      <c r="J21" s="59"/>
      <c r="K21" s="22">
        <f>((K18/K17))</f>
        <v>0.24273552002951315</v>
      </c>
      <c r="L21" s="22">
        <f>((L18/L17))</f>
        <v>7.4440906114949579E-2</v>
      </c>
      <c r="M21" s="22">
        <f>((M18/M17))</f>
        <v>0.22678767835195429</v>
      </c>
      <c r="N21" s="22">
        <f>((N18/N17))</f>
        <v>0.2284751175427385</v>
      </c>
      <c r="O21" s="22">
        <f>((O18/O17))</f>
        <v>0.12251771041038501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1.4918749999999998</v>
      </c>
      <c r="D22" s="14">
        <f t="shared" si="3"/>
        <v>5.9993749999999997</v>
      </c>
      <c r="E22" s="14">
        <f t="shared" si="3"/>
        <v>10.654375</v>
      </c>
      <c r="F22" s="14">
        <f t="shared" si="3"/>
        <v>10.961875000000001</v>
      </c>
      <c r="G22" s="14">
        <f t="shared" si="3"/>
        <v>8.8318750000000001</v>
      </c>
      <c r="H22" s="27"/>
      <c r="I22" s="58" t="s">
        <v>23</v>
      </c>
      <c r="J22" s="59"/>
      <c r="K22" s="22">
        <f>((K18/K17)*100)</f>
        <v>24.273552002951316</v>
      </c>
      <c r="L22" s="22">
        <f>((L18/L17)*100)</f>
        <v>7.4440906114949579</v>
      </c>
      <c r="M22" s="22">
        <f>((M18/M17)*100)</f>
        <v>22.67876783519543</v>
      </c>
      <c r="N22" s="22">
        <f>((N18/N17)*100)</f>
        <v>22.84751175427385</v>
      </c>
      <c r="O22" s="22">
        <f>((O18/O17)*100)</f>
        <v>12.2517710410385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1.3343750000000001</v>
      </c>
      <c r="D23" s="14">
        <f t="shared" si="3"/>
        <v>7.7993750000000004</v>
      </c>
      <c r="E23" s="14">
        <f t="shared" si="3"/>
        <v>10.561874999999999</v>
      </c>
      <c r="F23" s="14">
        <f t="shared" si="3"/>
        <v>9.614374999999999</v>
      </c>
      <c r="G23" s="14">
        <f t="shared" si="3"/>
        <v>7.671875</v>
      </c>
      <c r="H23" s="27"/>
      <c r="P23" s="27"/>
      <c r="Q23" s="63" t="s">
        <v>8</v>
      </c>
      <c r="R23" s="62"/>
      <c r="S23" s="11"/>
      <c r="T23" s="40">
        <f>(L12/K12)*100</f>
        <v>80.359074194246148</v>
      </c>
      <c r="U23" s="40">
        <f>(M12/K12)*100</f>
        <v>51.97923426346528</v>
      </c>
      <c r="V23" s="40">
        <f>(N12/K12)*100</f>
        <v>52.41185377460522</v>
      </c>
      <c r="W23" s="40">
        <f>(O12/K12)*100</f>
        <v>59.852909366212401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2.0143749999999998</v>
      </c>
      <c r="D24" s="14">
        <f t="shared" si="3"/>
        <v>5.6768749999999999</v>
      </c>
      <c r="E24" s="14">
        <f t="shared" si="3"/>
        <v>12.784375000000001</v>
      </c>
      <c r="F24" s="14">
        <f t="shared" si="3"/>
        <v>11.771875</v>
      </c>
      <c r="G24" s="14">
        <f t="shared" si="3"/>
        <v>7.261874999999999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97.536338999753639</v>
      </c>
      <c r="U24" s="40">
        <f>(M13/K13)*100</f>
        <v>60.778516876077845</v>
      </c>
      <c r="V24" s="40">
        <f>(N13/K13)*100</f>
        <v>85.316580438531673</v>
      </c>
      <c r="W24" s="40">
        <f>(O13/K13)*100</f>
        <v>51.909337275190936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2.8893750000000002</v>
      </c>
      <c r="D25" s="14">
        <f t="shared" si="3"/>
        <v>2.3218749999999999</v>
      </c>
      <c r="E25" s="14">
        <f t="shared" si="3"/>
        <v>1.5018750000000001</v>
      </c>
      <c r="F25" s="14">
        <f t="shared" si="3"/>
        <v>1.5143749999999998</v>
      </c>
      <c r="G25" s="14">
        <f t="shared" si="3"/>
        <v>1.7293749999999999</v>
      </c>
      <c r="H25" s="27"/>
      <c r="I25" s="69" t="s">
        <v>11</v>
      </c>
      <c r="J25" s="70">
        <f>B3</f>
        <v>43517</v>
      </c>
      <c r="K25" s="16">
        <f t="shared" ref="K25:O28" si="4">C48</f>
        <v>0.57461915408432263</v>
      </c>
      <c r="L25" s="16">
        <f t="shared" si="4"/>
        <v>3.3737655171399878</v>
      </c>
      <c r="M25" s="16">
        <f t="shared" si="4"/>
        <v>10.855570911350153</v>
      </c>
      <c r="N25" s="16">
        <f t="shared" si="4"/>
        <v>9.6076888921026331</v>
      </c>
      <c r="O25" s="16">
        <f t="shared" si="4"/>
        <v>8.2603735502477456</v>
      </c>
      <c r="P25" s="27"/>
      <c r="Q25" s="63"/>
      <c r="R25" s="62"/>
      <c r="S25" s="11"/>
      <c r="T25" s="40">
        <f>(L15/K15)*100</f>
        <v>138.12428516965309</v>
      </c>
      <c r="U25" s="40">
        <f>(M15/K15)*100</f>
        <v>96.035074342356097</v>
      </c>
      <c r="V25" s="40">
        <f>(N15/K15)*100</f>
        <v>136.90430804422417</v>
      </c>
      <c r="W25" s="40">
        <f>(O15/K15)*100</f>
        <v>93.595120091498302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2.5368749999999998</v>
      </c>
      <c r="D26" s="14">
        <f t="shared" si="3"/>
        <v>2.4743749999999998</v>
      </c>
      <c r="E26" s="14">
        <f t="shared" si="3"/>
        <v>1.5418749999999999</v>
      </c>
      <c r="F26" s="14">
        <f t="shared" si="3"/>
        <v>2.1643750000000002</v>
      </c>
      <c r="G26" s="14">
        <f t="shared" si="3"/>
        <v>1.316875</v>
      </c>
      <c r="H26" s="27"/>
      <c r="I26" s="69"/>
      <c r="J26" s="70"/>
      <c r="K26" s="16">
        <f t="shared" si="4"/>
        <v>0.84034567613646305</v>
      </c>
      <c r="L26" s="16">
        <f t="shared" si="4"/>
        <v>3.4646956599980587</v>
      </c>
      <c r="M26" s="16">
        <f t="shared" si="4"/>
        <v>9.8742339741084955</v>
      </c>
      <c r="N26" s="16">
        <f t="shared" si="4"/>
        <v>7.2373060547599177</v>
      </c>
      <c r="O26" s="16">
        <f t="shared" si="4"/>
        <v>9.5836945371030708</v>
      </c>
      <c r="P26" s="27"/>
      <c r="Q26" s="63"/>
      <c r="R26" s="62"/>
      <c r="S26" s="11"/>
      <c r="T26" s="40">
        <f>(L16/K16)*100</f>
        <v>131.86168570546465</v>
      </c>
      <c r="U26" s="40">
        <f>(M16/K16)*100</f>
        <v>114.81938870021612</v>
      </c>
      <c r="V26" s="40">
        <f>(N16/K16)*100</f>
        <v>71.34918184624884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1.6393749999999998</v>
      </c>
      <c r="D27" s="14">
        <f t="shared" si="3"/>
        <v>2.2643750000000002</v>
      </c>
      <c r="E27" s="14">
        <f t="shared" si="3"/>
        <v>1.5743750000000001</v>
      </c>
      <c r="F27" s="14">
        <f t="shared" si="3"/>
        <v>2.2443749999999998</v>
      </c>
      <c r="G27" s="14">
        <f t="shared" si="3"/>
        <v>1.534375</v>
      </c>
      <c r="H27" s="27"/>
      <c r="I27" s="69"/>
      <c r="J27" s="70"/>
      <c r="K27" s="16">
        <f t="shared" si="4"/>
        <v>1.1631191091311137</v>
      </c>
      <c r="L27" s="16">
        <f t="shared" si="4"/>
        <v>4.9219370261616504</v>
      </c>
      <c r="M27" s="16">
        <f t="shared" si="4"/>
        <v>9.5864418134621161</v>
      </c>
      <c r="N27" s="16">
        <f t="shared" si="4"/>
        <v>6.1213926403138679</v>
      </c>
      <c r="O27" s="16">
        <f t="shared" si="4"/>
        <v>7.144874527519697</v>
      </c>
      <c r="P27" s="27"/>
      <c r="Q27" s="64" t="s">
        <v>9</v>
      </c>
      <c r="R27" s="64"/>
      <c r="S27" s="47"/>
      <c r="T27" s="49">
        <f>AVERAGE(T23:T26)</f>
        <v>111.97034601727938</v>
      </c>
      <c r="U27" s="49">
        <f>AVERAGE(U23:U26)</f>
        <v>80.903053545528834</v>
      </c>
      <c r="V27" s="49">
        <f>AVERAGE(V23:V26)</f>
        <v>86.495481025902478</v>
      </c>
      <c r="W27" s="49">
        <f>AVERAGE(W23:W26)</f>
        <v>68.452455577633884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2.024375</v>
      </c>
      <c r="D28" s="14">
        <f t="shared" si="3"/>
        <v>2.6693749999999996</v>
      </c>
      <c r="E28" s="14">
        <f t="shared" si="3"/>
        <v>2.3243750000000003</v>
      </c>
      <c r="F28" s="14">
        <f t="shared" si="3"/>
        <v>1.444375</v>
      </c>
      <c r="G28" s="14">
        <f t="shared" si="3"/>
        <v>1.714375</v>
      </c>
      <c r="H28" s="27"/>
      <c r="I28" s="69"/>
      <c r="J28" s="70"/>
      <c r="K28" s="16">
        <f t="shared" si="4"/>
        <v>1.4219160606481003</v>
      </c>
      <c r="L28" s="16">
        <f t="shared" si="4"/>
        <v>3.0389555295463087</v>
      </c>
      <c r="M28" s="16">
        <f t="shared" si="4"/>
        <v>7.8595540984358916</v>
      </c>
      <c r="N28" s="16">
        <f t="shared" si="4"/>
        <v>11.646361897519125</v>
      </c>
      <c r="O28" s="16">
        <f t="shared" si="4"/>
        <v>6.0529564079658291</v>
      </c>
      <c r="P28" s="27"/>
      <c r="Q28" s="65" t="s">
        <v>4</v>
      </c>
      <c r="R28" s="65"/>
      <c r="S28" s="13"/>
      <c r="T28" s="41">
        <f>STDEV(T23:T26)</f>
        <v>27.612237580636339</v>
      </c>
      <c r="U28" s="41">
        <f>STDEV(U23:U26)</f>
        <v>29.557177028838169</v>
      </c>
      <c r="V28" s="41">
        <f>STDEV(V23:V26)</f>
        <v>36.21023645970353</v>
      </c>
      <c r="W28" s="41">
        <f>STDEV(W23:W26)</f>
        <v>22.133464901227402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1.5006249999999999</v>
      </c>
      <c r="D29" s="47">
        <f>AVERAGE(D21:D24)</f>
        <v>6.2393749999999999</v>
      </c>
      <c r="E29" s="47">
        <f>AVERAGE(E21:E24)</f>
        <v>11.352499999999999</v>
      </c>
      <c r="F29" s="47">
        <f>AVERAGE(F21:F24)</f>
        <v>10.6325</v>
      </c>
      <c r="G29" s="47">
        <f>AVERAGE(G21:G24)</f>
        <v>8.4406249999999989</v>
      </c>
      <c r="H29" s="27"/>
      <c r="I29" s="84" t="s">
        <v>11</v>
      </c>
      <c r="J29" s="84"/>
      <c r="K29" s="51">
        <f>AVERAGE(K25:K28)</f>
        <v>1</v>
      </c>
      <c r="L29" s="51">
        <f>AVERAGE(L25:L28)</f>
        <v>3.6998384332115015</v>
      </c>
      <c r="M29" s="51">
        <f>AVERAGE(M25:M28)</f>
        <v>9.5439501993391644</v>
      </c>
      <c r="N29" s="51">
        <f>AVERAGE(N25:N28)</f>
        <v>8.6531873711738854</v>
      </c>
      <c r="O29" s="51">
        <f>AVERAGE(O25:O28)</f>
        <v>7.7604747557090858</v>
      </c>
      <c r="P29" s="27"/>
      <c r="Q29" s="65" t="s">
        <v>5</v>
      </c>
      <c r="R29" s="65"/>
      <c r="S29" s="13"/>
      <c r="T29" s="41">
        <f>1.96*(T28)/SQRT(4)</f>
        <v>27.059992829023614</v>
      </c>
      <c r="U29" s="41">
        <f>1.96*(U28)/SQRT(4)</f>
        <v>28.966033488261406</v>
      </c>
      <c r="V29" s="41">
        <f>1.96*(V28)/SQRT(4)</f>
        <v>35.48603173050946</v>
      </c>
      <c r="W29" s="41">
        <f>1.96*(W28)/SQRT(4)</f>
        <v>21.690795603202854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0.36806079660838636</v>
      </c>
      <c r="D30" s="13">
        <f>STDEV(D21:D24)</f>
        <v>1.0616673207742593</v>
      </c>
      <c r="E30" s="13">
        <f>STDEV(E21:E24)</f>
        <v>1.0272888570569305</v>
      </c>
      <c r="F30" s="13">
        <f>STDEV(F21:F24)</f>
        <v>0.93920262057769022</v>
      </c>
      <c r="G30" s="13">
        <f>STDEV(G21:G24)</f>
        <v>1.2322633308942881</v>
      </c>
      <c r="H30" s="27"/>
      <c r="I30" s="82" t="s">
        <v>4</v>
      </c>
      <c r="J30" s="82"/>
      <c r="K30" s="17">
        <f>STDEV(K25:K28)</f>
        <v>0.37016184442159866</v>
      </c>
      <c r="L30" s="17">
        <f>STDEV(L25:L28)</f>
        <v>0.83504627688880428</v>
      </c>
      <c r="M30" s="17">
        <f>STDEV(M25:M28)</f>
        <v>1.2474550126906379</v>
      </c>
      <c r="N30" s="17">
        <f>STDEV(N25:N28)</f>
        <v>2.4687966947481437</v>
      </c>
      <c r="O30" s="17">
        <f>STDEV(O25:O28)</f>
        <v>1.513121687646021</v>
      </c>
      <c r="P30" s="27"/>
      <c r="Q30" s="58" t="s">
        <v>23</v>
      </c>
      <c r="R30" s="83"/>
      <c r="S30" s="12"/>
      <c r="T30" s="46">
        <f>((T28/T27)*100)</f>
        <v>24.660312808513773</v>
      </c>
      <c r="U30" s="46">
        <f>((U28/U27)*100)</f>
        <v>36.534068534514134</v>
      </c>
      <c r="V30" s="46">
        <f>((V28/V27)*100)</f>
        <v>41.86373210510245</v>
      </c>
      <c r="W30" s="46">
        <f>((W28/W27)*100)</f>
        <v>32.33406999713138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0.36069958067621866</v>
      </c>
      <c r="D31" s="13">
        <f>1.96*(D30)/SQRT(4)</f>
        <v>1.040433974358774</v>
      </c>
      <c r="E31" s="13">
        <f>1.96*(E30)/SQRT(4)</f>
        <v>1.0067430799157919</v>
      </c>
      <c r="F31" s="13">
        <f>1.96*(F30)/SQRT(4)</f>
        <v>0.92041856816613643</v>
      </c>
      <c r="G31" s="13">
        <f>1.96*(G30)/SQRT(4)</f>
        <v>1.2076180642764023</v>
      </c>
      <c r="H31" s="27"/>
      <c r="I31" s="82" t="s">
        <v>5</v>
      </c>
      <c r="J31" s="82"/>
      <c r="K31" s="17">
        <f>1.96*(K30)/SQRT(4)</f>
        <v>0.36275860753316669</v>
      </c>
      <c r="L31" s="17">
        <f>1.96*(L30)/SQRT(4)</f>
        <v>0.81834535135102815</v>
      </c>
      <c r="M31" s="17">
        <f>1.96*(M30)/SQRT(4)</f>
        <v>1.2225059124368252</v>
      </c>
      <c r="N31" s="17">
        <f>1.96*(N30)/SQRT(4)</f>
        <v>2.4194207608531806</v>
      </c>
      <c r="O31" s="17">
        <f>1.96*(O30)/SQRT(4)</f>
        <v>1.4828592538931005</v>
      </c>
      <c r="P31" s="27"/>
      <c r="Q31" s="58" t="s">
        <v>23</v>
      </c>
      <c r="R31" s="83"/>
      <c r="S31" s="12"/>
      <c r="T31" s="85">
        <f>((T28/T27))</f>
        <v>0.24660312808513773</v>
      </c>
      <c r="U31" s="85">
        <f>((U28/U27))</f>
        <v>0.3653406853451413</v>
      </c>
      <c r="V31" s="85">
        <f>((V28/V27))</f>
        <v>0.41863732105102447</v>
      </c>
      <c r="W31" s="85">
        <f>((W28/W27))</f>
        <v>0.32334069997131376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0.24527166787730872</v>
      </c>
      <c r="D32" s="13">
        <f>((D30/D29))</f>
        <v>0.17015603658607784</v>
      </c>
      <c r="E32" s="13">
        <f>((E30/E29))</f>
        <v>9.0490099718734257E-2</v>
      </c>
      <c r="F32" s="13">
        <f>((F30/F29))</f>
        <v>8.8333187921720221E-2</v>
      </c>
      <c r="G32" s="13">
        <f>((G30/G29))</f>
        <v>0.14599195330846806</v>
      </c>
      <c r="H32" s="27"/>
      <c r="I32" s="58" t="s">
        <v>23</v>
      </c>
      <c r="J32" s="59"/>
      <c r="K32" s="17">
        <f>((K30/K29))</f>
        <v>0.37016184442159866</v>
      </c>
      <c r="L32" s="17">
        <f>((L30/L29)*100)</f>
        <v>22.569803843136327</v>
      </c>
      <c r="M32" s="17">
        <f>((M30/M29)*100)</f>
        <v>13.070636231704283</v>
      </c>
      <c r="N32" s="17">
        <f>((N30/N29)*100)</f>
        <v>28.530489273494474</v>
      </c>
      <c r="O32" s="17">
        <f>((O30/O29)*100)</f>
        <v>19.497797947643281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24.527166787730874</v>
      </c>
      <c r="D33" s="13">
        <f>((D30/D29)*100)</f>
        <v>17.015603658607784</v>
      </c>
      <c r="E33" s="13">
        <f>((E30/E29)*100)</f>
        <v>9.049009971873426</v>
      </c>
      <c r="F33" s="13">
        <f>((F30/F29)*100)</f>
        <v>8.8333187921720224</v>
      </c>
      <c r="G33" s="13">
        <f>((G30/G29)*100)</f>
        <v>14.599195330846806</v>
      </c>
      <c r="H33" s="27"/>
      <c r="I33" s="58" t="s">
        <v>24</v>
      </c>
      <c r="J33" s="59"/>
      <c r="K33" s="17">
        <f>((K30/K29)*100)</f>
        <v>37.016184442159869</v>
      </c>
      <c r="L33" s="17">
        <f>((L30/L29))</f>
        <v>0.22569803843136327</v>
      </c>
      <c r="M33" s="17">
        <f>((M30/M29))</f>
        <v>0.13070636231704283</v>
      </c>
      <c r="N33" s="17">
        <f>((N30/N29))</f>
        <v>0.28530489273494475</v>
      </c>
      <c r="O33" s="17">
        <f>((O30/O29))</f>
        <v>0.19497797947643281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2.2725</v>
      </c>
      <c r="D34" s="47">
        <f>AVERAGE(D25:D28)</f>
        <v>2.4325000000000001</v>
      </c>
      <c r="E34" s="47">
        <f>AVERAGE(E25:E28)</f>
        <v>1.7356250000000002</v>
      </c>
      <c r="F34" s="47">
        <f>AVERAGE(F25:F28)</f>
        <v>1.8418749999999999</v>
      </c>
      <c r="G34" s="47">
        <f>AVERAGE(G25:G28)</f>
        <v>1.57375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0.55161646926706864</v>
      </c>
      <c r="D35" s="13">
        <f>STDEV(D25:D28)</f>
        <v>0.18107750412461485</v>
      </c>
      <c r="E35" s="13">
        <f>STDEV(E25:E28)</f>
        <v>0.39361836423961072</v>
      </c>
      <c r="F35" s="13">
        <f>STDEV(F25:F28)</f>
        <v>0.42082260712403147</v>
      </c>
      <c r="G35" s="13">
        <f>STDEV(G25:G28)</f>
        <v>0.19281224675834341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0.54058413988172727</v>
      </c>
      <c r="D36" s="13">
        <f>1.96*(D35)/SQRT(4)</f>
        <v>0.17745595404212255</v>
      </c>
      <c r="E36" s="13">
        <f>1.96*(E35)/SQRT(4)</f>
        <v>0.38574599695481848</v>
      </c>
      <c r="F36" s="13">
        <f>1.96*(F35)/SQRT(4)</f>
        <v>0.41240615498155081</v>
      </c>
      <c r="G36" s="13">
        <f>1.96*(G35)/SQRT(4)</f>
        <v>0.18895600182317654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0.24273552002951315</v>
      </c>
      <c r="D37" s="13">
        <f>((D35/D34))</f>
        <v>7.4440906114949579E-2</v>
      </c>
      <c r="E37" s="13">
        <f>((E35/E34))</f>
        <v>0.22678767835195429</v>
      </c>
      <c r="F37" s="13">
        <f>((F35/F34))</f>
        <v>0.2284751175427385</v>
      </c>
      <c r="G37" s="13">
        <f>((G35/G34))</f>
        <v>0.12251771041038501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24.273552002951316</v>
      </c>
      <c r="D38" s="13">
        <f>((D35/D34)*100)</f>
        <v>7.4440906114949579</v>
      </c>
      <c r="E38" s="13">
        <f>((E35/E34)*100)</f>
        <v>22.67876783519543</v>
      </c>
      <c r="F38" s="13">
        <f>((F35/F34)*100)</f>
        <v>22.84751175427385</v>
      </c>
      <c r="G38" s="13">
        <f>((G35/G34)*100)</f>
        <v>12.2517710410385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43517</v>
      </c>
      <c r="C39" s="18">
        <f t="shared" ref="C39:G42" si="5">(C21/C25)</f>
        <v>0.40211983560458575</v>
      </c>
      <c r="D39" s="18">
        <f t="shared" si="5"/>
        <v>2.3609690444145359</v>
      </c>
      <c r="E39" s="18">
        <f t="shared" si="5"/>
        <v>7.5967540574282149</v>
      </c>
      <c r="F39" s="18">
        <f t="shared" si="5"/>
        <v>6.723483285183657</v>
      </c>
      <c r="G39" s="18">
        <f t="shared" si="5"/>
        <v>5.7806288398988075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0.58807588075880757</v>
      </c>
      <c r="D40" s="18">
        <f t="shared" si="5"/>
        <v>2.4246021722657236</v>
      </c>
      <c r="E40" s="18">
        <f t="shared" si="5"/>
        <v>6.9100121605188489</v>
      </c>
      <c r="F40" s="18">
        <f t="shared" si="5"/>
        <v>5.0646838001732606</v>
      </c>
      <c r="G40" s="18">
        <f t="shared" si="5"/>
        <v>6.7066919791172284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0.81395348837209314</v>
      </c>
      <c r="D41" s="18">
        <f t="shared" si="5"/>
        <v>3.4443831079216118</v>
      </c>
      <c r="E41" s="18">
        <f t="shared" si="5"/>
        <v>6.7086145295752271</v>
      </c>
      <c r="F41" s="18">
        <f t="shared" si="5"/>
        <v>4.2837649679754941</v>
      </c>
      <c r="G41" s="18">
        <f t="shared" si="5"/>
        <v>5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0.99506020376659454</v>
      </c>
      <c r="D42" s="18">
        <f t="shared" si="5"/>
        <v>2.1266682275813631</v>
      </c>
      <c r="E42" s="18">
        <f t="shared" si="5"/>
        <v>5.5001344447432103</v>
      </c>
      <c r="F42" s="18">
        <f t="shared" si="5"/>
        <v>8.1501514495889218</v>
      </c>
      <c r="G42" s="18">
        <f t="shared" si="5"/>
        <v>4.235873131607728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0.69980235212552033</v>
      </c>
      <c r="D43" s="50">
        <f>AVERAGE(D39:D42)</f>
        <v>2.5891556380458089</v>
      </c>
      <c r="E43" s="50">
        <f>AVERAGE(E39:E42)</f>
        <v>6.6788787980663749</v>
      </c>
      <c r="F43" s="50">
        <f>AVERAGE(F39:F42)</f>
        <v>6.0555208757303332</v>
      </c>
      <c r="G43" s="50">
        <f>AVERAGE(G39:G42)</f>
        <v>5.4307984876559408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0.25904012939335558</v>
      </c>
      <c r="D44" s="19">
        <f>STDEV(D39:D42)</f>
        <v>0.58436734870044094</v>
      </c>
      <c r="E44" s="19">
        <f>STDEV(E39:E42)</f>
        <v>0.8729719520516831</v>
      </c>
      <c r="F44" s="19">
        <f>STDEV(F39:F42)</f>
        <v>1.7276697339044578</v>
      </c>
      <c r="G44" s="19">
        <f>STDEV(G39:G42)</f>
        <v>1.0588861160668233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0.25385932680548845</v>
      </c>
      <c r="D45" s="19">
        <f>1.96*(D44)/SQRT(4)</f>
        <v>0.57268000172643208</v>
      </c>
      <c r="E45" s="19">
        <f>1.96*(E44)/SQRT(4)</f>
        <v>0.85551251301064946</v>
      </c>
      <c r="F45" s="19">
        <f>1.96*(F44)/SQRT(4)</f>
        <v>1.6931163392263686</v>
      </c>
      <c r="G45" s="19">
        <f>1.96*(G44)/SQRT(4)</f>
        <v>1.0377083937454867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0.37016184442159855</v>
      </c>
      <c r="D46" s="19">
        <f>((D44/D43))</f>
        <v>0.22569803843136213</v>
      </c>
      <c r="E46" s="19">
        <f>((E44/E43))</f>
        <v>0.13070636231704341</v>
      </c>
      <c r="F46" s="19">
        <f>((F44/F43))</f>
        <v>0.28530489273494414</v>
      </c>
      <c r="G46" s="19">
        <f>((G44/G43))</f>
        <v>0.19497797947643297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37.016184442159854</v>
      </c>
      <c r="D47" s="19">
        <f>((D44/D43)*100)</f>
        <v>22.569803843136214</v>
      </c>
      <c r="E47" s="19">
        <f>((E44/E43)*100)</f>
        <v>13.070636231704341</v>
      </c>
      <c r="F47" s="19">
        <f>((F44/F43)*100)</f>
        <v>28.530489273494414</v>
      </c>
      <c r="G47" s="19">
        <f>((G44/G43)*100)</f>
        <v>19.497797947643296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43517</v>
      </c>
      <c r="C48" s="18">
        <f t="shared" ref="C48:G51" si="6">(C39/$C$43)</f>
        <v>0.57461915408432263</v>
      </c>
      <c r="D48" s="18">
        <f t="shared" si="6"/>
        <v>3.3737655171399878</v>
      </c>
      <c r="E48" s="18">
        <f t="shared" si="6"/>
        <v>10.855570911350153</v>
      </c>
      <c r="F48" s="18">
        <f t="shared" si="6"/>
        <v>9.6076888921026331</v>
      </c>
      <c r="G48" s="18">
        <f t="shared" si="6"/>
        <v>8.2603735502477456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0.84034567613646305</v>
      </c>
      <c r="D49" s="18">
        <f t="shared" si="6"/>
        <v>3.4646956599980587</v>
      </c>
      <c r="E49" s="18">
        <f t="shared" si="6"/>
        <v>9.8742339741084955</v>
      </c>
      <c r="F49" s="18">
        <f t="shared" si="6"/>
        <v>7.2373060547599177</v>
      </c>
      <c r="G49" s="18">
        <f t="shared" si="6"/>
        <v>9.5836945371030708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1.1631191091311137</v>
      </c>
      <c r="D50" s="18">
        <f t="shared" si="6"/>
        <v>4.9219370261616504</v>
      </c>
      <c r="E50" s="18">
        <f t="shared" si="6"/>
        <v>9.5864418134621161</v>
      </c>
      <c r="F50" s="18">
        <f t="shared" si="6"/>
        <v>6.1213926403138679</v>
      </c>
      <c r="G50" s="18">
        <f t="shared" si="6"/>
        <v>7.144874527519697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1.4219160606481003</v>
      </c>
      <c r="D51" s="18">
        <f t="shared" si="6"/>
        <v>3.0389555295463087</v>
      </c>
      <c r="E51" s="18">
        <f t="shared" si="6"/>
        <v>7.8595540984358916</v>
      </c>
      <c r="F51" s="18">
        <f t="shared" si="6"/>
        <v>11.646361897519125</v>
      </c>
      <c r="G51" s="18">
        <f t="shared" si="6"/>
        <v>6.0529564079658291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</v>
      </c>
      <c r="D52" s="50">
        <f>AVERAGE(D48:D51)</f>
        <v>3.6998384332115015</v>
      </c>
      <c r="E52" s="50">
        <f>AVERAGE(E48:E51)</f>
        <v>9.5439501993391644</v>
      </c>
      <c r="F52" s="50">
        <f>AVERAGE(F48:F51)</f>
        <v>8.6531873711738854</v>
      </c>
      <c r="G52" s="50">
        <f>AVERAGE(G48:G51)</f>
        <v>7.7604747557090858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0.37016184442159866</v>
      </c>
      <c r="D53" s="19">
        <f>STDEV(D48:D51)</f>
        <v>0.83504627688880428</v>
      </c>
      <c r="E53" s="19">
        <f>STDEV(E48:E51)</f>
        <v>1.2474550126906379</v>
      </c>
      <c r="F53" s="19">
        <f>STDEV(F48:F51)</f>
        <v>2.4687966947481437</v>
      </c>
      <c r="G53" s="19">
        <f>STDEV(G48:G51)</f>
        <v>1.513121687646021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0.36275860753316669</v>
      </c>
      <c r="D54" s="19">
        <f>1.96*(D53)/SQRT(4)</f>
        <v>0.81834535135102815</v>
      </c>
      <c r="E54" s="19">
        <f>1.96*(E53)/SQRT(4)</f>
        <v>1.2225059124368252</v>
      </c>
      <c r="F54" s="19">
        <f>1.96*(F53)/SQRT(4)</f>
        <v>2.4194207608531806</v>
      </c>
      <c r="G54" s="19">
        <f>1.96*(G53)/SQRT(4)</f>
        <v>1.4828592538931005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0.37016184442159866</v>
      </c>
      <c r="D55" s="22">
        <f>((D53/D52))</f>
        <v>0.22569803843136327</v>
      </c>
      <c r="E55" s="22">
        <f>((E53/E52))</f>
        <v>0.13070636231704283</v>
      </c>
      <c r="F55" s="22">
        <f>((F53/F52))</f>
        <v>0.28530489273494475</v>
      </c>
      <c r="G55" s="22">
        <f>((G53/G52))</f>
        <v>0.19497797947643281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37.016184442159869</v>
      </c>
      <c r="D56" s="22">
        <f>((D53/D52)*100)</f>
        <v>22.569803843136327</v>
      </c>
      <c r="E56" s="22">
        <f>((E53/E52)*100)</f>
        <v>13.070636231704283</v>
      </c>
      <c r="F56" s="22">
        <f>((F53/F52)*100)</f>
        <v>28.530489273494474</v>
      </c>
      <c r="G56" s="22">
        <f>((G53/G52)*100)</f>
        <v>19.497797947643281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1.5006249999999999</v>
      </c>
      <c r="J60" s="11">
        <f>K17</f>
        <v>2.2725</v>
      </c>
      <c r="K60" s="16">
        <f>K29</f>
        <v>1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6.2393749999999999</v>
      </c>
      <c r="J61" s="11">
        <f>L17</f>
        <v>2.4325000000000001</v>
      </c>
      <c r="K61" s="16">
        <f>L29</f>
        <v>3.6998384332115015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11.352499999999999</v>
      </c>
      <c r="J62" s="11">
        <f>M17</f>
        <v>1.7356250000000002</v>
      </c>
      <c r="K62" s="33">
        <f>M29</f>
        <v>9.5439501993391644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10.6325</v>
      </c>
      <c r="J63" s="11">
        <f>N17</f>
        <v>1.8418749999999999</v>
      </c>
      <c r="K63" s="16">
        <f>N29</f>
        <v>8.6531873711738854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8.4406249999999989</v>
      </c>
      <c r="J64" s="11">
        <f>O17</f>
        <v>1.57375</v>
      </c>
      <c r="K64" s="16">
        <f>O29</f>
        <v>7.7604747557090858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7E35-313E-495D-8C51-0C1ABA49AD45}">
  <dimension ref="A1:AJ247"/>
  <sheetViews>
    <sheetView tabSelected="1"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2.71093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43520</v>
      </c>
      <c r="C3" s="29">
        <v>2.3599999999999999E-2</v>
      </c>
      <c r="D3" s="29">
        <v>2.3E-2</v>
      </c>
      <c r="E3" s="29">
        <v>6.5600000000000006E-2</v>
      </c>
      <c r="F3" s="29">
        <v>2.7900000000000001E-2</v>
      </c>
      <c r="G3" s="29">
        <v>2.6700000000000002E-2</v>
      </c>
      <c r="H3" s="27"/>
      <c r="I3" s="63" t="s">
        <v>1</v>
      </c>
      <c r="J3" s="62">
        <f>B3</f>
        <v>43520</v>
      </c>
      <c r="K3" s="11">
        <f t="shared" ref="K3:O6" si="0">C21</f>
        <v>0.59</v>
      </c>
      <c r="L3" s="11">
        <f t="shared" si="0"/>
        <v>0.57499999999999996</v>
      </c>
      <c r="M3" s="11">
        <f t="shared" si="0"/>
        <v>1.6400000000000001</v>
      </c>
      <c r="N3" s="11">
        <f t="shared" si="0"/>
        <v>0.69750000000000001</v>
      </c>
      <c r="O3" s="11">
        <f t="shared" si="0"/>
        <v>0.66750000000000009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3.27E-2</v>
      </c>
      <c r="D4" s="29">
        <v>4.19E-2</v>
      </c>
      <c r="E4" s="29">
        <v>2.18E-2</v>
      </c>
      <c r="F4" s="29">
        <v>2.3800000000000002E-2</v>
      </c>
      <c r="G4" s="29">
        <v>2.8299999999999999E-2</v>
      </c>
      <c r="H4" s="27"/>
      <c r="I4" s="63"/>
      <c r="J4" s="62"/>
      <c r="K4" s="11">
        <f t="shared" si="0"/>
        <v>0.81750000000000012</v>
      </c>
      <c r="L4" s="11">
        <f t="shared" si="0"/>
        <v>1.0474999999999999</v>
      </c>
      <c r="M4" s="11">
        <f t="shared" si="0"/>
        <v>0.54500000000000004</v>
      </c>
      <c r="N4" s="11">
        <f t="shared" si="0"/>
        <v>0.59499999999999997</v>
      </c>
      <c r="O4" s="11">
        <f t="shared" si="0"/>
        <v>0.70749999999999991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1.7100000000000001E-2</v>
      </c>
      <c r="D5" s="29">
        <v>1.8599999999999998E-2</v>
      </c>
      <c r="E5" s="29">
        <v>1.9599999999999999E-2</v>
      </c>
      <c r="F5" s="29">
        <v>2.86E-2</v>
      </c>
      <c r="G5" s="29">
        <v>2.7E-2</v>
      </c>
      <c r="H5" s="27"/>
      <c r="I5" s="63"/>
      <c r="J5" s="62"/>
      <c r="K5" s="11">
        <f t="shared" si="0"/>
        <v>0.42750000000000005</v>
      </c>
      <c r="L5" s="11">
        <f t="shared" si="0"/>
        <v>0.46499999999999997</v>
      </c>
      <c r="M5" s="11">
        <f t="shared" si="0"/>
        <v>0.48999999999999994</v>
      </c>
      <c r="N5" s="11">
        <f t="shared" si="0"/>
        <v>0.71500000000000008</v>
      </c>
      <c r="O5" s="11">
        <f t="shared" si="0"/>
        <v>0.67500000000000004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2.1299999999999999E-2</v>
      </c>
      <c r="D6" s="38">
        <v>1.8200000000000001E-2</v>
      </c>
      <c r="E6" s="38">
        <v>2.35E-2</v>
      </c>
      <c r="F6" s="38">
        <v>2.69E-2</v>
      </c>
      <c r="G6" s="38">
        <v>3.1699999999999999E-2</v>
      </c>
      <c r="H6" s="27"/>
      <c r="I6" s="63"/>
      <c r="J6" s="62"/>
      <c r="K6" s="11">
        <f t="shared" si="0"/>
        <v>0.53249999999999997</v>
      </c>
      <c r="L6" s="11">
        <f t="shared" si="0"/>
        <v>0.45499999999999996</v>
      </c>
      <c r="M6" s="11">
        <f t="shared" si="0"/>
        <v>0.58750000000000002</v>
      </c>
      <c r="N6" s="11">
        <f t="shared" si="0"/>
        <v>0.67249999999999999</v>
      </c>
      <c r="O6" s="11">
        <f t="shared" si="0"/>
        <v>0.79249999999999998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-5.15000000000002E-3</v>
      </c>
      <c r="D7" s="44">
        <v>-1.1350000000000001E-2</v>
      </c>
      <c r="E7" s="44">
        <v>-7.3500000000000102E-3</v>
      </c>
      <c r="F7" s="44">
        <v>-4.8500000000000097E-3</v>
      </c>
      <c r="G7" s="37">
        <v>-4.5500000000000098E-3</v>
      </c>
      <c r="H7" s="9"/>
      <c r="I7" s="64" t="s">
        <v>7</v>
      </c>
      <c r="J7" s="64"/>
      <c r="K7" s="48">
        <f>AVERAGE(K3:K6)</f>
        <v>0.59187500000000004</v>
      </c>
      <c r="L7" s="48">
        <f>AVERAGE(L3:L6)</f>
        <v>0.635625</v>
      </c>
      <c r="M7" s="48">
        <f>AVERAGE(M3:M6)</f>
        <v>0.81562499999999993</v>
      </c>
      <c r="N7" s="48">
        <f>AVERAGE(N3:N6)</f>
        <v>0.67</v>
      </c>
      <c r="O7" s="48">
        <f>AVERAGE(O3:O6)</f>
        <v>0.71062499999999995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-6.0500000000000102E-3</v>
      </c>
      <c r="D8" s="45">
        <v>-7.5500000000000202E-3</v>
      </c>
      <c r="E8" s="45">
        <v>9.8499999999999803E-3</v>
      </c>
      <c r="F8" s="45">
        <v>-9.4500000000000105E-3</v>
      </c>
      <c r="G8" s="29">
        <v>-3.2500000000000198E-3</v>
      </c>
      <c r="H8" s="9"/>
      <c r="I8" s="65" t="s">
        <v>4</v>
      </c>
      <c r="J8" s="65"/>
      <c r="K8" s="12">
        <f>STDEV(K3:K6)</f>
        <v>0.16477731184844588</v>
      </c>
      <c r="L8" s="12">
        <f>STDEV(L3:L6)</f>
        <v>0.27991349110037533</v>
      </c>
      <c r="M8" s="12">
        <f>STDEV(M3:M6)</f>
        <v>0.55103075761098275</v>
      </c>
      <c r="N8" s="12">
        <f>STDEV(N3:N6)</f>
        <v>5.2954382884390888E-2</v>
      </c>
      <c r="O8" s="12">
        <f>STDEV(O3:O6)</f>
        <v>5.7277649800482056E-2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-9.3500000000000093E-3</v>
      </c>
      <c r="D9" s="45">
        <v>1.3499999999999901E-3</v>
      </c>
      <c r="E9" s="45">
        <v>-4.8500000000000097E-3</v>
      </c>
      <c r="F9" s="45">
        <v>-6.5500000000000098E-3</v>
      </c>
      <c r="G9" s="29">
        <v>-4.0500000000000102E-3</v>
      </c>
      <c r="H9" s="27"/>
      <c r="I9" s="65" t="s">
        <v>5</v>
      </c>
      <c r="J9" s="65"/>
      <c r="K9" s="12">
        <f>1.96*(K8)/SQRT(4)</f>
        <v>0.16148176561147695</v>
      </c>
      <c r="L9" s="12">
        <f>1.96*(L8)/SQRT(4)</f>
        <v>0.27431522127836783</v>
      </c>
      <c r="M9" s="12">
        <f>1.96*(M8)/SQRT(4)</f>
        <v>0.54001014245876311</v>
      </c>
      <c r="N9" s="12">
        <f>1.96*(N8)/SQRT(4)</f>
        <v>5.1895295226703067E-2</v>
      </c>
      <c r="O9" s="12">
        <f>1.96*(O8)/SQRT(4)</f>
        <v>5.6132096804472412E-2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-8.2500000000000108E-3</v>
      </c>
      <c r="D10" s="45">
        <v>-4.5500000000000098E-3</v>
      </c>
      <c r="E10" s="45">
        <v>-8.5000000000001697E-4</v>
      </c>
      <c r="F10" s="45">
        <v>5.5550000000000002E-2</v>
      </c>
      <c r="G10" s="29">
        <v>9.0499999999999903E-3</v>
      </c>
      <c r="H10" s="27"/>
      <c r="I10" s="58" t="s">
        <v>23</v>
      </c>
      <c r="J10" s="59"/>
      <c r="K10" s="12">
        <f>((K8/K7)*100)</f>
        <v>27.839883733633936</v>
      </c>
      <c r="L10" s="12">
        <f>((L8/L7)*100)</f>
        <v>44.037520723756195</v>
      </c>
      <c r="M10" s="12">
        <f>((M8/M7)*100)</f>
        <v>67.559326603645403</v>
      </c>
      <c r="N10" s="12">
        <f>((N8/N7)*100)</f>
        <v>7.9036392364762511</v>
      </c>
      <c r="O10" s="12">
        <f>((O8/O7)*100)</f>
        <v>8.0601793914486635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2.3675000000000002E-2</v>
      </c>
      <c r="D11" s="47">
        <f>AVERAGE(D3:D6)</f>
        <v>2.5424999999999996E-2</v>
      </c>
      <c r="E11" s="47">
        <f>AVERAGE(E3:E6)</f>
        <v>3.2625000000000001E-2</v>
      </c>
      <c r="F11" s="47">
        <f>AVERAGE(F3:F6)</f>
        <v>2.6800000000000004E-2</v>
      </c>
      <c r="G11" s="47">
        <f>AVERAGE(G3:G6)</f>
        <v>2.8424999999999999E-2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6.5910924739378297E-3</v>
      </c>
      <c r="D12" s="13">
        <f>STDEV(D3:D6)</f>
        <v>1.1196539644015025E-2</v>
      </c>
      <c r="E12" s="13">
        <f>STDEV(E3:E6)</f>
        <v>2.2041230304439302E-2</v>
      </c>
      <c r="F12" s="13">
        <f>STDEV(F3:F6)</f>
        <v>2.1181753153756335E-3</v>
      </c>
      <c r="G12" s="13">
        <f>STDEV(G3:G6)</f>
        <v>2.291105992019283E-3</v>
      </c>
      <c r="H12" s="27"/>
      <c r="I12" s="76" t="s">
        <v>8</v>
      </c>
      <c r="J12" s="71">
        <f>B3</f>
        <v>43520</v>
      </c>
      <c r="K12" s="11">
        <f t="shared" ref="K12:O13" si="1">C25</f>
        <v>-0.1287500000000005</v>
      </c>
      <c r="L12" s="11">
        <f t="shared" si="1"/>
        <v>-0.28375000000000006</v>
      </c>
      <c r="M12" s="11">
        <f t="shared" si="1"/>
        <v>-0.18375000000000025</v>
      </c>
      <c r="N12" s="11">
        <f t="shared" si="1"/>
        <v>-0.12125000000000023</v>
      </c>
      <c r="O12" s="11">
        <f t="shared" si="1"/>
        <v>-0.11375000000000024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6.4592706244590735E-3</v>
      </c>
      <c r="D13" s="13">
        <f>1.96*(D12)/SQRT(4)</f>
        <v>1.0972608851134725E-2</v>
      </c>
      <c r="E13" s="13">
        <f>1.96*(E12)/SQRT(4)</f>
        <v>2.1600405698350516E-2</v>
      </c>
      <c r="F13" s="13">
        <f>1.96*(F12)/SQRT(4)</f>
        <v>2.075811809068121E-3</v>
      </c>
      <c r="G13" s="13">
        <f>1.96*(G12)/SQRT(4)</f>
        <v>2.2452838721788975E-3</v>
      </c>
      <c r="H13" s="27"/>
      <c r="I13" s="77"/>
      <c r="J13" s="72"/>
      <c r="K13" s="11">
        <f t="shared" si="1"/>
        <v>-0.15125000000000027</v>
      </c>
      <c r="L13" s="11">
        <f t="shared" si="1"/>
        <v>-0.1887500000000005</v>
      </c>
      <c r="M13" s="11">
        <f t="shared" si="1"/>
        <v>0.2462499999999995</v>
      </c>
      <c r="N13" s="11">
        <f t="shared" si="1"/>
        <v>-0.23625000000000024</v>
      </c>
      <c r="O13" s="11">
        <f t="shared" si="1"/>
        <v>-8.1250000000000502E-2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0.27839883733633913</v>
      </c>
      <c r="D14" s="13">
        <f>((D12/D11))</f>
        <v>0.44037520723756252</v>
      </c>
      <c r="E14" s="13">
        <f>((E12/E11))</f>
        <v>0.67559326603645364</v>
      </c>
      <c r="F14" s="13">
        <f>((F12/F11))</f>
        <v>7.9036392364762426E-2</v>
      </c>
      <c r="G14" s="13">
        <f>((G12/G11))</f>
        <v>8.0601793914486658E-2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27.839883733633915</v>
      </c>
      <c r="D15" s="13">
        <f>((D12/D11)*100)</f>
        <v>44.037520723756252</v>
      </c>
      <c r="E15" s="13">
        <f>((E12/E11)*100)</f>
        <v>67.55932660364536</v>
      </c>
      <c r="F15" s="13">
        <f>((F12/F11)*100)</f>
        <v>7.9036392364762422</v>
      </c>
      <c r="G15" s="13">
        <f>((G12/G11)*100)</f>
        <v>8.0601793914486652</v>
      </c>
      <c r="H15" s="27"/>
      <c r="I15" s="77"/>
      <c r="J15" s="72"/>
      <c r="K15" s="11">
        <f t="shared" ref="K15:O16" si="2">C27</f>
        <v>-0.23375000000000021</v>
      </c>
      <c r="L15" s="11">
        <f t="shared" si="2"/>
        <v>3.3749999999999752E-2</v>
      </c>
      <c r="M15" s="11">
        <f t="shared" si="2"/>
        <v>-0.12125000000000023</v>
      </c>
      <c r="N15" s="11">
        <f t="shared" si="2"/>
        <v>-0.16375000000000023</v>
      </c>
      <c r="O15" s="11">
        <f t="shared" si="2"/>
        <v>-0.10125000000000026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-7.2000000000000128E-3</v>
      </c>
      <c r="D16" s="47">
        <f>AVERAGE(D7:D10)</f>
        <v>-5.5250000000000099E-3</v>
      </c>
      <c r="E16" s="47">
        <f>AVERAGE(E7:E10)</f>
        <v>-8.0000000000001413E-4</v>
      </c>
      <c r="F16" s="47">
        <f>AVERAGE(F7:F10)</f>
        <v>8.6749999999999917E-3</v>
      </c>
      <c r="G16" s="47">
        <f>AVERAGE(G7:G10)</f>
        <v>-7.0000000000001224E-4</v>
      </c>
      <c r="H16" s="27"/>
      <c r="I16" s="78"/>
      <c r="J16" s="73"/>
      <c r="K16" s="11">
        <f t="shared" si="2"/>
        <v>-0.20625000000000027</v>
      </c>
      <c r="L16" s="11">
        <f t="shared" si="2"/>
        <v>-0.11375000000000024</v>
      </c>
      <c r="M16" s="11">
        <f t="shared" si="2"/>
        <v>-2.1250000000000425E-2</v>
      </c>
      <c r="N16" s="11">
        <f t="shared" si="2"/>
        <v>1.3887500000000002</v>
      </c>
      <c r="O16" s="11">
        <f t="shared" si="2"/>
        <v>0.22624999999999976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1.9364916731037048E-3</v>
      </c>
      <c r="D17" s="13">
        <f>STDEV(D7:D10)</f>
        <v>5.3618249380846675E-3</v>
      </c>
      <c r="E17" s="13">
        <f>STDEV(E7:E10)</f>
        <v>7.5879290103866024E-3</v>
      </c>
      <c r="F17" s="13">
        <f>STDEV(F7:F10)</f>
        <v>3.1307653483879413E-2</v>
      </c>
      <c r="G17" s="13">
        <f>STDEV(G7:G10)</f>
        <v>6.5220140038692561E-3</v>
      </c>
      <c r="H17" s="27"/>
      <c r="I17" s="67" t="s">
        <v>9</v>
      </c>
      <c r="J17" s="68"/>
      <c r="K17" s="48">
        <f>AVERAGE(K12:K16)</f>
        <v>-0.18000000000000033</v>
      </c>
      <c r="L17" s="48">
        <f>AVERAGE(L12:L16)</f>
        <v>-0.13812500000000028</v>
      </c>
      <c r="M17" s="48">
        <f>AVERAGE(M12:M16)</f>
        <v>-2.0000000000000351E-2</v>
      </c>
      <c r="N17" s="48">
        <f>AVERAGE(N12:N16)</f>
        <v>0.21687499999999987</v>
      </c>
      <c r="O17" s="48">
        <f>AVERAGE(O12:O16)</f>
        <v>-1.7500000000000314E-2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1.8977618396416307E-3</v>
      </c>
      <c r="D18" s="13">
        <f>1.96*(D17)/SQRT(4)</f>
        <v>5.254588439322974E-3</v>
      </c>
      <c r="E18" s="13">
        <f>1.96*(E17)/SQRT(4)</f>
        <v>7.4361704301788706E-3</v>
      </c>
      <c r="F18" s="13">
        <f>1.96*(F17)/SQRT(4)</f>
        <v>3.0681500414201826E-2</v>
      </c>
      <c r="G18" s="13">
        <f>1.96*(G17)/SQRT(4)</f>
        <v>6.3915737237918704E-3</v>
      </c>
      <c r="H18" s="27"/>
      <c r="I18" s="58" t="s">
        <v>4</v>
      </c>
      <c r="J18" s="59"/>
      <c r="K18" s="12">
        <f>STDEV(K12:K16)</f>
        <v>4.8412291827592574E-2</v>
      </c>
      <c r="L18" s="12">
        <f>STDEV(L12:L16)</f>
        <v>0.13404562345211665</v>
      </c>
      <c r="M18" s="12">
        <f>STDEV(M12:M16)</f>
        <v>0.18969822525966504</v>
      </c>
      <c r="N18" s="12">
        <f>STDEV(N12:N16)</f>
        <v>0.78269133709698546</v>
      </c>
      <c r="O18" s="12">
        <f>STDEV(O12:O16)</f>
        <v>0.16305035009673141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-0.26895717681995851</v>
      </c>
      <c r="D19" s="13">
        <f>((D17/D16))</f>
        <v>-0.97046605214201953</v>
      </c>
      <c r="E19" s="13">
        <f>((E17/E16))</f>
        <v>-9.4849112629830845</v>
      </c>
      <c r="F19" s="13">
        <f>((F17/F16))</f>
        <v>3.6089514102454689</v>
      </c>
      <c r="G19" s="13">
        <f>((G17/G16))</f>
        <v>-9.3171628626702034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-26.895717681995851</v>
      </c>
      <c r="D20" s="13">
        <f>((D17/D16)*100)</f>
        <v>-97.046605214201946</v>
      </c>
      <c r="E20" s="13">
        <f>((E17/E16)*100)</f>
        <v>-948.49112629830847</v>
      </c>
      <c r="F20" s="13">
        <f>((F17/F16)*100)</f>
        <v>360.89514102454689</v>
      </c>
      <c r="G20" s="13">
        <f>((G17/G16)*100)</f>
        <v>-931.71628626702034</v>
      </c>
      <c r="H20" s="27"/>
      <c r="I20" s="58" t="s">
        <v>5</v>
      </c>
      <c r="J20" s="59"/>
      <c r="K20" s="12">
        <f>1.96*(K18)/SQRT(4)</f>
        <v>4.7444045991040719E-2</v>
      </c>
      <c r="L20" s="12">
        <f>1.96*(L18)/SQRT(4)</f>
        <v>0.13136471098307431</v>
      </c>
      <c r="M20" s="12">
        <f>1.96*(M18)/SQRT(4)</f>
        <v>0.18590426075447172</v>
      </c>
      <c r="N20" s="12">
        <f>1.96*(N18)/SQRT(4)</f>
        <v>0.76703751035504575</v>
      </c>
      <c r="O20" s="12">
        <f>1.96*(O18)/SQRT(4)</f>
        <v>0.15978934309479678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43520</v>
      </c>
      <c r="C21" s="14">
        <f t="shared" ref="C21:G28" si="3">(1000*C3/40)</f>
        <v>0.59</v>
      </c>
      <c r="D21" s="14">
        <f t="shared" si="3"/>
        <v>0.57499999999999996</v>
      </c>
      <c r="E21" s="14">
        <f t="shared" si="3"/>
        <v>1.6400000000000001</v>
      </c>
      <c r="F21" s="14">
        <f t="shared" si="3"/>
        <v>0.69750000000000001</v>
      </c>
      <c r="G21" s="14">
        <f t="shared" si="3"/>
        <v>0.66750000000000009</v>
      </c>
      <c r="H21" s="27"/>
      <c r="I21" s="58" t="s">
        <v>24</v>
      </c>
      <c r="J21" s="59"/>
      <c r="K21" s="22">
        <f>((K18/K17))</f>
        <v>-0.26895717681995823</v>
      </c>
      <c r="L21" s="22">
        <f>((L18/L17))</f>
        <v>-0.97046605214201909</v>
      </c>
      <c r="M21" s="22">
        <f>((M18/M17))</f>
        <v>-9.4849112629830863</v>
      </c>
      <c r="N21" s="22">
        <f>((N18/N17))</f>
        <v>3.6089514102454681</v>
      </c>
      <c r="O21" s="22">
        <f>((O18/O17))</f>
        <v>-9.3171628626701999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0.81750000000000012</v>
      </c>
      <c r="D22" s="14">
        <f t="shared" si="3"/>
        <v>1.0474999999999999</v>
      </c>
      <c r="E22" s="14">
        <f t="shared" si="3"/>
        <v>0.54500000000000004</v>
      </c>
      <c r="F22" s="14">
        <f t="shared" si="3"/>
        <v>0.59499999999999997</v>
      </c>
      <c r="G22" s="14">
        <f t="shared" si="3"/>
        <v>0.70749999999999991</v>
      </c>
      <c r="H22" s="27"/>
      <c r="I22" s="58" t="s">
        <v>23</v>
      </c>
      <c r="J22" s="59"/>
      <c r="K22" s="22">
        <f>((K18/K17)*100)</f>
        <v>-26.895717681995823</v>
      </c>
      <c r="L22" s="22">
        <f>((L18/L17)*100)</f>
        <v>-97.046605214201904</v>
      </c>
      <c r="M22" s="22">
        <f>((M18/M17)*100)</f>
        <v>-948.49112629830859</v>
      </c>
      <c r="N22" s="22">
        <f>((N18/N17)*100)</f>
        <v>360.89514102454683</v>
      </c>
      <c r="O22" s="22">
        <f>((O18/O17)*100)</f>
        <v>-931.71628626702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0.42750000000000005</v>
      </c>
      <c r="D23" s="14">
        <f t="shared" si="3"/>
        <v>0.46499999999999997</v>
      </c>
      <c r="E23" s="14">
        <f t="shared" si="3"/>
        <v>0.48999999999999994</v>
      </c>
      <c r="F23" s="14">
        <f t="shared" si="3"/>
        <v>0.71500000000000008</v>
      </c>
      <c r="G23" s="14">
        <f t="shared" si="3"/>
        <v>0.67500000000000004</v>
      </c>
      <c r="H23" s="27"/>
      <c r="P23" s="27"/>
      <c r="Q23" s="63" t="s">
        <v>8</v>
      </c>
      <c r="R23" s="62"/>
      <c r="S23" s="11"/>
      <c r="T23" s="40">
        <f>(L12/K12)*100</f>
        <v>220.38834951456229</v>
      </c>
      <c r="U23" s="40">
        <f>(M12/K12)*100</f>
        <v>142.71844660194137</v>
      </c>
      <c r="V23" s="40">
        <f>(N12/K12)*100</f>
        <v>94.174757281553212</v>
      </c>
      <c r="W23" s="40">
        <f>(O12/K12)*100</f>
        <v>88.349514563106638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0.53249999999999997</v>
      </c>
      <c r="D24" s="14">
        <f t="shared" si="3"/>
        <v>0.45499999999999996</v>
      </c>
      <c r="E24" s="14">
        <f t="shared" si="3"/>
        <v>0.58750000000000002</v>
      </c>
      <c r="F24" s="14">
        <f t="shared" si="3"/>
        <v>0.67249999999999999</v>
      </c>
      <c r="G24" s="14">
        <f t="shared" si="3"/>
        <v>0.79249999999999998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124.79338842975216</v>
      </c>
      <c r="U24" s="40">
        <f>(M13/K13)*100</f>
        <v>-162.80991735537128</v>
      </c>
      <c r="V24" s="40">
        <f>(N13/K13)*100</f>
        <v>156.19834710743788</v>
      </c>
      <c r="W24" s="40">
        <f>(O13/K13)*100</f>
        <v>53.719008264463042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-0.1287500000000005</v>
      </c>
      <c r="D25" s="14">
        <f t="shared" si="3"/>
        <v>-0.28375000000000006</v>
      </c>
      <c r="E25" s="14">
        <f t="shared" si="3"/>
        <v>-0.18375000000000025</v>
      </c>
      <c r="F25" s="14">
        <f t="shared" si="3"/>
        <v>-0.12125000000000023</v>
      </c>
      <c r="G25" s="14">
        <f t="shared" si="3"/>
        <v>-0.11375000000000024</v>
      </c>
      <c r="H25" s="27"/>
      <c r="I25" s="69" t="s">
        <v>11</v>
      </c>
      <c r="J25" s="70">
        <f>B3</f>
        <v>43520</v>
      </c>
      <c r="K25" s="16">
        <f t="shared" ref="K25:O28" si="4">C48</f>
        <v>1.273084477310432</v>
      </c>
      <c r="L25" s="16">
        <f t="shared" si="4"/>
        <v>0.56296892532450238</v>
      </c>
      <c r="M25" s="16">
        <f t="shared" si="4"/>
        <v>2.4795276133665252</v>
      </c>
      <c r="N25" s="16">
        <f t="shared" si="4"/>
        <v>1.5981403383046462</v>
      </c>
      <c r="O25" s="16">
        <f t="shared" si="4"/>
        <v>1.6302428855706024</v>
      </c>
      <c r="P25" s="27"/>
      <c r="Q25" s="63"/>
      <c r="R25" s="62"/>
      <c r="S25" s="11"/>
      <c r="T25" s="40">
        <f>(L15/K15)*100</f>
        <v>-14.438502673796672</v>
      </c>
      <c r="U25" s="40">
        <f>(M15/K15)*100</f>
        <v>51.871657754010748</v>
      </c>
      <c r="V25" s="40">
        <f>(N15/K15)*100</f>
        <v>70.053475935828914</v>
      </c>
      <c r="W25" s="40">
        <f>(O15/K15)*100</f>
        <v>43.31550802139045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-0.15125000000000027</v>
      </c>
      <c r="D26" s="14">
        <f t="shared" si="3"/>
        <v>-0.1887500000000005</v>
      </c>
      <c r="E26" s="14">
        <f t="shared" si="3"/>
        <v>0.2462499999999995</v>
      </c>
      <c r="F26" s="14">
        <f t="shared" si="3"/>
        <v>-0.23625000000000024</v>
      </c>
      <c r="G26" s="14">
        <f t="shared" si="3"/>
        <v>-8.1250000000000502E-2</v>
      </c>
      <c r="H26" s="27"/>
      <c r="I26" s="69"/>
      <c r="J26" s="70"/>
      <c r="K26" s="16">
        <f t="shared" si="4"/>
        <v>1.5015673861987939</v>
      </c>
      <c r="L26" s="16">
        <f t="shared" si="4"/>
        <v>1.5417697493345599</v>
      </c>
      <c r="M26" s="16">
        <f t="shared" si="4"/>
        <v>-0.61485500416262184</v>
      </c>
      <c r="N26" s="16">
        <f t="shared" si="4"/>
        <v>0.69967699930024263</v>
      </c>
      <c r="O26" s="16">
        <f t="shared" si="4"/>
        <v>2.4191094803860294</v>
      </c>
      <c r="P26" s="27"/>
      <c r="Q26" s="63"/>
      <c r="R26" s="62"/>
      <c r="S26" s="11"/>
      <c r="T26" s="40">
        <f>(L16/K16)*100</f>
        <v>55.151515151515198</v>
      </c>
      <c r="U26" s="40">
        <f>(M16/K16)*100</f>
        <v>10.303030303030496</v>
      </c>
      <c r="V26" s="40">
        <f>(N16/K16)*100</f>
        <v>-673.33333333333258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-0.23375000000000021</v>
      </c>
      <c r="D27" s="14">
        <f t="shared" si="3"/>
        <v>3.3749999999999752E-2</v>
      </c>
      <c r="E27" s="14">
        <f t="shared" si="3"/>
        <v>-0.12125000000000023</v>
      </c>
      <c r="F27" s="14">
        <f t="shared" si="3"/>
        <v>-0.16375000000000023</v>
      </c>
      <c r="G27" s="14">
        <f t="shared" si="3"/>
        <v>-0.10125000000000026</v>
      </c>
      <c r="H27" s="27"/>
      <c r="I27" s="69"/>
      <c r="J27" s="70"/>
      <c r="K27" s="16">
        <f t="shared" si="4"/>
        <v>0.50808567250223668</v>
      </c>
      <c r="L27" s="16">
        <f t="shared" si="4"/>
        <v>-3.8276447608778295</v>
      </c>
      <c r="M27" s="16">
        <f t="shared" si="4"/>
        <v>1.1227079079129412</v>
      </c>
      <c r="N27" s="16">
        <f t="shared" si="4"/>
        <v>1.2130457540629707</v>
      </c>
      <c r="O27" s="16">
        <f t="shared" si="4"/>
        <v>1.8520861746182864</v>
      </c>
      <c r="P27" s="27"/>
      <c r="Q27" s="64" t="s">
        <v>9</v>
      </c>
      <c r="R27" s="64"/>
      <c r="S27" s="47"/>
      <c r="T27" s="49">
        <f>AVERAGE(T23:T26)</f>
        <v>96.473687605508246</v>
      </c>
      <c r="U27" s="49">
        <f>AVERAGE(U23:U26)</f>
        <v>10.520804325902832</v>
      </c>
      <c r="V27" s="49">
        <f>AVERAGE(V23:V26)</f>
        <v>-88.226688252128142</v>
      </c>
      <c r="W27" s="49">
        <f>AVERAGE(W23:W26)</f>
        <v>61.794676949653372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-0.20625000000000027</v>
      </c>
      <c r="D28" s="14">
        <f t="shared" si="3"/>
        <v>-0.11375000000000024</v>
      </c>
      <c r="E28" s="14">
        <f t="shared" si="3"/>
        <v>-2.1250000000000425E-2</v>
      </c>
      <c r="F28" s="14">
        <f t="shared" si="3"/>
        <v>1.3887500000000002</v>
      </c>
      <c r="G28" s="14">
        <f t="shared" si="3"/>
        <v>0.22624999999999976</v>
      </c>
      <c r="H28" s="27"/>
      <c r="I28" s="69"/>
      <c r="J28" s="70"/>
      <c r="K28" s="16">
        <f t="shared" si="4"/>
        <v>0.71726246398853721</v>
      </c>
      <c r="L28" s="16">
        <f t="shared" si="4"/>
        <v>1.1112517047709722</v>
      </c>
      <c r="M28" s="16">
        <f t="shared" si="4"/>
        <v>7.6807103123874656</v>
      </c>
      <c r="N28" s="16">
        <f t="shared" si="4"/>
        <v>-0.13453047190971745</v>
      </c>
      <c r="O28" s="16">
        <f t="shared" si="4"/>
        <v>-0.97311268069723578</v>
      </c>
      <c r="P28" s="27"/>
      <c r="Q28" s="65" t="s">
        <v>4</v>
      </c>
      <c r="R28" s="65"/>
      <c r="S28" s="13"/>
      <c r="T28" s="41">
        <f>STDEV(T23:T26)</f>
        <v>100.27609349471113</v>
      </c>
      <c r="U28" s="41">
        <f>STDEV(U23:U26)</f>
        <v>128.1011269878251</v>
      </c>
      <c r="V28" s="41">
        <f>STDEV(V23:V26)</f>
        <v>391.75514535521239</v>
      </c>
      <c r="W28" s="41">
        <f>STDEV(W23:W26)</f>
        <v>23.578120256597156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0.59187500000000004</v>
      </c>
      <c r="D29" s="47">
        <f>AVERAGE(D21:D24)</f>
        <v>0.635625</v>
      </c>
      <c r="E29" s="47">
        <f>AVERAGE(E21:E24)</f>
        <v>0.81562499999999993</v>
      </c>
      <c r="F29" s="47">
        <f>AVERAGE(F21:F24)</f>
        <v>0.67</v>
      </c>
      <c r="G29" s="47">
        <f>AVERAGE(G21:G24)</f>
        <v>0.71062499999999995</v>
      </c>
      <c r="H29" s="27"/>
      <c r="I29" s="84" t="s">
        <v>11</v>
      </c>
      <c r="J29" s="84"/>
      <c r="K29" s="51">
        <f>AVERAGE(K25:K28)</f>
        <v>1</v>
      </c>
      <c r="L29" s="51">
        <f>AVERAGE(L25:L28)</f>
        <v>-0.15291359536194876</v>
      </c>
      <c r="M29" s="51">
        <f>AVERAGE(M25:M28)</f>
        <v>2.6670227073760775</v>
      </c>
      <c r="N29" s="51">
        <f>AVERAGE(N25:N28)</f>
        <v>0.84408315493953556</v>
      </c>
      <c r="O29" s="51">
        <f>AVERAGE(O25:O28)</f>
        <v>1.2320814649694207</v>
      </c>
      <c r="P29" s="27"/>
      <c r="Q29" s="65" t="s">
        <v>5</v>
      </c>
      <c r="R29" s="65"/>
      <c r="S29" s="13"/>
      <c r="T29" s="41">
        <f>1.96*(T28)/SQRT(4)</f>
        <v>98.27057162481691</v>
      </c>
      <c r="U29" s="41">
        <f>1.96*(U28)/SQRT(4)</f>
        <v>125.5391044480686</v>
      </c>
      <c r="V29" s="41">
        <f>1.96*(V28)/SQRT(4)</f>
        <v>383.92004244810812</v>
      </c>
      <c r="W29" s="41">
        <f>1.96*(W28)/SQRT(4)</f>
        <v>23.106557851465212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0.16477731184844588</v>
      </c>
      <c r="D30" s="13">
        <f>STDEV(D21:D24)</f>
        <v>0.27991349110037533</v>
      </c>
      <c r="E30" s="13">
        <f>STDEV(E21:E24)</f>
        <v>0.55103075761098275</v>
      </c>
      <c r="F30" s="13">
        <f>STDEV(F21:F24)</f>
        <v>5.2954382884390888E-2</v>
      </c>
      <c r="G30" s="13">
        <f>STDEV(G21:G24)</f>
        <v>5.7277649800482056E-2</v>
      </c>
      <c r="H30" s="27"/>
      <c r="I30" s="82" t="s">
        <v>4</v>
      </c>
      <c r="J30" s="82"/>
      <c r="K30" s="17">
        <f>STDEV(K25:K28)</f>
        <v>0.46478138033331046</v>
      </c>
      <c r="L30" s="17">
        <f>STDEV(L25:L28)</f>
        <v>2.4823512017903506</v>
      </c>
      <c r="M30" s="17">
        <f>STDEV(M25:M28)</f>
        <v>3.5743459692768895</v>
      </c>
      <c r="N30" s="17">
        <f>STDEV(N25:N28)</f>
        <v>0.74906016753841009</v>
      </c>
      <c r="O30" s="17">
        <f>STDEV(O25:O28)</f>
        <v>1.5071888939687588</v>
      </c>
      <c r="P30" s="27"/>
      <c r="Q30" s="58" t="s">
        <v>23</v>
      </c>
      <c r="R30" s="83"/>
      <c r="S30" s="12"/>
      <c r="T30" s="46">
        <f>((T28/T27)*100)</f>
        <v>103.94139167225715</v>
      </c>
      <c r="U30" s="46">
        <f>((U28/U27)*100)</f>
        <v>1217.598227470429</v>
      </c>
      <c r="V30" s="46">
        <f>((V28/V27)*100)</f>
        <v>-444.03247261835509</v>
      </c>
      <c r="W30" s="46">
        <f>((W28/W27)*100)</f>
        <v>38.155584623910578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0.16148176561147695</v>
      </c>
      <c r="D31" s="13">
        <f>1.96*(D30)/SQRT(4)</f>
        <v>0.27431522127836783</v>
      </c>
      <c r="E31" s="13">
        <f>1.96*(E30)/SQRT(4)</f>
        <v>0.54001014245876311</v>
      </c>
      <c r="F31" s="13">
        <f>1.96*(F30)/SQRT(4)</f>
        <v>5.1895295226703067E-2</v>
      </c>
      <c r="G31" s="13">
        <f>1.96*(G30)/SQRT(4)</f>
        <v>5.6132096804472412E-2</v>
      </c>
      <c r="H31" s="27"/>
      <c r="I31" s="82" t="s">
        <v>5</v>
      </c>
      <c r="J31" s="82"/>
      <c r="K31" s="17">
        <f>1.96*(K30)/SQRT(4)</f>
        <v>0.45548575272664427</v>
      </c>
      <c r="L31" s="17">
        <f>1.96*(L30)/SQRT(4)</f>
        <v>2.4327041777545437</v>
      </c>
      <c r="M31" s="17">
        <f>1.96*(M30)/SQRT(4)</f>
        <v>3.5028590498913519</v>
      </c>
      <c r="N31" s="17">
        <f>1.96*(N30)/SQRT(4)</f>
        <v>0.73407896418764185</v>
      </c>
      <c r="O31" s="17">
        <f>1.96*(O30)/SQRT(4)</f>
        <v>1.4770451160893836</v>
      </c>
      <c r="P31" s="27"/>
      <c r="Q31" s="58" t="s">
        <v>23</v>
      </c>
      <c r="R31" s="83"/>
      <c r="S31" s="12"/>
      <c r="T31" s="85">
        <f>((T28/T27))</f>
        <v>1.0394139167225716</v>
      </c>
      <c r="U31" s="85">
        <f>((U28/U27))</f>
        <v>12.175982274704291</v>
      </c>
      <c r="V31" s="85">
        <f>((V28/V27))</f>
        <v>-4.440324726183551</v>
      </c>
      <c r="W31" s="85">
        <f>((W28/W27))</f>
        <v>0.38155584623910577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0.27839883733633936</v>
      </c>
      <c r="D32" s="13">
        <f>((D30/D29))</f>
        <v>0.44037520723756196</v>
      </c>
      <c r="E32" s="13">
        <f>((E30/E29))</f>
        <v>0.67559326603645398</v>
      </c>
      <c r="F32" s="13">
        <f>((F30/F29))</f>
        <v>7.9036392364762509E-2</v>
      </c>
      <c r="G32" s="13">
        <f>((G30/G29))</f>
        <v>8.060179391448663E-2</v>
      </c>
      <c r="H32" s="27"/>
      <c r="I32" s="58" t="s">
        <v>23</v>
      </c>
      <c r="J32" s="59"/>
      <c r="K32" s="17">
        <f>((K30/K29))</f>
        <v>0.46478138033331046</v>
      </c>
      <c r="L32" s="17">
        <f>((L30/L29)*100)</f>
        <v>-1623.3685408511835</v>
      </c>
      <c r="M32" s="17">
        <f>((M30/M29)*100)</f>
        <v>134.02008012123275</v>
      </c>
      <c r="N32" s="17">
        <f>((N30/N29)*100)</f>
        <v>88.742461350513238</v>
      </c>
      <c r="O32" s="17">
        <f>((O30/O29)*100)</f>
        <v>122.32867199298107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27.839883733633936</v>
      </c>
      <c r="D33" s="13">
        <f>((D30/D29)*100)</f>
        <v>44.037520723756195</v>
      </c>
      <c r="E33" s="13">
        <f>((E30/E29)*100)</f>
        <v>67.559326603645403</v>
      </c>
      <c r="F33" s="13">
        <f>((F30/F29)*100)</f>
        <v>7.9036392364762511</v>
      </c>
      <c r="G33" s="13">
        <f>((G30/G29)*100)</f>
        <v>8.0601793914486635</v>
      </c>
      <c r="H33" s="27"/>
      <c r="I33" s="58" t="s">
        <v>24</v>
      </c>
      <c r="J33" s="59"/>
      <c r="K33" s="17">
        <f>((K30/K29)*100)</f>
        <v>46.478138033331042</v>
      </c>
      <c r="L33" s="17">
        <f>((L30/L29))</f>
        <v>-16.233685408511835</v>
      </c>
      <c r="M33" s="17">
        <f>((M30/M29))</f>
        <v>1.3402008012123274</v>
      </c>
      <c r="N33" s="17">
        <f>((N30/N29))</f>
        <v>0.88742461350513235</v>
      </c>
      <c r="O33" s="17">
        <f>((O30/O29))</f>
        <v>1.2232867199298108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-0.18000000000000033</v>
      </c>
      <c r="D34" s="47">
        <f>AVERAGE(D25:D28)</f>
        <v>-0.13812500000000028</v>
      </c>
      <c r="E34" s="47">
        <f>AVERAGE(E25:E28)</f>
        <v>-2.0000000000000351E-2</v>
      </c>
      <c r="F34" s="47">
        <f>AVERAGE(F25:F28)</f>
        <v>0.21687499999999987</v>
      </c>
      <c r="G34" s="47">
        <f>AVERAGE(G25:G28)</f>
        <v>-1.7500000000000314E-2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4.8412291827592574E-2</v>
      </c>
      <c r="D35" s="13">
        <f>STDEV(D25:D28)</f>
        <v>0.13404562345211665</v>
      </c>
      <c r="E35" s="13">
        <f>STDEV(E25:E28)</f>
        <v>0.18969822525966504</v>
      </c>
      <c r="F35" s="13">
        <f>STDEV(F25:F28)</f>
        <v>0.78269133709698546</v>
      </c>
      <c r="G35" s="13">
        <f>STDEV(G25:G28)</f>
        <v>0.16305035009673141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4.7444045991040719E-2</v>
      </c>
      <c r="D36" s="13">
        <f>1.96*(D35)/SQRT(4)</f>
        <v>0.13136471098307431</v>
      </c>
      <c r="E36" s="13">
        <f>1.96*(E35)/SQRT(4)</f>
        <v>0.18590426075447172</v>
      </c>
      <c r="F36" s="13">
        <f>1.96*(F35)/SQRT(4)</f>
        <v>0.76703751035504575</v>
      </c>
      <c r="G36" s="13">
        <f>1.96*(G35)/SQRT(4)</f>
        <v>0.15978934309479678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-0.26895717681995823</v>
      </c>
      <c r="D37" s="13">
        <f>((D35/D34))</f>
        <v>-0.97046605214201909</v>
      </c>
      <c r="E37" s="13">
        <f>((E35/E34))</f>
        <v>-9.4849112629830863</v>
      </c>
      <c r="F37" s="13">
        <f>((F35/F34))</f>
        <v>3.6089514102454681</v>
      </c>
      <c r="G37" s="13">
        <f>((G35/G34))</f>
        <v>-9.3171628626701999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-26.895717681995823</v>
      </c>
      <c r="D38" s="13">
        <f>((D35/D34)*100)</f>
        <v>-97.046605214201904</v>
      </c>
      <c r="E38" s="13">
        <f>((E35/E34)*100)</f>
        <v>-948.49112629830859</v>
      </c>
      <c r="F38" s="13">
        <f>((F35/F34)*100)</f>
        <v>360.89514102454683</v>
      </c>
      <c r="G38" s="13">
        <f>((G35/G34)*100)</f>
        <v>-931.71628626702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43520</v>
      </c>
      <c r="C39" s="18">
        <f t="shared" ref="C39:G42" si="5">(C21/C25)</f>
        <v>-4.5825242718446422</v>
      </c>
      <c r="D39" s="18">
        <f t="shared" si="5"/>
        <v>-2.0264317180616733</v>
      </c>
      <c r="E39" s="18">
        <f t="shared" si="5"/>
        <v>-8.9251700680271995</v>
      </c>
      <c r="F39" s="18">
        <f t="shared" si="5"/>
        <v>-5.7525773195876182</v>
      </c>
      <c r="G39" s="18">
        <f t="shared" si="5"/>
        <v>-5.8681318681318562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-5.4049586776859417</v>
      </c>
      <c r="D40" s="18">
        <f t="shared" si="5"/>
        <v>-5.5496688741721698</v>
      </c>
      <c r="E40" s="18">
        <f t="shared" si="5"/>
        <v>2.2131979695431521</v>
      </c>
      <c r="F40" s="18">
        <f t="shared" si="5"/>
        <v>-2.5185185185185159</v>
      </c>
      <c r="G40" s="18">
        <f t="shared" si="5"/>
        <v>-8.7076923076922519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-1.8288770053475922</v>
      </c>
      <c r="D41" s="18">
        <f t="shared" si="5"/>
        <v>13.777777777777878</v>
      </c>
      <c r="E41" s="18">
        <f t="shared" si="5"/>
        <v>-4.0412371134020537</v>
      </c>
      <c r="F41" s="18">
        <f t="shared" si="5"/>
        <v>-4.3664122137404524</v>
      </c>
      <c r="G41" s="18">
        <f t="shared" si="5"/>
        <v>-6.6666666666666501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-2.5818181818181785</v>
      </c>
      <c r="D42" s="18">
        <f t="shared" si="5"/>
        <v>-3.9999999999999911</v>
      </c>
      <c r="E42" s="18">
        <f t="shared" si="5"/>
        <v>-27.647058823528859</v>
      </c>
      <c r="F42" s="18">
        <f t="shared" si="5"/>
        <v>0.4842484248424842</v>
      </c>
      <c r="G42" s="18">
        <f t="shared" si="5"/>
        <v>3.5027624309392302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-3.5995445341740888</v>
      </c>
      <c r="D43" s="50">
        <f>AVERAGE(D39:D42)</f>
        <v>0.55041929638601106</v>
      </c>
      <c r="E43" s="50">
        <f>AVERAGE(E39:E42)</f>
        <v>-9.6000670088537401</v>
      </c>
      <c r="F43" s="50">
        <f>AVERAGE(F39:F42)</f>
        <v>-3.038314906751026</v>
      </c>
      <c r="G43" s="50">
        <f>AVERAGE(G39:G42)</f>
        <v>-4.4349321028878821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1.6730012771646559</v>
      </c>
      <c r="D44" s="19">
        <f>STDEV(D39:D42)</f>
        <v>8.9353337003049376</v>
      </c>
      <c r="E44" s="19">
        <f>STDEV(E39:E42)</f>
        <v>12.866017496957813</v>
      </c>
      <c r="F44" s="19">
        <f>STDEV(F39:F42)</f>
        <v>2.696275431830411</v>
      </c>
      <c r="G44" s="19">
        <f>STDEV(G39:G42)</f>
        <v>5.4251935452531361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1.6395412516213628</v>
      </c>
      <c r="D45" s="19">
        <f>1.96*(D44)/SQRT(4)</f>
        <v>8.7566270262988386</v>
      </c>
      <c r="E45" s="19">
        <f>1.96*(E44)/SQRT(4)</f>
        <v>12.608697147018656</v>
      </c>
      <c r="F45" s="19">
        <f>1.96*(F44)/SQRT(4)</f>
        <v>2.6423499231938026</v>
      </c>
      <c r="G45" s="19">
        <f>1.96*(G44)/SQRT(4)</f>
        <v>5.3166896743480736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-0.4647813803333104</v>
      </c>
      <c r="D46" s="19">
        <f>((D44/D43))</f>
        <v>16.233685408511832</v>
      </c>
      <c r="E46" s="19">
        <f>((E44/E43))</f>
        <v>-1.3402008012123272</v>
      </c>
      <c r="F46" s="19">
        <f>((F44/F43))</f>
        <v>-0.88742461350513213</v>
      </c>
      <c r="G46" s="19">
        <f>((G44/G43))</f>
        <v>-1.223286719929811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-46.478138033331042</v>
      </c>
      <c r="D47" s="19">
        <f>((D44/D43)*100)</f>
        <v>1623.3685408511833</v>
      </c>
      <c r="E47" s="19">
        <f>((E44/E43)*100)</f>
        <v>-134.02008012123272</v>
      </c>
      <c r="F47" s="19">
        <f>((F44/F43)*100)</f>
        <v>-88.74246135051321</v>
      </c>
      <c r="G47" s="19">
        <f>((G44/G43)*100)</f>
        <v>-122.3286719929811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43520</v>
      </c>
      <c r="C48" s="18">
        <f t="shared" ref="C48:G51" si="6">(C39/$C$43)</f>
        <v>1.273084477310432</v>
      </c>
      <c r="D48" s="18">
        <f t="shared" si="6"/>
        <v>0.56296892532450238</v>
      </c>
      <c r="E48" s="18">
        <f t="shared" si="6"/>
        <v>2.4795276133665252</v>
      </c>
      <c r="F48" s="18">
        <f t="shared" si="6"/>
        <v>1.5981403383046462</v>
      </c>
      <c r="G48" s="18">
        <f t="shared" si="6"/>
        <v>1.6302428855706024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1.5015673861987939</v>
      </c>
      <c r="D49" s="18">
        <f t="shared" si="6"/>
        <v>1.5417697493345599</v>
      </c>
      <c r="E49" s="18">
        <f t="shared" si="6"/>
        <v>-0.61485500416262184</v>
      </c>
      <c r="F49" s="18">
        <f t="shared" si="6"/>
        <v>0.69967699930024263</v>
      </c>
      <c r="G49" s="18">
        <f t="shared" si="6"/>
        <v>2.4191094803860294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0.50808567250223668</v>
      </c>
      <c r="D50" s="18">
        <f t="shared" si="6"/>
        <v>-3.8276447608778295</v>
      </c>
      <c r="E50" s="18">
        <f t="shared" si="6"/>
        <v>1.1227079079129412</v>
      </c>
      <c r="F50" s="18">
        <f t="shared" si="6"/>
        <v>1.2130457540629707</v>
      </c>
      <c r="G50" s="18">
        <f t="shared" si="6"/>
        <v>1.8520861746182864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0.71726246398853721</v>
      </c>
      <c r="D51" s="18">
        <f t="shared" si="6"/>
        <v>1.1112517047709722</v>
      </c>
      <c r="E51" s="18">
        <f t="shared" si="6"/>
        <v>7.6807103123874656</v>
      </c>
      <c r="F51" s="18">
        <f t="shared" si="6"/>
        <v>-0.13453047190971745</v>
      </c>
      <c r="G51" s="18">
        <f t="shared" si="6"/>
        <v>-0.97311268069723578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</v>
      </c>
      <c r="D52" s="50">
        <f>AVERAGE(D48:D51)</f>
        <v>-0.15291359536194876</v>
      </c>
      <c r="E52" s="50">
        <f>AVERAGE(E48:E51)</f>
        <v>2.6670227073760775</v>
      </c>
      <c r="F52" s="50">
        <f>AVERAGE(F48:F51)</f>
        <v>0.84408315493953556</v>
      </c>
      <c r="G52" s="50">
        <f>AVERAGE(G48:G51)</f>
        <v>1.2320814649694207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0.46478138033331046</v>
      </c>
      <c r="D53" s="19">
        <f>STDEV(D48:D51)</f>
        <v>2.4823512017903506</v>
      </c>
      <c r="E53" s="19">
        <f>STDEV(E48:E51)</f>
        <v>3.5743459692768895</v>
      </c>
      <c r="F53" s="19">
        <f>STDEV(F48:F51)</f>
        <v>0.74906016753841009</v>
      </c>
      <c r="G53" s="19">
        <f>STDEV(G48:G51)</f>
        <v>1.5071888939687588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0.45548575272664427</v>
      </c>
      <c r="D54" s="19">
        <f>1.96*(D53)/SQRT(4)</f>
        <v>2.4327041777545437</v>
      </c>
      <c r="E54" s="19">
        <f>1.96*(E53)/SQRT(4)</f>
        <v>3.5028590498913519</v>
      </c>
      <c r="F54" s="19">
        <f>1.96*(F53)/SQRT(4)</f>
        <v>0.73407896418764185</v>
      </c>
      <c r="G54" s="19">
        <f>1.96*(G53)/SQRT(4)</f>
        <v>1.4770451160893836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0.46478138033331046</v>
      </c>
      <c r="D55" s="22">
        <f>((D53/D52))</f>
        <v>-16.233685408511835</v>
      </c>
      <c r="E55" s="22">
        <f>((E53/E52))</f>
        <v>1.3402008012123274</v>
      </c>
      <c r="F55" s="22">
        <f>((F53/F52))</f>
        <v>0.88742461350513235</v>
      </c>
      <c r="G55" s="22">
        <f>((G53/G52))</f>
        <v>1.2232867199298108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46.478138033331042</v>
      </c>
      <c r="D56" s="22">
        <f>((D53/D52)*100)</f>
        <v>-1623.3685408511835</v>
      </c>
      <c r="E56" s="22">
        <f>((E53/E52)*100)</f>
        <v>134.02008012123275</v>
      </c>
      <c r="F56" s="22">
        <f>((F53/F52)*100)</f>
        <v>88.742461350513238</v>
      </c>
      <c r="G56" s="22">
        <f>((G53/G52)*100)</f>
        <v>122.32867199298107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0.59187500000000004</v>
      </c>
      <c r="J60" s="11">
        <f>K17</f>
        <v>-0.18000000000000033</v>
      </c>
      <c r="K60" s="16">
        <f>K29</f>
        <v>1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0.635625</v>
      </c>
      <c r="J61" s="11">
        <f>L17</f>
        <v>-0.13812500000000028</v>
      </c>
      <c r="K61" s="16">
        <f>L29</f>
        <v>-0.15291359536194876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0.81562499999999993</v>
      </c>
      <c r="J62" s="11">
        <f>M17</f>
        <v>-2.0000000000000351E-2</v>
      </c>
      <c r="K62" s="33">
        <f>M29</f>
        <v>2.6670227073760775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0.67</v>
      </c>
      <c r="J63" s="11">
        <f>N17</f>
        <v>0.21687499999999987</v>
      </c>
      <c r="K63" s="16">
        <f>N29</f>
        <v>0.84408315493953556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0.71062499999999995</v>
      </c>
      <c r="J64" s="11">
        <f>O17</f>
        <v>-1.7500000000000314E-2</v>
      </c>
      <c r="K64" s="16">
        <f>O29</f>
        <v>1.2320814649694207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25FA-6514-49DF-B980-72A7C263EE7A}">
  <dimension ref="A1:AJ247"/>
  <sheetViews>
    <sheetView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1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43531</v>
      </c>
      <c r="C3" s="29">
        <v>2.3275000000000001E-2</v>
      </c>
      <c r="D3" s="29">
        <v>0.14407500000000001</v>
      </c>
      <c r="E3" s="29">
        <v>0.20177500000000001</v>
      </c>
      <c r="F3" s="29">
        <v>0.16137499999999999</v>
      </c>
      <c r="G3" s="29">
        <v>0.174675</v>
      </c>
      <c r="H3" s="27"/>
      <c r="I3" s="63" t="s">
        <v>1</v>
      </c>
      <c r="J3" s="62">
        <f>B3</f>
        <v>43531</v>
      </c>
      <c r="K3" s="11">
        <f t="shared" ref="K3:O6" si="0">C21</f>
        <v>0.58187500000000003</v>
      </c>
      <c r="L3" s="11">
        <f t="shared" si="0"/>
        <v>3.6018750000000006</v>
      </c>
      <c r="M3" s="11">
        <f t="shared" si="0"/>
        <v>5.0443750000000005</v>
      </c>
      <c r="N3" s="11">
        <f t="shared" si="0"/>
        <v>4.0343749999999998</v>
      </c>
      <c r="O3" s="11">
        <f t="shared" si="0"/>
        <v>4.3668749999999994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2.2374999999999999E-2</v>
      </c>
      <c r="D4" s="29">
        <v>0.17307500000000001</v>
      </c>
      <c r="E4" s="29">
        <v>0.260575</v>
      </c>
      <c r="F4" s="29">
        <v>0.24047499999999999</v>
      </c>
      <c r="G4" s="29">
        <v>0.233075</v>
      </c>
      <c r="H4" s="27"/>
      <c r="I4" s="63"/>
      <c r="J4" s="62"/>
      <c r="K4" s="11">
        <f t="shared" si="0"/>
        <v>0.55937499999999996</v>
      </c>
      <c r="L4" s="11">
        <f t="shared" si="0"/>
        <v>4.3268750000000002</v>
      </c>
      <c r="M4" s="11">
        <f t="shared" si="0"/>
        <v>6.5143749999999994</v>
      </c>
      <c r="N4" s="11">
        <f t="shared" si="0"/>
        <v>6.0118749999999999</v>
      </c>
      <c r="O4" s="11">
        <f t="shared" si="0"/>
        <v>5.8268750000000002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2.9075E-2</v>
      </c>
      <c r="D5" s="29">
        <v>0.145375</v>
      </c>
      <c r="E5" s="29">
        <v>0.202875</v>
      </c>
      <c r="F5" s="29">
        <v>0.19537499999999999</v>
      </c>
      <c r="G5" s="29">
        <v>0.18327499999999999</v>
      </c>
      <c r="H5" s="27"/>
      <c r="I5" s="63"/>
      <c r="J5" s="62"/>
      <c r="K5" s="11">
        <f t="shared" si="0"/>
        <v>0.72687499999999994</v>
      </c>
      <c r="L5" s="11">
        <f t="shared" si="0"/>
        <v>3.6343749999999999</v>
      </c>
      <c r="M5" s="11">
        <f t="shared" si="0"/>
        <v>5.0718750000000004</v>
      </c>
      <c r="N5" s="11">
        <f t="shared" si="0"/>
        <v>4.8843750000000004</v>
      </c>
      <c r="O5" s="11">
        <f t="shared" si="0"/>
        <v>4.5818750000000001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2.4575E-2</v>
      </c>
      <c r="D6" s="38">
        <v>0.17677499999999999</v>
      </c>
      <c r="E6" s="38">
        <v>0.167575</v>
      </c>
      <c r="F6" s="38">
        <v>0.15897500000000001</v>
      </c>
      <c r="G6" s="38">
        <v>0.16817499999999999</v>
      </c>
      <c r="H6" s="27"/>
      <c r="I6" s="63"/>
      <c r="J6" s="62"/>
      <c r="K6" s="11">
        <f t="shared" si="0"/>
        <v>0.614375</v>
      </c>
      <c r="L6" s="11">
        <f t="shared" si="0"/>
        <v>4.4193749999999996</v>
      </c>
      <c r="M6" s="11">
        <f t="shared" si="0"/>
        <v>4.1893750000000001</v>
      </c>
      <c r="N6" s="11">
        <f t="shared" si="0"/>
        <v>3.9743749999999998</v>
      </c>
      <c r="O6" s="11">
        <f t="shared" si="0"/>
        <v>4.2043749999999998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1.3749999999999999E-3</v>
      </c>
      <c r="D7" s="44">
        <v>1.6750000000000001E-3</v>
      </c>
      <c r="E7" s="44">
        <v>2.7499999999999698E-4</v>
      </c>
      <c r="F7" s="44">
        <v>2.7499999999999698E-4</v>
      </c>
      <c r="G7" s="37">
        <v>-4.2499999999999499E-4</v>
      </c>
      <c r="H7" s="9"/>
      <c r="I7" s="64" t="s">
        <v>7</v>
      </c>
      <c r="J7" s="64"/>
      <c r="K7" s="48">
        <f>AVERAGE(K3:K6)</f>
        <v>0.62062499999999998</v>
      </c>
      <c r="L7" s="48">
        <f>AVERAGE(L3:L6)</f>
        <v>3.9956250000000004</v>
      </c>
      <c r="M7" s="48">
        <f>AVERAGE(M3:M6)</f>
        <v>5.2050000000000001</v>
      </c>
      <c r="N7" s="48">
        <f>AVERAGE(N3:N6)</f>
        <v>4.7262500000000003</v>
      </c>
      <c r="O7" s="48">
        <f>AVERAGE(O3:O6)</f>
        <v>4.7450000000000001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5.7500000000000595E-4</v>
      </c>
      <c r="D8" s="45">
        <v>1.175E-3</v>
      </c>
      <c r="E8" s="45">
        <v>1.3749999999999999E-3</v>
      </c>
      <c r="F8" s="45">
        <v>-1.9250000000000001E-3</v>
      </c>
      <c r="G8" s="29">
        <v>-7.2500000000000299E-4</v>
      </c>
      <c r="H8" s="9"/>
      <c r="I8" s="65" t="s">
        <v>4</v>
      </c>
      <c r="J8" s="65"/>
      <c r="K8" s="12">
        <f>STDEV(K3:K6)</f>
        <v>7.4344356432302625E-2</v>
      </c>
      <c r="L8" s="12">
        <f>STDEV(L3:L6)</f>
        <v>0.43773327114427396</v>
      </c>
      <c r="M8" s="12">
        <f>STDEV(M3:M6)</f>
        <v>0.96427514875164233</v>
      </c>
      <c r="N8" s="12">
        <f>STDEV(N3:N6)</f>
        <v>0.95251284986957663</v>
      </c>
      <c r="O8" s="12">
        <f>STDEV(O3:O6)</f>
        <v>0.73763522771534196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1.7500000000000799E-4</v>
      </c>
      <c r="D9" s="45">
        <v>1.7750000000000001E-3</v>
      </c>
      <c r="E9" s="45">
        <v>-2.1250000000000002E-3</v>
      </c>
      <c r="F9" s="45">
        <v>-1.32499999999999E-3</v>
      </c>
      <c r="G9" s="29">
        <v>-2.9250000000000001E-3</v>
      </c>
      <c r="H9" s="27"/>
      <c r="I9" s="65" t="s">
        <v>5</v>
      </c>
      <c r="J9" s="65"/>
      <c r="K9" s="12">
        <f>1.96*(K8)/SQRT(4)</f>
        <v>7.2857469303656566E-2</v>
      </c>
      <c r="L9" s="12">
        <f>1.96*(L8)/SQRT(4)</f>
        <v>0.42897860572138846</v>
      </c>
      <c r="M9" s="12">
        <f>1.96*(M8)/SQRT(4)</f>
        <v>0.94498964577660949</v>
      </c>
      <c r="N9" s="12">
        <f>1.96*(N8)/SQRT(4)</f>
        <v>0.93346259287218503</v>
      </c>
      <c r="O9" s="12">
        <f>1.96*(O8)/SQRT(4)</f>
        <v>0.72288252316103507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-5.2499999999999802E-4</v>
      </c>
      <c r="D10" s="45">
        <v>2.7750000000000001E-3</v>
      </c>
      <c r="E10" s="45">
        <v>-2.1250000000000002E-3</v>
      </c>
      <c r="F10" s="45">
        <v>-4.22499999999999E-3</v>
      </c>
      <c r="G10" s="29">
        <v>-3.0249999999999999E-3</v>
      </c>
      <c r="H10" s="27"/>
      <c r="I10" s="58" t="s">
        <v>23</v>
      </c>
      <c r="J10" s="59"/>
      <c r="K10" s="12">
        <f>((K8/K7)*100)</f>
        <v>11.978949676906767</v>
      </c>
      <c r="L10" s="12">
        <f>((L8/L7)*100)</f>
        <v>10.955314153462197</v>
      </c>
      <c r="M10" s="12">
        <f>((M8/M7)*100)</f>
        <v>18.525939457284192</v>
      </c>
      <c r="N10" s="12">
        <f>((N8/N7)*100)</f>
        <v>20.15367045479136</v>
      </c>
      <c r="O10" s="12">
        <f>((O8/O7)*100)</f>
        <v>15.545526400744825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2.4825E-2</v>
      </c>
      <c r="D11" s="47">
        <f>AVERAGE(D3:D6)</f>
        <v>0.15982500000000002</v>
      </c>
      <c r="E11" s="47">
        <f>AVERAGE(E3:E6)</f>
        <v>0.20820000000000002</v>
      </c>
      <c r="F11" s="47">
        <f>AVERAGE(F3:F6)</f>
        <v>0.18905</v>
      </c>
      <c r="G11" s="47">
        <f>AVERAGE(G3:G6)</f>
        <v>0.1898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2.9737742572921262E-3</v>
      </c>
      <c r="D12" s="13">
        <f>STDEV(D3:D6)</f>
        <v>1.7509330845770964E-2</v>
      </c>
      <c r="E12" s="13">
        <f>STDEV(E3:E6)</f>
        <v>3.8571005950065552E-2</v>
      </c>
      <c r="F12" s="13">
        <f>STDEV(F3:F6)</f>
        <v>3.8100513994783203E-2</v>
      </c>
      <c r="G12" s="13">
        <f>STDEV(G3:G6)</f>
        <v>2.9505409108613767E-2</v>
      </c>
      <c r="H12" s="27"/>
      <c r="I12" s="76" t="s">
        <v>8</v>
      </c>
      <c r="J12" s="71">
        <f>B3</f>
        <v>43531</v>
      </c>
      <c r="K12" s="11">
        <f t="shared" ref="K12:O13" si="1">C25</f>
        <v>3.4375000000000003E-2</v>
      </c>
      <c r="L12" s="11">
        <f t="shared" si="1"/>
        <v>4.1875000000000002E-2</v>
      </c>
      <c r="M12" s="11">
        <f t="shared" si="1"/>
        <v>6.8749999999999246E-3</v>
      </c>
      <c r="N12" s="11">
        <f t="shared" si="1"/>
        <v>6.8749999999999246E-3</v>
      </c>
      <c r="O12" s="11">
        <f t="shared" si="1"/>
        <v>-1.0624999999999874E-2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2.9142987721462836E-3</v>
      </c>
      <c r="D13" s="13">
        <f>1.96*(D12)/SQRT(4)</f>
        <v>1.7159144228855543E-2</v>
      </c>
      <c r="E13" s="13">
        <f>1.96*(E12)/SQRT(4)</f>
        <v>3.7799585831064242E-2</v>
      </c>
      <c r="F13" s="13">
        <f>1.96*(F12)/SQRT(4)</f>
        <v>3.733850371488754E-2</v>
      </c>
      <c r="G13" s="13">
        <f>1.96*(G12)/SQRT(4)</f>
        <v>2.8915300926441491E-2</v>
      </c>
      <c r="H13" s="27"/>
      <c r="I13" s="77"/>
      <c r="J13" s="72"/>
      <c r="K13" s="11">
        <f t="shared" si="1"/>
        <v>1.4375000000000148E-2</v>
      </c>
      <c r="L13" s="11">
        <f t="shared" si="1"/>
        <v>2.9375000000000002E-2</v>
      </c>
      <c r="M13" s="11">
        <f t="shared" si="1"/>
        <v>3.4375000000000003E-2</v>
      </c>
      <c r="N13" s="11">
        <f t="shared" si="1"/>
        <v>-4.8125000000000001E-2</v>
      </c>
      <c r="O13" s="11">
        <f t="shared" si="1"/>
        <v>-1.8125000000000075E-2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0.11978949676906853</v>
      </c>
      <c r="D14" s="13">
        <f>((D12/D11))</f>
        <v>0.10955314153462201</v>
      </c>
      <c r="E14" s="13">
        <f>((E12/E11))</f>
        <v>0.18525939457284124</v>
      </c>
      <c r="F14" s="13">
        <f>((F12/F11))</f>
        <v>0.20153670454791434</v>
      </c>
      <c r="G14" s="13">
        <f>((G12/G11))</f>
        <v>0.15545526400744872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11.978949676906852</v>
      </c>
      <c r="D15" s="13">
        <f>((D12/D11)*100)</f>
        <v>10.955314153462201</v>
      </c>
      <c r="E15" s="13">
        <f>((E12/E11)*100)</f>
        <v>18.525939457284125</v>
      </c>
      <c r="F15" s="13">
        <f>((F12/F11)*100)</f>
        <v>20.153670454791435</v>
      </c>
      <c r="G15" s="13">
        <f>((G12/G11)*100)</f>
        <v>15.545526400744873</v>
      </c>
      <c r="H15" s="27"/>
      <c r="I15" s="77"/>
      <c r="J15" s="72"/>
      <c r="K15" s="11">
        <f t="shared" ref="K15:O16" si="2">C27</f>
        <v>4.3750000000001999E-3</v>
      </c>
      <c r="L15" s="11">
        <f t="shared" si="2"/>
        <v>4.4375000000000005E-2</v>
      </c>
      <c r="M15" s="11">
        <f t="shared" si="2"/>
        <v>-5.3124999999999999E-2</v>
      </c>
      <c r="N15" s="11">
        <f t="shared" si="2"/>
        <v>-3.3124999999999752E-2</v>
      </c>
      <c r="O15" s="11">
        <f t="shared" si="2"/>
        <v>-7.3125000000000009E-2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86">
        <f>AVERAGE(C7:C10)</f>
        <v>4.0000000000000398E-4</v>
      </c>
      <c r="D16" s="47">
        <f>AVERAGE(D7:D10)</f>
        <v>1.8500000000000001E-3</v>
      </c>
      <c r="E16" s="47">
        <f>AVERAGE(E7:E10)</f>
        <v>-6.5000000000000084E-4</v>
      </c>
      <c r="F16" s="47">
        <f>AVERAGE(F7:F10)</f>
        <v>-1.7999999999999958E-3</v>
      </c>
      <c r="G16" s="47">
        <f>AVERAGE(G7:G10)</f>
        <v>-1.7749999999999995E-3</v>
      </c>
      <c r="H16" s="27"/>
      <c r="I16" s="78"/>
      <c r="J16" s="73"/>
      <c r="K16" s="11">
        <f t="shared" si="2"/>
        <v>-1.3124999999999951E-2</v>
      </c>
      <c r="L16" s="11">
        <f t="shared" si="2"/>
        <v>6.9374999999999992E-2</v>
      </c>
      <c r="M16" s="11">
        <f t="shared" si="2"/>
        <v>-5.3124999999999999E-2</v>
      </c>
      <c r="N16" s="11">
        <f t="shared" si="2"/>
        <v>-0.10562499999999975</v>
      </c>
      <c r="O16" s="11">
        <f t="shared" si="2"/>
        <v>-7.5624999999999998E-2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7.9320026895271848E-4</v>
      </c>
      <c r="D17" s="13">
        <f>STDEV(D7:D10)</f>
        <v>6.7019897542943665E-4</v>
      </c>
      <c r="E17" s="13">
        <f>STDEV(E7:E10)</f>
        <v>1.7613914953808533E-3</v>
      </c>
      <c r="F17" s="13">
        <f>STDEV(F7:F10)</f>
        <v>1.8643586922406632E-3</v>
      </c>
      <c r="G17" s="13">
        <f>STDEV(G7:G10)</f>
        <v>1.3916417163432079E-3</v>
      </c>
      <c r="H17" s="27"/>
      <c r="I17" s="67" t="s">
        <v>9</v>
      </c>
      <c r="J17" s="68"/>
      <c r="K17" s="48">
        <f>AVERAGE(K12:K16)</f>
        <v>1.0000000000000101E-2</v>
      </c>
      <c r="L17" s="48">
        <f>AVERAGE(L12:L16)</f>
        <v>4.6249999999999999E-2</v>
      </c>
      <c r="M17" s="48">
        <f>AVERAGE(M12:M16)</f>
        <v>-1.6250000000000018E-2</v>
      </c>
      <c r="N17" s="48">
        <f>AVERAGE(N12:N16)</f>
        <v>-4.4999999999999894E-2</v>
      </c>
      <c r="O17" s="48">
        <f>AVERAGE(O12:O16)</f>
        <v>-4.4374999999999991E-2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7.7733626357366409E-4</v>
      </c>
      <c r="D18" s="13">
        <f>1.96*(D17)/SQRT(4)</f>
        <v>6.5679499592084789E-4</v>
      </c>
      <c r="E18" s="13">
        <f>1.96*(E17)/SQRT(4)</f>
        <v>1.7261636654732362E-3</v>
      </c>
      <c r="F18" s="13">
        <f>1.96*(F17)/SQRT(4)</f>
        <v>1.8270715183958499E-3</v>
      </c>
      <c r="G18" s="13">
        <f>1.96*(G17)/SQRT(4)</f>
        <v>1.3638088820163438E-3</v>
      </c>
      <c r="H18" s="27"/>
      <c r="I18" s="58" t="s">
        <v>4</v>
      </c>
      <c r="J18" s="59"/>
      <c r="K18" s="12">
        <f>STDEV(K12:K16)</f>
        <v>1.9830006723817965E-2</v>
      </c>
      <c r="L18" s="12">
        <f>STDEV(L12:L16)</f>
        <v>1.6754974385735907E-2</v>
      </c>
      <c r="M18" s="12">
        <f>STDEV(M12:M16)</f>
        <v>4.403478738452133E-2</v>
      </c>
      <c r="N18" s="12">
        <f>STDEV(N12:N16)</f>
        <v>4.6608967306016581E-2</v>
      </c>
      <c r="O18" s="12">
        <f>STDEV(O12:O16)</f>
        <v>3.4791042908580198E-2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1.9830006723817766</v>
      </c>
      <c r="D19" s="13">
        <f>((D17/D16))</f>
        <v>0.3622697164483441</v>
      </c>
      <c r="E19" s="13">
        <f>((E17/E16))</f>
        <v>-2.7098330698166939</v>
      </c>
      <c r="F19" s="13">
        <f>((F17/F16))</f>
        <v>-1.0357548290225931</v>
      </c>
      <c r="G19" s="13">
        <f>((G17/G16))</f>
        <v>-0.78402350216518779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198.30006723817766</v>
      </c>
      <c r="D20" s="13">
        <f>((D17/D16)*100)</f>
        <v>36.226971644834407</v>
      </c>
      <c r="E20" s="13">
        <f>((E17/E16)*100)</f>
        <v>-270.98330698166939</v>
      </c>
      <c r="F20" s="13">
        <f>((F17/F16)*100)</f>
        <v>-103.57548290225931</v>
      </c>
      <c r="G20" s="13">
        <f>((G17/G16)*100)</f>
        <v>-78.402350216518784</v>
      </c>
      <c r="H20" s="27"/>
      <c r="I20" s="58" t="s">
        <v>5</v>
      </c>
      <c r="J20" s="59"/>
      <c r="K20" s="12">
        <f>1.96*(K18)/SQRT(4)</f>
        <v>1.9433406589341604E-2</v>
      </c>
      <c r="L20" s="12">
        <f>1.96*(L18)/SQRT(4)</f>
        <v>1.641987489802119E-2</v>
      </c>
      <c r="M20" s="12">
        <f>1.96*(M18)/SQRT(4)</f>
        <v>4.3154091636830906E-2</v>
      </c>
      <c r="N20" s="12">
        <f>1.96*(N18)/SQRT(4)</f>
        <v>4.5676787959896249E-2</v>
      </c>
      <c r="O20" s="12">
        <f>1.96*(O18)/SQRT(4)</f>
        <v>3.4095222050408595E-2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43531</v>
      </c>
      <c r="C21" s="14">
        <f t="shared" ref="C21:G28" si="3">(1000*C3/40)</f>
        <v>0.58187500000000003</v>
      </c>
      <c r="D21" s="14">
        <f t="shared" si="3"/>
        <v>3.6018750000000006</v>
      </c>
      <c r="E21" s="14">
        <f t="shared" si="3"/>
        <v>5.0443750000000005</v>
      </c>
      <c r="F21" s="14">
        <f t="shared" si="3"/>
        <v>4.0343749999999998</v>
      </c>
      <c r="G21" s="14">
        <f t="shared" si="3"/>
        <v>4.3668749999999994</v>
      </c>
      <c r="H21" s="27"/>
      <c r="I21" s="58" t="s">
        <v>24</v>
      </c>
      <c r="J21" s="59"/>
      <c r="K21" s="22">
        <f>((K18/K17))</f>
        <v>1.9830006723817766</v>
      </c>
      <c r="L21" s="22">
        <f>((L18/L17))</f>
        <v>0.36226971644834394</v>
      </c>
      <c r="M21" s="22">
        <f>((M18/M17))</f>
        <v>-2.7098330698166944</v>
      </c>
      <c r="N21" s="22">
        <f>((N18/N17))</f>
        <v>-1.0357548290225931</v>
      </c>
      <c r="O21" s="22">
        <f>((O18/O17))</f>
        <v>-0.78402350216518768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0.55937499999999996</v>
      </c>
      <c r="D22" s="14">
        <f t="shared" si="3"/>
        <v>4.3268750000000002</v>
      </c>
      <c r="E22" s="14">
        <f t="shared" si="3"/>
        <v>6.5143749999999994</v>
      </c>
      <c r="F22" s="14">
        <f t="shared" si="3"/>
        <v>6.0118749999999999</v>
      </c>
      <c r="G22" s="14">
        <f t="shared" si="3"/>
        <v>5.8268750000000002</v>
      </c>
      <c r="H22" s="27"/>
      <c r="I22" s="58" t="s">
        <v>23</v>
      </c>
      <c r="J22" s="59"/>
      <c r="K22" s="22">
        <f>((K18/K17)*100)</f>
        <v>198.30006723817766</v>
      </c>
      <c r="L22" s="22">
        <f>((L18/L17)*100)</f>
        <v>36.226971644834393</v>
      </c>
      <c r="M22" s="22">
        <f>((M18/M17)*100)</f>
        <v>-270.98330698166944</v>
      </c>
      <c r="N22" s="22">
        <f>((N18/N17)*100)</f>
        <v>-103.57548290225931</v>
      </c>
      <c r="O22" s="22">
        <f>((O18/O17)*100)</f>
        <v>-78.402350216518769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0.72687499999999994</v>
      </c>
      <c r="D23" s="14">
        <f t="shared" si="3"/>
        <v>3.6343749999999999</v>
      </c>
      <c r="E23" s="14">
        <f t="shared" si="3"/>
        <v>5.0718750000000004</v>
      </c>
      <c r="F23" s="14">
        <f t="shared" si="3"/>
        <v>4.8843750000000004</v>
      </c>
      <c r="G23" s="14">
        <f t="shared" si="3"/>
        <v>4.5818750000000001</v>
      </c>
      <c r="H23" s="27"/>
      <c r="P23" s="27"/>
      <c r="Q23" s="63" t="s">
        <v>8</v>
      </c>
      <c r="R23" s="62"/>
      <c r="S23" s="11"/>
      <c r="T23" s="40">
        <f>(L12/K12)*100</f>
        <v>121.81818181818183</v>
      </c>
      <c r="U23" s="40">
        <f>(M12/K12)*100</f>
        <v>19.99999999999978</v>
      </c>
      <c r="V23" s="40">
        <f>(N12/K12)*100</f>
        <v>19.99999999999978</v>
      </c>
      <c r="W23" s="40">
        <f>(O12/K12)*100</f>
        <v>-30.909090909090541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0.614375</v>
      </c>
      <c r="D24" s="14">
        <f t="shared" si="3"/>
        <v>4.4193749999999996</v>
      </c>
      <c r="E24" s="14">
        <f t="shared" si="3"/>
        <v>4.1893750000000001</v>
      </c>
      <c r="F24" s="14">
        <f t="shared" si="3"/>
        <v>3.9743749999999998</v>
      </c>
      <c r="G24" s="14">
        <f t="shared" si="3"/>
        <v>4.2043749999999998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204.3478260869544</v>
      </c>
      <c r="U24" s="40">
        <f>(M13/K13)*100</f>
        <v>239.13043478260624</v>
      </c>
      <c r="V24" s="40">
        <f>(N13/K13)*100</f>
        <v>-334.78260869564872</v>
      </c>
      <c r="W24" s="40">
        <f>(O13/K13)*100</f>
        <v>-126.08695652173836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3.4375000000000003E-2</v>
      </c>
      <c r="D25" s="14">
        <f t="shared" si="3"/>
        <v>4.1875000000000002E-2</v>
      </c>
      <c r="E25" s="14">
        <f t="shared" si="3"/>
        <v>6.8749999999999246E-3</v>
      </c>
      <c r="F25" s="14">
        <f t="shared" si="3"/>
        <v>6.8749999999999246E-3</v>
      </c>
      <c r="G25" s="14">
        <f t="shared" si="3"/>
        <v>-1.0624999999999874E-2</v>
      </c>
      <c r="H25" s="27"/>
      <c r="I25" s="69" t="s">
        <v>11</v>
      </c>
      <c r="J25" s="70">
        <f>B3</f>
        <v>43531</v>
      </c>
      <c r="K25" s="16">
        <f t="shared" ref="K25:O28" si="4">C48</f>
        <v>0.3865255481479879</v>
      </c>
      <c r="L25" s="16">
        <f t="shared" si="4"/>
        <v>1.9641064874669669</v>
      </c>
      <c r="M25" s="16">
        <f t="shared" si="4"/>
        <v>16.754284098294548</v>
      </c>
      <c r="N25" s="16">
        <f t="shared" si="4"/>
        <v>13.399690726612725</v>
      </c>
      <c r="O25" s="16">
        <f t="shared" si="4"/>
        <v>-9.3849731642162944</v>
      </c>
      <c r="P25" s="27"/>
      <c r="Q25" s="63"/>
      <c r="R25" s="62"/>
      <c r="S25" s="11"/>
      <c r="T25" s="40">
        <f>(L15/K15)*100</f>
        <v>1014.2857142856681</v>
      </c>
      <c r="U25" s="40">
        <f>(M15/K15)*100</f>
        <v>-1214.2857142856587</v>
      </c>
      <c r="V25" s="40">
        <f>(N15/K15)*100</f>
        <v>-757.14285714281687</v>
      </c>
      <c r="W25" s="40">
        <f>(O15/K15)*100</f>
        <v>-1671.4285714284952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1.4375000000000148E-2</v>
      </c>
      <c r="D26" s="14">
        <f t="shared" si="3"/>
        <v>2.9375000000000002E-2</v>
      </c>
      <c r="E26" s="14">
        <f t="shared" si="3"/>
        <v>3.4375000000000003E-2</v>
      </c>
      <c r="F26" s="14">
        <f t="shared" si="3"/>
        <v>-4.8125000000000001E-2</v>
      </c>
      <c r="G26" s="14">
        <f t="shared" si="3"/>
        <v>-1.8125000000000075E-2</v>
      </c>
      <c r="H26" s="27"/>
      <c r="I26" s="69"/>
      <c r="J26" s="70"/>
      <c r="K26" s="16">
        <f t="shared" si="4"/>
        <v>0.8885592914390561</v>
      </c>
      <c r="L26" s="16">
        <f t="shared" si="4"/>
        <v>3.3634709952823232</v>
      </c>
      <c r="M26" s="16">
        <f t="shared" si="4"/>
        <v>4.3273424149801043</v>
      </c>
      <c r="N26" s="16">
        <f t="shared" si="4"/>
        <v>-2.8525312625713486</v>
      </c>
      <c r="O26" s="16">
        <f t="shared" si="4"/>
        <v>-7.3408930958962264</v>
      </c>
      <c r="P26" s="27"/>
      <c r="Q26" s="63"/>
      <c r="R26" s="62"/>
      <c r="S26" s="11"/>
      <c r="T26" s="40">
        <f>(L16/K16)*100</f>
        <v>-528.57142857143049</v>
      </c>
      <c r="U26" s="40">
        <f>(M16/K16)*100</f>
        <v>404.76190476190624</v>
      </c>
      <c r="V26" s="40">
        <f>(N16/K16)*100</f>
        <v>804.76190476190584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4.3750000000001999E-3</v>
      </c>
      <c r="D27" s="14">
        <f t="shared" si="3"/>
        <v>4.4375000000000005E-2</v>
      </c>
      <c r="E27" s="14">
        <f t="shared" si="3"/>
        <v>-5.3124999999999999E-2</v>
      </c>
      <c r="F27" s="14">
        <f t="shared" si="3"/>
        <v>-3.3124999999999752E-2</v>
      </c>
      <c r="G27" s="14">
        <f t="shared" si="3"/>
        <v>-7.3125000000000009E-2</v>
      </c>
      <c r="H27" s="27"/>
      <c r="I27" s="69"/>
      <c r="J27" s="70"/>
      <c r="K27" s="16">
        <f t="shared" si="4"/>
        <v>3.7937865102478008</v>
      </c>
      <c r="L27" s="16">
        <f t="shared" si="4"/>
        <v>1.8701764487137897</v>
      </c>
      <c r="M27" s="16">
        <f t="shared" si="4"/>
        <v>-2.1800216753288777</v>
      </c>
      <c r="N27" s="16">
        <f t="shared" si="4"/>
        <v>-3.3670093778795409</v>
      </c>
      <c r="O27" s="16">
        <f t="shared" si="4"/>
        <v>-1.4307658674250596</v>
      </c>
      <c r="P27" s="27"/>
      <c r="Q27" s="64" t="s">
        <v>9</v>
      </c>
      <c r="R27" s="64"/>
      <c r="S27" s="47"/>
      <c r="T27" s="49">
        <f>AVERAGE(T23:T26)</f>
        <v>202.97007340484345</v>
      </c>
      <c r="U27" s="49">
        <f>AVERAGE(U23:U26)</f>
        <v>-137.59834368528664</v>
      </c>
      <c r="V27" s="49">
        <f>AVERAGE(V23:V26)</f>
        <v>-66.790890269139965</v>
      </c>
      <c r="W27" s="49">
        <f>AVERAGE(W23:W26)</f>
        <v>-609.47487295310805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-1.3124999999999951E-2</v>
      </c>
      <c r="D28" s="14">
        <f t="shared" si="3"/>
        <v>6.9374999999999992E-2</v>
      </c>
      <c r="E28" s="14">
        <f t="shared" si="3"/>
        <v>-5.3124999999999999E-2</v>
      </c>
      <c r="F28" s="14">
        <f t="shared" si="3"/>
        <v>-0.10562499999999975</v>
      </c>
      <c r="G28" s="14">
        <f t="shared" si="3"/>
        <v>-7.5624999999999998E-2</v>
      </c>
      <c r="H28" s="27"/>
      <c r="I28" s="69"/>
      <c r="J28" s="70"/>
      <c r="K28" s="16">
        <f t="shared" si="4"/>
        <v>-1.0688713498348446</v>
      </c>
      <c r="L28" s="16">
        <f t="shared" si="4"/>
        <v>1.4546183828537875</v>
      </c>
      <c r="M28" s="16">
        <f t="shared" si="4"/>
        <v>-1.800700590231604</v>
      </c>
      <c r="N28" s="16">
        <f t="shared" si="4"/>
        <v>-0.85919815072562022</v>
      </c>
      <c r="O28" s="16">
        <f t="shared" si="4"/>
        <v>-1.2694841140472193</v>
      </c>
      <c r="P28" s="27"/>
      <c r="Q28" s="65" t="s">
        <v>4</v>
      </c>
      <c r="R28" s="65"/>
      <c r="S28" s="13"/>
      <c r="T28" s="41">
        <f>STDEV(T23:T26)</f>
        <v>632.44856601468973</v>
      </c>
      <c r="U28" s="41">
        <f>STDEV(U23:U26)</f>
        <v>734.8859647510626</v>
      </c>
      <c r="V28" s="41">
        <f>STDEV(V23:V26)</f>
        <v>662.20397977050493</v>
      </c>
      <c r="W28" s="41">
        <f>STDEV(W23:W26)</f>
        <v>920.90930596058695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0.62062499999999998</v>
      </c>
      <c r="D29" s="47">
        <f>AVERAGE(D21:D24)</f>
        <v>3.9956250000000004</v>
      </c>
      <c r="E29" s="47">
        <f>AVERAGE(E21:E24)</f>
        <v>5.2050000000000001</v>
      </c>
      <c r="F29" s="47">
        <f>AVERAGE(F21:F24)</f>
        <v>4.7262500000000003</v>
      </c>
      <c r="G29" s="47">
        <f>AVERAGE(G21:G24)</f>
        <v>4.7450000000000001</v>
      </c>
      <c r="H29" s="27"/>
      <c r="I29" s="84" t="s">
        <v>11</v>
      </c>
      <c r="J29" s="84"/>
      <c r="K29" s="51">
        <f>AVERAGE(K25:K28)</f>
        <v>1.0000000000000002</v>
      </c>
      <c r="L29" s="51">
        <f>AVERAGE(L25:L28)</f>
        <v>2.1630930785792168</v>
      </c>
      <c r="M29" s="51">
        <f>AVERAGE(M25:M28)</f>
        <v>4.2752260619285432</v>
      </c>
      <c r="N29" s="51">
        <f>AVERAGE(N25:N28)</f>
        <v>1.5802379838590539</v>
      </c>
      <c r="O29" s="51">
        <f>AVERAGE(O25:O28)</f>
        <v>-4.8565290603962001</v>
      </c>
      <c r="P29" s="27"/>
      <c r="Q29" s="65" t="s">
        <v>5</v>
      </c>
      <c r="R29" s="65"/>
      <c r="S29" s="13"/>
      <c r="T29" s="41">
        <f>1.96*(T28)/SQRT(4)</f>
        <v>619.79959469439598</v>
      </c>
      <c r="U29" s="41">
        <f>1.96*(U28)/SQRT(4)</f>
        <v>720.18824545604139</v>
      </c>
      <c r="V29" s="41">
        <f>1.96*(V28)/SQRT(4)</f>
        <v>648.95990017509484</v>
      </c>
      <c r="W29" s="41">
        <f>1.96*(W28)/SQRT(4)</f>
        <v>902.49111984137517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7.4344356432302625E-2</v>
      </c>
      <c r="D30" s="13">
        <f>STDEV(D21:D24)</f>
        <v>0.43773327114427396</v>
      </c>
      <c r="E30" s="13">
        <f>STDEV(E21:E24)</f>
        <v>0.96427514875164233</v>
      </c>
      <c r="F30" s="13">
        <f>STDEV(F21:F24)</f>
        <v>0.95251284986957663</v>
      </c>
      <c r="G30" s="13">
        <f>STDEV(G21:G24)</f>
        <v>0.73763522771534196</v>
      </c>
      <c r="H30" s="27"/>
      <c r="I30" s="82" t="s">
        <v>4</v>
      </c>
      <c r="J30" s="82"/>
      <c r="K30" s="17">
        <f>STDEV(K25:K28)</f>
        <v>2.0391372082010344</v>
      </c>
      <c r="L30" s="17">
        <f>STDEV(L25:L28)</f>
        <v>0.83030904946811257</v>
      </c>
      <c r="M30" s="17">
        <f>STDEV(M25:M28)</f>
        <v>8.8377356379909031</v>
      </c>
      <c r="N30" s="17">
        <f>STDEV(N25:N28)</f>
        <v>7.9535109950099683</v>
      </c>
      <c r="O30" s="17">
        <f>STDEV(O25:O28)</f>
        <v>4.1344735885701551</v>
      </c>
      <c r="P30" s="27"/>
      <c r="Q30" s="58" t="s">
        <v>23</v>
      </c>
      <c r="R30" s="83"/>
      <c r="S30" s="12"/>
      <c r="T30" s="46">
        <f>((T28/T27)*100)</f>
        <v>311.59695387861927</v>
      </c>
      <c r="U30" s="46">
        <f>((U28/U27)*100)</f>
        <v>-534.08053110863409</v>
      </c>
      <c r="V30" s="46">
        <f>((V28/V27)*100)</f>
        <v>-991.45853139865903</v>
      </c>
      <c r="W30" s="46">
        <f>((W28/W27)*100)</f>
        <v>-151.09881421336956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7.2857469303656566E-2</v>
      </c>
      <c r="D31" s="13">
        <f>1.96*(D30)/SQRT(4)</f>
        <v>0.42897860572138846</v>
      </c>
      <c r="E31" s="13">
        <f>1.96*(E30)/SQRT(4)</f>
        <v>0.94498964577660949</v>
      </c>
      <c r="F31" s="13">
        <f>1.96*(F30)/SQRT(4)</f>
        <v>0.93346259287218503</v>
      </c>
      <c r="G31" s="13">
        <f>1.96*(G30)/SQRT(4)</f>
        <v>0.72288252316103507</v>
      </c>
      <c r="H31" s="27"/>
      <c r="I31" s="82" t="s">
        <v>5</v>
      </c>
      <c r="J31" s="82"/>
      <c r="K31" s="17">
        <f>1.96*(K30)/SQRT(4)</f>
        <v>1.9983544640370137</v>
      </c>
      <c r="L31" s="17">
        <f>1.96*(L30)/SQRT(4)</f>
        <v>0.81370286847875029</v>
      </c>
      <c r="M31" s="17">
        <f>1.96*(M30)/SQRT(4)</f>
        <v>8.660980925231085</v>
      </c>
      <c r="N31" s="17">
        <f>1.96*(N30)/SQRT(4)</f>
        <v>7.7944407751097691</v>
      </c>
      <c r="O31" s="17">
        <f>1.96*(O30)/SQRT(4)</f>
        <v>4.0517841167987516</v>
      </c>
      <c r="P31" s="27"/>
      <c r="Q31" s="58" t="s">
        <v>23</v>
      </c>
      <c r="R31" s="83"/>
      <c r="S31" s="12"/>
      <c r="T31" s="85">
        <f>((T28/T27))</f>
        <v>3.1159695387861928</v>
      </c>
      <c r="U31" s="85">
        <f>((U28/U27))</f>
        <v>-5.3408053110863412</v>
      </c>
      <c r="V31" s="85">
        <f>((V28/V27))</f>
        <v>-9.9145853139865903</v>
      </c>
      <c r="W31" s="85">
        <f>((W28/W27))</f>
        <v>-1.5109881421336957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0.11978949676906768</v>
      </c>
      <c r="D32" s="13">
        <f>((D30/D29))</f>
        <v>0.10955314153462196</v>
      </c>
      <c r="E32" s="13">
        <f>((E30/E29))</f>
        <v>0.18525939457284193</v>
      </c>
      <c r="F32" s="13">
        <f>((F30/F29))</f>
        <v>0.20153670454791359</v>
      </c>
      <c r="G32" s="13">
        <f>((G30/G29))</f>
        <v>0.15545526400744825</v>
      </c>
      <c r="H32" s="27"/>
      <c r="I32" s="58" t="s">
        <v>23</v>
      </c>
      <c r="J32" s="59"/>
      <c r="K32" s="17">
        <f>((K30/K29))</f>
        <v>2.0391372082010339</v>
      </c>
      <c r="L32" s="17">
        <f>((L30/L29)*100)</f>
        <v>38.385266805693078</v>
      </c>
      <c r="M32" s="17">
        <f>((M30/M29)*100)</f>
        <v>206.71972686291645</v>
      </c>
      <c r="N32" s="17">
        <f>((N30/N29)*100)</f>
        <v>503.31096178228341</v>
      </c>
      <c r="O32" s="17">
        <f>((O30/O29)*100)</f>
        <v>-85.132273217219478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11.978949676906767</v>
      </c>
      <c r="D33" s="13">
        <f>((D30/D29)*100)</f>
        <v>10.955314153462197</v>
      </c>
      <c r="E33" s="13">
        <f>((E30/E29)*100)</f>
        <v>18.525939457284192</v>
      </c>
      <c r="F33" s="13">
        <f>((F30/F29)*100)</f>
        <v>20.15367045479136</v>
      </c>
      <c r="G33" s="13">
        <f>((G30/G29)*100)</f>
        <v>15.545526400744825</v>
      </c>
      <c r="H33" s="27"/>
      <c r="I33" s="58" t="s">
        <v>24</v>
      </c>
      <c r="J33" s="59"/>
      <c r="K33" s="17">
        <f>((K30/K29)*100)</f>
        <v>203.91372082010341</v>
      </c>
      <c r="L33" s="17">
        <f>((L30/L29))</f>
        <v>0.38385266805693075</v>
      </c>
      <c r="M33" s="17">
        <f>((M30/M29))</f>
        <v>2.0671972686291644</v>
      </c>
      <c r="N33" s="17">
        <f>((N30/N29))</f>
        <v>5.0331096178228343</v>
      </c>
      <c r="O33" s="17">
        <f>((O30/O29))</f>
        <v>-0.85132273217219478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1.0000000000000101E-2</v>
      </c>
      <c r="D34" s="47">
        <f>AVERAGE(D25:D28)</f>
        <v>4.6249999999999999E-2</v>
      </c>
      <c r="E34" s="47">
        <f>AVERAGE(E25:E28)</f>
        <v>-1.6250000000000018E-2</v>
      </c>
      <c r="F34" s="47">
        <f>AVERAGE(F25:F28)</f>
        <v>-4.4999999999999894E-2</v>
      </c>
      <c r="G34" s="47">
        <f>AVERAGE(G25:G28)</f>
        <v>-4.4374999999999991E-2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1.9830006723817965E-2</v>
      </c>
      <c r="D35" s="13">
        <f>STDEV(D25:D28)</f>
        <v>1.6754974385735907E-2</v>
      </c>
      <c r="E35" s="13">
        <f>STDEV(E25:E28)</f>
        <v>4.403478738452133E-2</v>
      </c>
      <c r="F35" s="13">
        <f>STDEV(F25:F28)</f>
        <v>4.6608967306016581E-2</v>
      </c>
      <c r="G35" s="13">
        <f>STDEV(G25:G28)</f>
        <v>3.4791042908580198E-2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1.9433406589341604E-2</v>
      </c>
      <c r="D36" s="13">
        <f>1.96*(D35)/SQRT(4)</f>
        <v>1.641987489802119E-2</v>
      </c>
      <c r="E36" s="13">
        <f>1.96*(E35)/SQRT(4)</f>
        <v>4.3154091636830906E-2</v>
      </c>
      <c r="F36" s="13">
        <f>1.96*(F35)/SQRT(4)</f>
        <v>4.5676787959896249E-2</v>
      </c>
      <c r="G36" s="13">
        <f>1.96*(G35)/SQRT(4)</f>
        <v>3.4095222050408595E-2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1.9830006723817766</v>
      </c>
      <c r="D37" s="13">
        <f>((D35/D34))</f>
        <v>0.36226971644834394</v>
      </c>
      <c r="E37" s="13">
        <f>((E35/E34))</f>
        <v>-2.7098330698166944</v>
      </c>
      <c r="F37" s="13">
        <f>((F35/F34))</f>
        <v>-1.0357548290225931</v>
      </c>
      <c r="G37" s="13">
        <f>((G35/G34))</f>
        <v>-0.78402350216518768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198.30006723817766</v>
      </c>
      <c r="D38" s="13">
        <f>((D35/D34)*100)</f>
        <v>36.226971644834393</v>
      </c>
      <c r="E38" s="13">
        <f>((E35/E34)*100)</f>
        <v>-270.98330698166944</v>
      </c>
      <c r="F38" s="13">
        <f>((F35/F34)*100)</f>
        <v>-103.57548290225931</v>
      </c>
      <c r="G38" s="13">
        <f>((G35/G34)*100)</f>
        <v>-78.402350216518769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43531</v>
      </c>
      <c r="C39" s="18">
        <f t="shared" ref="C39:G42" si="5">(C21/C25)</f>
        <v>16.927272727272726</v>
      </c>
      <c r="D39" s="18">
        <f t="shared" si="5"/>
        <v>86.014925373134332</v>
      </c>
      <c r="E39" s="18">
        <f t="shared" si="5"/>
        <v>733.72727272728082</v>
      </c>
      <c r="F39" s="18">
        <f t="shared" si="5"/>
        <v>586.81818181818824</v>
      </c>
      <c r="G39" s="18">
        <f t="shared" si="5"/>
        <v>-411.00000000000483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38.913043478260462</v>
      </c>
      <c r="D40" s="18">
        <f t="shared" si="5"/>
        <v>147.29787234042553</v>
      </c>
      <c r="E40" s="18">
        <f t="shared" si="5"/>
        <v>189.50909090909087</v>
      </c>
      <c r="F40" s="18">
        <f t="shared" si="5"/>
        <v>-124.92207792207792</v>
      </c>
      <c r="G40" s="18">
        <f t="shared" si="5"/>
        <v>-321.48275862068834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166.14285714284955</v>
      </c>
      <c r="D41" s="18">
        <f t="shared" si="5"/>
        <v>81.90140845070421</v>
      </c>
      <c r="E41" s="18">
        <f t="shared" si="5"/>
        <v>-95.47058823529413</v>
      </c>
      <c r="F41" s="18">
        <f t="shared" si="5"/>
        <v>-147.45283018868037</v>
      </c>
      <c r="G41" s="18">
        <f t="shared" si="5"/>
        <v>-62.658119658119652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-46.809523809523988</v>
      </c>
      <c r="D42" s="18">
        <f t="shared" si="5"/>
        <v>63.702702702702702</v>
      </c>
      <c r="E42" s="18">
        <f t="shared" si="5"/>
        <v>-78.858823529411765</v>
      </c>
      <c r="F42" s="18">
        <f t="shared" si="5"/>
        <v>-37.627218934911333</v>
      </c>
      <c r="G42" s="18">
        <f t="shared" si="5"/>
        <v>-55.595041322314046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43.793412384714685</v>
      </c>
      <c r="D43" s="50">
        <f>AVERAGE(D39:D42)</f>
        <v>94.729227216741691</v>
      </c>
      <c r="E43" s="50">
        <f>AVERAGE(E39:E42)</f>
        <v>187.22673796791645</v>
      </c>
      <c r="F43" s="50">
        <f>AVERAGE(F39:F42)</f>
        <v>69.204013693129653</v>
      </c>
      <c r="G43" s="50">
        <f>AVERAGE(G39:G42)</f>
        <v>-212.68397990028171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89.300776667763714</v>
      </c>
      <c r="D44" s="19">
        <f>STDEV(D39:D42)</f>
        <v>36.362066610117552</v>
      </c>
      <c r="E44" s="19">
        <f>STDEV(E39:E42)</f>
        <v>387.0346013416252</v>
      </c>
      <c r="F44" s="19">
        <f>STDEV(F39:F42)</f>
        <v>348.31138691083396</v>
      </c>
      <c r="G44" s="19">
        <f>STDEV(G39:G42)</f>
        <v>181.06270685796397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87.514761134408431</v>
      </c>
      <c r="D45" s="19">
        <f>1.96*(D44)/SQRT(4)</f>
        <v>35.634825277915198</v>
      </c>
      <c r="E45" s="19">
        <f>1.96*(E44)/SQRT(4)</f>
        <v>379.2939093147927</v>
      </c>
      <c r="F45" s="19">
        <f>1.96*(F44)/SQRT(4)</f>
        <v>341.34515917261729</v>
      </c>
      <c r="G45" s="19">
        <f>1.96*(G44)/SQRT(4)</f>
        <v>177.4414527208047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2.0391372082010344</v>
      </c>
      <c r="D46" s="19">
        <f>((D44/D43))</f>
        <v>0.38385266805693108</v>
      </c>
      <c r="E46" s="19">
        <f>((E44/E43))</f>
        <v>2.0671972686291649</v>
      </c>
      <c r="F46" s="19">
        <f>((F44/F43))</f>
        <v>5.0331096178228343</v>
      </c>
      <c r="G46" s="19">
        <f>((G44/G43))</f>
        <v>-0.85132273217219467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203.91372082010344</v>
      </c>
      <c r="D47" s="19">
        <f>((D44/D43)*100)</f>
        <v>38.385266805693107</v>
      </c>
      <c r="E47" s="19">
        <f>((E44/E43)*100)</f>
        <v>206.71972686291647</v>
      </c>
      <c r="F47" s="19">
        <f>((F44/F43)*100)</f>
        <v>503.31096178228341</v>
      </c>
      <c r="G47" s="19">
        <f>((G44/G43)*100)</f>
        <v>-85.132273217219463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43531</v>
      </c>
      <c r="C48" s="18">
        <f t="shared" ref="C48:G51" si="6">(C39/$C$43)</f>
        <v>0.3865255481479879</v>
      </c>
      <c r="D48" s="18">
        <f t="shared" si="6"/>
        <v>1.9641064874669669</v>
      </c>
      <c r="E48" s="18">
        <f t="shared" si="6"/>
        <v>16.754284098294548</v>
      </c>
      <c r="F48" s="18">
        <f t="shared" si="6"/>
        <v>13.399690726612725</v>
      </c>
      <c r="G48" s="18">
        <f t="shared" si="6"/>
        <v>-9.3849731642162944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0.8885592914390561</v>
      </c>
      <c r="D49" s="18">
        <f t="shared" si="6"/>
        <v>3.3634709952823232</v>
      </c>
      <c r="E49" s="18">
        <f t="shared" si="6"/>
        <v>4.3273424149801043</v>
      </c>
      <c r="F49" s="18">
        <f t="shared" si="6"/>
        <v>-2.8525312625713486</v>
      </c>
      <c r="G49" s="18">
        <f t="shared" si="6"/>
        <v>-7.3408930958962264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3.7937865102478008</v>
      </c>
      <c r="D50" s="18">
        <f t="shared" si="6"/>
        <v>1.8701764487137897</v>
      </c>
      <c r="E50" s="18">
        <f t="shared" si="6"/>
        <v>-2.1800216753288777</v>
      </c>
      <c r="F50" s="18">
        <f t="shared" si="6"/>
        <v>-3.3670093778795409</v>
      </c>
      <c r="G50" s="18">
        <f t="shared" si="6"/>
        <v>-1.4307658674250596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-1.0688713498348446</v>
      </c>
      <c r="D51" s="18">
        <f t="shared" si="6"/>
        <v>1.4546183828537875</v>
      </c>
      <c r="E51" s="18">
        <f t="shared" si="6"/>
        <v>-1.800700590231604</v>
      </c>
      <c r="F51" s="18">
        <f t="shared" si="6"/>
        <v>-0.85919815072562022</v>
      </c>
      <c r="G51" s="18">
        <f t="shared" si="6"/>
        <v>-1.2694841140472193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1.0000000000000002</v>
      </c>
      <c r="D52" s="50">
        <f>AVERAGE(D48:D51)</f>
        <v>2.1630930785792168</v>
      </c>
      <c r="E52" s="50">
        <f>AVERAGE(E48:E51)</f>
        <v>4.2752260619285432</v>
      </c>
      <c r="F52" s="50">
        <f>AVERAGE(F48:F51)</f>
        <v>1.5802379838590539</v>
      </c>
      <c r="G52" s="50">
        <f>AVERAGE(G48:G51)</f>
        <v>-4.8565290603962001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2.0391372082010344</v>
      </c>
      <c r="D53" s="19">
        <f>STDEV(D48:D51)</f>
        <v>0.83030904946811257</v>
      </c>
      <c r="E53" s="19">
        <f>STDEV(E48:E51)</f>
        <v>8.8377356379909031</v>
      </c>
      <c r="F53" s="19">
        <f>STDEV(F48:F51)</f>
        <v>7.9535109950099683</v>
      </c>
      <c r="G53" s="19">
        <f>STDEV(G48:G51)</f>
        <v>4.1344735885701551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1.9983544640370137</v>
      </c>
      <c r="D54" s="19">
        <f>1.96*(D53)/SQRT(4)</f>
        <v>0.81370286847875029</v>
      </c>
      <c r="E54" s="19">
        <f>1.96*(E53)/SQRT(4)</f>
        <v>8.660980925231085</v>
      </c>
      <c r="F54" s="19">
        <f>1.96*(F53)/SQRT(4)</f>
        <v>7.7944407751097691</v>
      </c>
      <c r="G54" s="19">
        <f>1.96*(G53)/SQRT(4)</f>
        <v>4.0517841167987516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2.0391372082010339</v>
      </c>
      <c r="D55" s="22">
        <f>((D53/D52))</f>
        <v>0.38385266805693075</v>
      </c>
      <c r="E55" s="22">
        <f>((E53/E52))</f>
        <v>2.0671972686291644</v>
      </c>
      <c r="F55" s="22">
        <f>((F53/F52))</f>
        <v>5.0331096178228343</v>
      </c>
      <c r="G55" s="22">
        <f>((G53/G52))</f>
        <v>-0.85132273217219478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203.91372082010341</v>
      </c>
      <c r="D56" s="22">
        <f>((D53/D52)*100)</f>
        <v>38.385266805693078</v>
      </c>
      <c r="E56" s="22">
        <f>((E53/E52)*100)</f>
        <v>206.71972686291645</v>
      </c>
      <c r="F56" s="22">
        <f>((F53/F52)*100)</f>
        <v>503.31096178228341</v>
      </c>
      <c r="G56" s="22">
        <f>((G53/G52)*100)</f>
        <v>-85.132273217219478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0.62062499999999998</v>
      </c>
      <c r="J60" s="11">
        <f>K17</f>
        <v>1.0000000000000101E-2</v>
      </c>
      <c r="K60" s="16">
        <f>K29</f>
        <v>1.0000000000000002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3.9956250000000004</v>
      </c>
      <c r="J61" s="11">
        <f>L17</f>
        <v>4.6249999999999999E-2</v>
      </c>
      <c r="K61" s="16">
        <f>L29</f>
        <v>2.1630930785792168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5.2050000000000001</v>
      </c>
      <c r="J62" s="11">
        <f>M17</f>
        <v>-1.6250000000000018E-2</v>
      </c>
      <c r="K62" s="33">
        <f>M29</f>
        <v>4.2752260619285432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4.7262500000000003</v>
      </c>
      <c r="J63" s="11">
        <f>N17</f>
        <v>-4.4999999999999894E-2</v>
      </c>
      <c r="K63" s="16">
        <f>N29</f>
        <v>1.5802379838590539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4.7450000000000001</v>
      </c>
      <c r="J64" s="11">
        <f>O17</f>
        <v>-4.4374999999999991E-2</v>
      </c>
      <c r="K64" s="16">
        <f>O29</f>
        <v>-4.8565290603962001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3CB5-2346-483C-A0D3-9DC3DCE03DCD}">
  <dimension ref="A1:AJ247"/>
  <sheetViews>
    <sheetView zoomScale="70" zoomScaleNormal="70" workbookViewId="0">
      <selection activeCell="A11" sqref="A11:B11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0" max="10" width="11.8554687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74" t="s">
        <v>18</v>
      </c>
      <c r="B1" s="75"/>
      <c r="C1" s="35"/>
      <c r="D1" s="79" t="s">
        <v>20</v>
      </c>
      <c r="E1" s="80"/>
      <c r="F1" s="80"/>
      <c r="G1" s="81"/>
      <c r="H1" s="27"/>
      <c r="I1" s="27"/>
      <c r="J1" s="27"/>
      <c r="K1" s="9"/>
      <c r="L1" s="9"/>
      <c r="M1" s="9"/>
      <c r="N1" s="9"/>
      <c r="O1" s="9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x14ac:dyDescent="0.2">
      <c r="A2" s="28"/>
      <c r="B2" s="54"/>
      <c r="C2" s="10" t="s">
        <v>22</v>
      </c>
      <c r="D2" s="36">
        <v>10</v>
      </c>
      <c r="E2" s="36">
        <v>20</v>
      </c>
      <c r="F2" s="36">
        <v>30</v>
      </c>
      <c r="G2" s="36">
        <v>40</v>
      </c>
      <c r="H2" s="27"/>
      <c r="I2" s="28"/>
      <c r="J2" s="54"/>
      <c r="K2" s="10" t="s">
        <v>21</v>
      </c>
      <c r="L2" s="36">
        <v>10</v>
      </c>
      <c r="M2" s="36">
        <v>20</v>
      </c>
      <c r="N2" s="36">
        <v>30</v>
      </c>
      <c r="O2" s="36">
        <v>40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">
      <c r="A3" s="63" t="s">
        <v>0</v>
      </c>
      <c r="B3" s="62">
        <v>43595</v>
      </c>
      <c r="C3" s="29">
        <v>2.1100000000000001E-2</v>
      </c>
      <c r="D3" s="29">
        <v>0.1981</v>
      </c>
      <c r="E3" s="29">
        <v>0.2452</v>
      </c>
      <c r="F3" s="29">
        <v>0.24030000000000001</v>
      </c>
      <c r="G3" s="29">
        <v>0.27089999999999997</v>
      </c>
      <c r="H3" s="27"/>
      <c r="I3" s="63" t="s">
        <v>1</v>
      </c>
      <c r="J3" s="62">
        <f>B3</f>
        <v>43595</v>
      </c>
      <c r="K3" s="11">
        <f t="shared" ref="K3:O6" si="0">C21</f>
        <v>0.52750000000000008</v>
      </c>
      <c r="L3" s="11">
        <f t="shared" si="0"/>
        <v>4.9524999999999997</v>
      </c>
      <c r="M3" s="11">
        <f t="shared" si="0"/>
        <v>6.13</v>
      </c>
      <c r="N3" s="11">
        <f t="shared" si="0"/>
        <v>6.0075000000000003</v>
      </c>
      <c r="O3" s="11">
        <f t="shared" si="0"/>
        <v>6.7724999999999991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36" x14ac:dyDescent="0.2">
      <c r="A4" s="63"/>
      <c r="B4" s="62"/>
      <c r="C4" s="29">
        <v>2.9499999999999998E-2</v>
      </c>
      <c r="D4" s="29">
        <v>0.19789999999999999</v>
      </c>
      <c r="E4" s="29">
        <v>0.27729999999999999</v>
      </c>
      <c r="F4" s="29">
        <v>0.27750000000000002</v>
      </c>
      <c r="G4" s="29">
        <v>0.3352</v>
      </c>
      <c r="H4" s="27"/>
      <c r="I4" s="63"/>
      <c r="J4" s="62"/>
      <c r="K4" s="11">
        <f t="shared" si="0"/>
        <v>0.73750000000000004</v>
      </c>
      <c r="L4" s="11">
        <f t="shared" si="0"/>
        <v>4.9474999999999998</v>
      </c>
      <c r="M4" s="11">
        <f t="shared" si="0"/>
        <v>6.9325000000000001</v>
      </c>
      <c r="N4" s="11">
        <f t="shared" si="0"/>
        <v>6.9375</v>
      </c>
      <c r="O4" s="11">
        <f t="shared" si="0"/>
        <v>8.379999999999999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</row>
    <row r="5" spans="1:36" x14ac:dyDescent="0.2">
      <c r="A5" s="63"/>
      <c r="B5" s="62"/>
      <c r="C5" s="29">
        <v>2.1600000000000001E-2</v>
      </c>
      <c r="D5" s="29">
        <v>0.22950000000000001</v>
      </c>
      <c r="E5" s="29">
        <v>0.21290000000000001</v>
      </c>
      <c r="F5" s="29">
        <v>0.31380000000000002</v>
      </c>
      <c r="G5" s="29">
        <v>0.26650000000000001</v>
      </c>
      <c r="H5" s="27"/>
      <c r="I5" s="63"/>
      <c r="J5" s="62"/>
      <c r="K5" s="11">
        <f t="shared" si="0"/>
        <v>0.54</v>
      </c>
      <c r="L5" s="11">
        <f t="shared" si="0"/>
        <v>5.7374999999999998</v>
      </c>
      <c r="M5" s="11">
        <f t="shared" si="0"/>
        <v>5.3224999999999998</v>
      </c>
      <c r="N5" s="11">
        <f t="shared" si="0"/>
        <v>7.8450000000000006</v>
      </c>
      <c r="O5" s="11">
        <f t="shared" si="0"/>
        <v>6.6624999999999996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ht="13.5" thickBot="1" x14ac:dyDescent="0.25">
      <c r="A6" s="63"/>
      <c r="B6" s="62"/>
      <c r="C6" s="38">
        <v>2.3800000000000002E-2</v>
      </c>
      <c r="D6" s="38">
        <v>0.21859999999999999</v>
      </c>
      <c r="E6" s="38">
        <v>0.21679999999999999</v>
      </c>
      <c r="F6" s="38">
        <v>0.2702</v>
      </c>
      <c r="G6" s="38">
        <v>0.30399999999999999</v>
      </c>
      <c r="H6" s="27"/>
      <c r="I6" s="63"/>
      <c r="J6" s="62"/>
      <c r="K6" s="11">
        <f t="shared" si="0"/>
        <v>0.59499999999999997</v>
      </c>
      <c r="L6" s="11">
        <f t="shared" si="0"/>
        <v>5.4649999999999999</v>
      </c>
      <c r="M6" s="11">
        <f t="shared" si="0"/>
        <v>5.42</v>
      </c>
      <c r="N6" s="11">
        <f t="shared" si="0"/>
        <v>6.7549999999999999</v>
      </c>
      <c r="O6" s="11">
        <f t="shared" si="0"/>
        <v>7.6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</row>
    <row r="7" spans="1:36" x14ac:dyDescent="0.2">
      <c r="A7" s="63" t="s">
        <v>2</v>
      </c>
      <c r="B7" s="62"/>
      <c r="C7" s="44">
        <v>8.3749999999999901E-3</v>
      </c>
      <c r="D7" s="44">
        <v>5.0749999999999997E-3</v>
      </c>
      <c r="E7" s="44">
        <v>7.5750000000000001E-3</v>
      </c>
      <c r="F7" s="44">
        <v>7.9975000000000004E-2</v>
      </c>
      <c r="G7" s="37">
        <v>1.3749999999999999E-3</v>
      </c>
      <c r="H7" s="9"/>
      <c r="I7" s="64" t="s">
        <v>7</v>
      </c>
      <c r="J7" s="64"/>
      <c r="K7" s="48">
        <f>AVERAGE(K3:K6)</f>
        <v>0.60000000000000009</v>
      </c>
      <c r="L7" s="48">
        <f>AVERAGE(L3:L6)</f>
        <v>5.2756249999999998</v>
      </c>
      <c r="M7" s="48">
        <f>AVERAGE(M3:M6)</f>
        <v>5.9512499999999999</v>
      </c>
      <c r="N7" s="48">
        <f>AVERAGE(N3:N6)</f>
        <v>6.8862499999999995</v>
      </c>
      <c r="O7" s="48">
        <f>AVERAGE(O3:O6)</f>
        <v>7.3537499999999998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2">
      <c r="A8" s="63"/>
      <c r="B8" s="62"/>
      <c r="C8" s="45">
        <v>-2.6250000000000002E-3</v>
      </c>
      <c r="D8" s="45">
        <v>4.2750000000000002E-3</v>
      </c>
      <c r="E8" s="45">
        <v>5.8750000000000104E-3</v>
      </c>
      <c r="F8" s="45">
        <v>-3.8249999999999998E-3</v>
      </c>
      <c r="G8" s="29">
        <v>-2.1250000000000002E-3</v>
      </c>
      <c r="H8" s="9"/>
      <c r="I8" s="65" t="s">
        <v>4</v>
      </c>
      <c r="J8" s="65"/>
      <c r="K8" s="12">
        <f>STDEV(K3:K6)</f>
        <v>9.6241882774600537E-2</v>
      </c>
      <c r="L8" s="12">
        <f>STDEV(L3:L6)</f>
        <v>0.39211698403240164</v>
      </c>
      <c r="M8" s="12">
        <f>STDEV(M3:M6)</f>
        <v>0.74662713809058379</v>
      </c>
      <c r="N8" s="12">
        <f>STDEV(N3:N6)</f>
        <v>0.755260716574085</v>
      </c>
      <c r="O8" s="12">
        <f>STDEV(O3:O6)</f>
        <v>0.8019780233896685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2">
      <c r="A9" s="63"/>
      <c r="B9" s="62"/>
      <c r="C9" s="45">
        <v>-2.225E-3</v>
      </c>
      <c r="D9" s="45">
        <v>-1.6249999999999999E-3</v>
      </c>
      <c r="E9" s="45">
        <v>8.2749999999999994E-3</v>
      </c>
      <c r="F9" s="45">
        <v>-1.5250000000000001E-3</v>
      </c>
      <c r="G9" s="29">
        <v>5.2750000000000002E-3</v>
      </c>
      <c r="H9" s="27"/>
      <c r="I9" s="65" t="s">
        <v>5</v>
      </c>
      <c r="J9" s="65"/>
      <c r="K9" s="12">
        <f>1.96*(K8)/SQRT(4)</f>
        <v>9.4317045119108531E-2</v>
      </c>
      <c r="L9" s="12">
        <f>1.96*(L8)/SQRT(4)</f>
        <v>0.38427464435175362</v>
      </c>
      <c r="M9" s="12">
        <f>1.96*(M8)/SQRT(4)</f>
        <v>0.73169459532877212</v>
      </c>
      <c r="N9" s="12">
        <f>1.96*(N8)/SQRT(4)</f>
        <v>0.74015550224260329</v>
      </c>
      <c r="O9" s="12">
        <f>1.96*(O8)/SQRT(4)</f>
        <v>0.78593846292187508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</row>
    <row r="10" spans="1:36" x14ac:dyDescent="0.2">
      <c r="A10" s="63"/>
      <c r="B10" s="62"/>
      <c r="C10" s="45">
        <v>2.1749999999999999E-3</v>
      </c>
      <c r="D10" s="45">
        <v>2.875E-3</v>
      </c>
      <c r="E10" s="45">
        <v>2.7750000000000001E-3</v>
      </c>
      <c r="F10" s="45">
        <v>8.8749999999999905E-3</v>
      </c>
      <c r="G10" s="29">
        <v>-4.2499999999999499E-4</v>
      </c>
      <c r="H10" s="27"/>
      <c r="I10" s="58" t="s">
        <v>23</v>
      </c>
      <c r="J10" s="59"/>
      <c r="K10" s="12">
        <f>((K8/K7)*100)</f>
        <v>16.040313795766753</v>
      </c>
      <c r="L10" s="12">
        <f>((L8/L7)*100)</f>
        <v>7.4326166858410456</v>
      </c>
      <c r="M10" s="12">
        <f>((M8/M7)*100)</f>
        <v>12.54571960664707</v>
      </c>
      <c r="N10" s="12">
        <f>((N8/N7)*100)</f>
        <v>10.967663337434526</v>
      </c>
      <c r="O10" s="12">
        <f>((O8/O7)*100)</f>
        <v>10.905701490935488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36" x14ac:dyDescent="0.2">
      <c r="A11" s="64" t="s">
        <v>3</v>
      </c>
      <c r="B11" s="64"/>
      <c r="C11" s="47">
        <f>AVERAGE(C3:C6)</f>
        <v>2.4E-2</v>
      </c>
      <c r="D11" s="47">
        <f>AVERAGE(D3:D6)</f>
        <v>0.21102500000000002</v>
      </c>
      <c r="E11" s="47">
        <f>AVERAGE(E3:E6)</f>
        <v>0.23804999999999998</v>
      </c>
      <c r="F11" s="47">
        <f>AVERAGE(F3:F6)</f>
        <v>0.27545000000000003</v>
      </c>
      <c r="G11" s="47">
        <f>AVERAGE(G3:G6)</f>
        <v>0.29415000000000002</v>
      </c>
      <c r="H11" s="27"/>
      <c r="I11" s="31"/>
      <c r="J11" s="56"/>
      <c r="K11" s="10" t="s">
        <v>21</v>
      </c>
      <c r="L11" s="36">
        <v>10</v>
      </c>
      <c r="M11" s="36">
        <v>20</v>
      </c>
      <c r="N11" s="36">
        <v>30</v>
      </c>
      <c r="O11" s="36">
        <v>40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2">
      <c r="A12" s="65" t="s">
        <v>4</v>
      </c>
      <c r="B12" s="65"/>
      <c r="C12" s="13">
        <f>STDEV(C3:C6)</f>
        <v>3.8496753109840301E-3</v>
      </c>
      <c r="D12" s="13">
        <f>STDEV(D3:D6)</f>
        <v>1.5684679361296066E-2</v>
      </c>
      <c r="E12" s="13">
        <f>STDEV(E3:E6)</f>
        <v>2.9865085523623564E-2</v>
      </c>
      <c r="F12" s="13">
        <f>STDEV(F3:F6)</f>
        <v>3.0210428662963397E-2</v>
      </c>
      <c r="G12" s="13">
        <f>STDEV(G3:G6)</f>
        <v>3.207912093558675E-2</v>
      </c>
      <c r="H12" s="27"/>
      <c r="I12" s="76" t="s">
        <v>8</v>
      </c>
      <c r="J12" s="71">
        <f>B3</f>
        <v>43595</v>
      </c>
      <c r="K12" s="11">
        <f t="shared" ref="K12:O13" si="1">C25</f>
        <v>0.20937499999999973</v>
      </c>
      <c r="L12" s="11">
        <f t="shared" si="1"/>
        <v>0.12687499999999999</v>
      </c>
      <c r="M12" s="11">
        <f t="shared" si="1"/>
        <v>0.18937500000000002</v>
      </c>
      <c r="N12" s="11">
        <f t="shared" si="1"/>
        <v>1.9993750000000001</v>
      </c>
      <c r="O12" s="11">
        <f t="shared" si="1"/>
        <v>3.4375000000000003E-2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</row>
    <row r="13" spans="1:36" x14ac:dyDescent="0.2">
      <c r="A13" s="60" t="s">
        <v>5</v>
      </c>
      <c r="B13" s="61"/>
      <c r="C13" s="13">
        <f>1.96*(C12)/SQRT(4)</f>
        <v>3.7726818047643493E-3</v>
      </c>
      <c r="D13" s="13">
        <f>1.96*(D12)/SQRT(4)</f>
        <v>1.5370985774070145E-2</v>
      </c>
      <c r="E13" s="13">
        <f>1.96*(E12)/SQRT(4)</f>
        <v>2.9267783813151094E-2</v>
      </c>
      <c r="F13" s="13">
        <f>1.96*(F12)/SQRT(4)</f>
        <v>2.9606220089704129E-2</v>
      </c>
      <c r="G13" s="13">
        <f>1.96*(G12)/SQRT(4)</f>
        <v>3.1437538516875016E-2</v>
      </c>
      <c r="H13" s="27"/>
      <c r="I13" s="77"/>
      <c r="J13" s="72"/>
      <c r="K13" s="11">
        <f t="shared" si="1"/>
        <v>-6.5625000000000003E-2</v>
      </c>
      <c r="L13" s="11">
        <f t="shared" si="1"/>
        <v>0.10687500000000001</v>
      </c>
      <c r="M13" s="11">
        <f t="shared" si="1"/>
        <v>0.14687500000000026</v>
      </c>
      <c r="N13" s="11">
        <f t="shared" si="1"/>
        <v>-9.5624999999999988E-2</v>
      </c>
      <c r="O13" s="11">
        <f t="shared" si="1"/>
        <v>-5.3124999999999999E-2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</row>
    <row r="14" spans="1:36" x14ac:dyDescent="0.2">
      <c r="A14" s="60" t="s">
        <v>24</v>
      </c>
      <c r="B14" s="61"/>
      <c r="C14" s="13">
        <f>((C12/C11))</f>
        <v>0.16040313795766792</v>
      </c>
      <c r="D14" s="13">
        <f>((D12/D11))</f>
        <v>7.4326166858410453E-2</v>
      </c>
      <c r="E14" s="13">
        <f>((E12/E11))</f>
        <v>0.1254571960664716</v>
      </c>
      <c r="F14" s="13">
        <f>((F12/F11))</f>
        <v>0.10967663337434523</v>
      </c>
      <c r="G14" s="13">
        <f>((G12/G11))</f>
        <v>0.1090570149093549</v>
      </c>
      <c r="H14" s="27"/>
      <c r="I14" s="77"/>
      <c r="J14" s="72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  <row r="15" spans="1:36" x14ac:dyDescent="0.2">
      <c r="A15" s="60" t="s">
        <v>23</v>
      </c>
      <c r="B15" s="61"/>
      <c r="C15" s="13">
        <f>((C12/C11)*100)</f>
        <v>16.040313795766792</v>
      </c>
      <c r="D15" s="13">
        <f>((D12/D11)*100)</f>
        <v>7.4326166858410456</v>
      </c>
      <c r="E15" s="13">
        <f>((E12/E11)*100)</f>
        <v>12.545719606647159</v>
      </c>
      <c r="F15" s="13">
        <f>((F12/F11)*100)</f>
        <v>10.967663337434523</v>
      </c>
      <c r="G15" s="13">
        <f>((G12/G11)*100)</f>
        <v>10.90570149093549</v>
      </c>
      <c r="H15" s="27"/>
      <c r="I15" s="77"/>
      <c r="J15" s="72"/>
      <c r="K15" s="11">
        <f t="shared" ref="K15:O16" si="2">C27</f>
        <v>-5.5625000000000001E-2</v>
      </c>
      <c r="L15" s="11">
        <f t="shared" si="2"/>
        <v>-4.0625000000000001E-2</v>
      </c>
      <c r="M15" s="11">
        <f t="shared" si="2"/>
        <v>0.20687499999999998</v>
      </c>
      <c r="N15" s="11">
        <f t="shared" si="2"/>
        <v>-3.8125000000000006E-2</v>
      </c>
      <c r="O15" s="11">
        <f t="shared" si="2"/>
        <v>0.13187500000000002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</row>
    <row r="16" spans="1:36" x14ac:dyDescent="0.2">
      <c r="A16" s="64" t="s">
        <v>6</v>
      </c>
      <c r="B16" s="64"/>
      <c r="C16" s="47">
        <f>AVERAGE(C7:C10)</f>
        <v>1.4249999999999974E-3</v>
      </c>
      <c r="D16" s="47">
        <f>AVERAGE(D7:D10)</f>
        <v>2.6500000000000004E-3</v>
      </c>
      <c r="E16" s="47">
        <f>AVERAGE(E7:E10)</f>
        <v>6.125000000000002E-3</v>
      </c>
      <c r="F16" s="47">
        <f>AVERAGE(F7:F10)</f>
        <v>2.0875000000000001E-2</v>
      </c>
      <c r="G16" s="47">
        <f>AVERAGE(G7:G10)</f>
        <v>1.0250000000000012E-3</v>
      </c>
      <c r="H16" s="27"/>
      <c r="I16" s="78"/>
      <c r="J16" s="73"/>
      <c r="K16" s="11">
        <f t="shared" si="2"/>
        <v>5.4374999999999993E-2</v>
      </c>
      <c r="L16" s="11">
        <f t="shared" si="2"/>
        <v>7.1874999999999994E-2</v>
      </c>
      <c r="M16" s="11">
        <f t="shared" si="2"/>
        <v>6.9374999999999992E-2</v>
      </c>
      <c r="N16" s="11">
        <f t="shared" si="2"/>
        <v>0.22187499999999977</v>
      </c>
      <c r="O16" s="11">
        <f t="shared" si="2"/>
        <v>-1.0624999999999874E-2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</row>
    <row r="17" spans="1:36" x14ac:dyDescent="0.2">
      <c r="A17" s="65" t="s">
        <v>4</v>
      </c>
      <c r="B17" s="65"/>
      <c r="C17" s="13">
        <f>STDEV(C7:C10)</f>
        <v>5.1182679361935152E-3</v>
      </c>
      <c r="D17" s="13">
        <f>STDEV(D7:D10)</f>
        <v>2.9915157807818196E-3</v>
      </c>
      <c r="E17" s="13">
        <f>STDEV(E7:E10)</f>
        <v>2.4501700621249395E-3</v>
      </c>
      <c r="F17" s="13">
        <f>STDEV(F7:F10)</f>
        <v>3.9785508249445135E-2</v>
      </c>
      <c r="G17" s="13">
        <f>STDEV(G7:G10)</f>
        <v>3.173326330524486E-3</v>
      </c>
      <c r="H17" s="27"/>
      <c r="I17" s="67" t="s">
        <v>9</v>
      </c>
      <c r="J17" s="68"/>
      <c r="K17" s="48">
        <f>AVERAGE(K12:K16)</f>
        <v>3.5624999999999921E-2</v>
      </c>
      <c r="L17" s="48">
        <f>AVERAGE(L12:L16)</f>
        <v>6.6250000000000003E-2</v>
      </c>
      <c r="M17" s="48">
        <f>AVERAGE(M12:M16)</f>
        <v>0.15312500000000007</v>
      </c>
      <c r="N17" s="48">
        <f>AVERAGE(N12:N16)</f>
        <v>0.52187499999999998</v>
      </c>
      <c r="O17" s="48">
        <f>AVERAGE(O12:O16)</f>
        <v>2.562500000000004E-2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x14ac:dyDescent="0.2">
      <c r="A18" s="65" t="s">
        <v>5</v>
      </c>
      <c r="B18" s="65"/>
      <c r="C18" s="13">
        <f>1.96*(C17)/SQRT(4)</f>
        <v>5.0159025774696451E-3</v>
      </c>
      <c r="D18" s="13">
        <f>1.96*(D17)/SQRT(4)</f>
        <v>2.9316854651661832E-3</v>
      </c>
      <c r="E18" s="13">
        <f>1.96*(E17)/SQRT(4)</f>
        <v>2.4011666608824405E-3</v>
      </c>
      <c r="F18" s="13">
        <f>1.96*(F17)/SQRT(4)</f>
        <v>3.8989798084456233E-2</v>
      </c>
      <c r="G18" s="13">
        <f>1.96*(G17)/SQRT(4)</f>
        <v>3.1098598039139961E-3</v>
      </c>
      <c r="H18" s="27"/>
      <c r="I18" s="58" t="s">
        <v>4</v>
      </c>
      <c r="J18" s="59"/>
      <c r="K18" s="12">
        <f>STDEV(K12:K16)</f>
        <v>0.12795669840483787</v>
      </c>
      <c r="L18" s="12">
        <f>STDEV(L12:L16)</f>
        <v>7.4787894519545511E-2</v>
      </c>
      <c r="M18" s="12">
        <f>STDEV(M12:M16)</f>
        <v>6.1254251553123459E-2</v>
      </c>
      <c r="N18" s="12">
        <f>STDEV(N12:N16)</f>
        <v>0.99463770623612835</v>
      </c>
      <c r="O18" s="12">
        <f>STDEV(O12:O16)</f>
        <v>7.9333158263112144E-2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x14ac:dyDescent="0.2">
      <c r="A19" s="60" t="s">
        <v>23</v>
      </c>
      <c r="B19" s="61"/>
      <c r="C19" s="13">
        <f>((C17/C16))</f>
        <v>3.5917669727673855</v>
      </c>
      <c r="D19" s="13">
        <f>((D17/D16))</f>
        <v>1.128873879540309</v>
      </c>
      <c r="E19" s="13">
        <f>((E17/E16))</f>
        <v>0.40002776524488798</v>
      </c>
      <c r="F19" s="13">
        <f>((F17/F16))</f>
        <v>1.9058926107518626</v>
      </c>
      <c r="G19" s="13">
        <f>((G17/G16))</f>
        <v>3.0959281273409585</v>
      </c>
      <c r="H19" s="27"/>
      <c r="I19" s="52"/>
      <c r="J19" s="53"/>
      <c r="K19" s="12"/>
      <c r="L19" s="12"/>
      <c r="M19" s="12"/>
      <c r="N19" s="12"/>
      <c r="O19" s="12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x14ac:dyDescent="0.2">
      <c r="A20" s="60" t="s">
        <v>23</v>
      </c>
      <c r="B20" s="61"/>
      <c r="C20" s="13">
        <f>((C17/C16)*100)</f>
        <v>359.17669727673854</v>
      </c>
      <c r="D20" s="13">
        <f>((D17/D16)*100)</f>
        <v>112.8873879540309</v>
      </c>
      <c r="E20" s="13">
        <f>((E17/E16)*100)</f>
        <v>40.002776524488795</v>
      </c>
      <c r="F20" s="13">
        <f>((F17/F16)*100)</f>
        <v>190.58926107518624</v>
      </c>
      <c r="G20" s="13">
        <f>((G17/G16)*100)</f>
        <v>309.59281273409584</v>
      </c>
      <c r="H20" s="27"/>
      <c r="I20" s="58" t="s">
        <v>5</v>
      </c>
      <c r="J20" s="59"/>
      <c r="K20" s="12">
        <f>1.96*(K18)/SQRT(4)</f>
        <v>0.1253975644367411</v>
      </c>
      <c r="L20" s="12">
        <f>1.96*(L18)/SQRT(4)</f>
        <v>7.3292136629154597E-2</v>
      </c>
      <c r="M20" s="12">
        <f>1.96*(M18)/SQRT(4)</f>
        <v>6.0029166522060987E-2</v>
      </c>
      <c r="N20" s="12">
        <f>1.96*(N18)/SQRT(4)</f>
        <v>0.97474495211140577</v>
      </c>
      <c r="O20" s="12">
        <f>1.96*(O18)/SQRT(4)</f>
        <v>7.7746495097849894E-2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spans="1:36" x14ac:dyDescent="0.2">
      <c r="A21" s="63" t="s">
        <v>1</v>
      </c>
      <c r="B21" s="62">
        <f>B3</f>
        <v>43595</v>
      </c>
      <c r="C21" s="14">
        <f t="shared" ref="C21:G28" si="3">(1000*C3/40)</f>
        <v>0.52750000000000008</v>
      </c>
      <c r="D21" s="14">
        <f t="shared" si="3"/>
        <v>4.9524999999999997</v>
      </c>
      <c r="E21" s="14">
        <f t="shared" si="3"/>
        <v>6.13</v>
      </c>
      <c r="F21" s="14">
        <f t="shared" si="3"/>
        <v>6.0075000000000003</v>
      </c>
      <c r="G21" s="14">
        <f t="shared" si="3"/>
        <v>6.7724999999999991</v>
      </c>
      <c r="H21" s="27"/>
      <c r="I21" s="58" t="s">
        <v>24</v>
      </c>
      <c r="J21" s="59"/>
      <c r="K21" s="22">
        <f>((K18/K17))</f>
        <v>3.5917669727673869</v>
      </c>
      <c r="L21" s="22">
        <f>((L18/L17))</f>
        <v>1.1288738795403095</v>
      </c>
      <c r="M21" s="22">
        <f>((M18/M17))</f>
        <v>0.4000277652448877</v>
      </c>
      <c r="N21" s="22">
        <f>((N18/N17))</f>
        <v>1.9058926107518628</v>
      </c>
      <c r="O21" s="22">
        <f>((O18/O17))</f>
        <v>3.0959281273409567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spans="1:36" x14ac:dyDescent="0.2">
      <c r="A22" s="63"/>
      <c r="B22" s="62"/>
      <c r="C22" s="14">
        <f t="shared" si="3"/>
        <v>0.73750000000000004</v>
      </c>
      <c r="D22" s="14">
        <f t="shared" si="3"/>
        <v>4.9474999999999998</v>
      </c>
      <c r="E22" s="14">
        <f t="shared" si="3"/>
        <v>6.9325000000000001</v>
      </c>
      <c r="F22" s="14">
        <f t="shared" si="3"/>
        <v>6.9375</v>
      </c>
      <c r="G22" s="14">
        <f t="shared" si="3"/>
        <v>8.379999999999999</v>
      </c>
      <c r="H22" s="27"/>
      <c r="I22" s="58" t="s">
        <v>23</v>
      </c>
      <c r="J22" s="59"/>
      <c r="K22" s="22">
        <f>((K18/K17)*100)</f>
        <v>359.17669727673871</v>
      </c>
      <c r="L22" s="22">
        <f>((L18/L17)*100)</f>
        <v>112.88738795403094</v>
      </c>
      <c r="M22" s="22">
        <f>((M18/M17)*100)</f>
        <v>40.002776524488773</v>
      </c>
      <c r="N22" s="22">
        <f>((N18/N17)*100)</f>
        <v>190.58926107518627</v>
      </c>
      <c r="O22" s="22">
        <f>((O18/O17)*100)</f>
        <v>309.59281273409567</v>
      </c>
      <c r="P22" s="27"/>
      <c r="Q22" s="28"/>
      <c r="R22" s="54"/>
      <c r="S22" s="10" t="s">
        <v>21</v>
      </c>
      <c r="T22" s="36">
        <v>10</v>
      </c>
      <c r="U22" s="36">
        <v>20</v>
      </c>
      <c r="V22" s="36">
        <v>30</v>
      </c>
      <c r="W22" s="36">
        <v>40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spans="1:36" x14ac:dyDescent="0.2">
      <c r="A23" s="63"/>
      <c r="B23" s="62"/>
      <c r="C23" s="14">
        <f t="shared" si="3"/>
        <v>0.54</v>
      </c>
      <c r="D23" s="14">
        <f t="shared" si="3"/>
        <v>5.7374999999999998</v>
      </c>
      <c r="E23" s="14">
        <f t="shared" si="3"/>
        <v>5.3224999999999998</v>
      </c>
      <c r="F23" s="14">
        <f t="shared" si="3"/>
        <v>7.8450000000000006</v>
      </c>
      <c r="G23" s="14">
        <f t="shared" si="3"/>
        <v>6.6624999999999996</v>
      </c>
      <c r="H23" s="27"/>
      <c r="P23" s="27"/>
      <c r="Q23" s="63" t="s">
        <v>8</v>
      </c>
      <c r="R23" s="62"/>
      <c r="S23" s="11"/>
      <c r="T23" s="40">
        <f>(L12/K12)*100</f>
        <v>60.597014925373202</v>
      </c>
      <c r="U23" s="40">
        <f>(M12/K12)*100</f>
        <v>90.447761194029979</v>
      </c>
      <c r="V23" s="40">
        <f>(N12/K12)*100</f>
        <v>954.92537313432967</v>
      </c>
      <c r="W23" s="40">
        <f>(O12/K12)*100</f>
        <v>16.417910447761216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1:36" x14ac:dyDescent="0.2">
      <c r="A24" s="63"/>
      <c r="B24" s="62"/>
      <c r="C24" s="14">
        <f t="shared" si="3"/>
        <v>0.59499999999999997</v>
      </c>
      <c r="D24" s="14">
        <f t="shared" si="3"/>
        <v>5.4649999999999999</v>
      </c>
      <c r="E24" s="14">
        <f t="shared" si="3"/>
        <v>5.42</v>
      </c>
      <c r="F24" s="14">
        <f t="shared" si="3"/>
        <v>6.7549999999999999</v>
      </c>
      <c r="G24" s="14">
        <f t="shared" si="3"/>
        <v>7.6</v>
      </c>
      <c r="H24" s="27"/>
      <c r="I24" s="31"/>
      <c r="J24" s="56"/>
      <c r="K24" s="10" t="s">
        <v>21</v>
      </c>
      <c r="L24" s="36">
        <v>10</v>
      </c>
      <c r="M24" s="36">
        <v>20</v>
      </c>
      <c r="N24" s="36">
        <v>30</v>
      </c>
      <c r="O24" s="36">
        <v>40</v>
      </c>
      <c r="P24" s="27"/>
      <c r="Q24" s="63"/>
      <c r="R24" s="62"/>
      <c r="S24" s="11"/>
      <c r="T24" s="40">
        <f>(L13/K13)*100</f>
        <v>-162.85714285714289</v>
      </c>
      <c r="U24" s="40">
        <f>(M13/K13)*100</f>
        <v>-223.80952380952417</v>
      </c>
      <c r="V24" s="40">
        <f>(N13/K13)*100</f>
        <v>145.71428571428569</v>
      </c>
      <c r="W24" s="40">
        <f>(O13/K13)*100</f>
        <v>80.952380952380949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43"/>
      <c r="AJ24" s="27"/>
    </row>
    <row r="25" spans="1:36" x14ac:dyDescent="0.2">
      <c r="A25" s="63" t="s">
        <v>8</v>
      </c>
      <c r="B25" s="62"/>
      <c r="C25" s="14">
        <f t="shared" si="3"/>
        <v>0.20937499999999973</v>
      </c>
      <c r="D25" s="14">
        <f t="shared" si="3"/>
        <v>0.12687499999999999</v>
      </c>
      <c r="E25" s="14">
        <f t="shared" si="3"/>
        <v>0.18937500000000002</v>
      </c>
      <c r="F25" s="14">
        <f t="shared" si="3"/>
        <v>1.9993750000000001</v>
      </c>
      <c r="G25" s="14">
        <f t="shared" si="3"/>
        <v>3.4375000000000003E-2</v>
      </c>
      <c r="H25" s="27"/>
      <c r="I25" s="69" t="s">
        <v>11</v>
      </c>
      <c r="J25" s="70">
        <f>B3</f>
        <v>43595</v>
      </c>
      <c r="K25" s="16">
        <f t="shared" ref="K25:O28" si="4">C48</f>
        <v>-1.34654907980878</v>
      </c>
      <c r="L25" s="16">
        <f t="shared" si="4"/>
        <v>-20.862818354514005</v>
      </c>
      <c r="M25" s="16">
        <f t="shared" si="4"/>
        <v>-17.300648258904264</v>
      </c>
      <c r="N25" s="16">
        <f t="shared" si="4"/>
        <v>-1.6059206031379256</v>
      </c>
      <c r="O25" s="16">
        <f t="shared" si="4"/>
        <v>-105.30060216826047</v>
      </c>
      <c r="P25" s="27"/>
      <c r="Q25" s="63"/>
      <c r="R25" s="62"/>
      <c r="S25" s="11"/>
      <c r="T25" s="40">
        <f>(L15/K15)*100</f>
        <v>73.033707865168537</v>
      </c>
      <c r="U25" s="40">
        <f>(M15/K15)*100</f>
        <v>-371.91011235955051</v>
      </c>
      <c r="V25" s="40">
        <f>(N15/K15)*100</f>
        <v>68.539325842696641</v>
      </c>
      <c r="W25" s="40">
        <f>(O15/K15)*100</f>
        <v>-237.07865168539328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spans="1:36" x14ac:dyDescent="0.2">
      <c r="A26" s="63"/>
      <c r="B26" s="62"/>
      <c r="C26" s="14">
        <f t="shared" si="3"/>
        <v>-6.5625000000000003E-2</v>
      </c>
      <c r="D26" s="14">
        <f t="shared" si="3"/>
        <v>0.10687500000000001</v>
      </c>
      <c r="E26" s="14">
        <f t="shared" si="3"/>
        <v>0.14687500000000026</v>
      </c>
      <c r="F26" s="14">
        <f t="shared" si="3"/>
        <v>-9.5624999999999988E-2</v>
      </c>
      <c r="G26" s="14">
        <f t="shared" si="3"/>
        <v>-5.3124999999999999E-2</v>
      </c>
      <c r="H26" s="27"/>
      <c r="I26" s="69"/>
      <c r="J26" s="70"/>
      <c r="K26" s="16">
        <f t="shared" si="4"/>
        <v>6.0064415622704805</v>
      </c>
      <c r="L26" s="16">
        <f t="shared" si="4"/>
        <v>-24.741966982495672</v>
      </c>
      <c r="M26" s="16">
        <f t="shared" si="4"/>
        <v>-25.227054561535972</v>
      </c>
      <c r="N26" s="16">
        <f t="shared" si="4"/>
        <v>38.775382966800962</v>
      </c>
      <c r="O26" s="16">
        <f t="shared" si="4"/>
        <v>84.308162403059526</v>
      </c>
      <c r="P26" s="27"/>
      <c r="Q26" s="63"/>
      <c r="R26" s="62"/>
      <c r="S26" s="11"/>
      <c r="T26" s="40">
        <f>(L16/K16)*100</f>
        <v>132.18390804597701</v>
      </c>
      <c r="U26" s="40">
        <f>(M16/K16)*100</f>
        <v>127.58620689655173</v>
      </c>
      <c r="V26" s="40">
        <f>(N16/K16)*100</f>
        <v>408.0459770114939</v>
      </c>
      <c r="W26" s="40" t="s">
        <v>19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spans="1:36" x14ac:dyDescent="0.2">
      <c r="A27" s="63"/>
      <c r="B27" s="62"/>
      <c r="C27" s="14">
        <f t="shared" si="3"/>
        <v>-5.5625000000000001E-2</v>
      </c>
      <c r="D27" s="14">
        <f t="shared" si="3"/>
        <v>-4.0625000000000001E-2</v>
      </c>
      <c r="E27" s="14">
        <f t="shared" si="3"/>
        <v>0.20687499999999998</v>
      </c>
      <c r="F27" s="14">
        <f t="shared" si="3"/>
        <v>-3.8125000000000006E-2</v>
      </c>
      <c r="G27" s="14">
        <f t="shared" si="3"/>
        <v>0.13187500000000002</v>
      </c>
      <c r="H27" s="27"/>
      <c r="I27" s="69"/>
      <c r="J27" s="70"/>
      <c r="K27" s="16">
        <f t="shared" si="4"/>
        <v>5.1885772093808606</v>
      </c>
      <c r="L27" s="16">
        <f t="shared" si="4"/>
        <v>75.483820363396546</v>
      </c>
      <c r="M27" s="16">
        <f t="shared" si="4"/>
        <v>-13.750934292977158</v>
      </c>
      <c r="N27" s="16">
        <f t="shared" si="4"/>
        <v>109.97846237024174</v>
      </c>
      <c r="O27" s="16">
        <f t="shared" si="4"/>
        <v>-27.002209176035613</v>
      </c>
      <c r="P27" s="27"/>
      <c r="Q27" s="64" t="s">
        <v>9</v>
      </c>
      <c r="R27" s="64"/>
      <c r="S27" s="47"/>
      <c r="T27" s="49">
        <f>AVERAGE(T23:T26)</f>
        <v>25.739371994843964</v>
      </c>
      <c r="U27" s="49">
        <f>AVERAGE(U23:U26)</f>
        <v>-94.421417019623235</v>
      </c>
      <c r="V27" s="49">
        <f>AVERAGE(V23:V26)</f>
        <v>394.3062404257015</v>
      </c>
      <c r="W27" s="49">
        <f>AVERAGE(W23:W26)</f>
        <v>-46.569453428417035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43"/>
    </row>
    <row r="28" spans="1:36" x14ac:dyDescent="0.2">
      <c r="A28" s="63"/>
      <c r="B28" s="62"/>
      <c r="C28" s="14">
        <f t="shared" si="3"/>
        <v>5.4374999999999993E-2</v>
      </c>
      <c r="D28" s="14">
        <f t="shared" si="3"/>
        <v>7.1874999999999994E-2</v>
      </c>
      <c r="E28" s="14">
        <f t="shared" si="3"/>
        <v>6.9374999999999992E-2</v>
      </c>
      <c r="F28" s="14">
        <f t="shared" si="3"/>
        <v>0.22187499999999977</v>
      </c>
      <c r="G28" s="14">
        <f t="shared" si="3"/>
        <v>-1.0624999999999874E-2</v>
      </c>
      <c r="H28" s="27"/>
      <c r="I28" s="69"/>
      <c r="J28" s="70"/>
      <c r="K28" s="16">
        <f t="shared" si="4"/>
        <v>-5.8484696918425607</v>
      </c>
      <c r="L28" s="16">
        <f t="shared" si="4"/>
        <v>-40.638423928900316</v>
      </c>
      <c r="M28" s="16">
        <f t="shared" si="4"/>
        <v>-41.756187425110774</v>
      </c>
      <c r="N28" s="16">
        <f t="shared" si="4"/>
        <v>-16.272022302523364</v>
      </c>
      <c r="O28" s="16">
        <f t="shared" si="4"/>
        <v>382.30431638619342</v>
      </c>
      <c r="P28" s="27"/>
      <c r="Q28" s="65" t="s">
        <v>4</v>
      </c>
      <c r="R28" s="65"/>
      <c r="S28" s="13"/>
      <c r="T28" s="41">
        <f>STDEV(T23:T26)</f>
        <v>129.55165526479391</v>
      </c>
      <c r="U28" s="41">
        <f>STDEV(U23:U26)</f>
        <v>243.0399530601413</v>
      </c>
      <c r="V28" s="41">
        <f>STDEV(V23:V26)</f>
        <v>401.00067951089341</v>
      </c>
      <c r="W28" s="41">
        <f>STDEV(W23:W26)</f>
        <v>168.11154165081831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</row>
    <row r="29" spans="1:36" x14ac:dyDescent="0.2">
      <c r="A29" s="64" t="s">
        <v>7</v>
      </c>
      <c r="B29" s="64"/>
      <c r="C29" s="47">
        <f>AVERAGE(C21:C24)</f>
        <v>0.60000000000000009</v>
      </c>
      <c r="D29" s="47">
        <f>AVERAGE(D21:D24)</f>
        <v>5.2756249999999998</v>
      </c>
      <c r="E29" s="47">
        <f>AVERAGE(E21:E24)</f>
        <v>5.9512499999999999</v>
      </c>
      <c r="F29" s="47">
        <f>AVERAGE(F21:F24)</f>
        <v>6.8862499999999995</v>
      </c>
      <c r="G29" s="47">
        <f>AVERAGE(G21:G24)</f>
        <v>7.3537499999999998</v>
      </c>
      <c r="H29" s="27"/>
      <c r="I29" s="84" t="s">
        <v>11</v>
      </c>
      <c r="J29" s="84"/>
      <c r="K29" s="51">
        <f>AVERAGE(K25:K28)</f>
        <v>0.99999999999999978</v>
      </c>
      <c r="L29" s="51">
        <f>AVERAGE(L25:L28)</f>
        <v>-2.6898472256283608</v>
      </c>
      <c r="M29" s="51">
        <f>AVERAGE(M25:M28)</f>
        <v>-24.508706134632043</v>
      </c>
      <c r="N29" s="51">
        <f>AVERAGE(N25:N28)</f>
        <v>32.718975607845351</v>
      </c>
      <c r="O29" s="51">
        <f>AVERAGE(O25:O28)</f>
        <v>83.577416861239215</v>
      </c>
      <c r="P29" s="27"/>
      <c r="Q29" s="65" t="s">
        <v>5</v>
      </c>
      <c r="R29" s="65"/>
      <c r="S29" s="13"/>
      <c r="T29" s="41">
        <f>1.96*(T28)/SQRT(4)</f>
        <v>126.96062215949803</v>
      </c>
      <c r="U29" s="41">
        <f>1.96*(U28)/SQRT(4)</f>
        <v>238.17915399893846</v>
      </c>
      <c r="V29" s="41">
        <f>1.96*(V28)/SQRT(4)</f>
        <v>392.98066592067551</v>
      </c>
      <c r="W29" s="41">
        <f>1.96*(W28)/SQRT(4)</f>
        <v>164.74931081780193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x14ac:dyDescent="0.2">
      <c r="A30" s="65" t="s">
        <v>4</v>
      </c>
      <c r="B30" s="65"/>
      <c r="C30" s="13">
        <f>STDEV(C21:C24)</f>
        <v>9.6241882774600537E-2</v>
      </c>
      <c r="D30" s="13">
        <f>STDEV(D21:D24)</f>
        <v>0.39211698403240164</v>
      </c>
      <c r="E30" s="13">
        <f>STDEV(E21:E24)</f>
        <v>0.74662713809058379</v>
      </c>
      <c r="F30" s="13">
        <f>STDEV(F21:F24)</f>
        <v>0.755260716574085</v>
      </c>
      <c r="G30" s="13">
        <f>STDEV(G21:G24)</f>
        <v>0.8019780233896685</v>
      </c>
      <c r="H30" s="27"/>
      <c r="I30" s="82" t="s">
        <v>4</v>
      </c>
      <c r="J30" s="82"/>
      <c r="K30" s="17">
        <f>STDEV(K25:K28)</f>
        <v>5.62780199424878</v>
      </c>
      <c r="L30" s="17">
        <f>STDEV(L25:L28)</f>
        <v>52.813412575298223</v>
      </c>
      <c r="M30" s="17">
        <f>STDEV(M25:M28)</f>
        <v>12.458964492348382</v>
      </c>
      <c r="N30" s="17">
        <f>STDEV(N25:N28)</f>
        <v>56.521455339351867</v>
      </c>
      <c r="O30" s="17">
        <f>STDEV(O25:O28)</f>
        <v>213.80758815337572</v>
      </c>
      <c r="P30" s="27"/>
      <c r="Q30" s="58" t="s">
        <v>23</v>
      </c>
      <c r="R30" s="83"/>
      <c r="S30" s="12"/>
      <c r="T30" s="46">
        <f>((T28/T27)*100)</f>
        <v>503.32096404972634</v>
      </c>
      <c r="U30" s="46">
        <f>((U28/U27)*100)</f>
        <v>-257.39917990177088</v>
      </c>
      <c r="V30" s="46">
        <f>((V28/V27)*100)</f>
        <v>101.69777660073665</v>
      </c>
      <c r="W30" s="46">
        <f>((W28/W27)*100)</f>
        <v>-360.99101293775408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spans="1:36" x14ac:dyDescent="0.2">
      <c r="A31" s="60" t="s">
        <v>5</v>
      </c>
      <c r="B31" s="61"/>
      <c r="C31" s="13">
        <f>1.96*(C30)/SQRT(4)</f>
        <v>9.4317045119108531E-2</v>
      </c>
      <c r="D31" s="13">
        <f>1.96*(D30)/SQRT(4)</f>
        <v>0.38427464435175362</v>
      </c>
      <c r="E31" s="13">
        <f>1.96*(E30)/SQRT(4)</f>
        <v>0.73169459532877212</v>
      </c>
      <c r="F31" s="13">
        <f>1.96*(F30)/SQRT(4)</f>
        <v>0.74015550224260329</v>
      </c>
      <c r="G31" s="13">
        <f>1.96*(G30)/SQRT(4)</f>
        <v>0.78593846292187508</v>
      </c>
      <c r="H31" s="27"/>
      <c r="I31" s="82" t="s">
        <v>5</v>
      </c>
      <c r="J31" s="82"/>
      <c r="K31" s="17">
        <f>1.96*(K30)/SQRT(4)</f>
        <v>5.5152459543638042</v>
      </c>
      <c r="L31" s="17">
        <f>1.96*(L30)/SQRT(4)</f>
        <v>51.757144323792261</v>
      </c>
      <c r="M31" s="17">
        <f>1.96*(M30)/SQRT(4)</f>
        <v>12.209785202501415</v>
      </c>
      <c r="N31" s="17">
        <f>1.96*(N30)/SQRT(4)</f>
        <v>55.391026232564826</v>
      </c>
      <c r="O31" s="17">
        <f>1.96*(O30)/SQRT(4)</f>
        <v>209.53143639030819</v>
      </c>
      <c r="P31" s="27"/>
      <c r="Q31" s="58" t="s">
        <v>23</v>
      </c>
      <c r="R31" s="83"/>
      <c r="S31" s="12"/>
      <c r="T31" s="85">
        <f>((T28/T27))</f>
        <v>5.0332096404972635</v>
      </c>
      <c r="U31" s="85">
        <f>((U28/U27))</f>
        <v>-2.5739917990177088</v>
      </c>
      <c r="V31" s="85">
        <f>((V28/V27))</f>
        <v>1.0169777660073664</v>
      </c>
      <c r="W31" s="85">
        <f>((W28/W27))</f>
        <v>-3.6099101293775409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x14ac:dyDescent="0.2">
      <c r="A32" s="60" t="s">
        <v>24</v>
      </c>
      <c r="B32" s="61"/>
      <c r="C32" s="13">
        <f>((C30/C29))</f>
        <v>0.16040313795766753</v>
      </c>
      <c r="D32" s="13">
        <f>((D30/D29))</f>
        <v>7.4326166858410453E-2</v>
      </c>
      <c r="E32" s="13">
        <f>((E30/E29))</f>
        <v>0.12545719606647071</v>
      </c>
      <c r="F32" s="13">
        <f>((F30/F29))</f>
        <v>0.10967663337434526</v>
      </c>
      <c r="G32" s="13">
        <f>((G30/G29))</f>
        <v>0.10905701490935489</v>
      </c>
      <c r="H32" s="27"/>
      <c r="I32" s="58" t="s">
        <v>23</v>
      </c>
      <c r="J32" s="59"/>
      <c r="K32" s="17">
        <f>((K30/K29))</f>
        <v>5.6278019942487809</v>
      </c>
      <c r="L32" s="17">
        <f>((L30/L29)*100)</f>
        <v>-1963.4353978211816</v>
      </c>
      <c r="M32" s="17">
        <f>((M30/M29)*100)</f>
        <v>-50.834852006908825</v>
      </c>
      <c r="N32" s="17">
        <f>((N30/N29)*100)</f>
        <v>172.74824253910677</v>
      </c>
      <c r="O32" s="17">
        <f>((O30/O29)*100)</f>
        <v>255.81980896628247</v>
      </c>
      <c r="P32" s="27"/>
      <c r="Q32" s="27"/>
      <c r="R32" s="27"/>
      <c r="S32" s="9"/>
      <c r="T32" s="42"/>
      <c r="U32" s="42"/>
      <c r="V32" s="42"/>
      <c r="W32" s="42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x14ac:dyDescent="0.2">
      <c r="A33" s="60" t="s">
        <v>23</v>
      </c>
      <c r="B33" s="61"/>
      <c r="C33" s="13">
        <f>((C30/C29)*100)</f>
        <v>16.040313795766753</v>
      </c>
      <c r="D33" s="13">
        <f>((D30/D29)*100)</f>
        <v>7.4326166858410456</v>
      </c>
      <c r="E33" s="13">
        <f>((E30/E29)*100)</f>
        <v>12.54571960664707</v>
      </c>
      <c r="F33" s="13">
        <f>((F30/F29)*100)</f>
        <v>10.967663337434526</v>
      </c>
      <c r="G33" s="13">
        <f>((G30/G29)*100)</f>
        <v>10.905701490935488</v>
      </c>
      <c r="H33" s="27"/>
      <c r="I33" s="58" t="s">
        <v>24</v>
      </c>
      <c r="J33" s="59"/>
      <c r="K33" s="17">
        <f>((K30/K29)*100)</f>
        <v>562.78019942487811</v>
      </c>
      <c r="L33" s="17">
        <f>((L30/L29))</f>
        <v>-19.634353978211816</v>
      </c>
      <c r="M33" s="17">
        <f>((M30/M29))</f>
        <v>-0.50834852006908826</v>
      </c>
      <c r="N33" s="17">
        <f>((N30/N29))</f>
        <v>1.7274824253910677</v>
      </c>
      <c r="O33" s="17">
        <f>((O30/O29))</f>
        <v>2.5581980896628247</v>
      </c>
      <c r="P33" s="27"/>
      <c r="Q33" s="27"/>
      <c r="R33" s="27"/>
      <c r="S33" s="9"/>
      <c r="T33" s="42"/>
      <c r="U33" s="42"/>
      <c r="V33" s="42"/>
      <c r="W33" s="42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x14ac:dyDescent="0.2">
      <c r="A34" s="64" t="s">
        <v>9</v>
      </c>
      <c r="B34" s="64"/>
      <c r="C34" s="47">
        <f>AVERAGE(C25:C28)</f>
        <v>3.5624999999999921E-2</v>
      </c>
      <c r="D34" s="47">
        <f>AVERAGE(D25:D28)</f>
        <v>6.6250000000000003E-2</v>
      </c>
      <c r="E34" s="47">
        <f>AVERAGE(E25:E28)</f>
        <v>0.15312500000000007</v>
      </c>
      <c r="F34" s="47">
        <f>AVERAGE(F25:F28)</f>
        <v>0.52187499999999998</v>
      </c>
      <c r="G34" s="47">
        <f>AVERAGE(G25:G28)</f>
        <v>2.562500000000004E-2</v>
      </c>
      <c r="H34" s="27"/>
      <c r="I34" s="30"/>
      <c r="J34" s="8"/>
      <c r="K34" s="9"/>
      <c r="L34" s="9"/>
      <c r="M34" s="9"/>
      <c r="N34" s="9"/>
      <c r="O34" s="27"/>
      <c r="P34" s="27"/>
      <c r="Q34" s="27"/>
      <c r="R34" s="27"/>
      <c r="S34" s="9"/>
      <c r="T34" s="42"/>
      <c r="U34" s="42"/>
      <c r="V34" s="42"/>
      <c r="W34" s="42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spans="1:36" x14ac:dyDescent="0.2">
      <c r="A35" s="65" t="s">
        <v>4</v>
      </c>
      <c r="B35" s="65"/>
      <c r="C35" s="13">
        <f>STDEV(C25:C28)</f>
        <v>0.12795669840483787</v>
      </c>
      <c r="D35" s="13">
        <f>STDEV(D25:D28)</f>
        <v>7.4787894519545511E-2</v>
      </c>
      <c r="E35" s="13">
        <f>STDEV(E25:E28)</f>
        <v>6.1254251553123459E-2</v>
      </c>
      <c r="F35" s="13">
        <f>STDEV(F25:F28)</f>
        <v>0.99463770623612835</v>
      </c>
      <c r="G35" s="13">
        <f>STDEV(G25:G28)</f>
        <v>7.9333158263112144E-2</v>
      </c>
      <c r="H35" s="27"/>
      <c r="I35" s="30"/>
      <c r="J35" s="8"/>
      <c r="K35" s="9"/>
      <c r="L35" s="9"/>
      <c r="M35" s="9"/>
      <c r="N35" s="9"/>
      <c r="O35" s="9"/>
      <c r="P35" s="27"/>
      <c r="Q35" s="27"/>
      <c r="R35" s="27"/>
      <c r="S35" s="9"/>
      <c r="T35" s="42"/>
      <c r="U35" s="42"/>
      <c r="V35" s="42"/>
      <c r="W35" s="42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x14ac:dyDescent="0.2">
      <c r="A36" s="65" t="s">
        <v>5</v>
      </c>
      <c r="B36" s="65"/>
      <c r="C36" s="13">
        <f>1.96*(C35)/SQRT(4)</f>
        <v>0.1253975644367411</v>
      </c>
      <c r="D36" s="13">
        <f>1.96*(D35)/SQRT(4)</f>
        <v>7.3292136629154597E-2</v>
      </c>
      <c r="E36" s="13">
        <f>1.96*(E35)/SQRT(4)</f>
        <v>6.0029166522060987E-2</v>
      </c>
      <c r="F36" s="13">
        <f>1.96*(F35)/SQRT(4)</f>
        <v>0.97474495211140577</v>
      </c>
      <c r="G36" s="13">
        <f>1.96*(G35)/SQRT(4)</f>
        <v>7.7746495097849894E-2</v>
      </c>
      <c r="H36" s="27"/>
      <c r="I36" s="66"/>
      <c r="J36" s="66"/>
      <c r="K36" s="9"/>
      <c r="L36" s="9"/>
      <c r="M36" s="9"/>
      <c r="N36" s="9"/>
      <c r="O36" s="9"/>
      <c r="P36" s="27"/>
      <c r="Q36" s="27"/>
      <c r="R36" s="27"/>
      <c r="S36" s="9"/>
      <c r="T36" s="42"/>
      <c r="U36" s="42"/>
      <c r="V36" s="42"/>
      <c r="W36" s="42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x14ac:dyDescent="0.2">
      <c r="A37" s="60" t="s">
        <v>24</v>
      </c>
      <c r="B37" s="61"/>
      <c r="C37" s="13">
        <f>((C35/C34))</f>
        <v>3.5917669727673869</v>
      </c>
      <c r="D37" s="13">
        <f>((D35/D34))</f>
        <v>1.1288738795403095</v>
      </c>
      <c r="E37" s="13">
        <f>((E35/E34))</f>
        <v>0.4000277652448877</v>
      </c>
      <c r="F37" s="13">
        <f>((F35/F34))</f>
        <v>1.9058926107518628</v>
      </c>
      <c r="G37" s="13">
        <f>((G35/G34))</f>
        <v>3.0959281273409567</v>
      </c>
      <c r="H37" s="27"/>
      <c r="I37" s="55"/>
      <c r="J37" s="55"/>
      <c r="K37" s="9"/>
      <c r="L37" s="9"/>
      <c r="M37" s="9"/>
      <c r="N37" s="9"/>
      <c r="O37" s="9"/>
      <c r="P37" s="27"/>
      <c r="Q37" s="27"/>
      <c r="R37" s="27"/>
      <c r="S37" s="9"/>
      <c r="T37" s="42"/>
      <c r="U37" s="42"/>
      <c r="V37" s="42"/>
      <c r="W37" s="42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x14ac:dyDescent="0.2">
      <c r="A38" s="60" t="s">
        <v>23</v>
      </c>
      <c r="B38" s="61"/>
      <c r="C38" s="13">
        <f>((C35/C34)*100)</f>
        <v>359.17669727673871</v>
      </c>
      <c r="D38" s="13">
        <f>((D35/D34)*100)</f>
        <v>112.88738795403094</v>
      </c>
      <c r="E38" s="13">
        <f>((E35/E34)*100)</f>
        <v>40.002776524488773</v>
      </c>
      <c r="F38" s="13">
        <f>((F35/F34)*100)</f>
        <v>190.58926107518627</v>
      </c>
      <c r="G38" s="13">
        <f>((G35/G34)*100)</f>
        <v>309.59281273409567</v>
      </c>
      <c r="H38" s="27"/>
      <c r="I38" s="55"/>
      <c r="J38" s="55"/>
      <c r="K38" s="9"/>
      <c r="L38" s="9"/>
      <c r="M38" s="9"/>
      <c r="N38" s="9"/>
      <c r="O38" s="9"/>
      <c r="P38" s="27"/>
      <c r="Q38" s="27"/>
      <c r="R38" s="27"/>
      <c r="S38" s="9"/>
      <c r="T38" s="42"/>
      <c r="U38" s="42"/>
      <c r="V38" s="42"/>
      <c r="W38" s="42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x14ac:dyDescent="0.2">
      <c r="A39" s="63" t="s">
        <v>10</v>
      </c>
      <c r="B39" s="62">
        <f>B3</f>
        <v>43595</v>
      </c>
      <c r="C39" s="18">
        <f t="shared" ref="C39:G42" si="5">(C21/C25)</f>
        <v>2.5194029850746307</v>
      </c>
      <c r="D39" s="18">
        <f t="shared" si="5"/>
        <v>39.03448275862069</v>
      </c>
      <c r="E39" s="18">
        <f t="shared" si="5"/>
        <v>32.369636963696365</v>
      </c>
      <c r="F39" s="18">
        <f t="shared" si="5"/>
        <v>3.0046889653016566</v>
      </c>
      <c r="G39" s="18">
        <f t="shared" si="5"/>
        <v>197.01818181818177</v>
      </c>
      <c r="H39" s="27"/>
      <c r="I39" s="30"/>
      <c r="J39" s="8"/>
      <c r="K39" s="9"/>
      <c r="L39" s="9"/>
      <c r="M39" s="9"/>
      <c r="N39" s="9"/>
      <c r="O39" s="9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x14ac:dyDescent="0.2">
      <c r="A40" s="63"/>
      <c r="B40" s="62"/>
      <c r="C40" s="18">
        <f t="shared" si="5"/>
        <v>-11.238095238095239</v>
      </c>
      <c r="D40" s="18">
        <f t="shared" si="5"/>
        <v>46.292397660818708</v>
      </c>
      <c r="E40" s="18">
        <f t="shared" si="5"/>
        <v>47.199999999999918</v>
      </c>
      <c r="F40" s="18">
        <f t="shared" si="5"/>
        <v>-72.54901960784315</v>
      </c>
      <c r="G40" s="18">
        <f t="shared" si="5"/>
        <v>-157.74117647058821</v>
      </c>
      <c r="H40" s="27"/>
      <c r="I40" s="30"/>
      <c r="J40" s="30"/>
      <c r="K40" s="15"/>
      <c r="L40" s="15"/>
      <c r="M40" s="15"/>
      <c r="N40" s="15"/>
      <c r="O40" s="15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x14ac:dyDescent="0.2">
      <c r="A41" s="63"/>
      <c r="B41" s="62"/>
      <c r="C41" s="18">
        <f t="shared" si="5"/>
        <v>-9.7078651685393265</v>
      </c>
      <c r="D41" s="18">
        <f t="shared" si="5"/>
        <v>-141.23076923076923</v>
      </c>
      <c r="E41" s="18">
        <f t="shared" si="5"/>
        <v>25.728096676737163</v>
      </c>
      <c r="F41" s="18">
        <f t="shared" si="5"/>
        <v>-205.77049180327867</v>
      </c>
      <c r="G41" s="18">
        <f t="shared" si="5"/>
        <v>50.521327014218002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x14ac:dyDescent="0.2">
      <c r="A42" s="63"/>
      <c r="B42" s="62"/>
      <c r="C42" s="18">
        <f t="shared" si="5"/>
        <v>10.942528735632186</v>
      </c>
      <c r="D42" s="18">
        <f t="shared" si="5"/>
        <v>76.03478260869565</v>
      </c>
      <c r="E42" s="18">
        <f t="shared" si="5"/>
        <v>78.126126126126138</v>
      </c>
      <c r="F42" s="18">
        <f t="shared" si="5"/>
        <v>30.445070422535242</v>
      </c>
      <c r="G42" s="18">
        <f t="shared" si="5"/>
        <v>-715.29411764706731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x14ac:dyDescent="0.2">
      <c r="A43" s="64" t="s">
        <v>10</v>
      </c>
      <c r="B43" s="64"/>
      <c r="C43" s="50">
        <f>AVERAGE(C39:C42)</f>
        <v>-1.8710071714819372</v>
      </c>
      <c r="D43" s="50">
        <f>AVERAGE(D39:D42)</f>
        <v>5.0327234493414537</v>
      </c>
      <c r="E43" s="50">
        <f>AVERAGE(E39:E42)</f>
        <v>45.855964941639897</v>
      </c>
      <c r="F43" s="50">
        <f>AVERAGE(F39:F42)</f>
        <v>-61.217438005821222</v>
      </c>
      <c r="G43" s="50">
        <f>AVERAGE(G39:G42)</f>
        <v>-156.37394632131395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x14ac:dyDescent="0.2">
      <c r="A44" s="65" t="s">
        <v>4</v>
      </c>
      <c r="B44" s="65"/>
      <c r="C44" s="19">
        <f>STDEV(C39:C42)</f>
        <v>10.529657890919815</v>
      </c>
      <c r="D44" s="19">
        <f>STDEV(D39:D42)</f>
        <v>98.814273678817315</v>
      </c>
      <c r="E44" s="19">
        <f>STDEV(E39:E42)</f>
        <v>23.310811914422622</v>
      </c>
      <c r="F44" s="19">
        <f>STDEV(F39:F42)</f>
        <v>105.75204828252338</v>
      </c>
      <c r="G44" s="19">
        <f>STDEV(G39:G42)</f>
        <v>400.03553075222237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x14ac:dyDescent="0.2">
      <c r="A45" s="65" t="s">
        <v>5</v>
      </c>
      <c r="B45" s="65"/>
      <c r="C45" s="19">
        <f>1.96*(C44)/SQRT(4)</f>
        <v>10.319064733101419</v>
      </c>
      <c r="D45" s="19">
        <f>1.96*(D44)/SQRT(4)</f>
        <v>96.837988205240961</v>
      </c>
      <c r="E45" s="19">
        <f>1.96*(E44)/SQRT(4)</f>
        <v>22.844595676134169</v>
      </c>
      <c r="F45" s="19">
        <f>1.96*(F44)/SQRT(4)</f>
        <v>103.63700731687291</v>
      </c>
      <c r="G45" s="19">
        <f>1.96*(G44)/SQRT(4)</f>
        <v>392.03482013717792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x14ac:dyDescent="0.2">
      <c r="A46" s="60" t="s">
        <v>24</v>
      </c>
      <c r="B46" s="61"/>
      <c r="C46" s="19">
        <f>((C44/C43))</f>
        <v>-5.62780199424878</v>
      </c>
      <c r="D46" s="19">
        <f>((D44/D43))</f>
        <v>19.634353978211827</v>
      </c>
      <c r="E46" s="19">
        <f>((E44/E43))</f>
        <v>0.50834852006908793</v>
      </c>
      <c r="F46" s="19">
        <f>((F44/F43))</f>
        <v>-1.7274824253910677</v>
      </c>
      <c r="G46" s="19">
        <f>((G44/G43))</f>
        <v>-2.5581980896628242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x14ac:dyDescent="0.2">
      <c r="A47" s="60" t="s">
        <v>23</v>
      </c>
      <c r="B47" s="61"/>
      <c r="C47" s="19">
        <f>((C44/C43)*100)</f>
        <v>-562.78019942487799</v>
      </c>
      <c r="D47" s="19">
        <f>((D44/D43)*100)</f>
        <v>1963.4353978211827</v>
      </c>
      <c r="E47" s="19">
        <f>((E44/E43)*100)</f>
        <v>50.83485200690879</v>
      </c>
      <c r="F47" s="19">
        <f>((F44/F43)*100)</f>
        <v>-172.74824253910677</v>
      </c>
      <c r="G47" s="19">
        <f>((G44/G43)*100)</f>
        <v>-255.81980896628244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x14ac:dyDescent="0.2">
      <c r="A48" s="63" t="s">
        <v>11</v>
      </c>
      <c r="B48" s="62">
        <f>B3</f>
        <v>43595</v>
      </c>
      <c r="C48" s="18">
        <f t="shared" ref="C48:G51" si="6">(C39/$C$43)</f>
        <v>-1.34654907980878</v>
      </c>
      <c r="D48" s="18">
        <f t="shared" si="6"/>
        <v>-20.862818354514005</v>
      </c>
      <c r="E48" s="18">
        <f t="shared" si="6"/>
        <v>-17.300648258904264</v>
      </c>
      <c r="F48" s="18">
        <f t="shared" si="6"/>
        <v>-1.6059206031379256</v>
      </c>
      <c r="G48" s="18">
        <f t="shared" si="6"/>
        <v>-105.30060216826047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2">
      <c r="A49" s="63"/>
      <c r="B49" s="62">
        <v>41235</v>
      </c>
      <c r="C49" s="18">
        <f t="shared" si="6"/>
        <v>6.0064415622704805</v>
      </c>
      <c r="D49" s="18">
        <f t="shared" si="6"/>
        <v>-24.741966982495672</v>
      </c>
      <c r="E49" s="18">
        <f t="shared" si="6"/>
        <v>-25.227054561535972</v>
      </c>
      <c r="F49" s="18">
        <f t="shared" si="6"/>
        <v>38.775382966800962</v>
      </c>
      <c r="G49" s="18">
        <f t="shared" si="6"/>
        <v>84.308162403059526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2">
      <c r="A50" s="63"/>
      <c r="B50" s="62">
        <v>41235</v>
      </c>
      <c r="C50" s="18">
        <f t="shared" si="6"/>
        <v>5.1885772093808606</v>
      </c>
      <c r="D50" s="18">
        <f t="shared" si="6"/>
        <v>75.483820363396546</v>
      </c>
      <c r="E50" s="18">
        <f t="shared" si="6"/>
        <v>-13.750934292977158</v>
      </c>
      <c r="F50" s="18">
        <f t="shared" si="6"/>
        <v>109.97846237024174</v>
      </c>
      <c r="G50" s="18">
        <f t="shared" si="6"/>
        <v>-27.002209176035613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x14ac:dyDescent="0.2">
      <c r="A51" s="63"/>
      <c r="B51" s="62">
        <v>41235</v>
      </c>
      <c r="C51" s="18">
        <f t="shared" si="6"/>
        <v>-5.8484696918425607</v>
      </c>
      <c r="D51" s="18">
        <f t="shared" si="6"/>
        <v>-40.638423928900316</v>
      </c>
      <c r="E51" s="18">
        <f t="shared" si="6"/>
        <v>-41.756187425110774</v>
      </c>
      <c r="F51" s="18">
        <f t="shared" si="6"/>
        <v>-16.272022302523364</v>
      </c>
      <c r="G51" s="18">
        <f t="shared" si="6"/>
        <v>382.30431638619342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x14ac:dyDescent="0.2">
      <c r="A52" s="64" t="s">
        <v>11</v>
      </c>
      <c r="B52" s="64"/>
      <c r="C52" s="50">
        <f>AVERAGE(C48:C51)</f>
        <v>0.99999999999999978</v>
      </c>
      <c r="D52" s="50">
        <f>AVERAGE(D48:D51)</f>
        <v>-2.6898472256283608</v>
      </c>
      <c r="E52" s="50">
        <f>AVERAGE(E48:E51)</f>
        <v>-24.508706134632043</v>
      </c>
      <c r="F52" s="50">
        <f>AVERAGE(F48:F51)</f>
        <v>32.718975607845351</v>
      </c>
      <c r="G52" s="50">
        <f>AVERAGE(G48:G51)</f>
        <v>83.577416861239215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x14ac:dyDescent="0.2">
      <c r="A53" s="65" t="s">
        <v>4</v>
      </c>
      <c r="B53" s="65"/>
      <c r="C53" s="19">
        <f>STDEV(C48:C51)</f>
        <v>5.62780199424878</v>
      </c>
      <c r="D53" s="19">
        <f>STDEV(D48:D51)</f>
        <v>52.813412575298223</v>
      </c>
      <c r="E53" s="19">
        <f>STDEV(E48:E51)</f>
        <v>12.458964492348382</v>
      </c>
      <c r="F53" s="19">
        <f>STDEV(F48:F51)</f>
        <v>56.521455339351867</v>
      </c>
      <c r="G53" s="19">
        <f>STDEV(G48:G51)</f>
        <v>213.80758815337572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43"/>
      <c r="AJ53" s="27"/>
    </row>
    <row r="54" spans="1:36" x14ac:dyDescent="0.2">
      <c r="A54" s="65" t="s">
        <v>5</v>
      </c>
      <c r="B54" s="65"/>
      <c r="C54" s="19">
        <f>1.96*(C53)/SQRT(4)</f>
        <v>5.5152459543638042</v>
      </c>
      <c r="D54" s="19">
        <f>1.96*(D53)/SQRT(4)</f>
        <v>51.757144323792261</v>
      </c>
      <c r="E54" s="19">
        <f>1.96*(E53)/SQRT(4)</f>
        <v>12.209785202501415</v>
      </c>
      <c r="F54" s="19">
        <f>1.96*(F53)/SQRT(4)</f>
        <v>55.391026232564826</v>
      </c>
      <c r="G54" s="19">
        <f>1.96*(G53)/SQRT(4)</f>
        <v>209.53143639030819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x14ac:dyDescent="0.2">
      <c r="A55" s="58" t="s">
        <v>24</v>
      </c>
      <c r="B55" s="59"/>
      <c r="C55" s="22">
        <f>((C53/C52))</f>
        <v>5.6278019942487809</v>
      </c>
      <c r="D55" s="22">
        <f>((D53/D52))</f>
        <v>-19.634353978211816</v>
      </c>
      <c r="E55" s="22">
        <f>((E53/E52))</f>
        <v>-0.50834852006908826</v>
      </c>
      <c r="F55" s="22">
        <f>((F53/F52))</f>
        <v>1.7274824253910677</v>
      </c>
      <c r="G55" s="22">
        <f>((G53/G52))</f>
        <v>2.5581980896628247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x14ac:dyDescent="0.2">
      <c r="A56" s="58" t="s">
        <v>23</v>
      </c>
      <c r="B56" s="59"/>
      <c r="C56" s="22">
        <f>((C53/C52)*100)</f>
        <v>562.78019942487811</v>
      </c>
      <c r="D56" s="22">
        <f>((D53/D52)*100)</f>
        <v>-1963.4353978211816</v>
      </c>
      <c r="E56" s="22">
        <f>((E53/E52)*100)</f>
        <v>-50.834852006908825</v>
      </c>
      <c r="F56" s="22">
        <f>((F53/F52)*100)</f>
        <v>172.74824253910677</v>
      </c>
      <c r="G56" s="22">
        <f>((G53/G52)*100)</f>
        <v>255.81980896628247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x14ac:dyDescent="0.2">
      <c r="A57" s="7"/>
      <c r="B57" s="7"/>
      <c r="C57" s="7"/>
      <c r="D57" s="7"/>
      <c r="E57" s="7"/>
      <c r="F57" s="7"/>
      <c r="G57" s="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43"/>
    </row>
    <row r="58" spans="1:36" ht="15.75" customHeight="1" x14ac:dyDescent="0.2">
      <c r="A58" s="7"/>
      <c r="B58" s="7"/>
      <c r="C58" s="7"/>
      <c r="D58" s="7"/>
      <c r="E58" s="7"/>
      <c r="F58" s="7"/>
      <c r="G58" s="7"/>
      <c r="H58" s="32" t="s">
        <v>12</v>
      </c>
      <c r="I58" s="21"/>
      <c r="J58" s="8"/>
      <c r="K58" s="20"/>
      <c r="L58" s="20"/>
      <c r="M58" s="20"/>
      <c r="N58" s="20"/>
      <c r="O58" s="20"/>
      <c r="P58" s="5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51" x14ac:dyDescent="0.2">
      <c r="A59" s="27"/>
      <c r="B59" s="27"/>
      <c r="C59" s="27"/>
      <c r="D59" s="27"/>
      <c r="E59" s="7"/>
      <c r="F59" s="7"/>
      <c r="G59" s="7"/>
      <c r="H59" s="10" t="s">
        <v>21</v>
      </c>
      <c r="I59" s="23" t="s">
        <v>14</v>
      </c>
      <c r="J59" s="23" t="s">
        <v>15</v>
      </c>
      <c r="K59" s="23" t="s">
        <v>13</v>
      </c>
      <c r="L59" s="20"/>
      <c r="M59" s="57" t="s">
        <v>17</v>
      </c>
      <c r="N59" s="57"/>
      <c r="O59" s="57"/>
      <c r="P59" s="5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x14ac:dyDescent="0.2">
      <c r="A60" s="27"/>
      <c r="B60" s="27"/>
      <c r="C60" s="27"/>
      <c r="D60" s="27"/>
      <c r="E60" s="7"/>
      <c r="F60" s="7"/>
      <c r="G60" s="7"/>
      <c r="H60" s="36">
        <v>10</v>
      </c>
      <c r="I60" s="11">
        <f>K7</f>
        <v>0.60000000000000009</v>
      </c>
      <c r="J60" s="11">
        <f>K17</f>
        <v>3.5624999999999921E-2</v>
      </c>
      <c r="K60" s="16">
        <f>K29</f>
        <v>0.99999999999999978</v>
      </c>
      <c r="L60" s="21"/>
      <c r="M60" s="57"/>
      <c r="N60" s="57"/>
      <c r="O60" s="57"/>
      <c r="P60" s="3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x14ac:dyDescent="0.2">
      <c r="A61" s="27"/>
      <c r="B61" s="27"/>
      <c r="C61" s="27"/>
      <c r="D61" s="27"/>
      <c r="E61" s="7"/>
      <c r="F61" s="7"/>
      <c r="G61" s="7"/>
      <c r="H61" s="36">
        <v>20</v>
      </c>
      <c r="I61" s="11">
        <f>L7</f>
        <v>5.2756249999999998</v>
      </c>
      <c r="J61" s="11">
        <f>L17</f>
        <v>6.6250000000000003E-2</v>
      </c>
      <c r="K61" s="16">
        <f>L29</f>
        <v>-2.6898472256283608</v>
      </c>
      <c r="L61" s="20"/>
      <c r="M61" s="10" t="s">
        <v>21</v>
      </c>
      <c r="N61" s="3"/>
      <c r="O61" s="3"/>
      <c r="P61" s="3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x14ac:dyDescent="0.2">
      <c r="A62" s="27"/>
      <c r="B62" s="27"/>
      <c r="C62" s="27"/>
      <c r="D62" s="27"/>
      <c r="E62" s="7"/>
      <c r="F62" s="7"/>
      <c r="G62" s="7"/>
      <c r="H62" s="36">
        <v>30</v>
      </c>
      <c r="I62" s="11">
        <f>M7</f>
        <v>5.9512499999999999</v>
      </c>
      <c r="J62" s="11">
        <f>M17</f>
        <v>0.15312500000000007</v>
      </c>
      <c r="K62" s="33">
        <f>M29</f>
        <v>-24.508706134632043</v>
      </c>
      <c r="L62" s="27"/>
      <c r="M62" s="36">
        <v>10</v>
      </c>
      <c r="N62" s="4"/>
      <c r="O62" s="3"/>
      <c r="P62" s="4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x14ac:dyDescent="0.2">
      <c r="A63" s="27"/>
      <c r="B63" s="27"/>
      <c r="C63" s="27"/>
      <c r="D63" s="27"/>
      <c r="E63" s="7"/>
      <c r="F63" s="7"/>
      <c r="G63" s="7"/>
      <c r="H63" s="36">
        <v>40</v>
      </c>
      <c r="I63" s="11">
        <f>N7</f>
        <v>6.8862499999999995</v>
      </c>
      <c r="J63" s="11">
        <f>N17</f>
        <v>0.52187499999999998</v>
      </c>
      <c r="K63" s="16">
        <f>N29</f>
        <v>32.718975607845351</v>
      </c>
      <c r="L63" s="9"/>
      <c r="M63" s="36">
        <v>20</v>
      </c>
      <c r="N63" s="4"/>
      <c r="O63" s="4"/>
      <c r="P63" s="4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x14ac:dyDescent="0.2">
      <c r="A64" s="27"/>
      <c r="B64" s="27"/>
      <c r="C64" s="27"/>
      <c r="D64" s="27"/>
      <c r="E64" s="7"/>
      <c r="F64" s="7"/>
      <c r="G64" s="7"/>
      <c r="H64" s="9"/>
      <c r="I64" s="11">
        <f>O7</f>
        <v>7.3537499999999998</v>
      </c>
      <c r="J64" s="11">
        <f>O17</f>
        <v>2.562500000000004E-2</v>
      </c>
      <c r="K64" s="16">
        <f>O29</f>
        <v>83.577416861239215</v>
      </c>
      <c r="L64" s="9"/>
      <c r="M64" s="36">
        <v>30</v>
      </c>
      <c r="N64" s="4"/>
      <c r="O64" s="4"/>
      <c r="P64" s="4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x14ac:dyDescent="0.2">
      <c r="A65" s="27"/>
      <c r="B65" s="27"/>
      <c r="C65" s="27"/>
      <c r="D65" s="27"/>
      <c r="E65" s="7"/>
      <c r="F65" s="7"/>
      <c r="G65" s="7"/>
      <c r="H65" s="9"/>
      <c r="I65" s="9"/>
      <c r="J65" s="9"/>
      <c r="K65" s="20"/>
      <c r="L65" s="9"/>
      <c r="M65" s="36">
        <v>40</v>
      </c>
      <c r="N65" s="4"/>
      <c r="O65" s="4"/>
      <c r="P65" s="23" t="s">
        <v>13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x14ac:dyDescent="0.2">
      <c r="A66" s="27"/>
      <c r="B66" s="27"/>
      <c r="C66" s="27"/>
      <c r="D66" s="27"/>
      <c r="E66" s="7"/>
      <c r="F66" s="7"/>
      <c r="G66" s="7"/>
      <c r="H66" s="9"/>
      <c r="I66" s="9"/>
      <c r="J66" s="9"/>
      <c r="K66" s="20"/>
      <c r="L66" s="9"/>
      <c r="M66" s="11"/>
      <c r="N66" s="23" t="s">
        <v>14</v>
      </c>
      <c r="O66" s="23" t="s">
        <v>15</v>
      </c>
      <c r="P66" s="5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x14ac:dyDescent="0.2">
      <c r="A67" s="27"/>
      <c r="B67" s="27"/>
      <c r="C67" s="27"/>
      <c r="D67" s="27"/>
      <c r="E67" s="7"/>
      <c r="F67" s="7"/>
      <c r="G67" s="7"/>
      <c r="H67" s="9"/>
      <c r="I67" s="9"/>
      <c r="J67" s="9"/>
      <c r="K67" s="20"/>
      <c r="L67" s="9"/>
      <c r="M67" s="22" t="s">
        <v>16</v>
      </c>
      <c r="N67" s="6"/>
      <c r="O67" s="4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2.75" customHeight="1" x14ac:dyDescent="0.2">
      <c r="A68" s="27"/>
      <c r="B68" s="27"/>
      <c r="C68" s="27"/>
      <c r="D68" s="27"/>
      <c r="E68" s="7"/>
      <c r="F68" s="7"/>
      <c r="G68" s="7"/>
      <c r="H68" s="9"/>
      <c r="I68" s="9"/>
      <c r="J68" s="9"/>
      <c r="K68" s="20"/>
      <c r="L68" s="9"/>
      <c r="M68" s="7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x14ac:dyDescent="0.2">
      <c r="A69" s="27"/>
      <c r="B69" s="27"/>
      <c r="C69" s="27"/>
      <c r="D69" s="27"/>
      <c r="E69" s="7"/>
      <c r="F69" s="7"/>
      <c r="G69" s="7"/>
      <c r="H69" s="9"/>
      <c r="I69" s="9"/>
      <c r="J69" s="9"/>
      <c r="K69" s="20"/>
      <c r="L69" s="9"/>
      <c r="M69" s="7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x14ac:dyDescent="0.2">
      <c r="A70" s="27"/>
      <c r="B70" s="27"/>
      <c r="C70" s="27"/>
      <c r="D70" s="27"/>
      <c r="E70" s="7"/>
      <c r="F70" s="7"/>
      <c r="G70" s="7"/>
      <c r="H70" s="27"/>
      <c r="I70" s="9"/>
      <c r="J70" s="9"/>
      <c r="K70" s="20"/>
      <c r="L70" s="9"/>
      <c r="M70" s="7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x14ac:dyDescent="0.2">
      <c r="A71" s="27"/>
      <c r="B71" s="27"/>
      <c r="C71" s="27"/>
      <c r="D71" s="27"/>
      <c r="E71" s="7"/>
      <c r="F71" s="7"/>
      <c r="G71" s="7"/>
      <c r="H71" s="27"/>
      <c r="I71" s="15"/>
      <c r="J71" s="9"/>
      <c r="K71" s="9"/>
      <c r="L71" s="9"/>
      <c r="M71" s="7"/>
      <c r="N71" s="39"/>
      <c r="O71" s="39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x14ac:dyDescent="0.2">
      <c r="A72" s="27"/>
      <c r="B72" s="27"/>
      <c r="C72" s="27"/>
      <c r="D72" s="27"/>
      <c r="E72" s="7"/>
      <c r="F72" s="7"/>
      <c r="G72" s="7"/>
      <c r="H72" s="27"/>
      <c r="I72" s="15"/>
      <c r="J72" s="9"/>
      <c r="K72" s="9"/>
      <c r="L72" s="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x14ac:dyDescent="0.2">
      <c r="A73" s="27"/>
      <c r="B73" s="27"/>
      <c r="C73" s="27"/>
      <c r="D73" s="27"/>
      <c r="E73" s="7"/>
      <c r="F73" s="7"/>
      <c r="G73" s="7"/>
      <c r="H73" s="27"/>
      <c r="I73" s="15"/>
      <c r="J73" s="9"/>
      <c r="K73" s="9"/>
      <c r="L73" s="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x14ac:dyDescent="0.2">
      <c r="A74" s="27"/>
      <c r="B74" s="27"/>
      <c r="C74" s="27"/>
      <c r="D74" s="27"/>
      <c r="E74" s="7"/>
      <c r="F74" s="7"/>
      <c r="G74" s="7"/>
      <c r="H74" s="27"/>
      <c r="I74" s="15"/>
      <c r="J74" s="9"/>
      <c r="K74" s="9"/>
      <c r="L74" s="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x14ac:dyDescent="0.2">
      <c r="A75" s="27"/>
      <c r="B75" s="27"/>
      <c r="C75" s="27"/>
      <c r="D75" s="27"/>
      <c r="E75" s="7"/>
      <c r="F75" s="7"/>
      <c r="G75" s="7"/>
      <c r="H75" s="27"/>
      <c r="I75" s="15"/>
      <c r="J75" s="9"/>
      <c r="K75" s="9"/>
      <c r="L75" s="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x14ac:dyDescent="0.2">
      <c r="A76" s="27"/>
      <c r="B76" s="27"/>
      <c r="C76" s="27"/>
      <c r="D76" s="27"/>
      <c r="E76" s="7"/>
      <c r="F76" s="7"/>
      <c r="G76" s="7"/>
      <c r="H76" s="27"/>
      <c r="I76" s="15"/>
      <c r="J76" s="9"/>
      <c r="K76" s="9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x14ac:dyDescent="0.2">
      <c r="A77" s="27"/>
      <c r="B77" s="27"/>
      <c r="C77" s="27"/>
      <c r="D77" s="27"/>
      <c r="E77" s="7"/>
      <c r="F77" s="7"/>
      <c r="G77" s="7"/>
      <c r="H77" s="27"/>
      <c r="I77" s="15"/>
      <c r="J77" s="9"/>
      <c r="K77" s="9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x14ac:dyDescent="0.2">
      <c r="A78" s="27"/>
      <c r="B78" s="27"/>
      <c r="C78" s="27"/>
      <c r="D78" s="27"/>
      <c r="E78" s="7"/>
      <c r="F78" s="7"/>
      <c r="G78" s="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x14ac:dyDescent="0.2">
      <c r="A79" s="27"/>
      <c r="B79" s="27"/>
      <c r="C79" s="27"/>
      <c r="D79" s="27"/>
      <c r="E79" s="7"/>
      <c r="F79" s="7"/>
      <c r="G79" s="7"/>
      <c r="H79" s="27"/>
      <c r="I79" s="27"/>
      <c r="J79" s="34"/>
      <c r="K79" s="34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x14ac:dyDescent="0.2">
      <c r="A80" s="27"/>
      <c r="B80" s="27"/>
      <c r="C80" s="27"/>
      <c r="D80" s="27"/>
      <c r="E80" s="7"/>
      <c r="F80" s="7"/>
      <c r="G80" s="7"/>
      <c r="H80" s="27"/>
      <c r="I80" s="27"/>
      <c r="J80" s="34"/>
      <c r="K80" s="34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43"/>
    </row>
    <row r="81" spans="1:36" x14ac:dyDescent="0.2">
      <c r="A81" s="27"/>
      <c r="B81" s="27"/>
      <c r="C81" s="27"/>
      <c r="D81" s="27"/>
      <c r="E81" s="7"/>
      <c r="F81" s="7"/>
      <c r="G81" s="7"/>
      <c r="H81" s="27"/>
      <c r="I81" s="27"/>
      <c r="J81" s="34"/>
      <c r="K81" s="34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x14ac:dyDescent="0.2">
      <c r="A82" s="27"/>
      <c r="B82" s="27"/>
      <c r="C82" s="27"/>
      <c r="D82" s="27"/>
      <c r="E82" s="7"/>
      <c r="F82" s="7"/>
      <c r="G82" s="7"/>
      <c r="H82" s="27"/>
      <c r="I82" s="27"/>
      <c r="J82" s="34"/>
      <c r="K82" s="34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x14ac:dyDescent="0.2">
      <c r="A83" s="27"/>
      <c r="B83" s="27"/>
      <c r="C83" s="27"/>
      <c r="D83" s="27"/>
      <c r="E83" s="7"/>
      <c r="F83" s="7"/>
      <c r="G83" s="7"/>
      <c r="H83" s="27"/>
      <c r="I83" s="27"/>
      <c r="J83" s="34"/>
      <c r="K83" s="34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2">
      <c r="A84" s="27"/>
      <c r="B84" s="27"/>
      <c r="C84" s="27"/>
      <c r="D84" s="27"/>
      <c r="E84" s="7"/>
      <c r="F84" s="7"/>
      <c r="G84" s="7"/>
      <c r="H84" s="27"/>
      <c r="I84" s="27"/>
      <c r="J84" s="34"/>
      <c r="K84" s="34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2">
      <c r="A85" s="7"/>
      <c r="B85" s="7"/>
      <c r="C85" s="7"/>
      <c r="D85" s="7"/>
      <c r="E85" s="7"/>
      <c r="F85" s="7"/>
      <c r="G85" s="7"/>
      <c r="H85" s="27"/>
      <c r="I85" s="27"/>
      <c r="J85" s="27"/>
      <c r="K85" s="27"/>
      <c r="L85" s="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x14ac:dyDescent="0.2">
      <c r="A86" s="7"/>
      <c r="B86" s="7"/>
      <c r="C86" s="7"/>
      <c r="D86" s="7"/>
      <c r="E86" s="7"/>
      <c r="F86" s="7"/>
      <c r="G86" s="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x14ac:dyDescent="0.2">
      <c r="A87" s="8"/>
      <c r="B87" s="15"/>
      <c r="C87" s="15"/>
      <c r="D87" s="15"/>
      <c r="E87" s="7"/>
      <c r="F87" s="7"/>
      <c r="G87" s="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x14ac:dyDescent="0.2">
      <c r="A88" s="7"/>
      <c r="B88" s="15"/>
      <c r="C88" s="15"/>
      <c r="D88" s="21"/>
      <c r="E88" s="7"/>
      <c r="F88" s="7"/>
      <c r="G88" s="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x14ac:dyDescent="0.2">
      <c r="A89" s="24"/>
      <c r="B89" s="15"/>
      <c r="C89" s="15"/>
      <c r="D89" s="21"/>
      <c r="E89" s="7"/>
      <c r="F89" s="7"/>
      <c r="G89" s="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x14ac:dyDescent="0.2">
      <c r="A90" s="25"/>
      <c r="B90" s="15"/>
      <c r="C90" s="15"/>
      <c r="D90" s="21"/>
      <c r="E90" s="7"/>
      <c r="F90" s="7"/>
      <c r="G90" s="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x14ac:dyDescent="0.2">
      <c r="A91" s="15"/>
      <c r="B91" s="15"/>
      <c r="C91" s="15"/>
      <c r="D91" s="21"/>
      <c r="E91" s="7"/>
      <c r="F91" s="7"/>
      <c r="G91" s="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x14ac:dyDescent="0.2">
      <c r="A92" s="15"/>
      <c r="B92" s="15"/>
      <c r="C92" s="15"/>
      <c r="D92" s="21"/>
      <c r="E92" s="7"/>
      <c r="F92" s="7"/>
      <c r="G92" s="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x14ac:dyDescent="0.2">
      <c r="A93" s="15"/>
      <c r="B93" s="15"/>
      <c r="C93" s="15"/>
      <c r="D93" s="21"/>
      <c r="E93" s="7"/>
      <c r="F93" s="7"/>
      <c r="G93" s="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x14ac:dyDescent="0.2">
      <c r="A94" s="15"/>
      <c r="B94" s="15"/>
      <c r="C94" s="15"/>
      <c r="D94" s="21"/>
      <c r="E94" s="7"/>
      <c r="F94" s="7"/>
      <c r="G94" s="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x14ac:dyDescent="0.2">
      <c r="A95" s="15"/>
      <c r="B95" s="15"/>
      <c r="C95" s="15"/>
      <c r="D95" s="21"/>
      <c r="E95" s="7"/>
      <c r="F95" s="7"/>
      <c r="G95" s="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x14ac:dyDescent="0.2">
      <c r="A96" s="15"/>
      <c r="B96" s="15"/>
      <c r="C96" s="15"/>
      <c r="D96" s="21"/>
      <c r="E96" s="7"/>
      <c r="F96" s="7"/>
      <c r="G96" s="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x14ac:dyDescent="0.2">
      <c r="A97" s="15"/>
      <c r="B97" s="15"/>
      <c r="C97" s="15"/>
      <c r="D97" s="21"/>
      <c r="E97" s="7"/>
      <c r="F97" s="7"/>
      <c r="G97" s="7"/>
      <c r="H97" s="27"/>
      <c r="I97" s="27"/>
      <c r="J97" s="34"/>
      <c r="K97" s="34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x14ac:dyDescent="0.2">
      <c r="A98" s="15"/>
      <c r="B98" s="15"/>
      <c r="C98" s="15"/>
      <c r="D98" s="21"/>
      <c r="E98" s="7"/>
      <c r="F98" s="7"/>
      <c r="G98" s="7"/>
      <c r="H98" s="27"/>
      <c r="I98" s="27"/>
      <c r="J98" s="34"/>
      <c r="K98" s="34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x14ac:dyDescent="0.2">
      <c r="A99" s="7"/>
      <c r="B99" s="7"/>
      <c r="C99" s="7"/>
      <c r="D99" s="7"/>
      <c r="E99" s="7"/>
      <c r="F99" s="7"/>
      <c r="G99" s="7"/>
      <c r="H99" s="27"/>
      <c r="I99" s="27"/>
      <c r="J99" s="34"/>
      <c r="K99" s="34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x14ac:dyDescent="0.2">
      <c r="A100" s="7"/>
      <c r="B100" s="7"/>
      <c r="C100" s="7"/>
      <c r="D100" s="7"/>
      <c r="E100" s="7"/>
      <c r="F100" s="7"/>
      <c r="G100" s="7"/>
      <c r="H100" s="27"/>
      <c r="I100" s="27"/>
      <c r="J100" s="34"/>
      <c r="K100" s="34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x14ac:dyDescent="0.2">
      <c r="A101" s="7"/>
      <c r="B101" s="7"/>
      <c r="C101" s="7"/>
      <c r="D101" s="7"/>
      <c r="E101" s="7"/>
      <c r="F101" s="7"/>
      <c r="G101" s="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x14ac:dyDescent="0.2">
      <c r="A102" s="7"/>
      <c r="B102" s="7"/>
      <c r="C102" s="7"/>
      <c r="D102" s="7"/>
      <c r="E102" s="7"/>
      <c r="F102" s="7"/>
      <c r="G102" s="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x14ac:dyDescent="0.2">
      <c r="A103" s="7"/>
      <c r="B103" s="7"/>
      <c r="C103" s="7"/>
      <c r="D103" s="7"/>
      <c r="E103" s="7"/>
      <c r="F103" s="7"/>
      <c r="G103" s="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x14ac:dyDescent="0.2">
      <c r="A104" s="7"/>
      <c r="B104" s="7"/>
      <c r="C104" s="7"/>
      <c r="D104" s="7"/>
      <c r="E104" s="7"/>
      <c r="F104" s="7"/>
      <c r="G104" s="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x14ac:dyDescent="0.2">
      <c r="A105" s="7"/>
      <c r="B105" s="7"/>
      <c r="C105" s="7"/>
      <c r="D105" s="7"/>
      <c r="E105" s="7"/>
      <c r="F105" s="7"/>
      <c r="G105" s="7"/>
      <c r="H105" s="27"/>
      <c r="I105" s="27"/>
      <c r="J105" s="27"/>
      <c r="K105" s="27"/>
      <c r="L105" s="27"/>
      <c r="M105" s="27"/>
      <c r="N105" s="27"/>
      <c r="O105" s="27"/>
      <c r="P105" s="27"/>
      <c r="Q105" s="7"/>
      <c r="R105" s="7"/>
      <c r="S105" s="7"/>
      <c r="T105" s="7"/>
      <c r="U105" s="7"/>
      <c r="V105" s="7"/>
      <c r="W105" s="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x14ac:dyDescent="0.2">
      <c r="A106" s="7"/>
      <c r="B106" s="7"/>
      <c r="C106" s="7"/>
      <c r="D106" s="7"/>
      <c r="E106" s="7"/>
      <c r="F106" s="7"/>
      <c r="G106" s="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x14ac:dyDescent="0.2">
      <c r="A107" s="7"/>
      <c r="B107" s="7"/>
      <c r="C107" s="7"/>
      <c r="D107" s="7"/>
      <c r="E107" s="7"/>
      <c r="F107" s="7"/>
      <c r="G107" s="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x14ac:dyDescent="0.2">
      <c r="A108" s="7"/>
      <c r="B108" s="7"/>
      <c r="C108" s="7"/>
      <c r="D108" s="7"/>
      <c r="E108" s="7"/>
      <c r="F108" s="7"/>
      <c r="G108" s="7"/>
      <c r="H108" s="27"/>
      <c r="I108" s="27"/>
      <c r="J108" s="27"/>
      <c r="K108" s="27"/>
      <c r="L108" s="27"/>
      <c r="M108" s="27"/>
      <c r="N108" s="27"/>
      <c r="O108" s="27"/>
      <c r="P108" s="27"/>
      <c r="Q108" s="7"/>
      <c r="R108" s="7"/>
      <c r="S108" s="7"/>
      <c r="T108" s="7"/>
      <c r="U108" s="7"/>
      <c r="V108" s="7"/>
      <c r="W108" s="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x14ac:dyDescent="0.2">
      <c r="A109" s="7"/>
      <c r="B109" s="7"/>
      <c r="C109" s="7"/>
      <c r="D109" s="7"/>
      <c r="E109" s="7"/>
      <c r="F109" s="7"/>
      <c r="G109" s="7"/>
      <c r="H109" s="7"/>
      <c r="I109" s="27"/>
      <c r="J109" s="27"/>
      <c r="K109" s="27"/>
      <c r="L109" s="27"/>
      <c r="M109" s="27"/>
      <c r="N109" s="27"/>
      <c r="O109" s="27"/>
      <c r="P109" s="7"/>
      <c r="Q109" s="27"/>
      <c r="R109" s="27"/>
      <c r="S109" s="27"/>
      <c r="T109" s="27"/>
      <c r="U109" s="27"/>
      <c r="V109" s="27"/>
      <c r="W109" s="2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x14ac:dyDescent="0.2">
      <c r="A110" s="7"/>
      <c r="B110" s="7"/>
      <c r="C110" s="7"/>
      <c r="D110" s="7"/>
      <c r="E110" s="7"/>
      <c r="F110" s="7"/>
      <c r="G110" s="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x14ac:dyDescent="0.2">
      <c r="A111" s="7"/>
      <c r="B111" s="7"/>
      <c r="C111" s="7"/>
      <c r="D111" s="7"/>
      <c r="E111" s="7"/>
      <c r="F111" s="7"/>
      <c r="G111" s="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x14ac:dyDescent="0.2">
      <c r="A112" s="7"/>
      <c r="B112" s="7"/>
      <c r="C112" s="7"/>
      <c r="D112" s="7"/>
      <c r="E112" s="7"/>
      <c r="F112" s="7"/>
      <c r="G112" s="7"/>
      <c r="H112" s="7"/>
      <c r="I112" s="27"/>
      <c r="J112" s="27"/>
      <c r="K112" s="27"/>
      <c r="L112" s="27"/>
      <c r="M112" s="27"/>
      <c r="N112" s="27"/>
      <c r="O112" s="27"/>
      <c r="P112" s="7"/>
      <c r="Q112" s="27"/>
      <c r="R112" s="27"/>
      <c r="S112" s="27"/>
      <c r="T112" s="27"/>
      <c r="U112" s="27"/>
      <c r="V112" s="27"/>
      <c r="W112" s="2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x14ac:dyDescent="0.2">
      <c r="A113" s="7"/>
      <c r="B113" s="7"/>
      <c r="C113" s="7"/>
      <c r="D113" s="7"/>
      <c r="E113" s="7"/>
      <c r="F113" s="7"/>
      <c r="G113" s="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x14ac:dyDescent="0.2">
      <c r="A114" s="7"/>
      <c r="B114" s="7"/>
      <c r="C114" s="7"/>
      <c r="D114" s="7"/>
      <c r="E114" s="7"/>
      <c r="F114" s="7"/>
      <c r="G114" s="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x14ac:dyDescent="0.2">
      <c r="A115" s="7"/>
      <c r="B115" s="7"/>
      <c r="C115" s="7"/>
      <c r="D115" s="7"/>
      <c r="E115" s="7"/>
      <c r="F115" s="7"/>
      <c r="G115" s="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x14ac:dyDescent="0.2">
      <c r="A116" s="7"/>
      <c r="B116" s="7"/>
      <c r="C116" s="7"/>
      <c r="D116" s="7"/>
      <c r="E116" s="7"/>
      <c r="F116" s="7"/>
      <c r="G116" s="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x14ac:dyDescent="0.2">
      <c r="A117" s="7"/>
      <c r="B117" s="7"/>
      <c r="C117" s="7"/>
      <c r="D117" s="7"/>
      <c r="E117" s="7"/>
      <c r="F117" s="7"/>
      <c r="G117" s="7"/>
      <c r="H117" s="27"/>
      <c r="I117" s="27"/>
      <c r="J117" s="27"/>
      <c r="K117" s="9"/>
      <c r="L117" s="9"/>
      <c r="M117" s="9"/>
      <c r="N117" s="9"/>
      <c r="O117" s="9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x14ac:dyDescent="0.2">
      <c r="A118" s="7"/>
      <c r="B118" s="7"/>
      <c r="C118" s="7"/>
      <c r="D118" s="7"/>
      <c r="E118" s="7"/>
      <c r="F118" s="7"/>
      <c r="G118" s="7"/>
      <c r="H118" s="27"/>
      <c r="I118" s="27"/>
      <c r="J118" s="27"/>
      <c r="K118" s="9"/>
      <c r="L118" s="9"/>
      <c r="M118" s="9"/>
      <c r="N118" s="9"/>
      <c r="O118" s="9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x14ac:dyDescent="0.2">
      <c r="A119" s="7"/>
      <c r="B119" s="7"/>
      <c r="C119" s="7"/>
      <c r="D119" s="7"/>
      <c r="E119" s="7"/>
      <c r="F119" s="7"/>
      <c r="G119" s="7"/>
      <c r="H119" s="27"/>
      <c r="I119" s="27"/>
      <c r="J119" s="27"/>
      <c r="K119" s="9"/>
      <c r="L119" s="9"/>
      <c r="M119" s="9"/>
      <c r="N119" s="9"/>
      <c r="O119" s="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x14ac:dyDescent="0.2">
      <c r="A120" s="7"/>
      <c r="B120" s="7"/>
      <c r="C120" s="7"/>
      <c r="D120" s="7"/>
      <c r="E120" s="7"/>
      <c r="F120" s="7"/>
      <c r="G120" s="7"/>
      <c r="H120" s="27"/>
      <c r="I120" s="27"/>
      <c r="J120" s="27"/>
      <c r="K120" s="27"/>
      <c r="L120" s="9"/>
      <c r="M120" s="9"/>
      <c r="N120" s="9"/>
      <c r="O120" s="9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x14ac:dyDescent="0.2">
      <c r="A121" s="7"/>
      <c r="B121" s="7"/>
      <c r="C121" s="7"/>
      <c r="D121" s="7"/>
      <c r="E121" s="7"/>
      <c r="F121" s="7"/>
      <c r="G121" s="7"/>
      <c r="H121" s="27"/>
      <c r="I121" s="27"/>
      <c r="J121" s="27"/>
      <c r="K121" s="27"/>
      <c r="L121" s="9"/>
      <c r="M121" s="9"/>
      <c r="N121" s="9"/>
      <c r="O121" s="9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x14ac:dyDescent="0.2">
      <c r="A122" s="7"/>
      <c r="B122" s="7"/>
      <c r="C122" s="7"/>
      <c r="D122" s="7"/>
      <c r="E122" s="7"/>
      <c r="F122" s="7"/>
      <c r="G122" s="7"/>
      <c r="H122" s="27"/>
      <c r="I122" s="27"/>
      <c r="J122" s="27"/>
      <c r="K122" s="27"/>
      <c r="L122" s="9"/>
      <c r="M122" s="9"/>
      <c r="N122" s="9"/>
      <c r="O122" s="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x14ac:dyDescent="0.2">
      <c r="A123" s="7"/>
      <c r="B123" s="7"/>
      <c r="C123" s="7"/>
      <c r="D123" s="7"/>
      <c r="E123" s="7"/>
      <c r="F123" s="7"/>
      <c r="G123" s="7"/>
      <c r="H123" s="27"/>
      <c r="I123" s="27"/>
      <c r="J123" s="27"/>
      <c r="K123" s="27"/>
      <c r="L123" s="9"/>
      <c r="M123" s="9"/>
      <c r="N123" s="9"/>
      <c r="O123" s="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x14ac:dyDescent="0.2">
      <c r="A124" s="7"/>
      <c r="B124" s="7"/>
      <c r="C124" s="7"/>
      <c r="D124" s="7"/>
      <c r="E124" s="7"/>
      <c r="F124" s="7"/>
      <c r="G124" s="7"/>
      <c r="H124" s="27"/>
      <c r="I124" s="27"/>
      <c r="J124" s="27"/>
      <c r="K124" s="27"/>
      <c r="L124" s="9"/>
      <c r="M124" s="9"/>
      <c r="N124" s="9"/>
      <c r="O124" s="9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x14ac:dyDescent="0.2">
      <c r="A125" s="7"/>
      <c r="B125" s="7"/>
      <c r="C125" s="7"/>
      <c r="D125" s="7"/>
      <c r="E125" s="7"/>
      <c r="F125" s="7"/>
      <c r="G125" s="7"/>
      <c r="H125" s="27"/>
      <c r="I125" s="27"/>
      <c r="J125" s="27"/>
      <c r="K125" s="27"/>
      <c r="L125" s="9"/>
      <c r="M125" s="9"/>
      <c r="N125" s="9"/>
      <c r="O125" s="9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x14ac:dyDescent="0.2">
      <c r="A126" s="7"/>
      <c r="B126" s="7"/>
      <c r="C126" s="7"/>
      <c r="D126" s="7"/>
      <c r="E126" s="7"/>
      <c r="F126" s="7"/>
      <c r="G126" s="7"/>
      <c r="H126" s="27"/>
      <c r="I126" s="27"/>
      <c r="J126" s="27"/>
      <c r="K126" s="27"/>
      <c r="L126" s="9"/>
      <c r="M126" s="9"/>
      <c r="N126" s="9"/>
      <c r="O126" s="9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x14ac:dyDescent="0.2">
      <c r="A127" s="7"/>
      <c r="B127" s="7"/>
      <c r="C127" s="7"/>
      <c r="D127" s="7"/>
      <c r="E127" s="7"/>
      <c r="F127" s="7"/>
      <c r="G127" s="7"/>
      <c r="H127" s="27"/>
      <c r="I127" s="27"/>
      <c r="J127" s="27"/>
      <c r="K127" s="27"/>
      <c r="L127" s="9"/>
      <c r="M127" s="9"/>
      <c r="N127" s="9"/>
      <c r="O127" s="9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x14ac:dyDescent="0.2">
      <c r="A128" s="7"/>
      <c r="B128" s="7"/>
      <c r="C128" s="7"/>
      <c r="D128" s="7"/>
      <c r="E128" s="7"/>
      <c r="F128" s="7"/>
      <c r="G128" s="7"/>
      <c r="H128" s="27"/>
      <c r="I128" s="27"/>
      <c r="J128" s="27"/>
      <c r="K128" s="27"/>
      <c r="L128" s="9"/>
      <c r="M128" s="9"/>
      <c r="N128" s="9"/>
      <c r="O128" s="9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x14ac:dyDescent="0.2">
      <c r="A129" s="7"/>
      <c r="B129" s="7"/>
      <c r="C129" s="7"/>
      <c r="D129" s="7"/>
      <c r="E129" s="7"/>
      <c r="F129" s="7"/>
      <c r="G129" s="7"/>
      <c r="H129" s="27"/>
      <c r="I129" s="27"/>
      <c r="J129" s="27"/>
      <c r="K129" s="27"/>
      <c r="L129" s="9"/>
      <c r="M129" s="9"/>
      <c r="N129" s="9"/>
      <c r="O129" s="9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x14ac:dyDescent="0.2">
      <c r="A130" s="7"/>
      <c r="B130" s="7"/>
      <c r="C130" s="7"/>
      <c r="D130" s="7"/>
      <c r="E130" s="7"/>
      <c r="F130" s="7"/>
      <c r="G130" s="7"/>
      <c r="H130" s="27"/>
      <c r="I130" s="27"/>
      <c r="J130" s="27"/>
      <c r="K130" s="27"/>
      <c r="L130" s="9"/>
      <c r="M130" s="9"/>
      <c r="N130" s="9"/>
      <c r="O130" s="9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x14ac:dyDescent="0.2">
      <c r="A131" s="7"/>
      <c r="B131" s="7"/>
      <c r="C131" s="7"/>
      <c r="D131" s="7"/>
      <c r="E131" s="7"/>
      <c r="F131" s="7"/>
      <c r="G131" s="7"/>
      <c r="H131" s="27"/>
      <c r="I131" s="27"/>
      <c r="J131" s="27"/>
      <c r="K131" s="27"/>
      <c r="L131" s="9"/>
      <c r="M131" s="9"/>
      <c r="N131" s="9"/>
      <c r="O131" s="9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x14ac:dyDescent="0.2">
      <c r="A132" s="7"/>
      <c r="B132" s="7"/>
      <c r="C132" s="7"/>
      <c r="D132" s="7"/>
      <c r="E132" s="7"/>
      <c r="F132" s="7"/>
      <c r="G132" s="7"/>
      <c r="H132" s="27"/>
      <c r="I132" s="27"/>
      <c r="J132" s="27"/>
      <c r="K132" s="27"/>
      <c r="L132" s="9"/>
      <c r="M132" s="9"/>
      <c r="N132" s="9"/>
      <c r="O132" s="9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x14ac:dyDescent="0.2">
      <c r="A133" s="7"/>
      <c r="B133" s="7"/>
      <c r="C133" s="7"/>
      <c r="D133" s="7"/>
      <c r="E133" s="7"/>
      <c r="F133" s="7"/>
      <c r="G133" s="7"/>
      <c r="H133" s="27"/>
      <c r="I133" s="27"/>
      <c r="J133" s="27"/>
      <c r="K133" s="27"/>
      <c r="L133" s="9"/>
      <c r="M133" s="9"/>
      <c r="N133" s="9"/>
      <c r="O133" s="9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x14ac:dyDescent="0.2">
      <c r="A134" s="7"/>
      <c r="B134" s="7"/>
      <c r="C134" s="7"/>
      <c r="D134" s="7"/>
      <c r="E134" s="7"/>
      <c r="F134" s="7"/>
      <c r="G134" s="7"/>
      <c r="H134" s="27"/>
      <c r="I134" s="27"/>
      <c r="J134" s="27"/>
      <c r="K134" s="27"/>
      <c r="L134" s="9"/>
      <c r="M134" s="9"/>
      <c r="N134" s="9"/>
      <c r="O134" s="9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x14ac:dyDescent="0.2">
      <c r="A135" s="7"/>
      <c r="B135" s="7"/>
      <c r="C135" s="7"/>
      <c r="D135" s="7"/>
      <c r="E135" s="7"/>
      <c r="F135" s="7"/>
      <c r="G135" s="7"/>
      <c r="H135" s="27"/>
      <c r="I135" s="27"/>
      <c r="J135" s="27"/>
      <c r="K135" s="27"/>
      <c r="L135" s="9"/>
      <c r="M135" s="9"/>
      <c r="N135" s="9"/>
      <c r="O135" s="9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x14ac:dyDescent="0.2">
      <c r="A136" s="7"/>
      <c r="B136" s="7"/>
      <c r="C136" s="7"/>
      <c r="D136" s="7"/>
      <c r="E136" s="7"/>
      <c r="F136" s="7"/>
      <c r="G136" s="7"/>
      <c r="H136" s="27"/>
      <c r="I136" s="27"/>
      <c r="J136" s="27"/>
      <c r="K136" s="27"/>
      <c r="L136" s="9"/>
      <c r="M136" s="9"/>
      <c r="N136" s="9"/>
      <c r="O136" s="9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x14ac:dyDescent="0.2">
      <c r="A137" s="7"/>
      <c r="B137" s="7"/>
      <c r="C137" s="7"/>
      <c r="D137" s="7"/>
      <c r="E137" s="7"/>
      <c r="F137" s="7"/>
      <c r="G137" s="7"/>
      <c r="H137" s="27"/>
      <c r="I137" s="27"/>
      <c r="J137" s="27"/>
      <c r="K137" s="27"/>
      <c r="L137" s="9"/>
      <c r="M137" s="9"/>
      <c r="N137" s="9"/>
      <c r="O137" s="9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x14ac:dyDescent="0.2">
      <c r="A138" s="7"/>
      <c r="B138" s="7"/>
      <c r="C138" s="7"/>
      <c r="D138" s="7"/>
      <c r="E138" s="7"/>
      <c r="F138" s="7"/>
      <c r="G138" s="7"/>
      <c r="H138" s="27"/>
      <c r="I138" s="27"/>
      <c r="J138" s="27"/>
      <c r="K138" s="27"/>
      <c r="L138" s="9"/>
      <c r="M138" s="9"/>
      <c r="N138" s="9"/>
      <c r="O138" s="9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x14ac:dyDescent="0.2">
      <c r="A139" s="7"/>
      <c r="B139" s="7"/>
      <c r="C139" s="7"/>
      <c r="D139" s="7"/>
      <c r="E139" s="7"/>
      <c r="F139" s="7"/>
      <c r="G139" s="7"/>
      <c r="H139" s="27"/>
      <c r="I139" s="27"/>
      <c r="J139" s="27"/>
      <c r="K139" s="27"/>
      <c r="L139" s="9"/>
      <c r="M139" s="9"/>
      <c r="N139" s="9"/>
      <c r="O139" s="9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x14ac:dyDescent="0.2">
      <c r="A140" s="7"/>
      <c r="B140" s="7"/>
      <c r="C140" s="7"/>
      <c r="D140" s="7"/>
      <c r="E140" s="7"/>
      <c r="F140" s="7"/>
      <c r="G140" s="7"/>
      <c r="H140" s="27"/>
      <c r="I140" s="27"/>
      <c r="J140" s="27"/>
      <c r="K140" s="27"/>
      <c r="L140" s="9"/>
      <c r="M140" s="9"/>
      <c r="N140" s="9"/>
      <c r="O140" s="9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x14ac:dyDescent="0.2">
      <c r="A141" s="7"/>
      <c r="B141" s="7"/>
      <c r="C141" s="7"/>
      <c r="D141" s="7"/>
      <c r="E141" s="7"/>
      <c r="F141" s="7"/>
      <c r="G141" s="7"/>
      <c r="H141" s="27"/>
      <c r="I141" s="27"/>
      <c r="J141" s="27"/>
      <c r="K141" s="27"/>
      <c r="L141" s="9"/>
      <c r="M141" s="9"/>
      <c r="N141" s="9"/>
      <c r="O141" s="9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x14ac:dyDescent="0.2">
      <c r="A142" s="7"/>
      <c r="B142" s="7"/>
      <c r="C142" s="7"/>
      <c r="D142" s="7"/>
      <c r="E142" s="7"/>
      <c r="F142" s="7"/>
      <c r="G142" s="7"/>
      <c r="H142" s="27"/>
      <c r="I142" s="27"/>
      <c r="J142" s="27"/>
      <c r="K142" s="27"/>
      <c r="L142" s="9"/>
      <c r="M142" s="9"/>
      <c r="N142" s="9"/>
      <c r="O142" s="9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x14ac:dyDescent="0.2">
      <c r="A143" s="7"/>
      <c r="B143" s="7"/>
      <c r="C143" s="7"/>
      <c r="D143" s="7"/>
      <c r="E143" s="7"/>
      <c r="F143" s="7"/>
      <c r="G143" s="7"/>
      <c r="H143" s="27"/>
      <c r="I143" s="27"/>
      <c r="J143" s="27"/>
      <c r="K143" s="27"/>
      <c r="L143" s="9"/>
      <c r="M143" s="9"/>
      <c r="N143" s="9"/>
      <c r="O143" s="9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x14ac:dyDescent="0.2">
      <c r="A144" s="7"/>
      <c r="B144" s="7"/>
      <c r="C144" s="7"/>
      <c r="D144" s="7"/>
      <c r="E144" s="7"/>
      <c r="F144" s="7"/>
      <c r="G144" s="7"/>
      <c r="H144" s="27"/>
      <c r="I144" s="27"/>
      <c r="J144" s="27"/>
      <c r="K144" s="27"/>
      <c r="L144" s="9"/>
      <c r="M144" s="9"/>
      <c r="N144" s="9"/>
      <c r="O144" s="9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x14ac:dyDescent="0.2">
      <c r="A145" s="7"/>
      <c r="B145" s="7"/>
      <c r="C145" s="7"/>
      <c r="D145" s="7"/>
      <c r="E145" s="7"/>
      <c r="F145" s="7"/>
      <c r="G145" s="7"/>
      <c r="H145" s="27"/>
      <c r="I145" s="27"/>
      <c r="J145" s="27"/>
      <c r="K145" s="27"/>
      <c r="L145" s="9"/>
      <c r="M145" s="9"/>
      <c r="N145" s="9"/>
      <c r="O145" s="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x14ac:dyDescent="0.2">
      <c r="A146" s="7"/>
      <c r="B146" s="7"/>
      <c r="C146" s="7"/>
      <c r="D146" s="7"/>
      <c r="E146" s="7"/>
      <c r="F146" s="7"/>
      <c r="G146" s="7"/>
      <c r="H146" s="27"/>
      <c r="I146" s="27"/>
      <c r="J146" s="27"/>
      <c r="K146" s="27"/>
      <c r="L146" s="9"/>
      <c r="M146" s="9"/>
      <c r="N146" s="9"/>
      <c r="O146" s="9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x14ac:dyDescent="0.2">
      <c r="A147" s="7"/>
      <c r="B147" s="7"/>
      <c r="C147" s="7"/>
      <c r="D147" s="7"/>
      <c r="E147" s="7"/>
      <c r="F147" s="7"/>
      <c r="G147" s="7"/>
      <c r="H147" s="27"/>
      <c r="I147" s="27"/>
      <c r="J147" s="27"/>
      <c r="K147" s="27"/>
      <c r="L147" s="9"/>
      <c r="M147" s="9"/>
      <c r="N147" s="9"/>
      <c r="O147" s="9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x14ac:dyDescent="0.2">
      <c r="A148" s="7"/>
      <c r="B148" s="7"/>
      <c r="C148" s="7"/>
      <c r="D148" s="7"/>
      <c r="E148" s="7"/>
      <c r="F148" s="7"/>
      <c r="G148" s="7"/>
      <c r="H148" s="27"/>
      <c r="I148" s="27"/>
      <c r="J148" s="27"/>
      <c r="K148" s="27"/>
      <c r="L148" s="9"/>
      <c r="M148" s="9"/>
      <c r="N148" s="9"/>
      <c r="O148" s="9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x14ac:dyDescent="0.2">
      <c r="A149" s="7"/>
      <c r="B149" s="7"/>
      <c r="C149" s="7"/>
      <c r="D149" s="7"/>
      <c r="E149" s="7"/>
      <c r="F149" s="7"/>
      <c r="G149" s="7"/>
      <c r="H149" s="27"/>
      <c r="I149" s="27"/>
      <c r="J149" s="27"/>
      <c r="K149" s="27"/>
      <c r="L149" s="9"/>
      <c r="M149" s="9"/>
      <c r="N149" s="9"/>
      <c r="O149" s="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x14ac:dyDescent="0.2">
      <c r="A150" s="7"/>
      <c r="B150" s="7"/>
      <c r="C150" s="7"/>
      <c r="D150" s="7"/>
      <c r="E150" s="7"/>
      <c r="F150" s="7"/>
      <c r="G150" s="7"/>
      <c r="H150" s="27"/>
      <c r="I150" s="27"/>
      <c r="J150" s="27"/>
      <c r="K150" s="27"/>
      <c r="L150" s="9"/>
      <c r="M150" s="9"/>
      <c r="N150" s="9"/>
      <c r="O150" s="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x14ac:dyDescent="0.2">
      <c r="A151" s="7"/>
      <c r="B151" s="7"/>
      <c r="C151" s="7"/>
      <c r="D151" s="7"/>
      <c r="E151" s="7"/>
      <c r="F151" s="7"/>
      <c r="G151" s="7"/>
      <c r="H151" s="27"/>
      <c r="I151" s="27"/>
      <c r="J151" s="27"/>
      <c r="K151" s="27"/>
      <c r="L151" s="9"/>
      <c r="M151" s="9"/>
      <c r="N151" s="9"/>
      <c r="O151" s="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x14ac:dyDescent="0.2">
      <c r="A152" s="7"/>
      <c r="B152" s="7"/>
      <c r="C152" s="7"/>
      <c r="D152" s="7"/>
      <c r="E152" s="7"/>
      <c r="F152" s="7"/>
      <c r="G152" s="7"/>
      <c r="H152" s="27"/>
      <c r="I152" s="27"/>
      <c r="J152" s="27"/>
      <c r="K152" s="27"/>
      <c r="L152" s="9"/>
      <c r="M152" s="9"/>
      <c r="N152" s="9"/>
      <c r="O152" s="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x14ac:dyDescent="0.2">
      <c r="A153" s="7"/>
      <c r="B153" s="7"/>
      <c r="C153" s="7"/>
      <c r="D153" s="7"/>
      <c r="E153" s="7"/>
      <c r="F153" s="7"/>
      <c r="G153" s="7"/>
      <c r="H153" s="27"/>
      <c r="I153" s="27"/>
      <c r="J153" s="27"/>
      <c r="K153" s="27"/>
      <c r="L153" s="9"/>
      <c r="M153" s="9"/>
      <c r="N153" s="9"/>
      <c r="O153" s="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">
      <c r="A154" s="7"/>
      <c r="B154" s="7"/>
      <c r="C154" s="7"/>
      <c r="D154" s="7"/>
      <c r="E154" s="7"/>
      <c r="F154" s="7"/>
      <c r="G154" s="7"/>
      <c r="H154" s="27"/>
      <c r="I154" s="27"/>
      <c r="J154" s="27"/>
      <c r="K154" s="27"/>
      <c r="L154" s="9"/>
      <c r="M154" s="9"/>
      <c r="N154" s="9"/>
      <c r="O154" s="9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">
      <c r="A155" s="7"/>
      <c r="B155" s="7"/>
      <c r="C155" s="7"/>
      <c r="D155" s="7"/>
      <c r="E155" s="7"/>
      <c r="F155" s="7"/>
      <c r="G155" s="7"/>
      <c r="H155" s="27"/>
      <c r="I155" s="27"/>
      <c r="J155" s="27"/>
      <c r="K155" s="27"/>
      <c r="L155" s="9"/>
      <c r="M155" s="9"/>
      <c r="N155" s="9"/>
      <c r="O155" s="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">
      <c r="A156" s="7"/>
      <c r="B156" s="7"/>
      <c r="C156" s="7"/>
      <c r="D156" s="7"/>
      <c r="E156" s="7"/>
      <c r="F156" s="7"/>
      <c r="G156" s="7"/>
      <c r="H156" s="27"/>
      <c r="I156" s="27"/>
      <c r="J156" s="27"/>
      <c r="K156" s="27"/>
      <c r="L156" s="26"/>
      <c r="M156" s="26"/>
      <c r="N156" s="26"/>
      <c r="O156" s="26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">
      <c r="A157" s="7"/>
      <c r="B157" s="7"/>
      <c r="C157" s="7"/>
      <c r="D157" s="7"/>
      <c r="E157" s="7"/>
      <c r="F157" s="7"/>
      <c r="G157" s="7"/>
      <c r="H157" s="27"/>
      <c r="I157" s="27"/>
      <c r="J157" s="27"/>
      <c r="K157" s="27"/>
      <c r="L157" s="9"/>
      <c r="M157" s="9"/>
      <c r="N157" s="9"/>
      <c r="O157" s="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">
      <c r="A158" s="7"/>
      <c r="B158" s="7"/>
      <c r="C158" s="7"/>
      <c r="D158" s="7"/>
      <c r="E158" s="7"/>
      <c r="F158" s="7"/>
      <c r="G158" s="7"/>
      <c r="H158" s="27"/>
      <c r="I158" s="27"/>
      <c r="J158" s="27"/>
      <c r="K158" s="27"/>
      <c r="L158" s="9"/>
      <c r="M158" s="9"/>
      <c r="N158" s="9"/>
      <c r="O158" s="9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">
      <c r="A159" s="7"/>
      <c r="B159" s="7"/>
      <c r="C159" s="7"/>
      <c r="D159" s="7"/>
      <c r="E159" s="7"/>
      <c r="F159" s="7"/>
      <c r="G159" s="7"/>
      <c r="H159" s="27"/>
      <c r="I159" s="27"/>
      <c r="J159" s="27"/>
      <c r="K159" s="27"/>
      <c r="L159" s="9"/>
      <c r="M159" s="9"/>
      <c r="N159" s="9"/>
      <c r="O159" s="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">
      <c r="A160" s="7"/>
      <c r="B160" s="7"/>
      <c r="C160" s="7"/>
      <c r="D160" s="7"/>
      <c r="E160" s="7"/>
      <c r="F160" s="7"/>
      <c r="G160" s="7"/>
      <c r="H160" s="27"/>
      <c r="I160" s="27"/>
      <c r="J160" s="27"/>
      <c r="K160" s="27"/>
      <c r="L160" s="9"/>
      <c r="M160" s="9"/>
      <c r="N160" s="9"/>
      <c r="O160" s="9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">
      <c r="A161" s="7"/>
      <c r="B161" s="7"/>
      <c r="C161" s="7"/>
      <c r="D161" s="7"/>
      <c r="E161" s="7"/>
      <c r="F161" s="7"/>
      <c r="G161" s="7"/>
      <c r="H161" s="27"/>
      <c r="I161" s="27"/>
      <c r="J161" s="27"/>
      <c r="K161" s="27"/>
      <c r="L161" s="9"/>
      <c r="M161" s="9"/>
      <c r="N161" s="9"/>
      <c r="O161" s="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">
      <c r="A162" s="7"/>
      <c r="B162" s="7"/>
      <c r="C162" s="7"/>
      <c r="D162" s="7"/>
      <c r="E162" s="7"/>
      <c r="F162" s="7"/>
      <c r="G162" s="7"/>
      <c r="H162" s="27"/>
      <c r="I162" s="27"/>
      <c r="J162" s="27"/>
      <c r="K162" s="27"/>
      <c r="L162" s="9"/>
      <c r="M162" s="9"/>
      <c r="N162" s="9"/>
      <c r="O162" s="9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">
      <c r="A163" s="7"/>
      <c r="B163" s="7"/>
      <c r="C163" s="7"/>
      <c r="D163" s="7"/>
      <c r="E163" s="7"/>
      <c r="F163" s="7"/>
      <c r="G163" s="7"/>
      <c r="H163" s="27"/>
      <c r="I163" s="27"/>
      <c r="J163" s="27"/>
      <c r="K163" s="27"/>
      <c r="L163" s="9"/>
      <c r="M163" s="9"/>
      <c r="N163" s="9"/>
      <c r="O163" s="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">
      <c r="A164" s="7"/>
      <c r="B164" s="7"/>
      <c r="C164" s="7"/>
      <c r="D164" s="7"/>
      <c r="E164" s="7"/>
      <c r="F164" s="7"/>
      <c r="G164" s="7"/>
      <c r="H164" s="27"/>
      <c r="I164" s="27"/>
      <c r="J164" s="27"/>
      <c r="K164" s="27"/>
      <c r="L164" s="9"/>
      <c r="M164" s="9"/>
      <c r="N164" s="9"/>
      <c r="O164" s="9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">
      <c r="A165" s="7"/>
      <c r="B165" s="7"/>
      <c r="C165" s="7"/>
      <c r="D165" s="7"/>
      <c r="E165" s="7"/>
      <c r="F165" s="7"/>
      <c r="G165" s="7"/>
      <c r="H165" s="27"/>
      <c r="I165" s="27"/>
      <c r="J165" s="27"/>
      <c r="K165" s="27"/>
      <c r="L165" s="9"/>
      <c r="M165" s="9"/>
      <c r="N165" s="9"/>
      <c r="O165" s="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x14ac:dyDescent="0.2">
      <c r="A166" s="7"/>
      <c r="B166" s="7"/>
      <c r="C166" s="7"/>
      <c r="D166" s="7"/>
      <c r="E166" s="7"/>
      <c r="F166" s="7"/>
      <c r="G166" s="7"/>
      <c r="H166" s="27"/>
      <c r="I166" s="27"/>
      <c r="J166" s="27"/>
      <c r="K166" s="27"/>
      <c r="L166" s="9"/>
      <c r="M166" s="9"/>
      <c r="N166" s="9"/>
      <c r="O166" s="9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x14ac:dyDescent="0.2">
      <c r="A167" s="7"/>
      <c r="B167" s="7"/>
      <c r="C167" s="7"/>
      <c r="D167" s="7"/>
      <c r="E167" s="7"/>
      <c r="F167" s="7"/>
      <c r="G167" s="7"/>
      <c r="H167" s="27"/>
      <c r="I167" s="27"/>
      <c r="J167" s="27"/>
      <c r="K167" s="27"/>
      <c r="L167" s="9"/>
      <c r="M167" s="9"/>
      <c r="N167" s="9"/>
      <c r="O167" s="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x14ac:dyDescent="0.2">
      <c r="A168" s="7"/>
      <c r="B168" s="7"/>
      <c r="C168" s="7"/>
      <c r="D168" s="7"/>
      <c r="E168" s="7"/>
      <c r="F168" s="7"/>
      <c r="G168" s="7"/>
      <c r="H168" s="27"/>
      <c r="I168" s="27"/>
      <c r="J168" s="27"/>
      <c r="K168" s="27"/>
      <c r="L168" s="9"/>
      <c r="M168" s="9"/>
      <c r="N168" s="9"/>
      <c r="O168" s="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x14ac:dyDescent="0.2">
      <c r="A169" s="7"/>
      <c r="B169" s="7"/>
      <c r="C169" s="7"/>
      <c r="D169" s="7"/>
      <c r="E169" s="7"/>
      <c r="F169" s="7"/>
      <c r="G169" s="7"/>
      <c r="H169" s="27"/>
      <c r="I169" s="27"/>
      <c r="J169" s="27"/>
      <c r="K169" s="27"/>
      <c r="L169" s="9"/>
      <c r="M169" s="9"/>
      <c r="N169" s="9"/>
      <c r="O169" s="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x14ac:dyDescent="0.2">
      <c r="A170" s="7"/>
      <c r="B170" s="7"/>
      <c r="C170" s="7"/>
      <c r="D170" s="7"/>
      <c r="E170" s="7"/>
      <c r="F170" s="7"/>
      <c r="G170" s="7"/>
      <c r="H170" s="27"/>
      <c r="I170" s="27"/>
      <c r="J170" s="27"/>
      <c r="K170" s="27"/>
      <c r="L170" s="9"/>
      <c r="M170" s="9"/>
      <c r="N170" s="9"/>
      <c r="O170" s="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x14ac:dyDescent="0.2">
      <c r="A171" s="7"/>
      <c r="B171" s="7"/>
      <c r="C171" s="7"/>
      <c r="D171" s="7"/>
      <c r="E171" s="7"/>
      <c r="F171" s="7"/>
      <c r="G171" s="7"/>
      <c r="H171" s="27"/>
      <c r="I171" s="27"/>
      <c r="J171" s="27"/>
      <c r="K171" s="27"/>
      <c r="L171" s="9"/>
      <c r="M171" s="9"/>
      <c r="N171" s="9"/>
      <c r="O171" s="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x14ac:dyDescent="0.2">
      <c r="A172" s="7"/>
      <c r="B172" s="7"/>
      <c r="C172" s="7"/>
      <c r="D172" s="7"/>
      <c r="E172" s="7"/>
      <c r="F172" s="7"/>
      <c r="G172" s="7"/>
      <c r="H172" s="27"/>
      <c r="I172" s="27"/>
      <c r="J172" s="27"/>
      <c r="K172" s="27"/>
      <c r="L172" s="9"/>
      <c r="M172" s="9"/>
      <c r="N172" s="9"/>
      <c r="O172" s="9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x14ac:dyDescent="0.2">
      <c r="A173" s="7"/>
      <c r="B173" s="7"/>
      <c r="C173" s="7"/>
      <c r="D173" s="7"/>
      <c r="E173" s="7"/>
      <c r="F173" s="7"/>
      <c r="G173" s="7"/>
      <c r="H173" s="27"/>
      <c r="I173" s="27"/>
      <c r="J173" s="27"/>
      <c r="K173" s="27"/>
      <c r="L173" s="9"/>
      <c r="M173" s="9"/>
      <c r="N173" s="9"/>
      <c r="O173" s="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x14ac:dyDescent="0.2">
      <c r="A174" s="7"/>
      <c r="B174" s="7"/>
      <c r="C174" s="7"/>
      <c r="D174" s="7"/>
      <c r="E174" s="7"/>
      <c r="F174" s="7"/>
      <c r="G174" s="7"/>
      <c r="H174" s="27"/>
      <c r="I174" s="27"/>
      <c r="J174" s="27"/>
      <c r="K174" s="27"/>
      <c r="L174" s="9"/>
      <c r="M174" s="9"/>
      <c r="N174" s="9"/>
      <c r="O174" s="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x14ac:dyDescent="0.2">
      <c r="A175" s="7"/>
      <c r="B175" s="7"/>
      <c r="C175" s="7"/>
      <c r="D175" s="7"/>
      <c r="E175" s="7"/>
      <c r="F175" s="7"/>
      <c r="G175" s="7"/>
      <c r="H175" s="27"/>
      <c r="I175" s="27"/>
      <c r="J175" s="27"/>
      <c r="K175" s="27"/>
      <c r="L175" s="9"/>
      <c r="M175" s="9"/>
      <c r="N175" s="9"/>
      <c r="O175" s="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x14ac:dyDescent="0.2">
      <c r="A176" s="7"/>
      <c r="B176" s="7"/>
      <c r="C176" s="7"/>
      <c r="D176" s="7"/>
      <c r="E176" s="7"/>
      <c r="F176" s="7"/>
      <c r="G176" s="7"/>
      <c r="H176" s="27"/>
      <c r="I176" s="27"/>
      <c r="J176" s="27"/>
      <c r="K176" s="27"/>
      <c r="L176" s="9"/>
      <c r="M176" s="9"/>
      <c r="N176" s="9"/>
      <c r="O176" s="9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x14ac:dyDescent="0.2">
      <c r="A177" s="7"/>
      <c r="B177" s="7"/>
      <c r="C177" s="7"/>
      <c r="D177" s="7"/>
      <c r="E177" s="7"/>
      <c r="F177" s="7"/>
      <c r="G177" s="7"/>
      <c r="H177" s="27"/>
      <c r="I177" s="27"/>
      <c r="J177" s="27"/>
      <c r="K177" s="27"/>
      <c r="L177" s="9"/>
      <c r="M177" s="9"/>
      <c r="N177" s="9"/>
      <c r="O177" s="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x14ac:dyDescent="0.2">
      <c r="A178" s="7"/>
      <c r="B178" s="7"/>
      <c r="C178" s="7"/>
      <c r="D178" s="7"/>
      <c r="E178" s="7"/>
      <c r="F178" s="7"/>
      <c r="G178" s="7"/>
      <c r="H178" s="27"/>
      <c r="I178" s="27"/>
      <c r="J178" s="27"/>
      <c r="K178" s="27"/>
      <c r="L178" s="9"/>
      <c r="M178" s="9"/>
      <c r="N178" s="9"/>
      <c r="O178" s="9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x14ac:dyDescent="0.2">
      <c r="A179" s="7"/>
      <c r="B179" s="7"/>
      <c r="C179" s="7"/>
      <c r="D179" s="7"/>
      <c r="E179" s="7"/>
      <c r="F179" s="7"/>
      <c r="G179" s="7"/>
      <c r="H179" s="27"/>
      <c r="I179" s="27"/>
      <c r="J179" s="27"/>
      <c r="K179" s="27"/>
      <c r="L179" s="9"/>
      <c r="M179" s="9"/>
      <c r="N179" s="9"/>
      <c r="O179" s="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x14ac:dyDescent="0.2">
      <c r="A180" s="7"/>
      <c r="B180" s="7"/>
      <c r="C180" s="7"/>
      <c r="D180" s="7"/>
      <c r="E180" s="7"/>
      <c r="F180" s="7"/>
      <c r="G180" s="7"/>
      <c r="H180" s="27"/>
      <c r="I180" s="27"/>
      <c r="J180" s="27"/>
      <c r="K180" s="27"/>
      <c r="L180" s="9"/>
      <c r="M180" s="9"/>
      <c r="N180" s="9"/>
      <c r="O180" s="9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x14ac:dyDescent="0.2">
      <c r="A181" s="7"/>
      <c r="B181" s="7"/>
      <c r="C181" s="7"/>
      <c r="D181" s="7"/>
      <c r="E181" s="7"/>
      <c r="F181" s="7"/>
      <c r="G181" s="7"/>
      <c r="H181" s="27"/>
      <c r="I181" s="27"/>
      <c r="J181" s="27"/>
      <c r="K181" s="27"/>
      <c r="L181" s="9"/>
      <c r="M181" s="9"/>
      <c r="N181" s="9"/>
      <c r="O181" s="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x14ac:dyDescent="0.2">
      <c r="A182" s="7"/>
      <c r="B182" s="7"/>
      <c r="C182" s="7"/>
      <c r="D182" s="7"/>
      <c r="E182" s="7"/>
      <c r="F182" s="7"/>
      <c r="G182" s="7"/>
      <c r="H182" s="27"/>
      <c r="I182" s="27"/>
      <c r="J182" s="27"/>
      <c r="K182" s="27"/>
      <c r="L182" s="9"/>
      <c r="M182" s="9"/>
      <c r="N182" s="9"/>
      <c r="O182" s="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x14ac:dyDescent="0.2">
      <c r="A183" s="7"/>
      <c r="B183" s="7"/>
      <c r="C183" s="7"/>
      <c r="D183" s="7"/>
      <c r="E183" s="7"/>
      <c r="F183" s="7"/>
      <c r="G183" s="7"/>
      <c r="H183" s="27"/>
      <c r="I183" s="27"/>
      <c r="J183" s="27"/>
      <c r="K183" s="27"/>
      <c r="L183" s="9"/>
      <c r="M183" s="9"/>
      <c r="N183" s="9"/>
      <c r="O183" s="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x14ac:dyDescent="0.2">
      <c r="A184" s="7"/>
      <c r="B184" s="7"/>
      <c r="C184" s="7"/>
      <c r="D184" s="7"/>
      <c r="E184" s="7"/>
      <c r="F184" s="7"/>
      <c r="G184" s="7"/>
      <c r="H184" s="27"/>
      <c r="I184" s="27"/>
      <c r="J184" s="27"/>
      <c r="K184" s="27"/>
      <c r="L184" s="9"/>
      <c r="M184" s="9"/>
      <c r="N184" s="9"/>
      <c r="O184" s="9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x14ac:dyDescent="0.2">
      <c r="A185" s="7"/>
      <c r="B185" s="7"/>
      <c r="C185" s="7"/>
      <c r="D185" s="7"/>
      <c r="E185" s="7"/>
      <c r="F185" s="7"/>
      <c r="G185" s="7"/>
      <c r="H185" s="27"/>
      <c r="I185" s="27"/>
      <c r="J185" s="27"/>
      <c r="K185" s="27"/>
      <c r="L185" s="9"/>
      <c r="M185" s="9"/>
      <c r="N185" s="9"/>
      <c r="O185" s="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x14ac:dyDescent="0.2">
      <c r="A186" s="7"/>
      <c r="B186" s="7"/>
      <c r="C186" s="7"/>
      <c r="D186" s="7"/>
      <c r="E186" s="7"/>
      <c r="F186" s="7"/>
      <c r="G186" s="7"/>
      <c r="H186" s="27"/>
      <c r="I186" s="27"/>
      <c r="J186" s="27"/>
      <c r="K186" s="27"/>
      <c r="L186" s="9"/>
      <c r="M186" s="9"/>
      <c r="N186" s="9"/>
      <c r="O186" s="9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x14ac:dyDescent="0.2">
      <c r="A187" s="7"/>
      <c r="B187" s="7"/>
      <c r="C187" s="7"/>
      <c r="D187" s="7"/>
      <c r="E187" s="7"/>
      <c r="F187" s="7"/>
      <c r="G187" s="7"/>
      <c r="H187" s="27"/>
      <c r="I187" s="27"/>
      <c r="J187" s="27"/>
      <c r="K187" s="27"/>
      <c r="L187" s="9"/>
      <c r="M187" s="9"/>
      <c r="N187" s="9"/>
      <c r="O187" s="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x14ac:dyDescent="0.2">
      <c r="A188" s="7"/>
      <c r="B188" s="7"/>
      <c r="C188" s="7"/>
      <c r="D188" s="7"/>
      <c r="E188" s="7"/>
      <c r="F188" s="7"/>
      <c r="G188" s="7"/>
      <c r="H188" s="27"/>
      <c r="I188" s="27"/>
      <c r="J188" s="27"/>
      <c r="K188" s="27"/>
      <c r="L188" s="9"/>
      <c r="M188" s="9"/>
      <c r="N188" s="9"/>
      <c r="O188" s="9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x14ac:dyDescent="0.2">
      <c r="A189" s="7"/>
      <c r="B189" s="7"/>
      <c r="C189" s="7"/>
      <c r="D189" s="7"/>
      <c r="E189" s="7"/>
      <c r="F189" s="7"/>
      <c r="G189" s="7"/>
      <c r="H189" s="27"/>
      <c r="I189" s="27"/>
      <c r="J189" s="27"/>
      <c r="K189" s="27"/>
      <c r="L189" s="9"/>
      <c r="M189" s="9"/>
      <c r="N189" s="9"/>
      <c r="O189" s="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x14ac:dyDescent="0.2">
      <c r="A190" s="7"/>
      <c r="B190" s="7"/>
      <c r="C190" s="7"/>
      <c r="D190" s="7"/>
      <c r="E190" s="7"/>
      <c r="F190" s="7"/>
      <c r="G190" s="7"/>
      <c r="H190" s="27"/>
      <c r="I190" s="27"/>
      <c r="J190" s="27"/>
      <c r="K190" s="27"/>
      <c r="L190" s="9"/>
      <c r="M190" s="9"/>
      <c r="N190" s="9"/>
      <c r="O190" s="9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x14ac:dyDescent="0.2">
      <c r="A191" s="7"/>
      <c r="B191" s="7"/>
      <c r="C191" s="7"/>
      <c r="D191" s="7"/>
      <c r="E191" s="7"/>
      <c r="F191" s="7"/>
      <c r="G191" s="7"/>
      <c r="H191" s="27"/>
      <c r="I191" s="27"/>
      <c r="J191" s="27"/>
      <c r="K191" s="27"/>
      <c r="L191" s="9"/>
      <c r="M191" s="9"/>
      <c r="N191" s="9"/>
      <c r="O191" s="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x14ac:dyDescent="0.2">
      <c r="A192" s="7"/>
      <c r="B192" s="7"/>
      <c r="C192" s="7"/>
      <c r="D192" s="7"/>
      <c r="E192" s="7"/>
      <c r="F192" s="7"/>
      <c r="G192" s="7"/>
      <c r="H192" s="27"/>
      <c r="I192" s="27"/>
      <c r="J192" s="27"/>
      <c r="K192" s="9"/>
      <c r="L192" s="9"/>
      <c r="M192" s="9"/>
      <c r="N192" s="9"/>
      <c r="O192" s="9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x14ac:dyDescent="0.2">
      <c r="A193" s="7"/>
      <c r="B193" s="7"/>
      <c r="C193" s="7"/>
      <c r="D193" s="7"/>
      <c r="E193" s="7"/>
      <c r="F193" s="7"/>
      <c r="G193" s="7"/>
      <c r="H193" s="27"/>
      <c r="I193" s="27"/>
      <c r="J193" s="27"/>
      <c r="K193" s="9"/>
      <c r="L193" s="9"/>
      <c r="M193" s="9"/>
      <c r="N193" s="9"/>
      <c r="O193" s="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x14ac:dyDescent="0.2">
      <c r="A194" s="7"/>
      <c r="B194" s="7"/>
      <c r="C194" s="7"/>
      <c r="D194" s="7"/>
      <c r="E194" s="7"/>
      <c r="F194" s="7"/>
      <c r="G194" s="7"/>
      <c r="H194" s="27"/>
      <c r="I194" s="27"/>
      <c r="J194" s="27"/>
      <c r="K194" s="9"/>
      <c r="L194" s="9"/>
      <c r="M194" s="9"/>
      <c r="N194" s="9"/>
      <c r="O194" s="9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x14ac:dyDescent="0.2">
      <c r="A195" s="7"/>
      <c r="B195" s="7"/>
      <c r="C195" s="7"/>
      <c r="D195" s="7"/>
      <c r="E195" s="7"/>
      <c r="F195" s="7"/>
      <c r="G195" s="7"/>
      <c r="H195" s="27"/>
      <c r="I195" s="27"/>
      <c r="J195" s="27"/>
      <c r="K195" s="9"/>
      <c r="L195" s="9"/>
      <c r="M195" s="9"/>
      <c r="N195" s="9"/>
      <c r="O195" s="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x14ac:dyDescent="0.2">
      <c r="A196" s="7"/>
      <c r="B196" s="7"/>
      <c r="C196" s="7"/>
      <c r="D196" s="7"/>
      <c r="E196" s="7"/>
      <c r="F196" s="7"/>
      <c r="G196" s="7"/>
      <c r="H196" s="27"/>
      <c r="I196" s="27"/>
      <c r="J196" s="27"/>
      <c r="K196" s="9"/>
      <c r="L196" s="9"/>
      <c r="M196" s="9"/>
      <c r="N196" s="9"/>
      <c r="O196" s="9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x14ac:dyDescent="0.2">
      <c r="A197" s="7"/>
      <c r="B197" s="7"/>
      <c r="C197" s="7"/>
      <c r="D197" s="7"/>
      <c r="E197" s="7"/>
      <c r="F197" s="7"/>
      <c r="G197" s="7"/>
      <c r="H197" s="27"/>
      <c r="I197" s="27"/>
      <c r="J197" s="27"/>
      <c r="K197" s="9"/>
      <c r="L197" s="9"/>
      <c r="M197" s="9"/>
      <c r="N197" s="9"/>
      <c r="O197" s="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x14ac:dyDescent="0.2">
      <c r="A198" s="7"/>
      <c r="B198" s="7"/>
      <c r="C198" s="7"/>
      <c r="D198" s="7"/>
      <c r="E198" s="7"/>
      <c r="F198" s="7"/>
      <c r="G198" s="7"/>
      <c r="H198" s="27"/>
      <c r="I198" s="27"/>
      <c r="J198" s="27"/>
      <c r="K198" s="9"/>
      <c r="L198" s="9"/>
      <c r="M198" s="9"/>
      <c r="N198" s="9"/>
      <c r="O198" s="9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x14ac:dyDescent="0.2">
      <c r="A199" s="7"/>
      <c r="B199" s="7"/>
      <c r="C199" s="7"/>
      <c r="D199" s="7"/>
      <c r="E199" s="7"/>
      <c r="F199" s="7"/>
      <c r="G199" s="7"/>
      <c r="H199" s="27"/>
      <c r="I199" s="27"/>
      <c r="J199" s="27"/>
      <c r="K199" s="9"/>
      <c r="L199" s="9"/>
      <c r="M199" s="9"/>
      <c r="N199" s="9"/>
      <c r="O199" s="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x14ac:dyDescent="0.2">
      <c r="A200" s="7"/>
      <c r="B200" s="7"/>
      <c r="C200" s="7"/>
      <c r="D200" s="7"/>
      <c r="E200" s="7"/>
      <c r="F200" s="7"/>
      <c r="G200" s="7"/>
      <c r="H200" s="27"/>
      <c r="I200" s="27"/>
      <c r="J200" s="27"/>
      <c r="K200" s="9"/>
      <c r="L200" s="9"/>
      <c r="M200" s="9"/>
      <c r="N200" s="9"/>
      <c r="O200" s="9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x14ac:dyDescent="0.2">
      <c r="A201" s="7"/>
      <c r="B201" s="7"/>
      <c r="C201" s="7"/>
      <c r="D201" s="7"/>
      <c r="E201" s="7"/>
      <c r="F201" s="7"/>
      <c r="G201" s="7"/>
      <c r="H201" s="27"/>
      <c r="I201" s="27"/>
      <c r="J201" s="27"/>
      <c r="K201" s="9"/>
      <c r="L201" s="9"/>
      <c r="M201" s="9"/>
      <c r="N201" s="9"/>
      <c r="O201" s="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x14ac:dyDescent="0.2">
      <c r="A202" s="7"/>
      <c r="B202" s="7"/>
      <c r="C202" s="7"/>
      <c r="D202" s="7"/>
      <c r="E202" s="7"/>
      <c r="F202" s="7"/>
      <c r="G202" s="7"/>
      <c r="H202" s="27"/>
      <c r="I202" s="27"/>
      <c r="J202" s="27"/>
      <c r="K202" s="9"/>
      <c r="L202" s="9"/>
      <c r="M202" s="9"/>
      <c r="N202" s="9"/>
      <c r="O202" s="9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x14ac:dyDescent="0.2">
      <c r="A203" s="7"/>
      <c r="B203" s="7"/>
      <c r="C203" s="7"/>
      <c r="D203" s="7"/>
      <c r="E203" s="7"/>
      <c r="F203" s="7"/>
      <c r="G203" s="7"/>
      <c r="H203" s="27"/>
      <c r="I203" s="27"/>
      <c r="J203" s="27"/>
      <c r="K203" s="9"/>
      <c r="L203" s="9"/>
      <c r="M203" s="9"/>
      <c r="N203" s="9"/>
      <c r="O203" s="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x14ac:dyDescent="0.2">
      <c r="A204" s="7"/>
      <c r="B204" s="7"/>
      <c r="C204" s="7"/>
      <c r="D204" s="7"/>
      <c r="E204" s="7"/>
      <c r="F204" s="7"/>
      <c r="G204" s="7"/>
      <c r="H204" s="27"/>
      <c r="I204" s="27"/>
      <c r="J204" s="27"/>
      <c r="K204" s="9"/>
      <c r="L204" s="9"/>
      <c r="M204" s="9"/>
      <c r="N204" s="9"/>
      <c r="O204" s="9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x14ac:dyDescent="0.2">
      <c r="A205" s="7"/>
      <c r="B205" s="7"/>
      <c r="C205" s="7"/>
      <c r="D205" s="7"/>
      <c r="E205" s="7"/>
      <c r="F205" s="7"/>
      <c r="G205" s="7"/>
      <c r="H205" s="27"/>
      <c r="I205" s="27"/>
      <c r="J205" s="27"/>
      <c r="K205" s="9"/>
      <c r="L205" s="9"/>
      <c r="M205" s="9"/>
      <c r="N205" s="9"/>
      <c r="O205" s="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x14ac:dyDescent="0.2">
      <c r="A206" s="7"/>
      <c r="B206" s="7"/>
      <c r="C206" s="7"/>
      <c r="D206" s="7"/>
      <c r="E206" s="7"/>
      <c r="F206" s="7"/>
      <c r="G206" s="7"/>
      <c r="H206" s="27"/>
      <c r="I206" s="27"/>
      <c r="J206" s="27"/>
      <c r="K206" s="9"/>
      <c r="L206" s="9"/>
      <c r="M206" s="9"/>
      <c r="N206" s="9"/>
      <c r="O206" s="9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x14ac:dyDescent="0.2">
      <c r="A207" s="7"/>
      <c r="B207" s="7"/>
      <c r="C207" s="7"/>
      <c r="D207" s="7"/>
      <c r="E207" s="7"/>
      <c r="F207" s="7"/>
      <c r="G207" s="7"/>
      <c r="H207" s="27"/>
      <c r="I207" s="27"/>
      <c r="J207" s="27"/>
      <c r="K207" s="9"/>
      <c r="L207" s="9"/>
      <c r="M207" s="9"/>
      <c r="N207" s="9"/>
      <c r="O207" s="9"/>
      <c r="P207" s="27"/>
    </row>
    <row r="208" spans="1:36" x14ac:dyDescent="0.2">
      <c r="A208" s="7"/>
      <c r="B208" s="7"/>
      <c r="C208" s="7"/>
      <c r="D208" s="7"/>
      <c r="E208" s="7"/>
      <c r="F208" s="7"/>
      <c r="G208" s="7"/>
      <c r="H208" s="27"/>
      <c r="I208" s="27"/>
      <c r="J208" s="27"/>
      <c r="K208" s="9"/>
      <c r="L208" s="9"/>
      <c r="M208" s="9"/>
      <c r="N208" s="9"/>
      <c r="O208" s="9"/>
      <c r="P208" s="27"/>
    </row>
    <row r="209" spans="1:16" x14ac:dyDescent="0.2">
      <c r="A209" s="7"/>
      <c r="B209" s="7"/>
      <c r="C209" s="7"/>
      <c r="D209" s="7"/>
      <c r="E209" s="7"/>
      <c r="F209" s="7"/>
      <c r="G209" s="7"/>
      <c r="H209" s="27"/>
      <c r="I209" s="27"/>
      <c r="J209" s="27"/>
      <c r="K209" s="9"/>
      <c r="L209" s="9"/>
      <c r="M209" s="9"/>
      <c r="N209" s="9"/>
      <c r="O209" s="9"/>
      <c r="P209" s="27"/>
    </row>
    <row r="210" spans="1:16" x14ac:dyDescent="0.2">
      <c r="A210" s="7"/>
      <c r="B210" s="7"/>
      <c r="C210" s="7"/>
      <c r="D210" s="7"/>
      <c r="E210" s="7"/>
      <c r="F210" s="7"/>
      <c r="G210" s="7"/>
      <c r="H210" s="27"/>
      <c r="I210" s="27"/>
      <c r="J210" s="27"/>
      <c r="K210" s="9"/>
      <c r="L210" s="9"/>
      <c r="M210" s="9"/>
      <c r="N210" s="9"/>
      <c r="O210" s="9"/>
      <c r="P210" s="27"/>
    </row>
    <row r="211" spans="1:16" x14ac:dyDescent="0.2">
      <c r="A211" s="7"/>
      <c r="B211" s="7"/>
      <c r="C211" s="7"/>
      <c r="D211" s="7"/>
      <c r="E211" s="7"/>
      <c r="F211" s="7"/>
      <c r="G211" s="7"/>
      <c r="H211" s="27"/>
      <c r="I211" s="27"/>
      <c r="J211" s="27"/>
      <c r="K211" s="9"/>
      <c r="L211" s="9"/>
      <c r="M211" s="9"/>
      <c r="N211" s="9"/>
      <c r="O211" s="9"/>
      <c r="P211" s="27"/>
    </row>
    <row r="212" spans="1:16" x14ac:dyDescent="0.2">
      <c r="A212" s="7"/>
      <c r="B212" s="7"/>
      <c r="C212" s="7"/>
      <c r="D212" s="7"/>
      <c r="E212" s="7"/>
      <c r="F212" s="7"/>
      <c r="G212" s="7"/>
      <c r="H212" s="27"/>
      <c r="I212" s="27"/>
      <c r="J212" s="27"/>
      <c r="K212" s="9"/>
      <c r="L212" s="9"/>
      <c r="M212" s="9"/>
      <c r="N212" s="9"/>
      <c r="O212" s="9"/>
      <c r="P212" s="27"/>
    </row>
    <row r="213" spans="1:16" x14ac:dyDescent="0.2">
      <c r="A213" s="7"/>
      <c r="B213" s="7"/>
      <c r="C213" s="7"/>
      <c r="D213" s="7"/>
      <c r="E213" s="7"/>
      <c r="F213" s="7"/>
      <c r="G213" s="7"/>
      <c r="H213" s="27"/>
      <c r="I213" s="27"/>
      <c r="J213" s="27"/>
      <c r="K213" s="9"/>
      <c r="L213" s="9"/>
      <c r="M213" s="9"/>
      <c r="N213" s="9"/>
      <c r="O213" s="9"/>
      <c r="P213" s="27"/>
    </row>
    <row r="214" spans="1:16" x14ac:dyDescent="0.2">
      <c r="A214" s="7"/>
      <c r="B214" s="7"/>
      <c r="C214" s="7"/>
      <c r="D214" s="7"/>
      <c r="E214" s="7"/>
      <c r="F214" s="7"/>
      <c r="G214" s="7"/>
      <c r="H214" s="27"/>
      <c r="I214" s="27"/>
      <c r="J214" s="27"/>
      <c r="K214" s="9"/>
      <c r="L214" s="9"/>
      <c r="M214" s="9"/>
      <c r="N214" s="9"/>
      <c r="O214" s="9"/>
      <c r="P214" s="27"/>
    </row>
    <row r="215" spans="1:16" x14ac:dyDescent="0.2">
      <c r="A215" s="7"/>
      <c r="B215" s="7"/>
      <c r="C215" s="7"/>
      <c r="D215" s="7"/>
      <c r="E215" s="7"/>
      <c r="F215" s="7"/>
      <c r="G215" s="7"/>
      <c r="H215" s="27"/>
      <c r="I215" s="27"/>
      <c r="J215" s="27"/>
      <c r="K215" s="9"/>
      <c r="L215" s="9"/>
      <c r="M215" s="9"/>
      <c r="N215" s="9"/>
      <c r="O215" s="9"/>
      <c r="P215" s="27"/>
    </row>
    <row r="216" spans="1:16" x14ac:dyDescent="0.2">
      <c r="A216" s="7"/>
      <c r="B216" s="7"/>
      <c r="C216" s="7"/>
      <c r="D216" s="7"/>
      <c r="E216" s="7"/>
      <c r="F216" s="7"/>
      <c r="G216" s="7"/>
      <c r="H216" s="27"/>
      <c r="I216" s="27"/>
      <c r="J216" s="27"/>
      <c r="K216" s="9"/>
      <c r="L216" s="9"/>
      <c r="M216" s="9"/>
      <c r="N216" s="9"/>
      <c r="O216" s="9"/>
      <c r="P216" s="27"/>
    </row>
    <row r="217" spans="1:16" x14ac:dyDescent="0.2">
      <c r="A217" s="7"/>
      <c r="B217" s="7"/>
      <c r="C217" s="7"/>
      <c r="D217" s="7"/>
      <c r="E217" s="7"/>
      <c r="F217" s="7"/>
      <c r="G217" s="7"/>
      <c r="H217" s="27"/>
      <c r="I217" s="27"/>
      <c r="J217" s="27"/>
      <c r="K217" s="9"/>
      <c r="L217" s="9"/>
      <c r="M217" s="9"/>
      <c r="N217" s="9"/>
      <c r="O217" s="9"/>
      <c r="P217" s="27"/>
    </row>
    <row r="218" spans="1:16" x14ac:dyDescent="0.2">
      <c r="A218" s="7"/>
      <c r="B218" s="7"/>
      <c r="C218" s="7"/>
      <c r="D218" s="7"/>
      <c r="E218" s="7"/>
      <c r="F218" s="7"/>
      <c r="G218" s="7"/>
      <c r="H218" s="27"/>
      <c r="I218" s="27"/>
      <c r="J218" s="27"/>
      <c r="K218" s="9"/>
      <c r="L218" s="9"/>
      <c r="M218" s="9"/>
      <c r="N218" s="9"/>
      <c r="O218" s="9"/>
      <c r="P218" s="27"/>
    </row>
    <row r="219" spans="1:16" x14ac:dyDescent="0.2">
      <c r="A219" s="7"/>
      <c r="B219" s="7"/>
      <c r="C219" s="7"/>
      <c r="D219" s="7"/>
      <c r="E219" s="7"/>
      <c r="F219" s="7"/>
      <c r="G219" s="7"/>
      <c r="H219" s="27"/>
      <c r="I219" s="27"/>
      <c r="J219" s="27"/>
      <c r="K219" s="9"/>
      <c r="L219" s="9"/>
      <c r="M219" s="9"/>
      <c r="N219" s="9"/>
      <c r="O219" s="9"/>
      <c r="P219" s="27"/>
    </row>
    <row r="220" spans="1:16" x14ac:dyDescent="0.2">
      <c r="A220" s="7"/>
      <c r="B220" s="7"/>
      <c r="C220" s="7"/>
      <c r="D220" s="7"/>
      <c r="E220" s="7"/>
      <c r="F220" s="7"/>
      <c r="G220" s="7"/>
      <c r="H220" s="27"/>
      <c r="I220" s="27"/>
      <c r="J220" s="27"/>
      <c r="K220" s="9"/>
      <c r="L220" s="9"/>
      <c r="M220" s="9"/>
      <c r="N220" s="9"/>
      <c r="O220" s="9"/>
      <c r="P220" s="27"/>
    </row>
    <row r="221" spans="1:16" x14ac:dyDescent="0.2">
      <c r="A221" s="7"/>
      <c r="B221" s="7"/>
      <c r="C221" s="7"/>
      <c r="D221" s="7"/>
      <c r="E221" s="7"/>
      <c r="F221" s="7"/>
      <c r="G221" s="7"/>
      <c r="H221" s="27"/>
      <c r="I221" s="27"/>
      <c r="J221" s="27"/>
      <c r="K221" s="9"/>
      <c r="L221" s="9"/>
      <c r="M221" s="9"/>
      <c r="N221" s="9"/>
      <c r="O221" s="9"/>
      <c r="P221" s="27"/>
    </row>
    <row r="222" spans="1:16" x14ac:dyDescent="0.2">
      <c r="A222" s="7"/>
      <c r="B222" s="7"/>
      <c r="C222" s="7"/>
      <c r="D222" s="7"/>
      <c r="E222" s="7"/>
      <c r="F222" s="7"/>
      <c r="G222" s="7"/>
      <c r="H222" s="27"/>
      <c r="I222" s="27"/>
      <c r="J222" s="27"/>
      <c r="K222" s="9"/>
      <c r="L222" s="9"/>
      <c r="M222" s="9"/>
      <c r="N222" s="9"/>
      <c r="O222" s="9"/>
      <c r="P222" s="27"/>
    </row>
    <row r="223" spans="1:16" x14ac:dyDescent="0.2">
      <c r="A223" s="7"/>
      <c r="B223" s="7"/>
      <c r="C223" s="7"/>
      <c r="D223" s="7"/>
      <c r="E223" s="7"/>
      <c r="F223" s="7"/>
      <c r="G223" s="7"/>
      <c r="H223" s="27"/>
      <c r="I223" s="27"/>
      <c r="J223" s="27"/>
      <c r="K223" s="9"/>
      <c r="L223" s="9"/>
      <c r="M223" s="9"/>
      <c r="N223" s="9"/>
      <c r="O223" s="9"/>
      <c r="P223" s="27"/>
    </row>
    <row r="224" spans="1:16" x14ac:dyDescent="0.2">
      <c r="A224" s="7"/>
      <c r="B224" s="7"/>
      <c r="C224" s="7"/>
      <c r="D224" s="7"/>
      <c r="E224" s="7"/>
      <c r="F224" s="7"/>
      <c r="G224" s="7"/>
      <c r="H224" s="27"/>
      <c r="I224" s="27"/>
      <c r="J224" s="27"/>
      <c r="K224" s="9"/>
      <c r="L224" s="9"/>
      <c r="M224" s="9"/>
      <c r="N224" s="9"/>
      <c r="O224" s="9"/>
      <c r="P224" s="27"/>
    </row>
    <row r="225" spans="1:16" x14ac:dyDescent="0.2">
      <c r="A225" s="7"/>
      <c r="B225" s="7"/>
      <c r="C225" s="7"/>
      <c r="D225" s="7"/>
      <c r="E225" s="7"/>
      <c r="F225" s="7"/>
      <c r="G225" s="7"/>
      <c r="H225" s="27"/>
      <c r="I225" s="27"/>
      <c r="J225" s="27"/>
      <c r="K225" s="9"/>
      <c r="L225" s="9"/>
      <c r="M225" s="9"/>
      <c r="N225" s="9"/>
      <c r="O225" s="9"/>
      <c r="P225" s="27"/>
    </row>
    <row r="226" spans="1:16" x14ac:dyDescent="0.2">
      <c r="A226" s="7"/>
      <c r="B226" s="7"/>
      <c r="C226" s="7"/>
      <c r="D226" s="7"/>
      <c r="E226" s="7"/>
      <c r="F226" s="7"/>
      <c r="G226" s="7"/>
      <c r="H226" s="27"/>
      <c r="I226" s="27"/>
      <c r="J226" s="27"/>
      <c r="K226" s="9"/>
      <c r="L226" s="9"/>
      <c r="M226" s="9"/>
      <c r="N226" s="9"/>
      <c r="O226" s="9"/>
      <c r="P226" s="27"/>
    </row>
    <row r="227" spans="1:16" x14ac:dyDescent="0.2">
      <c r="A227" s="7"/>
      <c r="B227" s="7"/>
      <c r="C227" s="7"/>
      <c r="D227" s="7"/>
      <c r="E227" s="7"/>
      <c r="F227" s="7"/>
      <c r="G227" s="7"/>
      <c r="H227" s="27"/>
      <c r="I227" s="27"/>
      <c r="J227" s="27"/>
      <c r="K227" s="9"/>
      <c r="L227" s="9"/>
      <c r="M227" s="9"/>
      <c r="N227" s="9"/>
      <c r="O227" s="9"/>
      <c r="P227" s="27"/>
    </row>
    <row r="228" spans="1:16" x14ac:dyDescent="0.2">
      <c r="A228" s="7"/>
      <c r="B228" s="7"/>
      <c r="C228" s="7"/>
      <c r="D228" s="7"/>
      <c r="E228" s="7"/>
      <c r="F228" s="7"/>
      <c r="G228" s="7"/>
      <c r="H228" s="27"/>
      <c r="I228" s="27"/>
      <c r="J228" s="27"/>
      <c r="K228" s="9"/>
      <c r="L228" s="9"/>
      <c r="M228" s="9"/>
      <c r="N228" s="9"/>
      <c r="O228" s="9"/>
      <c r="P228" s="27"/>
    </row>
    <row r="229" spans="1:16" x14ac:dyDescent="0.2">
      <c r="A229" s="7"/>
      <c r="B229" s="7"/>
      <c r="C229" s="7"/>
      <c r="D229" s="7"/>
      <c r="E229" s="7"/>
      <c r="F229" s="7"/>
      <c r="G229" s="7"/>
      <c r="H229" s="9"/>
      <c r="I229" s="27"/>
      <c r="J229" s="27"/>
      <c r="K229" s="9"/>
      <c r="L229" s="9"/>
      <c r="M229" s="9"/>
      <c r="N229" s="9"/>
      <c r="O229" s="9"/>
      <c r="P229" s="27"/>
    </row>
    <row r="230" spans="1:16" x14ac:dyDescent="0.2">
      <c r="A230" s="7"/>
      <c r="B230" s="7"/>
      <c r="C230" s="7"/>
      <c r="D230" s="7"/>
      <c r="E230" s="7"/>
      <c r="F230" s="7"/>
      <c r="G230" s="7"/>
      <c r="H230" s="9"/>
      <c r="I230" s="27"/>
      <c r="J230" s="27"/>
      <c r="K230" s="9"/>
      <c r="L230" s="9"/>
      <c r="M230" s="9"/>
      <c r="N230" s="9"/>
      <c r="O230" s="9"/>
      <c r="P230" s="27"/>
    </row>
    <row r="231" spans="1:16" x14ac:dyDescent="0.2">
      <c r="A231" s="7"/>
      <c r="B231" s="7"/>
      <c r="C231" s="7"/>
      <c r="D231" s="7"/>
      <c r="E231" s="7"/>
      <c r="F231" s="7"/>
      <c r="G231" s="7"/>
      <c r="H231" s="9"/>
      <c r="I231" s="27"/>
      <c r="J231" s="27"/>
      <c r="K231" s="9"/>
      <c r="L231" s="9"/>
      <c r="M231" s="9"/>
      <c r="N231" s="9"/>
      <c r="O231" s="9"/>
      <c r="P231" s="27"/>
    </row>
    <row r="232" spans="1:16" x14ac:dyDescent="0.2">
      <c r="A232" s="7"/>
      <c r="B232" s="7"/>
      <c r="C232" s="7"/>
      <c r="D232" s="7"/>
      <c r="E232" s="7"/>
      <c r="F232" s="7"/>
      <c r="G232" s="7"/>
      <c r="H232" s="9"/>
      <c r="I232" s="27"/>
      <c r="J232" s="27"/>
      <c r="K232" s="9"/>
      <c r="L232" s="9"/>
      <c r="M232" s="9"/>
      <c r="N232" s="9"/>
      <c r="O232" s="9"/>
      <c r="P232" s="27"/>
    </row>
    <row r="233" spans="1:16" x14ac:dyDescent="0.2">
      <c r="A233" s="7"/>
      <c r="B233" s="7"/>
      <c r="C233" s="7"/>
      <c r="D233" s="7"/>
      <c r="E233" s="7"/>
      <c r="F233" s="7"/>
      <c r="G233" s="7"/>
      <c r="H233" s="9"/>
      <c r="I233" s="27"/>
      <c r="J233" s="27"/>
      <c r="K233" s="9"/>
      <c r="L233" s="9"/>
      <c r="M233" s="9"/>
      <c r="N233" s="9"/>
      <c r="O233" s="9"/>
      <c r="P233" s="27"/>
    </row>
    <row r="234" spans="1:16" x14ac:dyDescent="0.2">
      <c r="A234" s="7"/>
      <c r="B234" s="7"/>
      <c r="C234" s="7"/>
      <c r="D234" s="7"/>
      <c r="E234" s="7"/>
      <c r="F234" s="7"/>
      <c r="G234" s="7"/>
      <c r="H234" s="27"/>
      <c r="I234" s="27"/>
      <c r="J234" s="27"/>
      <c r="K234" s="9"/>
      <c r="L234" s="9"/>
      <c r="M234" s="9"/>
      <c r="N234" s="9"/>
      <c r="O234" s="9"/>
      <c r="P234" s="27"/>
    </row>
    <row r="235" spans="1:16" x14ac:dyDescent="0.2">
      <c r="A235" s="7"/>
      <c r="B235" s="7"/>
      <c r="C235" s="7"/>
      <c r="D235" s="7"/>
      <c r="E235" s="7"/>
      <c r="F235" s="7"/>
      <c r="G235" s="7"/>
      <c r="H235" s="27"/>
      <c r="I235" s="27"/>
      <c r="J235" s="27"/>
      <c r="K235" s="9"/>
      <c r="L235" s="9"/>
      <c r="M235" s="9"/>
      <c r="N235" s="9"/>
      <c r="O235" s="9"/>
      <c r="P235" s="27"/>
    </row>
    <row r="236" spans="1:16" x14ac:dyDescent="0.2">
      <c r="A236" s="7"/>
      <c r="B236" s="7"/>
      <c r="C236" s="7"/>
      <c r="D236" s="7"/>
      <c r="E236" s="7"/>
      <c r="F236" s="7"/>
      <c r="G236" s="7"/>
      <c r="H236" s="27"/>
      <c r="I236" s="27"/>
      <c r="J236" s="27"/>
      <c r="K236" s="9"/>
      <c r="L236" s="9"/>
      <c r="M236" s="9"/>
      <c r="N236" s="9"/>
      <c r="O236" s="9"/>
      <c r="P236" s="27"/>
    </row>
    <row r="237" spans="1:16" x14ac:dyDescent="0.2">
      <c r="A237" s="7"/>
      <c r="B237" s="7"/>
      <c r="C237" s="7"/>
      <c r="D237" s="7"/>
      <c r="E237" s="7"/>
      <c r="F237" s="7"/>
      <c r="G237" s="7"/>
      <c r="H237" s="27"/>
      <c r="I237" s="27"/>
      <c r="J237" s="27"/>
      <c r="K237" s="9"/>
      <c r="L237" s="9"/>
      <c r="M237" s="9"/>
      <c r="N237" s="9"/>
      <c r="O237" s="9"/>
      <c r="P237" s="27"/>
    </row>
    <row r="238" spans="1:16" x14ac:dyDescent="0.2">
      <c r="A238" s="7"/>
      <c r="B238" s="7"/>
      <c r="C238" s="7"/>
      <c r="D238" s="7"/>
      <c r="E238" s="7"/>
      <c r="F238" s="7"/>
      <c r="G238" s="7"/>
      <c r="H238" s="27"/>
      <c r="I238" s="27"/>
      <c r="J238" s="27"/>
      <c r="K238" s="9"/>
      <c r="L238" s="9"/>
      <c r="M238" s="9"/>
      <c r="N238" s="9"/>
      <c r="O238" s="9"/>
      <c r="P238" s="27"/>
    </row>
    <row r="239" spans="1:16" x14ac:dyDescent="0.2">
      <c r="A239" s="7"/>
      <c r="B239" s="7"/>
      <c r="C239" s="7"/>
      <c r="D239" s="7"/>
      <c r="E239" s="7"/>
      <c r="F239" s="7"/>
      <c r="G239" s="7"/>
      <c r="I239" s="27"/>
      <c r="J239" s="27"/>
      <c r="K239" s="9"/>
      <c r="L239" s="9"/>
      <c r="M239" s="9"/>
      <c r="N239" s="9"/>
      <c r="O239" s="9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70">
    <mergeCell ref="A55:B55"/>
    <mergeCell ref="A56:B56"/>
    <mergeCell ref="A47:B47"/>
    <mergeCell ref="A48:A51"/>
    <mergeCell ref="B48:B51"/>
    <mergeCell ref="A52:B52"/>
    <mergeCell ref="A53:B53"/>
    <mergeCell ref="A54:B54"/>
    <mergeCell ref="A39:A42"/>
    <mergeCell ref="B39:B42"/>
    <mergeCell ref="A43:B43"/>
    <mergeCell ref="A44:B44"/>
    <mergeCell ref="A45:B45"/>
    <mergeCell ref="A46:B46"/>
    <mergeCell ref="A34:B34"/>
    <mergeCell ref="A35:B35"/>
    <mergeCell ref="A36:B36"/>
    <mergeCell ref="I36:J36"/>
    <mergeCell ref="A37:B37"/>
    <mergeCell ref="A38:B38"/>
    <mergeCell ref="A31:B31"/>
    <mergeCell ref="I31:J31"/>
    <mergeCell ref="Q31:R31"/>
    <mergeCell ref="A32:B32"/>
    <mergeCell ref="I32:J32"/>
    <mergeCell ref="A33:B33"/>
    <mergeCell ref="I33:J33"/>
    <mergeCell ref="Q28:R28"/>
    <mergeCell ref="A29:B29"/>
    <mergeCell ref="I29:J29"/>
    <mergeCell ref="Q29:R29"/>
    <mergeCell ref="A30:B30"/>
    <mergeCell ref="I30:J30"/>
    <mergeCell ref="Q30:R30"/>
    <mergeCell ref="A21:A24"/>
    <mergeCell ref="B21:B28"/>
    <mergeCell ref="I21:J21"/>
    <mergeCell ref="I22:J22"/>
    <mergeCell ref="Q23:Q26"/>
    <mergeCell ref="R23:R26"/>
    <mergeCell ref="A25:A28"/>
    <mergeCell ref="I25:I28"/>
    <mergeCell ref="J25:J28"/>
    <mergeCell ref="Q27:R27"/>
    <mergeCell ref="A17:B17"/>
    <mergeCell ref="I17:J17"/>
    <mergeCell ref="A18:B18"/>
    <mergeCell ref="I18:J18"/>
    <mergeCell ref="A19:B19"/>
    <mergeCell ref="A20:B20"/>
    <mergeCell ref="I20:J20"/>
    <mergeCell ref="I10:J10"/>
    <mergeCell ref="A11:B11"/>
    <mergeCell ref="A12:B12"/>
    <mergeCell ref="I12:I16"/>
    <mergeCell ref="J12:J16"/>
    <mergeCell ref="A13:B13"/>
    <mergeCell ref="A14:B14"/>
    <mergeCell ref="A15:B15"/>
    <mergeCell ref="A16:B16"/>
    <mergeCell ref="A1:B1"/>
    <mergeCell ref="D1:G1"/>
    <mergeCell ref="A3:A6"/>
    <mergeCell ref="B3:B10"/>
    <mergeCell ref="I3:I6"/>
    <mergeCell ref="J3:J6"/>
    <mergeCell ref="A7:A10"/>
    <mergeCell ref="I7:J7"/>
    <mergeCell ref="I8:J8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31-01-19</vt:lpstr>
      <vt:lpstr>07-02-19</vt:lpstr>
      <vt:lpstr>14-02-19</vt:lpstr>
      <vt:lpstr>20-02-19</vt:lpstr>
      <vt:lpstr>21-02-19</vt:lpstr>
      <vt:lpstr>24-02-19</vt:lpstr>
      <vt:lpstr>07-03-19</vt:lpstr>
      <vt:lpstr>10-05-19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José Villarreal Gómez</cp:lastModifiedBy>
  <dcterms:created xsi:type="dcterms:W3CDTF">2013-11-13T14:21:37Z</dcterms:created>
  <dcterms:modified xsi:type="dcterms:W3CDTF">2019-05-14T04:08:07Z</dcterms:modified>
</cp:coreProperties>
</file>