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19-02-14\"/>
    </mc:Choice>
  </mc:AlternateContent>
  <xr:revisionPtr revIDLastSave="0" documentId="13_ncr:1_{B55BEB3D-3335-49B1-97B9-A0D410195874}" xr6:coauthVersionLast="43" xr6:coauthVersionMax="43" xr10:uidLastSave="{00000000-0000-0000-0000-000000000000}"/>
  <bookViews>
    <workbookView xWindow="-120" yWindow="-120" windowWidth="20640" windowHeight="11160" xr2:uid="{00000000-000D-0000-FFFF-FFFF00000000}"/>
  </bookViews>
  <sheets>
    <sheet name="RUVB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2" l="1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C22" i="2"/>
  <c r="C23" i="2"/>
  <c r="C24" i="2"/>
  <c r="C21" i="2"/>
  <c r="B21" i="2" l="1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G12" i="2"/>
  <c r="F12" i="2"/>
  <c r="E12" i="2"/>
  <c r="D12" i="2"/>
  <c r="C12" i="2"/>
  <c r="B12" i="2"/>
  <c r="G8" i="2"/>
  <c r="F8" i="2"/>
  <c r="E8" i="2"/>
  <c r="D8" i="2"/>
  <c r="C8" i="2"/>
  <c r="G7" i="2"/>
  <c r="F7" i="2"/>
  <c r="E7" i="2"/>
  <c r="D7" i="2"/>
  <c r="C7" i="2"/>
  <c r="E10" i="2" l="1"/>
  <c r="C11" i="2"/>
  <c r="G11" i="2"/>
  <c r="F9" i="2"/>
  <c r="F10" i="2"/>
  <c r="C9" i="2"/>
  <c r="C10" i="2"/>
  <c r="G9" i="2"/>
  <c r="G10" i="2"/>
  <c r="D9" i="2"/>
  <c r="D10" i="2"/>
  <c r="E11" i="2"/>
  <c r="C16" i="2"/>
  <c r="G16" i="2"/>
  <c r="C17" i="2"/>
  <c r="F11" i="2"/>
  <c r="G17" i="2"/>
  <c r="E16" i="2"/>
  <c r="E9" i="2"/>
  <c r="D11" i="2"/>
  <c r="F16" i="2"/>
  <c r="E17" i="2"/>
  <c r="D16" i="2"/>
  <c r="D17" i="2"/>
  <c r="F17" i="2"/>
  <c r="E19" i="2" l="1"/>
  <c r="F19" i="2"/>
  <c r="D19" i="2"/>
  <c r="C19" i="2"/>
  <c r="C20" i="2"/>
  <c r="G19" i="2"/>
  <c r="C18" i="2"/>
  <c r="F20" i="2"/>
  <c r="F18" i="2"/>
  <c r="D20" i="2"/>
  <c r="D18" i="2"/>
  <c r="E18" i="2"/>
  <c r="E20" i="2"/>
  <c r="G18" i="2"/>
  <c r="G20" i="2"/>
  <c r="F25" i="2" l="1"/>
  <c r="C26" i="2"/>
  <c r="G25" i="2"/>
  <c r="F26" i="2" l="1"/>
  <c r="D25" i="2"/>
  <c r="E25" i="2"/>
  <c r="C25" i="2"/>
  <c r="C28" i="2" s="1"/>
  <c r="E26" i="2"/>
  <c r="D26" i="2"/>
  <c r="G26" i="2"/>
  <c r="G28" i="2" s="1"/>
  <c r="F27" i="2"/>
  <c r="C27" i="2"/>
  <c r="E28" i="2" l="1"/>
  <c r="D27" i="2"/>
  <c r="D28" i="2"/>
  <c r="F29" i="2"/>
  <c r="F28" i="2"/>
  <c r="C29" i="2"/>
  <c r="E29" i="2"/>
  <c r="E27" i="2"/>
  <c r="D29" i="2"/>
  <c r="G27" i="2"/>
  <c r="G29" i="2"/>
</calcChain>
</file>

<file path=xl/sharedStrings.xml><?xml version="1.0" encoding="utf-8"?>
<sst xmlns="http://schemas.openxmlformats.org/spreadsheetml/2006/main" count="21" uniqueCount="12">
  <si>
    <t>DATOS GENOTOXICIDAD (Radiacion UVB)</t>
  </si>
  <si>
    <t>Dosis de radiacion J/m2</t>
  </si>
  <si>
    <t>Control negativo</t>
  </si>
  <si>
    <t>Bgal</t>
  </si>
  <si>
    <t>Bgal media</t>
  </si>
  <si>
    <t>Desviación estándar</t>
  </si>
  <si>
    <t>Error estándar</t>
  </si>
  <si>
    <t>Coeficiente de Variación</t>
  </si>
  <si>
    <t>U.E. Bgal</t>
  </si>
  <si>
    <t>U.E Bgal media</t>
  </si>
  <si>
    <t>FISOS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</si>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</sst>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RUVB!$C$16:$G$16</c:f>
              <c:numCache>
                <c:formatCode>0.000</c:formatCode>
                <c:ptCount val="5"/>
                <c:pt idx="0">
                  <c:v>1.631875</c:v>
                </c:pt>
                <c:pt idx="1">
                  <c:v>10.341875</c:v>
                </c:pt>
                <c:pt idx="2">
                  <c:v>14.559999999999999</c:v>
                </c:pt>
                <c:pt idx="3">
                  <c:v>15.494375</c:v>
                </c:pt>
                <c:pt idx="4">
                  <c:v>16.864374999999999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EA9-B8D4-0FC5258A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RUVB!$C$2:$G$2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RUVB!$C$25:$G$25</c:f>
              <c:numCache>
                <c:formatCode>0.0</c:formatCode>
                <c:ptCount val="5"/>
                <c:pt idx="0">
                  <c:v>4.0796875000000004</c:v>
                </c:pt>
                <c:pt idx="1">
                  <c:v>25.854687500000001</c:v>
                </c:pt>
                <c:pt idx="2">
                  <c:v>36.4</c:v>
                </c:pt>
                <c:pt idx="3">
                  <c:v>38.735937499999999</c:v>
                </c:pt>
                <c:pt idx="4">
                  <c:v>42.160937499999989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A57-A152-99AC8E8E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628650</xdr:colOff>
      <xdr:row>15</xdr:row>
      <xdr:rowOff>0</xdr:rowOff>
    </xdr:from>
    <xdr:to>
      <xdr:col>15</xdr:col>
      <xdr:colOff>600076</xdr:colOff>
      <xdr:row>30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A4" workbookViewId="0">
      <selection activeCell="H19" sqref="H19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24" t="s">
        <v>0</v>
      </c>
      <c r="B1" s="25"/>
      <c r="C1" s="2"/>
      <c r="D1" s="24" t="s">
        <v>1</v>
      </c>
      <c r="E1" s="26"/>
      <c r="F1" s="26"/>
      <c r="G1" s="25"/>
    </row>
    <row r="2" spans="1:7" ht="15" customHeight="1" x14ac:dyDescent="0.2">
      <c r="A2" s="14" t="s">
        <v>3</v>
      </c>
      <c r="B2" s="17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15"/>
      <c r="B3" s="18"/>
      <c r="C3" s="9">
        <v>6.7199999999999996E-2</v>
      </c>
      <c r="D3" s="9">
        <v>0.39610000000000001</v>
      </c>
      <c r="E3" s="9">
        <v>0.61070000000000002</v>
      </c>
      <c r="F3" s="9">
        <v>0.60899999999999999</v>
      </c>
      <c r="G3" s="9">
        <v>0.6633</v>
      </c>
    </row>
    <row r="4" spans="1:7" x14ac:dyDescent="0.2">
      <c r="A4" s="15"/>
      <c r="B4" s="18"/>
      <c r="C4" s="9">
        <v>6.2100000000000002E-2</v>
      </c>
      <c r="D4" s="9">
        <v>0.34970000000000001</v>
      </c>
      <c r="E4" s="9">
        <v>0.53669999999999995</v>
      </c>
      <c r="F4" s="9">
        <v>0.63729999999999998</v>
      </c>
      <c r="G4" s="9">
        <v>0.67359999999999998</v>
      </c>
    </row>
    <row r="5" spans="1:7" x14ac:dyDescent="0.2">
      <c r="A5" s="15"/>
      <c r="B5" s="18"/>
      <c r="C5" s="9">
        <v>6.88E-2</v>
      </c>
      <c r="D5" s="9">
        <v>0.4642</v>
      </c>
      <c r="E5" s="9">
        <v>0.59099999999999997</v>
      </c>
      <c r="F5" s="9">
        <v>0.66490000000000005</v>
      </c>
      <c r="G5" s="9">
        <v>0.68100000000000005</v>
      </c>
    </row>
    <row r="6" spans="1:7" x14ac:dyDescent="0.2">
      <c r="A6" s="16"/>
      <c r="B6" s="18"/>
      <c r="C6" s="9">
        <v>6.3E-2</v>
      </c>
      <c r="D6" s="9">
        <v>0.44469999999999998</v>
      </c>
      <c r="E6" s="9">
        <v>0.59119999999999995</v>
      </c>
      <c r="F6" s="9">
        <v>0.56789999999999996</v>
      </c>
      <c r="G6" s="9">
        <v>0.6804</v>
      </c>
    </row>
    <row r="7" spans="1:7" x14ac:dyDescent="0.2">
      <c r="A7" s="20" t="s">
        <v>4</v>
      </c>
      <c r="B7" s="20"/>
      <c r="C7" s="3">
        <f>AVERAGE(C3:C6)</f>
        <v>6.5275E-2</v>
      </c>
      <c r="D7" s="3">
        <f>AVERAGE(D3:D6)</f>
        <v>0.41367500000000001</v>
      </c>
      <c r="E7" s="3">
        <f>AVERAGE(E3:E6)</f>
        <v>0.58240000000000003</v>
      </c>
      <c r="F7" s="3">
        <f>AVERAGE(F3:F6)</f>
        <v>0.61977499999999996</v>
      </c>
      <c r="G7" s="3">
        <f>AVERAGE(G3:G6)</f>
        <v>0.67457500000000004</v>
      </c>
    </row>
    <row r="8" spans="1:7" x14ac:dyDescent="0.2">
      <c r="A8" s="23" t="s">
        <v>5</v>
      </c>
      <c r="B8" s="23"/>
      <c r="C8" s="4">
        <f>STDEV(C3:C6)</f>
        <v>3.2345787979271724E-3</v>
      </c>
      <c r="D8" s="4">
        <f>STDEV(D3:D6)</f>
        <v>5.1371222488860127E-2</v>
      </c>
      <c r="E8" s="4">
        <f>STDEV(E3:E6)</f>
        <v>3.1836980593852399E-2</v>
      </c>
      <c r="F8" s="4">
        <f>STDEV(F3:F6)</f>
        <v>4.1434717729620596E-2</v>
      </c>
      <c r="G8" s="4">
        <f>STDEV(G3:G6)</f>
        <v>8.2317981024804202E-3</v>
      </c>
    </row>
    <row r="9" spans="1:7" x14ac:dyDescent="0.2">
      <c r="A9" s="12" t="s">
        <v>6</v>
      </c>
      <c r="B9" s="13"/>
      <c r="C9" s="4">
        <f t="shared" ref="C9:G9" si="0">1.96*(C8)/SQRT(4)</f>
        <v>3.1698872219686289E-3</v>
      </c>
      <c r="D9" s="4">
        <f t="shared" si="0"/>
        <v>5.0343798039082926E-2</v>
      </c>
      <c r="E9" s="4">
        <f t="shared" si="0"/>
        <v>3.1200240981975349E-2</v>
      </c>
      <c r="F9" s="4">
        <f t="shared" si="0"/>
        <v>4.060602337502818E-2</v>
      </c>
      <c r="G9" s="4">
        <f t="shared" si="0"/>
        <v>8.0671621404308121E-3</v>
      </c>
    </row>
    <row r="10" spans="1:7" x14ac:dyDescent="0.2">
      <c r="A10" s="12" t="s">
        <v>7</v>
      </c>
      <c r="B10" s="13"/>
      <c r="C10" s="4">
        <f>((C8/C7))</f>
        <v>4.9553102993905362E-2</v>
      </c>
      <c r="D10" s="4">
        <f t="shared" ref="D10:G10" si="1">((D8/D7))</f>
        <v>0.12418256478844533</v>
      </c>
      <c r="E10" s="4">
        <f t="shared" si="1"/>
        <v>5.4665145250433374E-2</v>
      </c>
      <c r="F10" s="4">
        <f t="shared" si="1"/>
        <v>6.6854451582623695E-2</v>
      </c>
      <c r="G10" s="4">
        <f t="shared" si="1"/>
        <v>1.2202939780573576E-2</v>
      </c>
    </row>
    <row r="11" spans="1:7" x14ac:dyDescent="0.2">
      <c r="A11" s="12" t="s">
        <v>11</v>
      </c>
      <c r="B11" s="13"/>
      <c r="C11" s="4">
        <f>((C8/C7)*100)</f>
        <v>4.9553102993905362</v>
      </c>
      <c r="D11" s="4">
        <f>((D8/D7)*100)</f>
        <v>12.418256478844533</v>
      </c>
      <c r="E11" s="4">
        <f>((E8/E7)*100)</f>
        <v>5.4665145250433378</v>
      </c>
      <c r="F11" s="4">
        <f>((F8/F7)*100)</f>
        <v>6.6854451582623691</v>
      </c>
      <c r="G11" s="4">
        <f>((G8/G7)*100)</f>
        <v>1.2202939780573576</v>
      </c>
    </row>
    <row r="12" spans="1:7" x14ac:dyDescent="0.2">
      <c r="A12" s="21" t="s">
        <v>8</v>
      </c>
      <c r="B12" s="22">
        <f>B2</f>
        <v>43495</v>
      </c>
      <c r="C12" s="10">
        <f t="shared" ref="C12:G15" si="2">((1000*C3)/40)</f>
        <v>1.6800000000000002</v>
      </c>
      <c r="D12" s="10">
        <f t="shared" si="2"/>
        <v>9.9024999999999999</v>
      </c>
      <c r="E12" s="10">
        <f t="shared" si="2"/>
        <v>15.267500000000002</v>
      </c>
      <c r="F12" s="10">
        <f t="shared" si="2"/>
        <v>15.225</v>
      </c>
      <c r="G12" s="10">
        <f t="shared" si="2"/>
        <v>16.5825</v>
      </c>
    </row>
    <row r="13" spans="1:7" x14ac:dyDescent="0.2">
      <c r="A13" s="21"/>
      <c r="B13" s="22"/>
      <c r="C13" s="10">
        <f t="shared" si="2"/>
        <v>1.5525</v>
      </c>
      <c r="D13" s="10">
        <f t="shared" si="2"/>
        <v>8.7424999999999997</v>
      </c>
      <c r="E13" s="10">
        <f t="shared" si="2"/>
        <v>13.417499999999999</v>
      </c>
      <c r="F13" s="10">
        <f t="shared" si="2"/>
        <v>15.932499999999999</v>
      </c>
      <c r="G13" s="10">
        <f t="shared" si="2"/>
        <v>16.84</v>
      </c>
    </row>
    <row r="14" spans="1:7" x14ac:dyDescent="0.2">
      <c r="A14" s="21"/>
      <c r="B14" s="22"/>
      <c r="C14" s="10">
        <f t="shared" si="2"/>
        <v>1.72</v>
      </c>
      <c r="D14" s="10">
        <f t="shared" si="2"/>
        <v>11.605</v>
      </c>
      <c r="E14" s="10">
        <f t="shared" si="2"/>
        <v>14.775</v>
      </c>
      <c r="F14" s="10">
        <f t="shared" si="2"/>
        <v>16.622500000000002</v>
      </c>
      <c r="G14" s="10">
        <f t="shared" si="2"/>
        <v>17.024999999999999</v>
      </c>
    </row>
    <row r="15" spans="1:7" x14ac:dyDescent="0.2">
      <c r="A15" s="21"/>
      <c r="B15" s="22"/>
      <c r="C15" s="10">
        <f t="shared" si="2"/>
        <v>1.575</v>
      </c>
      <c r="D15" s="10">
        <f t="shared" si="2"/>
        <v>11.1175</v>
      </c>
      <c r="E15" s="10">
        <f t="shared" si="2"/>
        <v>14.779999999999998</v>
      </c>
      <c r="F15" s="10">
        <f t="shared" si="2"/>
        <v>14.1975</v>
      </c>
      <c r="G15" s="10">
        <f t="shared" si="2"/>
        <v>17.009999999999998</v>
      </c>
    </row>
    <row r="16" spans="1:7" x14ac:dyDescent="0.2">
      <c r="A16" s="20" t="s">
        <v>9</v>
      </c>
      <c r="B16" s="20"/>
      <c r="C16" s="3">
        <f>AVERAGE(C12:C15)</f>
        <v>1.631875</v>
      </c>
      <c r="D16" s="3">
        <f>AVERAGE(D12:D15)</f>
        <v>10.341875</v>
      </c>
      <c r="E16" s="3">
        <f>AVERAGE(E12:E15)</f>
        <v>14.559999999999999</v>
      </c>
      <c r="F16" s="3">
        <f>AVERAGE(F12:F15)</f>
        <v>15.494375</v>
      </c>
      <c r="G16" s="3">
        <f>AVERAGE(G12:G15)</f>
        <v>16.864374999999999</v>
      </c>
    </row>
    <row r="17" spans="1:7" x14ac:dyDescent="0.2">
      <c r="A17" s="23" t="s">
        <v>5</v>
      </c>
      <c r="B17" s="23"/>
      <c r="C17" s="4">
        <f>STDEV(C12:C15)</f>
        <v>8.0864469948179377E-2</v>
      </c>
      <c r="D17" s="4">
        <f>STDEV(D12:D15)</f>
        <v>1.2842805622215183</v>
      </c>
      <c r="E17" s="4">
        <f>STDEV(E12:E15)</f>
        <v>0.79592451484631066</v>
      </c>
      <c r="F17" s="4">
        <f>STDEV(F12:F15)</f>
        <v>1.0358679432405151</v>
      </c>
      <c r="G17" s="4">
        <f>STDEV(G12:G15)</f>
        <v>0.2057949525620095</v>
      </c>
    </row>
    <row r="18" spans="1:7" x14ac:dyDescent="0.2">
      <c r="A18" s="12" t="s">
        <v>6</v>
      </c>
      <c r="B18" s="13"/>
      <c r="C18" s="4">
        <f t="shared" ref="C18:G18" si="3">1.96*(C17)/SQRT(4)</f>
        <v>7.9247180549215784E-2</v>
      </c>
      <c r="D18" s="4">
        <f t="shared" si="3"/>
        <v>1.258594950977088</v>
      </c>
      <c r="E18" s="4">
        <f t="shared" si="3"/>
        <v>0.78000602454938439</v>
      </c>
      <c r="F18" s="4">
        <f t="shared" si="3"/>
        <v>1.0151505843757047</v>
      </c>
      <c r="G18" s="4">
        <f t="shared" si="3"/>
        <v>0.20167905351076931</v>
      </c>
    </row>
    <row r="19" spans="1:7" x14ac:dyDescent="0.2">
      <c r="A19" s="12" t="s">
        <v>7</v>
      </c>
      <c r="B19" s="13"/>
      <c r="C19" s="4">
        <f>((C17/C16))</f>
        <v>4.9553102993905404E-2</v>
      </c>
      <c r="D19" s="4">
        <f t="shared" ref="D19:G19" si="4">((D17/D16))</f>
        <v>0.1241825647884468</v>
      </c>
      <c r="E19" s="4">
        <f t="shared" si="4"/>
        <v>5.4665145250433429E-2</v>
      </c>
      <c r="F19" s="4">
        <f t="shared" si="4"/>
        <v>6.6854451582623708E-2</v>
      </c>
      <c r="G19" s="4">
        <f t="shared" si="4"/>
        <v>1.2202939780573517E-2</v>
      </c>
    </row>
    <row r="20" spans="1:7" x14ac:dyDescent="0.2">
      <c r="A20" s="12" t="s">
        <v>11</v>
      </c>
      <c r="B20" s="13"/>
      <c r="C20" s="4">
        <f>((C17/C16)*100)</f>
        <v>4.9553102993905407</v>
      </c>
      <c r="D20" s="4">
        <f t="shared" ref="D20:G20" si="5">((D17/D16)*100)</f>
        <v>12.418256478844681</v>
      </c>
      <c r="E20" s="4">
        <f t="shared" si="5"/>
        <v>5.4665145250433431</v>
      </c>
      <c r="F20" s="4">
        <f t="shared" si="5"/>
        <v>6.6854451582623708</v>
      </c>
      <c r="G20" s="4">
        <f t="shared" si="5"/>
        <v>1.2202939780573516</v>
      </c>
    </row>
    <row r="21" spans="1:7" x14ac:dyDescent="0.2">
      <c r="A21" s="14" t="s">
        <v>10</v>
      </c>
      <c r="B21" s="17">
        <f>B2</f>
        <v>43495</v>
      </c>
      <c r="C21" s="11">
        <f>((C12)/0.4)</f>
        <v>4.2</v>
      </c>
      <c r="D21" s="11">
        <f t="shared" ref="D21:G21" si="6">((D12)/0.4)</f>
        <v>24.756249999999998</v>
      </c>
      <c r="E21" s="11">
        <f t="shared" si="6"/>
        <v>38.168750000000003</v>
      </c>
      <c r="F21" s="11">
        <f t="shared" si="6"/>
        <v>38.0625</v>
      </c>
      <c r="G21" s="11">
        <f t="shared" si="6"/>
        <v>41.456249999999997</v>
      </c>
    </row>
    <row r="22" spans="1:7" x14ac:dyDescent="0.2">
      <c r="A22" s="15"/>
      <c r="B22" s="18">
        <v>41235</v>
      </c>
      <c r="C22" s="11">
        <f t="shared" ref="C22:G24" si="7">((C13)/0.4)</f>
        <v>3.8812499999999996</v>
      </c>
      <c r="D22" s="11">
        <f t="shared" si="7"/>
        <v>21.856249999999999</v>
      </c>
      <c r="E22" s="11">
        <f t="shared" si="7"/>
        <v>33.543749999999996</v>
      </c>
      <c r="F22" s="11">
        <f t="shared" si="7"/>
        <v>39.831249999999997</v>
      </c>
      <c r="G22" s="11">
        <f t="shared" si="7"/>
        <v>42.099999999999994</v>
      </c>
    </row>
    <row r="23" spans="1:7" x14ac:dyDescent="0.2">
      <c r="A23" s="15"/>
      <c r="B23" s="18">
        <v>41235</v>
      </c>
      <c r="C23" s="11">
        <f t="shared" si="7"/>
        <v>4.3</v>
      </c>
      <c r="D23" s="11">
        <f t="shared" si="7"/>
        <v>29.012499999999999</v>
      </c>
      <c r="E23" s="11">
        <f t="shared" si="7"/>
        <v>36.9375</v>
      </c>
      <c r="F23" s="11">
        <f t="shared" si="7"/>
        <v>41.556250000000006</v>
      </c>
      <c r="G23" s="11">
        <f t="shared" si="7"/>
        <v>42.562499999999993</v>
      </c>
    </row>
    <row r="24" spans="1:7" x14ac:dyDescent="0.2">
      <c r="A24" s="16"/>
      <c r="B24" s="19">
        <v>41235</v>
      </c>
      <c r="C24" s="11">
        <f t="shared" si="7"/>
        <v>3.9374999999999996</v>
      </c>
      <c r="D24" s="11">
        <f t="shared" si="7"/>
        <v>27.793749999999999</v>
      </c>
      <c r="E24" s="11">
        <f t="shared" si="7"/>
        <v>36.949999999999989</v>
      </c>
      <c r="F24" s="11">
        <f t="shared" si="7"/>
        <v>35.493749999999999</v>
      </c>
      <c r="G24" s="11">
        <f t="shared" si="7"/>
        <v>42.524999999999991</v>
      </c>
    </row>
    <row r="25" spans="1:7" x14ac:dyDescent="0.2">
      <c r="A25" s="20" t="s">
        <v>10</v>
      </c>
      <c r="B25" s="20"/>
      <c r="C25" s="5">
        <f>AVERAGE(C21:C24)</f>
        <v>4.0796875000000004</v>
      </c>
      <c r="D25" s="5">
        <f>AVERAGE(D21:D24)</f>
        <v>25.854687500000001</v>
      </c>
      <c r="E25" s="5">
        <f>AVERAGE(E21:E24)</f>
        <v>36.4</v>
      </c>
      <c r="F25" s="5">
        <f>AVERAGE(F21:F24)</f>
        <v>38.735937499999999</v>
      </c>
      <c r="G25" s="5">
        <f>AVERAGE(G21:G24)</f>
        <v>42.160937499999989</v>
      </c>
    </row>
    <row r="26" spans="1:7" x14ac:dyDescent="0.2">
      <c r="A26" s="12" t="s">
        <v>5</v>
      </c>
      <c r="B26" s="13"/>
      <c r="C26" s="6">
        <f>STDEV(C21:C24)</f>
        <v>0.20216117487044852</v>
      </c>
      <c r="D26" s="6">
        <f>STDEV(D21:D24)</f>
        <v>3.2107014055537433</v>
      </c>
      <c r="E26" s="6">
        <f>STDEV(E21:E24)</f>
        <v>1.989811287115776</v>
      </c>
      <c r="F26" s="6">
        <f>STDEV(F21:F24)</f>
        <v>2.589669858101288</v>
      </c>
      <c r="G26" s="6">
        <f>STDEV(G21:G24)</f>
        <v>0.51448738140502293</v>
      </c>
    </row>
    <row r="27" spans="1:7" x14ac:dyDescent="0.2">
      <c r="A27" s="12" t="s">
        <v>6</v>
      </c>
      <c r="B27" s="13"/>
      <c r="C27" s="6">
        <f t="shared" ref="C27:G27" si="8">1.96*(C26)/SQRT(4)</f>
        <v>0.19811795137303953</v>
      </c>
      <c r="D27" s="6">
        <f t="shared" si="8"/>
        <v>3.1464873774426683</v>
      </c>
      <c r="E27" s="6">
        <f t="shared" si="8"/>
        <v>1.9500150613734606</v>
      </c>
      <c r="F27" s="6">
        <f t="shared" si="8"/>
        <v>2.5378764609392621</v>
      </c>
      <c r="G27" s="6">
        <f t="shared" si="8"/>
        <v>0.5041976337769225</v>
      </c>
    </row>
    <row r="28" spans="1:7" x14ac:dyDescent="0.2">
      <c r="A28" s="12" t="s">
        <v>7</v>
      </c>
      <c r="B28" s="13"/>
      <c r="C28" s="6">
        <f>((C26/C25))</f>
        <v>4.9553102993905418E-2</v>
      </c>
      <c r="D28" s="6">
        <f t="shared" ref="D28:G28" si="9">((D26/D25))</f>
        <v>0.12418256478844478</v>
      </c>
      <c r="E28" s="6">
        <f t="shared" si="9"/>
        <v>5.4665145250433408E-2</v>
      </c>
      <c r="F28" s="6">
        <f t="shared" si="9"/>
        <v>6.6854451582623708E-2</v>
      </c>
      <c r="G28" s="6">
        <f t="shared" si="9"/>
        <v>1.2202939780573501E-2</v>
      </c>
    </row>
    <row r="29" spans="1:7" x14ac:dyDescent="0.2">
      <c r="A29" s="12" t="s">
        <v>11</v>
      </c>
      <c r="B29" s="13"/>
      <c r="C29" s="6">
        <f>((C26/C25)*100)</f>
        <v>4.9553102993905416</v>
      </c>
      <c r="D29" s="6">
        <f t="shared" ref="D29:G29" si="10">((D26/D25)*100)</f>
        <v>12.418256478844478</v>
      </c>
      <c r="E29" s="6">
        <f t="shared" si="10"/>
        <v>5.4665145250433405</v>
      </c>
      <c r="F29" s="6">
        <f t="shared" si="10"/>
        <v>6.6854451582623708</v>
      </c>
      <c r="G29" s="6">
        <f t="shared" si="10"/>
        <v>1.2202939780573501</v>
      </c>
    </row>
  </sheetData>
  <mergeCells count="23">
    <mergeCell ref="A1:B1"/>
    <mergeCell ref="D1:G1"/>
    <mergeCell ref="B2:B6"/>
    <mergeCell ref="A7:B7"/>
    <mergeCell ref="A2:A6"/>
    <mergeCell ref="A20:B20"/>
    <mergeCell ref="A10:B10"/>
    <mergeCell ref="A8:B8"/>
    <mergeCell ref="A9:B9"/>
    <mergeCell ref="A11:B11"/>
    <mergeCell ref="A19:B19"/>
    <mergeCell ref="A12:A15"/>
    <mergeCell ref="B12:B15"/>
    <mergeCell ref="A16:B16"/>
    <mergeCell ref="A17:B17"/>
    <mergeCell ref="A18:B18"/>
    <mergeCell ref="A29:B29"/>
    <mergeCell ref="A28:B28"/>
    <mergeCell ref="A21:A24"/>
    <mergeCell ref="B21:B24"/>
    <mergeCell ref="A25:B25"/>
    <mergeCell ref="A26:B26"/>
    <mergeCell ref="A27:B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RUVB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2019-08-05T20:18:00Z</dcterms:modified>
</cp:coreProperties>
</file>