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1-02-19\"/>
    </mc:Choice>
  </mc:AlternateContent>
  <xr:revisionPtr revIDLastSave="0" documentId="13_ncr:1_{EDBD081D-AC2A-4625-AAE2-EF99CD3C3FD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1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F11" i="2"/>
  <c r="E11" i="2"/>
  <c r="D11" i="2"/>
  <c r="C11" i="2"/>
  <c r="C15" i="2" s="1"/>
  <c r="G15" i="2" l="1"/>
  <c r="F13" i="2"/>
  <c r="F14" i="2"/>
  <c r="D18" i="2"/>
  <c r="D19" i="2"/>
  <c r="G13" i="2"/>
  <c r="G14" i="2"/>
  <c r="E19" i="2"/>
  <c r="C18" i="2"/>
  <c r="C19" i="2"/>
  <c r="C13" i="2"/>
  <c r="C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G43" i="2" s="1"/>
  <c r="F43" i="2"/>
  <c r="F44" i="2"/>
  <c r="F46" i="2" s="1"/>
  <c r="D43" i="2"/>
  <c r="D44" i="2"/>
  <c r="D46" i="2" s="1"/>
  <c r="F36" i="2"/>
  <c r="E44" i="2"/>
  <c r="E46" i="2" s="1"/>
  <c r="E43" i="2"/>
  <c r="G30" i="2"/>
  <c r="G32" i="2" s="1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G36" i="2" l="1"/>
  <c r="G37" i="2"/>
  <c r="E36" i="2"/>
  <c r="E37" i="2"/>
  <c r="C36" i="2"/>
  <c r="C38" i="2"/>
  <c r="C37" i="2"/>
  <c r="F32" i="2"/>
  <c r="D36" i="2"/>
  <c r="D37" i="2"/>
  <c r="F37" i="2"/>
  <c r="C32" i="2"/>
  <c r="C33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6" i="2"/>
  <c r="C47" i="2"/>
  <c r="G45" i="2"/>
  <c r="F48" i="2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F52" i="2"/>
  <c r="C53" i="2" l="1"/>
  <c r="F53" i="2"/>
  <c r="D52" i="2"/>
  <c r="E52" i="2"/>
  <c r="C52" i="2"/>
  <c r="E53" i="2"/>
  <c r="D53" i="2"/>
  <c r="G53" i="2"/>
  <c r="G55" i="2" s="1"/>
  <c r="F54" i="2"/>
  <c r="C54" i="2"/>
  <c r="D54" i="2" l="1"/>
  <c r="D55" i="2"/>
  <c r="E55" i="2"/>
  <c r="F56" i="2"/>
  <c r="F55" i="2"/>
  <c r="C56" i="2"/>
  <c r="C55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<sst xmlns="http://schemas.openxmlformats.org/spreadsheetml/2006/main" count="39" uniqueCount="17">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</sst>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theme="5"/>
        <bgColor indexed="26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166" fontId="1" fillId="9" borderId="3" xfId="1" applyNumberFormat="1" applyFont="1" applyFill="1" applyBorder="1" applyAlignment="1">
      <alignment horizontal="center" vertical="center"/>
    </xf>
    <xf numFmtId="164" fontId="1" fillId="10" borderId="3" xfId="1" applyNumberForma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'21-02-19'!$C$29:$G$29</c:f>
              <c:numCache>
                <c:formatCode>0.000</c:formatCode>
                <c:ptCount val="5"/>
                <c:pt idx="0">
                  <c:v>1.0293750000000002</c:v>
                </c:pt>
                <c:pt idx="1">
                  <c:v>6.8493750000000002</c:v>
                </c:pt>
                <c:pt idx="2">
                  <c:v>9.3631250000000001</c:v>
                </c:pt>
                <c:pt idx="3">
                  <c:v>10.455625</c:v>
                </c:pt>
                <c:pt idx="4">
                  <c:v>9.9506250000000005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'21-02-19'!$C$34:$G$34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0.34312500000000001</c:v>
                </c:pt>
                <c:pt idx="3">
                  <c:v>0.42000000000000004</c:v>
                </c:pt>
                <c:pt idx="4">
                  <c:v>0.14624999999999999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'21-02-19'!$C$52:$G$52</c:f>
              <c:numCache>
                <c:formatCode>0.0</c:formatCode>
                <c:ptCount val="5"/>
                <c:pt idx="0">
                  <c:v>1</c:v>
                </c:pt>
                <c:pt idx="1">
                  <c:v>5.7535170125414989</c:v>
                </c:pt>
                <c:pt idx="2">
                  <c:v>10.181860356950162</c:v>
                </c:pt>
                <c:pt idx="3">
                  <c:v>6.2169220992602146</c:v>
                </c:pt>
                <c:pt idx="4">
                  <c:v>16.915087697491217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E4" sqref="E4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31" t="s">
        <v>0</v>
      </c>
      <c r="B1" s="32"/>
      <c r="C1" s="2"/>
      <c r="D1" s="31" t="s">
        <v>1</v>
      </c>
      <c r="E1" s="33"/>
      <c r="F1" s="33"/>
      <c r="G1" s="32"/>
    </row>
    <row r="2" spans="1:7" ht="15" customHeight="1" x14ac:dyDescent="0.2">
      <c r="A2" s="21" t="s">
        <v>3</v>
      </c>
      <c r="B2" s="24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2"/>
      <c r="B3" s="25"/>
      <c r="C3" s="9">
        <v>4.4900000000000002E-2</v>
      </c>
      <c r="D3" s="9">
        <v>0.27679999999999999</v>
      </c>
      <c r="E3" s="9">
        <v>0.39810000000000001</v>
      </c>
      <c r="F3" s="9">
        <v>0.46889999999999998</v>
      </c>
      <c r="G3" s="9">
        <v>0.4219</v>
      </c>
    </row>
    <row r="4" spans="1:7" x14ac:dyDescent="0.2">
      <c r="A4" s="22"/>
      <c r="B4" s="25"/>
      <c r="C4" s="9">
        <v>4.02E-2</v>
      </c>
      <c r="D4" s="9">
        <v>0.26469999999999999</v>
      </c>
      <c r="E4" s="9">
        <v>0.33300000000000002</v>
      </c>
      <c r="F4" s="9">
        <v>0.32329999999999998</v>
      </c>
      <c r="G4" s="9">
        <v>0.38829999999999998</v>
      </c>
    </row>
    <row r="5" spans="1:7" x14ac:dyDescent="0.2">
      <c r="A5" s="22"/>
      <c r="B5" s="25"/>
      <c r="C5" s="9">
        <v>4.1300000000000003E-2</v>
      </c>
      <c r="D5" s="9">
        <v>0.28720000000000001</v>
      </c>
      <c r="E5" s="9">
        <v>0.4027</v>
      </c>
      <c r="F5" s="9">
        <v>0.4476</v>
      </c>
      <c r="G5" s="9">
        <v>0.41510000000000002</v>
      </c>
    </row>
    <row r="6" spans="1:7" x14ac:dyDescent="0.2">
      <c r="A6" s="23"/>
      <c r="B6" s="25"/>
      <c r="C6" s="9">
        <v>3.8300000000000001E-2</v>
      </c>
      <c r="D6" s="9">
        <v>0.26719999999999999</v>
      </c>
      <c r="E6" s="9">
        <v>0.36430000000000001</v>
      </c>
      <c r="F6" s="9">
        <v>0.43309999999999998</v>
      </c>
      <c r="G6" s="9">
        <v>0.36680000000000001</v>
      </c>
    </row>
    <row r="7" spans="1:7" x14ac:dyDescent="0.2">
      <c r="A7" s="28" t="s">
        <v>4</v>
      </c>
      <c r="B7" s="25"/>
      <c r="C7" s="13">
        <v>6.8999999999999999E-3</v>
      </c>
      <c r="D7" s="9">
        <v>7.9000000000000008E-3</v>
      </c>
      <c r="E7" s="9">
        <v>8.0999999999999996E-3</v>
      </c>
      <c r="F7" s="9">
        <v>1.26E-2</v>
      </c>
      <c r="G7" s="9">
        <v>4.4000000000000003E-3</v>
      </c>
    </row>
    <row r="8" spans="1:7" x14ac:dyDescent="0.2">
      <c r="A8" s="28"/>
      <c r="B8" s="25"/>
      <c r="C8" s="9">
        <v>1.0200000000000001E-2</v>
      </c>
      <c r="D8" s="9">
        <v>1.49E-2</v>
      </c>
      <c r="E8" s="9">
        <v>8.9999999999999993E-3</v>
      </c>
      <c r="F8" s="9">
        <v>1.3899999999999999E-2</v>
      </c>
      <c r="G8" s="9">
        <v>5.5999999999999999E-3</v>
      </c>
    </row>
    <row r="9" spans="1:7" x14ac:dyDescent="0.2">
      <c r="A9" s="28"/>
      <c r="B9" s="25"/>
      <c r="C9" s="9">
        <v>9.7999999999999997E-3</v>
      </c>
      <c r="D9" s="9">
        <v>9.7000000000000003E-3</v>
      </c>
      <c r="E9" s="18">
        <v>5.4000000000000003E-3</v>
      </c>
      <c r="F9" s="9">
        <v>1.7100000000000001E-2</v>
      </c>
      <c r="G9" s="9">
        <v>5.7000000000000002E-3</v>
      </c>
    </row>
    <row r="10" spans="1:7" x14ac:dyDescent="0.2">
      <c r="A10" s="28"/>
      <c r="B10" s="26"/>
      <c r="C10" s="9">
        <v>1.72E-2</v>
      </c>
      <c r="D10" s="9">
        <v>1.8100000000000002E-2</v>
      </c>
      <c r="E10" s="13">
        <v>3.2399999999999998E-2</v>
      </c>
      <c r="F10" s="9">
        <v>2.3599999999999999E-2</v>
      </c>
      <c r="G10" s="9">
        <v>7.7000000000000002E-3</v>
      </c>
    </row>
    <row r="11" spans="1:7" x14ac:dyDescent="0.2">
      <c r="A11" s="27" t="s">
        <v>5</v>
      </c>
      <c r="B11" s="27"/>
      <c r="C11" s="3">
        <f>AVERAGE(C3:C6)</f>
        <v>4.1175000000000003E-2</v>
      </c>
      <c r="D11" s="3">
        <f t="shared" ref="D11:G11" si="0">AVERAGE(D3:D6)</f>
        <v>0.27397499999999997</v>
      </c>
      <c r="E11" s="3">
        <f t="shared" si="0"/>
        <v>0.37452500000000005</v>
      </c>
      <c r="F11" s="3">
        <f t="shared" si="0"/>
        <v>0.41822500000000001</v>
      </c>
      <c r="G11" s="3">
        <f t="shared" si="0"/>
        <v>0.39802500000000002</v>
      </c>
    </row>
    <row r="12" spans="1:7" x14ac:dyDescent="0.2">
      <c r="A12" s="30" t="s">
        <v>6</v>
      </c>
      <c r="B12" s="30"/>
      <c r="C12" s="4">
        <f t="shared" ref="C12:G12" si="1">STDEV(C3:C6)</f>
        <v>2.7753378172755841E-3</v>
      </c>
      <c r="D12" s="4">
        <f t="shared" si="1"/>
        <v>1.0243819274730177E-2</v>
      </c>
      <c r="E12" s="4">
        <f t="shared" si="1"/>
        <v>3.2549897593284881E-2</v>
      </c>
      <c r="F12" s="4">
        <f t="shared" si="1"/>
        <v>6.4968883577704334E-2</v>
      </c>
      <c r="G12" s="4">
        <f t="shared" si="1"/>
        <v>2.5371555595456369E-2</v>
      </c>
    </row>
    <row r="13" spans="1:7" x14ac:dyDescent="0.2">
      <c r="A13" s="19" t="s">
        <v>7</v>
      </c>
      <c r="B13" s="20"/>
      <c r="C13" s="4">
        <f t="shared" ref="C13:G13" si="2">1.96*(C12)/SQRT(4)</f>
        <v>2.7198310609300724E-3</v>
      </c>
      <c r="D13" s="4">
        <f t="shared" si="2"/>
        <v>1.0038942889235574E-2</v>
      </c>
      <c r="E13" s="4">
        <f t="shared" si="2"/>
        <v>3.1898899641419183E-2</v>
      </c>
      <c r="F13" s="4">
        <f t="shared" si="2"/>
        <v>6.3669505906150239E-2</v>
      </c>
      <c r="G13" s="4">
        <f t="shared" si="2"/>
        <v>2.4864124483547242E-2</v>
      </c>
    </row>
    <row r="14" spans="1:7" x14ac:dyDescent="0.2">
      <c r="A14" s="19" t="s">
        <v>8</v>
      </c>
      <c r="B14" s="20"/>
      <c r="C14" s="4">
        <f>((C12/C11))</f>
        <v>6.7403468543426451E-2</v>
      </c>
      <c r="D14" s="4">
        <f t="shared" ref="D14:G14" si="3">((D12/D11))</f>
        <v>3.7389613193649709E-2</v>
      </c>
      <c r="E14" s="4">
        <f t="shared" si="3"/>
        <v>8.6909812678151996E-2</v>
      </c>
      <c r="F14" s="4">
        <f t="shared" si="3"/>
        <v>0.15534433278188614</v>
      </c>
      <c r="G14" s="4">
        <f t="shared" si="3"/>
        <v>6.3743623127834603E-2</v>
      </c>
    </row>
    <row r="15" spans="1:7" x14ac:dyDescent="0.2">
      <c r="A15" s="19" t="s">
        <v>16</v>
      </c>
      <c r="B15" s="20"/>
      <c r="C15" s="4">
        <f>((C12/C11)*100)</f>
        <v>6.7403468543426452</v>
      </c>
      <c r="D15" s="4">
        <f>((D12/D11)*100)</f>
        <v>3.7389613193649711</v>
      </c>
      <c r="E15" s="4">
        <f>((E12/E11)*100)</f>
        <v>8.6909812678152001</v>
      </c>
      <c r="F15" s="4">
        <f>((F12/F11)*100)</f>
        <v>15.534433278188613</v>
      </c>
      <c r="G15" s="4">
        <f>((G12/G11)*100)</f>
        <v>6.3743623127834601</v>
      </c>
    </row>
    <row r="16" spans="1:7" x14ac:dyDescent="0.2">
      <c r="A16" s="27" t="s">
        <v>9</v>
      </c>
      <c r="B16" s="27"/>
      <c r="C16" s="3">
        <f>AVERAGE(C7:C10)</f>
        <v>1.1025E-2</v>
      </c>
      <c r="D16" s="3">
        <f>AVERAGE(D7:D10)</f>
        <v>1.2650000000000002E-2</v>
      </c>
      <c r="E16" s="3">
        <f>AVERAGE(E7:E10)</f>
        <v>1.3724999999999999E-2</v>
      </c>
      <c r="F16" s="3">
        <f>AVERAGE(F7:F10)</f>
        <v>1.6799999999999999E-2</v>
      </c>
      <c r="G16" s="3">
        <f>AVERAGE(G7:G10)</f>
        <v>5.8499999999999993E-3</v>
      </c>
    </row>
    <row r="17" spans="1:7" x14ac:dyDescent="0.2">
      <c r="A17" s="30" t="s">
        <v>6</v>
      </c>
      <c r="B17" s="30"/>
      <c r="C17" s="4">
        <f>STDEV(C7:C10)</f>
        <v>4.3714032834624925E-3</v>
      </c>
      <c r="D17" s="4">
        <f>STDEV(D7:D10)</f>
        <v>4.6914816422959568E-3</v>
      </c>
      <c r="E17" s="4">
        <f>STDEV(E7:E10)</f>
        <v>1.2543623878289717E-2</v>
      </c>
      <c r="F17" s="4">
        <f>STDEV(F7:F10)</f>
        <v>4.9118903353664884E-3</v>
      </c>
      <c r="G17" s="4">
        <f>STDEV(G7:G10)</f>
        <v>1.3674794331177344E-3</v>
      </c>
    </row>
    <row r="18" spans="1:7" x14ac:dyDescent="0.2">
      <c r="A18" s="19" t="s">
        <v>7</v>
      </c>
      <c r="B18" s="20"/>
      <c r="C18" s="4">
        <f t="shared" ref="C18:G18" si="4">1.96*(C17)/SQRT(4)</f>
        <v>4.2839752177932424E-3</v>
      </c>
      <c r="D18" s="4">
        <f t="shared" si="4"/>
        <v>4.5976520094500378E-3</v>
      </c>
      <c r="E18" s="4">
        <f t="shared" si="4"/>
        <v>1.2292751400723922E-2</v>
      </c>
      <c r="F18" s="4">
        <f t="shared" si="4"/>
        <v>4.8136525286591588E-3</v>
      </c>
      <c r="G18" s="4">
        <f t="shared" si="4"/>
        <v>1.3401298444553798E-3</v>
      </c>
    </row>
    <row r="19" spans="1:7" x14ac:dyDescent="0.2">
      <c r="A19" s="19" t="s">
        <v>8</v>
      </c>
      <c r="B19" s="20"/>
      <c r="C19" s="4">
        <f>((C17/C16))</f>
        <v>0.39649916403287916</v>
      </c>
      <c r="D19" s="4">
        <f t="shared" ref="D19:G19" si="5">((D17/D16))</f>
        <v>0.37086811401549064</v>
      </c>
      <c r="E19" s="4">
        <f t="shared" si="5"/>
        <v>0.91392523703385919</v>
      </c>
      <c r="F19" s="4">
        <f t="shared" si="5"/>
        <v>0.29237442472419578</v>
      </c>
      <c r="G19" s="4">
        <f t="shared" si="5"/>
        <v>0.2337571680543136</v>
      </c>
    </row>
    <row r="20" spans="1:7" x14ac:dyDescent="0.2">
      <c r="A20" s="19" t="s">
        <v>16</v>
      </c>
      <c r="B20" s="20"/>
      <c r="C20" s="12">
        <f>((C17/C16)*100)</f>
        <v>39.649916403287918</v>
      </c>
      <c r="D20" s="4">
        <f>((D17/D16)*100)</f>
        <v>37.086811401549063</v>
      </c>
      <c r="E20" s="12">
        <f>((E17/E16)*100)</f>
        <v>91.392523703385919</v>
      </c>
      <c r="F20" s="4">
        <f>((F17/F16)*100)</f>
        <v>29.237442472419577</v>
      </c>
      <c r="G20" s="4">
        <f>((G17/G16)*100)</f>
        <v>23.37571680543136</v>
      </c>
    </row>
    <row r="21" spans="1:7" x14ac:dyDescent="0.2">
      <c r="A21" s="28" t="s">
        <v>10</v>
      </c>
      <c r="B21" s="29">
        <f>B2</f>
        <v>43495</v>
      </c>
      <c r="C21" s="10">
        <f t="shared" ref="C21:G28" si="6">((1000*C3)/40)</f>
        <v>1.1225000000000001</v>
      </c>
      <c r="D21" s="10">
        <f t="shared" si="6"/>
        <v>6.92</v>
      </c>
      <c r="E21" s="10">
        <f t="shared" si="6"/>
        <v>9.9525000000000006</v>
      </c>
      <c r="F21" s="10">
        <f t="shared" si="6"/>
        <v>11.7225</v>
      </c>
      <c r="G21" s="10">
        <f t="shared" si="6"/>
        <v>10.547499999999999</v>
      </c>
    </row>
    <row r="22" spans="1:7" x14ac:dyDescent="0.2">
      <c r="A22" s="28"/>
      <c r="B22" s="29"/>
      <c r="C22" s="10">
        <f t="shared" si="6"/>
        <v>1.0050000000000001</v>
      </c>
      <c r="D22" s="10">
        <f t="shared" si="6"/>
        <v>6.6174999999999997</v>
      </c>
      <c r="E22" s="10">
        <f t="shared" si="6"/>
        <v>8.3249999999999993</v>
      </c>
      <c r="F22" s="10">
        <f t="shared" si="6"/>
        <v>8.0824999999999996</v>
      </c>
      <c r="G22" s="10">
        <f t="shared" si="6"/>
        <v>9.7074999999999996</v>
      </c>
    </row>
    <row r="23" spans="1:7" x14ac:dyDescent="0.2">
      <c r="A23" s="28"/>
      <c r="B23" s="29"/>
      <c r="C23" s="10">
        <f t="shared" si="6"/>
        <v>1.0325000000000002</v>
      </c>
      <c r="D23" s="10">
        <f t="shared" si="6"/>
        <v>7.18</v>
      </c>
      <c r="E23" s="10">
        <f t="shared" si="6"/>
        <v>10.067499999999999</v>
      </c>
      <c r="F23" s="10">
        <f t="shared" si="6"/>
        <v>11.190000000000001</v>
      </c>
      <c r="G23" s="10">
        <f t="shared" si="6"/>
        <v>10.377500000000001</v>
      </c>
    </row>
    <row r="24" spans="1:7" x14ac:dyDescent="0.2">
      <c r="A24" s="28"/>
      <c r="B24" s="29"/>
      <c r="C24" s="10">
        <f t="shared" si="6"/>
        <v>0.95749999999999991</v>
      </c>
      <c r="D24" s="10">
        <f t="shared" si="6"/>
        <v>6.68</v>
      </c>
      <c r="E24" s="10">
        <f t="shared" si="6"/>
        <v>9.1074999999999999</v>
      </c>
      <c r="F24" s="10">
        <f t="shared" si="6"/>
        <v>10.827499999999999</v>
      </c>
      <c r="G24" s="10">
        <f t="shared" si="6"/>
        <v>9.17</v>
      </c>
    </row>
    <row r="25" spans="1:7" x14ac:dyDescent="0.2">
      <c r="A25" s="28" t="s">
        <v>11</v>
      </c>
      <c r="B25" s="29"/>
      <c r="C25" s="10">
        <f t="shared" si="6"/>
        <v>0.17249999999999999</v>
      </c>
      <c r="D25" s="10">
        <f t="shared" si="6"/>
        <v>0.19750000000000001</v>
      </c>
      <c r="E25" s="10">
        <f t="shared" si="6"/>
        <v>0.20249999999999999</v>
      </c>
      <c r="F25" s="10">
        <f t="shared" si="6"/>
        <v>0.315</v>
      </c>
      <c r="G25" s="10">
        <f t="shared" si="6"/>
        <v>0.11000000000000001</v>
      </c>
    </row>
    <row r="26" spans="1:7" x14ac:dyDescent="0.2">
      <c r="A26" s="28"/>
      <c r="B26" s="29"/>
      <c r="C26" s="10">
        <f t="shared" si="6"/>
        <v>0.255</v>
      </c>
      <c r="D26" s="10">
        <f t="shared" si="6"/>
        <v>0.3725</v>
      </c>
      <c r="E26" s="10">
        <f t="shared" si="6"/>
        <v>0.22500000000000001</v>
      </c>
      <c r="F26" s="10">
        <f t="shared" si="6"/>
        <v>0.34749999999999998</v>
      </c>
      <c r="G26" s="10">
        <f t="shared" si="6"/>
        <v>0.13999999999999999</v>
      </c>
    </row>
    <row r="27" spans="1:7" x14ac:dyDescent="0.2">
      <c r="A27" s="28"/>
      <c r="B27" s="29"/>
      <c r="C27" s="10">
        <f t="shared" si="6"/>
        <v>0.24499999999999997</v>
      </c>
      <c r="D27" s="10">
        <f t="shared" si="6"/>
        <v>0.24250000000000002</v>
      </c>
      <c r="E27" s="10">
        <f t="shared" si="6"/>
        <v>0.13500000000000001</v>
      </c>
      <c r="F27" s="10">
        <f t="shared" si="6"/>
        <v>0.42750000000000005</v>
      </c>
      <c r="G27" s="10">
        <f t="shared" si="6"/>
        <v>0.14250000000000002</v>
      </c>
    </row>
    <row r="28" spans="1:7" x14ac:dyDescent="0.2">
      <c r="A28" s="28"/>
      <c r="B28" s="29"/>
      <c r="C28" s="14">
        <f t="shared" si="6"/>
        <v>0.43</v>
      </c>
      <c r="D28" s="10">
        <f t="shared" si="6"/>
        <v>0.45250000000000001</v>
      </c>
      <c r="E28" s="14">
        <f t="shared" si="6"/>
        <v>0.80999999999999994</v>
      </c>
      <c r="F28" s="10">
        <f t="shared" si="6"/>
        <v>0.59</v>
      </c>
      <c r="G28" s="10">
        <f t="shared" si="6"/>
        <v>0.1925</v>
      </c>
    </row>
    <row r="29" spans="1:7" x14ac:dyDescent="0.2">
      <c r="A29" s="27" t="s">
        <v>12</v>
      </c>
      <c r="B29" s="27"/>
      <c r="C29" s="3">
        <f t="shared" ref="C29:G29" si="7">AVERAGE(C21:C24)</f>
        <v>1.0293750000000002</v>
      </c>
      <c r="D29" s="3">
        <f t="shared" si="7"/>
        <v>6.8493750000000002</v>
      </c>
      <c r="E29" s="3">
        <f t="shared" si="7"/>
        <v>9.3631250000000001</v>
      </c>
      <c r="F29" s="3">
        <f t="shared" si="7"/>
        <v>10.455625</v>
      </c>
      <c r="G29" s="3">
        <f t="shared" si="7"/>
        <v>9.9506250000000005</v>
      </c>
    </row>
    <row r="30" spans="1:7" x14ac:dyDescent="0.2">
      <c r="A30" s="30" t="s">
        <v>6</v>
      </c>
      <c r="B30" s="30"/>
      <c r="C30" s="4">
        <f t="shared" ref="C30:G30" si="8">STDEV(C21:C24)</f>
        <v>6.9383445431889637E-2</v>
      </c>
      <c r="D30" s="4">
        <f t="shared" si="8"/>
        <v>0.25609548186825426</v>
      </c>
      <c r="E30" s="4">
        <f t="shared" si="8"/>
        <v>0.81374743983212239</v>
      </c>
      <c r="F30" s="4">
        <f t="shared" si="8"/>
        <v>1.62422208944262</v>
      </c>
      <c r="G30" s="4">
        <f t="shared" si="8"/>
        <v>0.63428888988640941</v>
      </c>
    </row>
    <row r="31" spans="1:7" x14ac:dyDescent="0.2">
      <c r="A31" s="19" t="s">
        <v>7</v>
      </c>
      <c r="B31" s="20"/>
      <c r="C31" s="4">
        <f t="shared" ref="C31:G31" si="9">1.96*(C30)/SQRT(4)</f>
        <v>6.7995776523251839E-2</v>
      </c>
      <c r="D31" s="4">
        <f t="shared" si="9"/>
        <v>0.25097357223088917</v>
      </c>
      <c r="E31" s="4">
        <f t="shared" si="9"/>
        <v>0.7974724910354799</v>
      </c>
      <c r="F31" s="4">
        <f t="shared" si="9"/>
        <v>1.5917376476537677</v>
      </c>
      <c r="G31" s="4">
        <f t="shared" si="9"/>
        <v>0.62160311208868124</v>
      </c>
    </row>
    <row r="32" spans="1:7" x14ac:dyDescent="0.2">
      <c r="A32" s="19" t="s">
        <v>8</v>
      </c>
      <c r="B32" s="20"/>
      <c r="C32" s="4">
        <f>((C30/C29))</f>
        <v>6.7403468543426479E-2</v>
      </c>
      <c r="D32" s="4">
        <f t="shared" ref="D32:G32" si="10">((D30/D29))</f>
        <v>3.7389613193649675E-2</v>
      </c>
      <c r="E32" s="4">
        <f t="shared" si="10"/>
        <v>8.6909812678152051E-2</v>
      </c>
      <c r="F32" s="4">
        <f t="shared" si="10"/>
        <v>0.15534433278188728</v>
      </c>
      <c r="G32" s="4">
        <f t="shared" si="10"/>
        <v>6.3743623127834617E-2</v>
      </c>
    </row>
    <row r="33" spans="1:7" x14ac:dyDescent="0.2">
      <c r="A33" s="19" t="s">
        <v>16</v>
      </c>
      <c r="B33" s="20"/>
      <c r="C33" s="4">
        <f>((C30/C29)*100)</f>
        <v>6.7403468543426479</v>
      </c>
      <c r="D33" s="4">
        <f t="shared" ref="D33:G33" si="11">((D30/D29)*100)</f>
        <v>3.7389613193649676</v>
      </c>
      <c r="E33" s="4">
        <f t="shared" si="11"/>
        <v>8.6909812678152054</v>
      </c>
      <c r="F33" s="4">
        <f t="shared" si="11"/>
        <v>15.534433278188727</v>
      </c>
      <c r="G33" s="4">
        <f t="shared" si="11"/>
        <v>6.3743623127834619</v>
      </c>
    </row>
    <row r="34" spans="1:7" x14ac:dyDescent="0.2">
      <c r="A34" s="27" t="s">
        <v>13</v>
      </c>
      <c r="B34" s="27"/>
      <c r="C34" s="3">
        <f t="shared" ref="C34:G34" si="12">AVERAGE(C25:C28)</f>
        <v>0.27562500000000001</v>
      </c>
      <c r="D34" s="3">
        <f t="shared" si="12"/>
        <v>0.31625000000000003</v>
      </c>
      <c r="E34" s="3">
        <f t="shared" si="12"/>
        <v>0.34312500000000001</v>
      </c>
      <c r="F34" s="3">
        <f t="shared" si="12"/>
        <v>0.42000000000000004</v>
      </c>
      <c r="G34" s="3">
        <f t="shared" si="12"/>
        <v>0.14624999999999999</v>
      </c>
    </row>
    <row r="35" spans="1:7" x14ac:dyDescent="0.2">
      <c r="A35" s="30" t="s">
        <v>6</v>
      </c>
      <c r="B35" s="30"/>
      <c r="C35" s="4">
        <f t="shared" ref="C35:G35" si="13">STDEV(C25:C28)</f>
        <v>0.1092850820865623</v>
      </c>
      <c r="D35" s="4">
        <f t="shared" si="13"/>
        <v>0.11728704105739887</v>
      </c>
      <c r="E35" s="4">
        <f t="shared" si="13"/>
        <v>0.3135905969572429</v>
      </c>
      <c r="F35" s="4">
        <f t="shared" si="13"/>
        <v>0.122797258384162</v>
      </c>
      <c r="G35" s="4">
        <f t="shared" si="13"/>
        <v>3.4186985827943439E-2</v>
      </c>
    </row>
    <row r="36" spans="1:7" x14ac:dyDescent="0.2">
      <c r="A36" s="19" t="s">
        <v>7</v>
      </c>
      <c r="B36" s="20"/>
      <c r="C36" s="4">
        <f t="shared" ref="C36:G36" si="14">1.96*(C35)/SQRT(4)</f>
        <v>0.10709938044483105</v>
      </c>
      <c r="D36" s="4">
        <f t="shared" si="14"/>
        <v>0.11494130023625089</v>
      </c>
      <c r="E36" s="4">
        <f t="shared" si="14"/>
        <v>0.30731878501809801</v>
      </c>
      <c r="F36" s="4">
        <f t="shared" si="14"/>
        <v>0.12034131321647876</v>
      </c>
      <c r="G36" s="4">
        <f t="shared" si="14"/>
        <v>3.3503246111384569E-2</v>
      </c>
    </row>
    <row r="37" spans="1:7" x14ac:dyDescent="0.2">
      <c r="A37" s="19" t="s">
        <v>8</v>
      </c>
      <c r="B37" s="20"/>
      <c r="C37" s="4">
        <f>((C35/C34))</f>
        <v>0.3964991640328791</v>
      </c>
      <c r="D37" s="4">
        <f t="shared" ref="D37:G37" si="15">((D35/D34))</f>
        <v>0.37086811401549047</v>
      </c>
      <c r="E37" s="4">
        <f t="shared" si="15"/>
        <v>0.91392523703385908</v>
      </c>
      <c r="F37" s="4">
        <f t="shared" si="15"/>
        <v>0.29237442472419523</v>
      </c>
      <c r="G37" s="4">
        <f t="shared" si="15"/>
        <v>0.23375716805431412</v>
      </c>
    </row>
    <row r="38" spans="1:7" x14ac:dyDescent="0.2">
      <c r="A38" s="19" t="s">
        <v>16</v>
      </c>
      <c r="B38" s="20"/>
      <c r="C38" s="12">
        <f>((C35/C34)*100)</f>
        <v>39.649916403287911</v>
      </c>
      <c r="D38" s="4">
        <f t="shared" ref="D38:G38" si="16">((D35/D34)*100)</f>
        <v>37.086811401549049</v>
      </c>
      <c r="E38" s="12">
        <f t="shared" si="16"/>
        <v>91.392523703385905</v>
      </c>
      <c r="F38" s="4">
        <f t="shared" si="16"/>
        <v>29.237442472419524</v>
      </c>
      <c r="G38" s="4">
        <f t="shared" si="16"/>
        <v>23.375716805431413</v>
      </c>
    </row>
    <row r="39" spans="1:7" x14ac:dyDescent="0.2">
      <c r="A39" s="21" t="s">
        <v>14</v>
      </c>
      <c r="B39" s="24">
        <f>B2</f>
        <v>43495</v>
      </c>
      <c r="C39" s="16">
        <f t="shared" ref="C39:G42" si="17">(C21/C25)</f>
        <v>6.5072463768115947</v>
      </c>
      <c r="D39" s="11">
        <f t="shared" si="17"/>
        <v>35.037974683544299</v>
      </c>
      <c r="E39" s="11">
        <f t="shared" si="17"/>
        <v>49.148148148148152</v>
      </c>
      <c r="F39" s="17">
        <f t="shared" si="17"/>
        <v>37.214285714285715</v>
      </c>
      <c r="G39" s="17">
        <f t="shared" si="17"/>
        <v>95.886363636363612</v>
      </c>
    </row>
    <row r="40" spans="1:7" x14ac:dyDescent="0.2">
      <c r="A40" s="22"/>
      <c r="B40" s="25"/>
      <c r="C40" s="11">
        <f t="shared" si="17"/>
        <v>3.9411764705882355</v>
      </c>
      <c r="D40" s="11">
        <f t="shared" si="17"/>
        <v>17.765100671140939</v>
      </c>
      <c r="E40" s="11">
        <f t="shared" si="17"/>
        <v>36.999999999999993</v>
      </c>
      <c r="F40" s="11">
        <f t="shared" si="17"/>
        <v>23.258992805755398</v>
      </c>
      <c r="G40" s="11">
        <f t="shared" si="17"/>
        <v>69.339285714285722</v>
      </c>
    </row>
    <row r="41" spans="1:7" x14ac:dyDescent="0.2">
      <c r="A41" s="22"/>
      <c r="B41" s="25"/>
      <c r="C41" s="11">
        <f t="shared" si="17"/>
        <v>4.2142857142857153</v>
      </c>
      <c r="D41" s="11">
        <f t="shared" si="17"/>
        <v>29.60824742268041</v>
      </c>
      <c r="E41" s="16">
        <f t="shared" si="17"/>
        <v>74.574074074074062</v>
      </c>
      <c r="F41" s="11">
        <f t="shared" si="17"/>
        <v>26.17543859649123</v>
      </c>
      <c r="G41" s="11">
        <f t="shared" si="17"/>
        <v>72.824561403508767</v>
      </c>
    </row>
    <row r="42" spans="1:7" x14ac:dyDescent="0.2">
      <c r="A42" s="23"/>
      <c r="B42" s="26"/>
      <c r="C42" s="11">
        <f t="shared" si="17"/>
        <v>2.2267441860465116</v>
      </c>
      <c r="D42" s="11">
        <f t="shared" si="17"/>
        <v>14.762430939226519</v>
      </c>
      <c r="E42" s="11">
        <f t="shared" si="17"/>
        <v>11.243827160493828</v>
      </c>
      <c r="F42" s="17">
        <f t="shared" si="17"/>
        <v>18.351694915254235</v>
      </c>
      <c r="G42" s="17">
        <f t="shared" si="17"/>
        <v>47.636363636363633</v>
      </c>
    </row>
    <row r="43" spans="1:7" x14ac:dyDescent="0.2">
      <c r="A43" s="27" t="s">
        <v>14</v>
      </c>
      <c r="B43" s="27"/>
      <c r="C43" s="5">
        <f>AVERAGE(C39:C42)</f>
        <v>4.2223631869330145</v>
      </c>
      <c r="D43" s="5">
        <f>AVERAGE(D39:D42)</f>
        <v>24.29343842914804</v>
      </c>
      <c r="E43" s="5">
        <f>AVERAGE(E39:E42)</f>
        <v>42.991512345679013</v>
      </c>
      <c r="F43" s="5">
        <f>AVERAGE(F39:F42)</f>
        <v>26.250103007946642</v>
      </c>
      <c r="G43" s="5">
        <f>AVERAGE(G39:G42)</f>
        <v>71.421643597630435</v>
      </c>
    </row>
    <row r="44" spans="1:7" x14ac:dyDescent="0.2">
      <c r="A44" s="19" t="s">
        <v>6</v>
      </c>
      <c r="B44" s="20"/>
      <c r="C44" s="6">
        <f>STDEV(C39:C42)</f>
        <v>1.7590070686898036</v>
      </c>
      <c r="D44" s="6">
        <f>STDEV(D39:D42)</f>
        <v>9.6116518111323259</v>
      </c>
      <c r="E44" s="6">
        <f>STDEV(E39:E42)</f>
        <v>26.326008081604904</v>
      </c>
      <c r="F44" s="6">
        <f>STDEV(F39:F42)</f>
        <v>7.9906292583393199</v>
      </c>
      <c r="G44" s="6">
        <f>STDEV(G39:G42)</f>
        <v>19.753197733816901</v>
      </c>
    </row>
    <row r="45" spans="1:7" x14ac:dyDescent="0.2">
      <c r="A45" s="19" t="s">
        <v>7</v>
      </c>
      <c r="B45" s="20"/>
      <c r="C45" s="6">
        <f t="shared" ref="C45:G45" si="18">1.96*(C44)/SQRT(4)</f>
        <v>1.7238269273160074</v>
      </c>
      <c r="D45" s="6">
        <f t="shared" si="18"/>
        <v>9.4194187749096798</v>
      </c>
      <c r="E45" s="6">
        <f t="shared" si="18"/>
        <v>25.799487919972805</v>
      </c>
      <c r="F45" s="6">
        <f t="shared" si="18"/>
        <v>7.8308166731725333</v>
      </c>
      <c r="G45" s="6">
        <f t="shared" si="18"/>
        <v>19.358133779140562</v>
      </c>
    </row>
    <row r="46" spans="1:7" x14ac:dyDescent="0.2">
      <c r="A46" s="19" t="s">
        <v>8</v>
      </c>
      <c r="B46" s="20"/>
      <c r="C46" s="6">
        <f>((C44/C43))</f>
        <v>0.41659302878857479</v>
      </c>
      <c r="D46" s="6">
        <f t="shared" ref="D46:G46" si="19">((D44/D43))</f>
        <v>0.39564806106656192</v>
      </c>
      <c r="E46" s="6">
        <f t="shared" si="19"/>
        <v>0.61235361691691859</v>
      </c>
      <c r="F46" s="6">
        <f t="shared" si="19"/>
        <v>0.30440372961280693</v>
      </c>
      <c r="G46" s="6">
        <f t="shared" si="19"/>
        <v>0.27657159285077354</v>
      </c>
    </row>
    <row r="47" spans="1:7" x14ac:dyDescent="0.2">
      <c r="A47" s="19" t="s">
        <v>16</v>
      </c>
      <c r="B47" s="20"/>
      <c r="C47" s="15">
        <f>((C44/C43)*100)</f>
        <v>41.659302878857481</v>
      </c>
      <c r="D47" s="6">
        <f t="shared" ref="D47:G47" si="20">((D44/D43)*100)</f>
        <v>39.564806106656192</v>
      </c>
      <c r="E47" s="15">
        <f t="shared" si="20"/>
        <v>61.235361691691857</v>
      </c>
      <c r="F47" s="6">
        <f t="shared" si="20"/>
        <v>30.440372961280694</v>
      </c>
      <c r="G47" s="6">
        <f t="shared" si="20"/>
        <v>27.657159285077356</v>
      </c>
    </row>
    <row r="48" spans="1:7" x14ac:dyDescent="0.2">
      <c r="A48" s="21" t="s">
        <v>15</v>
      </c>
      <c r="B48" s="24">
        <f>B2</f>
        <v>43495</v>
      </c>
      <c r="C48" s="11">
        <f t="shared" ref="C48:G51" si="21">(C39/$C$43)</f>
        <v>1.5411384783169835</v>
      </c>
      <c r="D48" s="11">
        <f t="shared" si="21"/>
        <v>8.2981906416711464</v>
      </c>
      <c r="E48" s="11">
        <f t="shared" si="21"/>
        <v>11.639962261002884</v>
      </c>
      <c r="F48" s="11">
        <f t="shared" si="21"/>
        <v>8.8136155197291188</v>
      </c>
      <c r="G48" s="11">
        <f t="shared" si="21"/>
        <v>22.709170052709823</v>
      </c>
    </row>
    <row r="49" spans="1:7" x14ac:dyDescent="0.2">
      <c r="A49" s="22"/>
      <c r="B49" s="25">
        <v>41235</v>
      </c>
      <c r="C49" s="11">
        <f t="shared" si="21"/>
        <v>0.93340536948243347</v>
      </c>
      <c r="D49" s="11">
        <f t="shared" si="21"/>
        <v>4.2073833738695798</v>
      </c>
      <c r="E49" s="11">
        <f t="shared" si="21"/>
        <v>8.7628653343947835</v>
      </c>
      <c r="F49" s="11">
        <f t="shared" si="21"/>
        <v>5.5085249127159912</v>
      </c>
      <c r="G49" s="11">
        <f t="shared" si="21"/>
        <v>16.421914137767835</v>
      </c>
    </row>
    <row r="50" spans="1:7" x14ac:dyDescent="0.2">
      <c r="A50" s="22"/>
      <c r="B50" s="25">
        <v>41235</v>
      </c>
      <c r="C50" s="11">
        <f t="shared" si="21"/>
        <v>0.99808697824187731</v>
      </c>
      <c r="D50" s="11">
        <f t="shared" si="21"/>
        <v>7.0122455392537812</v>
      </c>
      <c r="E50" s="11">
        <f t="shared" si="21"/>
        <v>17.661691041845742</v>
      </c>
      <c r="F50" s="11">
        <f t="shared" si="21"/>
        <v>6.1992390132370883</v>
      </c>
      <c r="G50" s="11">
        <f t="shared" si="21"/>
        <v>17.247346611224632</v>
      </c>
    </row>
    <row r="51" spans="1:7" x14ac:dyDescent="0.2">
      <c r="A51" s="23"/>
      <c r="B51" s="26">
        <v>41235</v>
      </c>
      <c r="C51" s="11">
        <f t="shared" si="21"/>
        <v>0.52736917395870564</v>
      </c>
      <c r="D51" s="11">
        <f t="shared" si="21"/>
        <v>3.4962484953714896</v>
      </c>
      <c r="E51" s="11">
        <f t="shared" si="21"/>
        <v>2.662922790557241</v>
      </c>
      <c r="F51" s="11">
        <f t="shared" si="21"/>
        <v>4.346308951358659</v>
      </c>
      <c r="G51" s="11">
        <f t="shared" si="21"/>
        <v>11.281919988262572</v>
      </c>
    </row>
    <row r="52" spans="1:7" x14ac:dyDescent="0.2">
      <c r="A52" s="27" t="s">
        <v>15</v>
      </c>
      <c r="B52" s="27"/>
      <c r="C52" s="5">
        <f>AVERAGE(C48:C51)</f>
        <v>1</v>
      </c>
      <c r="D52" s="5">
        <f>AVERAGE(D48:D51)</f>
        <v>5.7535170125414989</v>
      </c>
      <c r="E52" s="5">
        <f>AVERAGE(E48:E51)</f>
        <v>10.181860356950162</v>
      </c>
      <c r="F52" s="5">
        <f>AVERAGE(F48:F51)</f>
        <v>6.2169220992602146</v>
      </c>
      <c r="G52" s="5">
        <f>AVERAGE(G48:G51)</f>
        <v>16.915087697491217</v>
      </c>
    </row>
    <row r="53" spans="1:7" x14ac:dyDescent="0.2">
      <c r="A53" s="19" t="s">
        <v>6</v>
      </c>
      <c r="B53" s="20"/>
      <c r="C53" s="6">
        <f>STDEV(C48:C51)</f>
        <v>0.4165930287885744</v>
      </c>
      <c r="D53" s="6">
        <f>STDEV(D48:D51)</f>
        <v>2.2763678503255189</v>
      </c>
      <c r="E53" s="6">
        <f>STDEV(E48:E51)</f>
        <v>6.2348990165214246</v>
      </c>
      <c r="F53" s="6">
        <f>STDEV(F48:F51)</f>
        <v>1.8924542737270846</v>
      </c>
      <c r="G53" s="6">
        <f>STDEV(G48:G51)</f>
        <v>4.6782327477056747</v>
      </c>
    </row>
    <row r="54" spans="1:7" x14ac:dyDescent="0.2">
      <c r="A54" s="19" t="s">
        <v>7</v>
      </c>
      <c r="B54" s="20"/>
      <c r="C54" s="6">
        <f t="shared" ref="C54:G54" si="22">1.96*(C53)/SQRT(4)</f>
        <v>0.40826116821280289</v>
      </c>
      <c r="D54" s="6">
        <f t="shared" si="22"/>
        <v>2.2308404933190085</v>
      </c>
      <c r="E54" s="6">
        <f t="shared" si="22"/>
        <v>6.110201036190996</v>
      </c>
      <c r="F54" s="6">
        <f t="shared" si="22"/>
        <v>1.8546051882525429</v>
      </c>
      <c r="G54" s="6">
        <f t="shared" si="22"/>
        <v>4.5846680927515608</v>
      </c>
    </row>
    <row r="55" spans="1:7" x14ac:dyDescent="0.2">
      <c r="A55" s="19" t="s">
        <v>8</v>
      </c>
      <c r="B55" s="20"/>
      <c r="C55" s="6">
        <f>((C53/C52))</f>
        <v>0.4165930287885744</v>
      </c>
      <c r="D55" s="6">
        <f t="shared" ref="D55:G55" si="23">((D53/D52))</f>
        <v>0.39564806106656142</v>
      </c>
      <c r="E55" s="6">
        <f t="shared" si="23"/>
        <v>0.61235361691691903</v>
      </c>
      <c r="F55" s="6">
        <f t="shared" si="23"/>
        <v>0.30440372961280598</v>
      </c>
      <c r="G55" s="6">
        <f t="shared" si="23"/>
        <v>0.27657159285077387</v>
      </c>
    </row>
    <row r="56" spans="1:7" x14ac:dyDescent="0.2">
      <c r="A56" s="19" t="s">
        <v>16</v>
      </c>
      <c r="B56" s="20"/>
      <c r="C56" s="6">
        <f>((C53/C52)*100)</f>
        <v>41.659302878857439</v>
      </c>
      <c r="D56" s="6">
        <f t="shared" ref="D56:G56" si="24">((D53/D52)*100)</f>
        <v>39.564806106656143</v>
      </c>
      <c r="E56" s="15">
        <f t="shared" si="24"/>
        <v>61.235361691691907</v>
      </c>
      <c r="F56" s="6">
        <f t="shared" si="24"/>
        <v>30.440372961280598</v>
      </c>
      <c r="G56" s="6">
        <f t="shared" si="24"/>
        <v>27.657159285077388</v>
      </c>
    </row>
  </sheetData>
  <mergeCells count="42">
    <mergeCell ref="D1:G1"/>
    <mergeCell ref="B2:B10"/>
    <mergeCell ref="A7:A10"/>
    <mergeCell ref="A11:B11"/>
    <mergeCell ref="A2:A6"/>
    <mergeCell ref="A36:B36"/>
    <mergeCell ref="A32:B32"/>
    <mergeCell ref="A37:B37"/>
    <mergeCell ref="A18:B18"/>
    <mergeCell ref="A1:B1"/>
    <mergeCell ref="A14:B14"/>
    <mergeCell ref="A12:B12"/>
    <mergeCell ref="A13:B13"/>
    <mergeCell ref="A15:B15"/>
    <mergeCell ref="A16:B16"/>
    <mergeCell ref="A17:B17"/>
    <mergeCell ref="A30:B30"/>
    <mergeCell ref="A31:B31"/>
    <mergeCell ref="A33:B33"/>
    <mergeCell ref="A34:B34"/>
    <mergeCell ref="A35:B35"/>
    <mergeCell ref="A20:B20"/>
    <mergeCell ref="A21:A24"/>
    <mergeCell ref="B21:B28"/>
    <mergeCell ref="A25:A28"/>
    <mergeCell ref="A29:B29"/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2019-05-14T14:41:51Z</dcterms:modified>
</cp:coreProperties>
</file>