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7-02-19\"/>
    </mc:Choice>
  </mc:AlternateContent>
  <xr:revisionPtr revIDLastSave="0" documentId="13_ncr:1_{46C690D8-2C89-4220-B288-51208755936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7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F11" i="2"/>
  <c r="E11" i="2"/>
  <c r="D11" i="2"/>
  <c r="C11" i="2"/>
  <c r="C15" i="2" s="1"/>
  <c r="G15" i="2" l="1"/>
  <c r="F13" i="2"/>
  <c r="F14" i="2"/>
  <c r="D18" i="2"/>
  <c r="D19" i="2"/>
  <c r="C18" i="2"/>
  <c r="C19" i="2"/>
  <c r="G13" i="2"/>
  <c r="G14" i="2"/>
  <c r="E19" i="2"/>
  <c r="C13" i="2"/>
  <c r="C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G43" i="2" s="1"/>
  <c r="F43" i="2"/>
  <c r="F44" i="2"/>
  <c r="F46" i="2" s="1"/>
  <c r="D43" i="2"/>
  <c r="D44" i="2"/>
  <c r="D46" i="2" s="1"/>
  <c r="F36" i="2"/>
  <c r="E44" i="2"/>
  <c r="E46" i="2" s="1"/>
  <c r="E43" i="2"/>
  <c r="G30" i="2"/>
  <c r="G32" i="2" s="1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G36" i="2" l="1"/>
  <c r="G37" i="2"/>
  <c r="E36" i="2"/>
  <c r="E37" i="2"/>
  <c r="C36" i="2"/>
  <c r="C37" i="2"/>
  <c r="C38" i="2"/>
  <c r="F32" i="2"/>
  <c r="D36" i="2"/>
  <c r="D37" i="2"/>
  <c r="F37" i="2"/>
  <c r="C33" i="2"/>
  <c r="C32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F52" i="2"/>
  <c r="C53" i="2" l="1"/>
  <c r="F53" i="2"/>
  <c r="D52" i="2"/>
  <c r="E52" i="2"/>
  <c r="C52" i="2"/>
  <c r="E53" i="2"/>
  <c r="D53" i="2"/>
  <c r="G53" i="2"/>
  <c r="G55" i="2" s="1"/>
  <c r="C54" i="2"/>
  <c r="D54" i="2" l="1"/>
  <c r="D55" i="2"/>
  <c r="F56" i="2"/>
  <c r="F55" i="2"/>
  <c r="E55" i="2"/>
  <c r="F54" i="2"/>
  <c r="C55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<sst xmlns="http://schemas.openxmlformats.org/spreadsheetml/2006/main" count="39" uniqueCount="17">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</sst>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theme="4" tint="0.79998168889431442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4" fontId="1" fillId="6" borderId="3" xfId="1" applyNumberFormat="1" applyFill="1" applyBorder="1" applyAlignment="1">
      <alignment horizontal="center" vertical="center"/>
    </xf>
    <xf numFmtId="165" fontId="1" fillId="7" borderId="3" xfId="1" applyNumberFormat="1" applyFont="1" applyFill="1" applyBorder="1" applyAlignment="1">
      <alignment horizontal="center" vertical="center"/>
    </xf>
    <xf numFmtId="165" fontId="2" fillId="7" borderId="3" xfId="1" applyNumberFormat="1" applyFon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4" fontId="1" fillId="9" borderId="3" xfId="1" applyNumberFormat="1" applyFill="1" applyBorder="1" applyAlignment="1">
      <alignment horizontal="center" vertical="center"/>
    </xf>
    <xf numFmtId="165" fontId="1" fillId="10" borderId="3" xfId="1" applyNumberFormat="1" applyFont="1" applyFill="1" applyBorder="1" applyAlignment="1">
      <alignment horizontal="center" vertical="center"/>
    </xf>
    <xf numFmtId="166" fontId="1" fillId="7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166" fontId="1" fillId="10" borderId="3" xfId="1" applyNumberFormat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1" fillId="10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'27-02-19'!$C$29:$G$29</c:f>
              <c:numCache>
                <c:formatCode>0.000</c:formatCode>
                <c:ptCount val="5"/>
                <c:pt idx="0">
                  <c:v>0.87</c:v>
                </c:pt>
                <c:pt idx="1">
                  <c:v>8.7349999999999994</c:v>
                </c:pt>
                <c:pt idx="2">
                  <c:v>-2.3125E-2</c:v>
                </c:pt>
                <c:pt idx="3">
                  <c:v>10.073124999999999</c:v>
                </c:pt>
                <c:pt idx="4">
                  <c:v>9.2181250000000006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'27-02-19'!$C$34:$G$34</c:f>
              <c:numCache>
                <c:formatCode>0.000</c:formatCode>
                <c:ptCount val="5"/>
                <c:pt idx="0">
                  <c:v>1.2506249999999999</c:v>
                </c:pt>
                <c:pt idx="1">
                  <c:v>1.2962500000000001</c:v>
                </c:pt>
                <c:pt idx="2">
                  <c:v>1.3618749999999999</c:v>
                </c:pt>
                <c:pt idx="3">
                  <c:v>0.93625000000000003</c:v>
                </c:pt>
                <c:pt idx="4">
                  <c:v>1.095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'27-02-19'!$C$52:$G$52</c:f>
              <c:numCache>
                <c:formatCode>0.0</c:formatCode>
                <c:ptCount val="5"/>
                <c:pt idx="0">
                  <c:v>1.0000000000000002</c:v>
                </c:pt>
                <c:pt idx="1">
                  <c:v>9.6211910337320514</c:v>
                </c:pt>
                <c:pt idx="2" formatCode="0.000">
                  <c:v>-2.7215646387020065E-2</c:v>
                </c:pt>
                <c:pt idx="3">
                  <c:v>26.376933175760776</c:v>
                </c:pt>
                <c:pt idx="4">
                  <c:v>16.57574329597286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G48" sqref="G48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5" t="s">
        <v>0</v>
      </c>
      <c r="B1" s="26"/>
      <c r="C1" s="2"/>
      <c r="D1" s="25" t="s">
        <v>1</v>
      </c>
      <c r="E1" s="27"/>
      <c r="F1" s="27"/>
      <c r="G1" s="26"/>
    </row>
    <row r="2" spans="1:7" ht="15" customHeight="1" x14ac:dyDescent="0.2">
      <c r="A2" s="33" t="s">
        <v>3</v>
      </c>
      <c r="B2" s="28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34"/>
      <c r="B3" s="29"/>
      <c r="C3" s="9">
        <v>3.8300000000000001E-2</v>
      </c>
      <c r="D3" s="9">
        <v>0.42680000000000001</v>
      </c>
      <c r="E3" s="12">
        <v>2E-3</v>
      </c>
      <c r="F3" s="9">
        <v>0.42009999999999997</v>
      </c>
      <c r="G3" s="9">
        <v>0.3629</v>
      </c>
    </row>
    <row r="4" spans="1:7" x14ac:dyDescent="0.2">
      <c r="A4" s="34"/>
      <c r="B4" s="29"/>
      <c r="C4" s="9">
        <v>3.6299999999999999E-2</v>
      </c>
      <c r="D4" s="9">
        <v>0.42149999999999999</v>
      </c>
      <c r="E4" s="12">
        <v>-8.9999999999999998E-4</v>
      </c>
      <c r="F4" s="9">
        <v>0.38279999999999997</v>
      </c>
      <c r="G4" s="9">
        <v>0.35520000000000002</v>
      </c>
    </row>
    <row r="5" spans="1:7" x14ac:dyDescent="0.2">
      <c r="A5" s="34"/>
      <c r="B5" s="29"/>
      <c r="C5" s="9">
        <v>3.2300000000000002E-2</v>
      </c>
      <c r="D5" s="9">
        <v>0.42</v>
      </c>
      <c r="E5" s="12">
        <v>-5.9999999999999995E-4</v>
      </c>
      <c r="F5" s="9">
        <v>0.40489999999999998</v>
      </c>
      <c r="G5" s="9">
        <v>0.3906</v>
      </c>
    </row>
    <row r="6" spans="1:7" x14ac:dyDescent="0.2">
      <c r="A6" s="35"/>
      <c r="B6" s="29"/>
      <c r="C6" s="9">
        <v>3.2300000000000002E-2</v>
      </c>
      <c r="D6" s="12">
        <v>0.1293</v>
      </c>
      <c r="E6" s="12">
        <v>-4.1999999999999997E-3</v>
      </c>
      <c r="F6" s="9">
        <v>0.40389999999999998</v>
      </c>
      <c r="G6" s="9">
        <v>0.36620000000000003</v>
      </c>
    </row>
    <row r="7" spans="1:7" x14ac:dyDescent="0.2">
      <c r="A7" s="31" t="s">
        <v>4</v>
      </c>
      <c r="B7" s="29"/>
      <c r="C7" s="9">
        <v>2.12E-2</v>
      </c>
      <c r="D7" s="9">
        <v>3.0499999999999999E-2</v>
      </c>
      <c r="E7" s="9">
        <v>5.1299999999999998E-2</v>
      </c>
      <c r="F7" s="9">
        <v>1.03E-2</v>
      </c>
      <c r="G7" s="16">
        <v>1.12E-2</v>
      </c>
    </row>
    <row r="8" spans="1:7" x14ac:dyDescent="0.2">
      <c r="A8" s="31"/>
      <c r="B8" s="29"/>
      <c r="C8" s="12">
        <v>8.4699999999999998E-2</v>
      </c>
      <c r="D8" s="12">
        <v>0.1045</v>
      </c>
      <c r="E8" s="12">
        <v>9.8199999999999996E-2</v>
      </c>
      <c r="F8" s="12">
        <v>9.64E-2</v>
      </c>
      <c r="G8" s="9">
        <v>5.4399999999999997E-2</v>
      </c>
    </row>
    <row r="9" spans="1:7" x14ac:dyDescent="0.2">
      <c r="A9" s="31"/>
      <c r="B9" s="29"/>
      <c r="C9" s="9">
        <v>3.85E-2</v>
      </c>
      <c r="D9" s="9">
        <v>2.98E-2</v>
      </c>
      <c r="E9" s="16">
        <v>1.06E-2</v>
      </c>
      <c r="F9" s="9">
        <v>1.03E-2</v>
      </c>
      <c r="G9" s="9">
        <v>2.24E-2</v>
      </c>
    </row>
    <row r="10" spans="1:7" x14ac:dyDescent="0.2">
      <c r="A10" s="31"/>
      <c r="B10" s="30"/>
      <c r="C10" s="9">
        <v>5.57E-2</v>
      </c>
      <c r="D10" s="9">
        <v>4.2599999999999999E-2</v>
      </c>
      <c r="E10" s="9">
        <v>5.7799999999999997E-2</v>
      </c>
      <c r="F10" s="9">
        <v>3.2800000000000003E-2</v>
      </c>
      <c r="G10" s="12">
        <v>8.72E-2</v>
      </c>
    </row>
    <row r="11" spans="1:7" x14ac:dyDescent="0.2">
      <c r="A11" s="32" t="s">
        <v>5</v>
      </c>
      <c r="B11" s="32"/>
      <c r="C11" s="3">
        <f>AVERAGE(C3:C6)</f>
        <v>3.4799999999999998E-2</v>
      </c>
      <c r="D11" s="3">
        <f t="shared" ref="D11:G11" si="0">AVERAGE(D3:D6)</f>
        <v>0.34939999999999999</v>
      </c>
      <c r="E11" s="14">
        <f t="shared" si="0"/>
        <v>-9.2499999999999993E-4</v>
      </c>
      <c r="F11" s="3">
        <f t="shared" si="0"/>
        <v>0.40292499999999998</v>
      </c>
      <c r="G11" s="3">
        <f t="shared" si="0"/>
        <v>0.36872500000000002</v>
      </c>
    </row>
    <row r="12" spans="1:7" x14ac:dyDescent="0.2">
      <c r="A12" s="36" t="s">
        <v>6</v>
      </c>
      <c r="B12" s="36"/>
      <c r="C12" s="4">
        <f t="shared" ref="C12:G12" si="1">STDEV(C3:C6)</f>
        <v>2.9999999999999988E-3</v>
      </c>
      <c r="D12" s="4">
        <f t="shared" si="1"/>
        <v>0.14676232486575022</v>
      </c>
      <c r="E12" s="4">
        <f t="shared" si="1"/>
        <v>2.5421447637772321E-3</v>
      </c>
      <c r="F12" s="4">
        <f t="shared" si="1"/>
        <v>1.5328051626565807E-2</v>
      </c>
      <c r="G12" s="4">
        <f t="shared" si="1"/>
        <v>1.5294307219790413E-2</v>
      </c>
    </row>
    <row r="13" spans="1:7" x14ac:dyDescent="0.2">
      <c r="A13" s="23" t="s">
        <v>7</v>
      </c>
      <c r="B13" s="24"/>
      <c r="C13" s="4">
        <f t="shared" ref="C13:G13" si="2">1.96*(C12)/SQRT(4)</f>
        <v>2.9399999999999986E-3</v>
      </c>
      <c r="D13" s="4">
        <f t="shared" si="2"/>
        <v>0.14382707836843522</v>
      </c>
      <c r="E13" s="4">
        <f t="shared" si="2"/>
        <v>2.4913018685016873E-3</v>
      </c>
      <c r="F13" s="4">
        <f t="shared" si="2"/>
        <v>1.502149059403449E-2</v>
      </c>
      <c r="G13" s="4">
        <f t="shared" si="2"/>
        <v>1.4988421075394606E-2</v>
      </c>
    </row>
    <row r="14" spans="1:7" x14ac:dyDescent="0.2">
      <c r="A14" s="23" t="s">
        <v>8</v>
      </c>
      <c r="B14" s="24"/>
      <c r="C14" s="4">
        <f>((C12/C11))</f>
        <v>8.6206896551724102E-2</v>
      </c>
      <c r="D14" s="4">
        <f t="shared" ref="D14:G14" si="3">((D12/D11))</f>
        <v>0.42004099847095083</v>
      </c>
      <c r="E14" s="15">
        <f t="shared" si="3"/>
        <v>-2.7482646094888996</v>
      </c>
      <c r="F14" s="4">
        <f t="shared" si="3"/>
        <v>3.8041947326588839E-2</v>
      </c>
      <c r="G14" s="4">
        <f t="shared" si="3"/>
        <v>4.1478899504482775E-2</v>
      </c>
    </row>
    <row r="15" spans="1:7" x14ac:dyDescent="0.2">
      <c r="A15" s="23" t="s">
        <v>16</v>
      </c>
      <c r="B15" s="24"/>
      <c r="C15" s="4">
        <f>((C12/C11)*100)</f>
        <v>8.620689655172411</v>
      </c>
      <c r="D15" s="13">
        <f>((D12/D11)*100)</f>
        <v>42.004099847095084</v>
      </c>
      <c r="E15" s="13">
        <f>((E12/E11)*100)</f>
        <v>-274.82646094888997</v>
      </c>
      <c r="F15" s="4">
        <f>((F12/F11)*100)</f>
        <v>3.8041947326588841</v>
      </c>
      <c r="G15" s="4">
        <f>((G12/G11)*100)</f>
        <v>4.1478899504482776</v>
      </c>
    </row>
    <row r="16" spans="1:7" x14ac:dyDescent="0.2">
      <c r="A16" s="32" t="s">
        <v>9</v>
      </c>
      <c r="B16" s="32"/>
      <c r="C16" s="3">
        <f>AVERAGE(C7:C10)</f>
        <v>5.0025E-2</v>
      </c>
      <c r="D16" s="3">
        <f>AVERAGE(D7:D10)</f>
        <v>5.185E-2</v>
      </c>
      <c r="E16" s="3">
        <f>AVERAGE(E7:E10)</f>
        <v>5.4474999999999996E-2</v>
      </c>
      <c r="F16" s="3">
        <f>AVERAGE(F7:F10)</f>
        <v>3.7450000000000004E-2</v>
      </c>
      <c r="G16" s="3">
        <f>AVERAGE(G7:G10)</f>
        <v>4.3799999999999999E-2</v>
      </c>
    </row>
    <row r="17" spans="1:7" x14ac:dyDescent="0.2">
      <c r="A17" s="36" t="s">
        <v>6</v>
      </c>
      <c r="B17" s="36"/>
      <c r="C17" s="4">
        <f>STDEV(C7:C10)</f>
        <v>2.7069463114981294E-2</v>
      </c>
      <c r="D17" s="4">
        <f>STDEV(D7:D10)</f>
        <v>3.5588434450909284E-2</v>
      </c>
      <c r="E17" s="4">
        <f>STDEV(E7:E10)</f>
        <v>3.586096996271388E-2</v>
      </c>
      <c r="F17" s="4">
        <f>STDEV(F7:F10)</f>
        <v>4.0706142042694231E-2</v>
      </c>
      <c r="G17" s="4">
        <f>STDEV(G7:G10)</f>
        <v>3.42376011620752E-2</v>
      </c>
    </row>
    <row r="18" spans="1:7" x14ac:dyDescent="0.2">
      <c r="A18" s="23" t="s">
        <v>7</v>
      </c>
      <c r="B18" s="24"/>
      <c r="C18" s="4">
        <f t="shared" ref="C18:G18" si="4">1.96*(C17)/SQRT(4)</f>
        <v>2.6528073852681668E-2</v>
      </c>
      <c r="D18" s="4">
        <f t="shared" si="4"/>
        <v>3.48766657618911E-2</v>
      </c>
      <c r="E18" s="4">
        <f t="shared" si="4"/>
        <v>3.51437505634596E-2</v>
      </c>
      <c r="F18" s="4">
        <f t="shared" si="4"/>
        <v>3.9892019201840344E-2</v>
      </c>
      <c r="G18" s="4">
        <f t="shared" si="4"/>
        <v>3.3552849138833697E-2</v>
      </c>
    </row>
    <row r="19" spans="1:7" x14ac:dyDescent="0.2">
      <c r="A19" s="23" t="s">
        <v>8</v>
      </c>
      <c r="B19" s="24"/>
      <c r="C19" s="4">
        <f>((C17/C16))</f>
        <v>0.54111870294815179</v>
      </c>
      <c r="D19" s="4">
        <f t="shared" ref="D19:G19" si="5">((D17/D16))</f>
        <v>0.68637289201367957</v>
      </c>
      <c r="E19" s="4">
        <f t="shared" si="5"/>
        <v>0.65830142198648711</v>
      </c>
      <c r="F19" s="4">
        <f t="shared" si="5"/>
        <v>1.0869463829824892</v>
      </c>
      <c r="G19" s="4">
        <f t="shared" si="5"/>
        <v>0.78168039182820093</v>
      </c>
    </row>
    <row r="20" spans="1:7" x14ac:dyDescent="0.2">
      <c r="A20" s="23" t="s">
        <v>16</v>
      </c>
      <c r="B20" s="24"/>
      <c r="C20" s="13">
        <f>((C17/C16)*100)</f>
        <v>54.111870294815176</v>
      </c>
      <c r="D20" s="13">
        <f>((D17/D16)*100)</f>
        <v>68.637289201367963</v>
      </c>
      <c r="E20" s="13">
        <f>((E17/E16)*100)</f>
        <v>65.830142198648716</v>
      </c>
      <c r="F20" s="13">
        <f>((F17/F16)*100)</f>
        <v>108.69463829824892</v>
      </c>
      <c r="G20" s="13">
        <f>((G17/G16)*100)</f>
        <v>78.168039182820095</v>
      </c>
    </row>
    <row r="21" spans="1:7" x14ac:dyDescent="0.2">
      <c r="A21" s="31" t="s">
        <v>10</v>
      </c>
      <c r="B21" s="37">
        <f>B2</f>
        <v>43495</v>
      </c>
      <c r="C21" s="10">
        <f t="shared" ref="C21:G28" si="6">((1000*C3)/40)</f>
        <v>0.95749999999999991</v>
      </c>
      <c r="D21" s="10">
        <f t="shared" si="6"/>
        <v>10.67</v>
      </c>
      <c r="E21" s="17">
        <f t="shared" si="6"/>
        <v>0.05</v>
      </c>
      <c r="F21" s="10">
        <f t="shared" si="6"/>
        <v>10.5025</v>
      </c>
      <c r="G21" s="10">
        <f t="shared" si="6"/>
        <v>9.0724999999999998</v>
      </c>
    </row>
    <row r="22" spans="1:7" x14ac:dyDescent="0.2">
      <c r="A22" s="31"/>
      <c r="B22" s="37"/>
      <c r="C22" s="10">
        <f t="shared" si="6"/>
        <v>0.90749999999999997</v>
      </c>
      <c r="D22" s="10">
        <f t="shared" si="6"/>
        <v>10.5375</v>
      </c>
      <c r="E22" s="17">
        <f t="shared" si="6"/>
        <v>-2.2499999999999999E-2</v>
      </c>
      <c r="F22" s="10">
        <f t="shared" si="6"/>
        <v>9.5699999999999985</v>
      </c>
      <c r="G22" s="10">
        <f t="shared" si="6"/>
        <v>8.879999999999999</v>
      </c>
    </row>
    <row r="23" spans="1:7" x14ac:dyDescent="0.2">
      <c r="A23" s="31"/>
      <c r="B23" s="37"/>
      <c r="C23" s="10">
        <f t="shared" si="6"/>
        <v>0.80750000000000011</v>
      </c>
      <c r="D23" s="10">
        <f t="shared" si="6"/>
        <v>10.5</v>
      </c>
      <c r="E23" s="17">
        <f t="shared" si="6"/>
        <v>-1.4999999999999999E-2</v>
      </c>
      <c r="F23" s="10">
        <f t="shared" si="6"/>
        <v>10.122499999999999</v>
      </c>
      <c r="G23" s="10">
        <f t="shared" si="6"/>
        <v>9.7650000000000006</v>
      </c>
    </row>
    <row r="24" spans="1:7" x14ac:dyDescent="0.2">
      <c r="A24" s="31"/>
      <c r="B24" s="37"/>
      <c r="C24" s="10">
        <f t="shared" si="6"/>
        <v>0.80750000000000011</v>
      </c>
      <c r="D24" s="17">
        <f t="shared" si="6"/>
        <v>3.2325000000000004</v>
      </c>
      <c r="E24" s="17">
        <f t="shared" si="6"/>
        <v>-0.10500000000000001</v>
      </c>
      <c r="F24" s="10">
        <f t="shared" si="6"/>
        <v>10.0975</v>
      </c>
      <c r="G24" s="10">
        <f t="shared" si="6"/>
        <v>9.1550000000000011</v>
      </c>
    </row>
    <row r="25" spans="1:7" x14ac:dyDescent="0.2">
      <c r="A25" s="31" t="s">
        <v>11</v>
      </c>
      <c r="B25" s="37"/>
      <c r="C25" s="10">
        <f t="shared" si="6"/>
        <v>0.53</v>
      </c>
      <c r="D25" s="10">
        <f t="shared" si="6"/>
        <v>0.76249999999999996</v>
      </c>
      <c r="E25" s="10">
        <f t="shared" si="6"/>
        <v>1.2825</v>
      </c>
      <c r="F25" s="10">
        <f t="shared" si="6"/>
        <v>0.25750000000000001</v>
      </c>
      <c r="G25" s="10">
        <f t="shared" si="6"/>
        <v>0.27999999999999997</v>
      </c>
    </row>
    <row r="26" spans="1:7" x14ac:dyDescent="0.2">
      <c r="A26" s="31"/>
      <c r="B26" s="37"/>
      <c r="C26" s="10">
        <f t="shared" si="6"/>
        <v>2.1175000000000002</v>
      </c>
      <c r="D26" s="10">
        <f t="shared" si="6"/>
        <v>2.6124999999999998</v>
      </c>
      <c r="E26" s="10">
        <f t="shared" si="6"/>
        <v>2.4549999999999996</v>
      </c>
      <c r="F26" s="10">
        <f t="shared" si="6"/>
        <v>2.41</v>
      </c>
      <c r="G26" s="10">
        <f t="shared" si="6"/>
        <v>1.3599999999999999</v>
      </c>
    </row>
    <row r="27" spans="1:7" x14ac:dyDescent="0.2">
      <c r="A27" s="31"/>
      <c r="B27" s="37"/>
      <c r="C27" s="10">
        <f t="shared" si="6"/>
        <v>0.96250000000000002</v>
      </c>
      <c r="D27" s="10">
        <f t="shared" si="6"/>
        <v>0.745</v>
      </c>
      <c r="E27" s="10">
        <f t="shared" si="6"/>
        <v>0.26500000000000001</v>
      </c>
      <c r="F27" s="10">
        <f t="shared" si="6"/>
        <v>0.25750000000000001</v>
      </c>
      <c r="G27" s="10">
        <f t="shared" si="6"/>
        <v>0.55999999999999994</v>
      </c>
    </row>
    <row r="28" spans="1:7" x14ac:dyDescent="0.2">
      <c r="A28" s="31"/>
      <c r="B28" s="37"/>
      <c r="C28" s="10">
        <f t="shared" si="6"/>
        <v>1.3925000000000001</v>
      </c>
      <c r="D28" s="10">
        <f t="shared" si="6"/>
        <v>1.0649999999999999</v>
      </c>
      <c r="E28" s="10">
        <f t="shared" si="6"/>
        <v>1.4449999999999998</v>
      </c>
      <c r="F28" s="10">
        <f t="shared" si="6"/>
        <v>0.82000000000000006</v>
      </c>
      <c r="G28" s="10">
        <f t="shared" si="6"/>
        <v>2.1800000000000002</v>
      </c>
    </row>
    <row r="29" spans="1:7" x14ac:dyDescent="0.2">
      <c r="A29" s="32" t="s">
        <v>12</v>
      </c>
      <c r="B29" s="32"/>
      <c r="C29" s="3">
        <f t="shared" ref="C29:G29" si="7">AVERAGE(C21:C24)</f>
        <v>0.87</v>
      </c>
      <c r="D29" s="3">
        <f t="shared" si="7"/>
        <v>8.7349999999999994</v>
      </c>
      <c r="E29" s="3">
        <f t="shared" si="7"/>
        <v>-2.3125E-2</v>
      </c>
      <c r="F29" s="3">
        <f t="shared" si="7"/>
        <v>10.073124999999999</v>
      </c>
      <c r="G29" s="3">
        <f t="shared" si="7"/>
        <v>9.2181250000000006</v>
      </c>
    </row>
    <row r="30" spans="1:7" x14ac:dyDescent="0.2">
      <c r="A30" s="36" t="s">
        <v>6</v>
      </c>
      <c r="B30" s="36"/>
      <c r="C30" s="4">
        <f t="shared" ref="C30:G30" si="8">STDEV(C21:C24)</f>
        <v>7.49999999999999E-2</v>
      </c>
      <c r="D30" s="4">
        <f t="shared" si="8"/>
        <v>3.6690581216437579</v>
      </c>
      <c r="E30" s="4">
        <f t="shared" si="8"/>
        <v>6.3553619094430802E-2</v>
      </c>
      <c r="F30" s="4">
        <f t="shared" si="8"/>
        <v>0.38320129066414554</v>
      </c>
      <c r="G30" s="4">
        <f t="shared" si="8"/>
        <v>0.38235768049476099</v>
      </c>
    </row>
    <row r="31" spans="1:7" x14ac:dyDescent="0.2">
      <c r="A31" s="23" t="s">
        <v>7</v>
      </c>
      <c r="B31" s="24"/>
      <c r="C31" s="4">
        <f t="shared" ref="C31:G31" si="9">1.96*(C30)/SQRT(4)</f>
        <v>7.3499999999999899E-2</v>
      </c>
      <c r="D31" s="4">
        <f t="shared" si="9"/>
        <v>3.5956769592108828</v>
      </c>
      <c r="E31" s="4">
        <f t="shared" si="9"/>
        <v>6.2282546712542186E-2</v>
      </c>
      <c r="F31" s="4">
        <f t="shared" si="9"/>
        <v>0.37553726485086264</v>
      </c>
      <c r="G31" s="4">
        <f t="shared" si="9"/>
        <v>0.37471052688486578</v>
      </c>
    </row>
    <row r="32" spans="1:7" x14ac:dyDescent="0.2">
      <c r="A32" s="23" t="s">
        <v>8</v>
      </c>
      <c r="B32" s="24"/>
      <c r="C32" s="4">
        <f>((C30/C29))</f>
        <v>8.6206896551724019E-2</v>
      </c>
      <c r="D32" s="4">
        <f t="shared" ref="D32:G32" si="10">((D30/D29))</f>
        <v>0.42004099847095111</v>
      </c>
      <c r="E32" s="4">
        <f t="shared" si="10"/>
        <v>-2.7482646094888996</v>
      </c>
      <c r="F32" s="4">
        <f t="shared" si="10"/>
        <v>3.8041947326588874E-2</v>
      </c>
      <c r="G32" s="4">
        <f t="shared" si="10"/>
        <v>4.1478899504482851E-2</v>
      </c>
    </row>
    <row r="33" spans="1:7" x14ac:dyDescent="0.2">
      <c r="A33" s="23" t="s">
        <v>16</v>
      </c>
      <c r="B33" s="24"/>
      <c r="C33" s="4">
        <f>((C30/C29)*100)</f>
        <v>8.6206896551724022</v>
      </c>
      <c r="D33" s="13">
        <f t="shared" ref="D33:G33" si="11">((D30/D29)*100)</f>
        <v>42.004099847095112</v>
      </c>
      <c r="E33" s="13">
        <f t="shared" si="11"/>
        <v>-274.82646094888997</v>
      </c>
      <c r="F33" s="4">
        <f t="shared" si="11"/>
        <v>3.8041947326588872</v>
      </c>
      <c r="G33" s="4">
        <f t="shared" si="11"/>
        <v>4.1478899504482847</v>
      </c>
    </row>
    <row r="34" spans="1:7" x14ac:dyDescent="0.2">
      <c r="A34" s="32" t="s">
        <v>13</v>
      </c>
      <c r="B34" s="32"/>
      <c r="C34" s="3">
        <f t="shared" ref="C34:G34" si="12">AVERAGE(C25:C28)</f>
        <v>1.2506249999999999</v>
      </c>
      <c r="D34" s="3">
        <f t="shared" si="12"/>
        <v>1.2962500000000001</v>
      </c>
      <c r="E34" s="3">
        <f t="shared" si="12"/>
        <v>1.3618749999999999</v>
      </c>
      <c r="F34" s="3">
        <f t="shared" si="12"/>
        <v>0.93625000000000003</v>
      </c>
      <c r="G34" s="3">
        <f t="shared" si="12"/>
        <v>1.095</v>
      </c>
    </row>
    <row r="35" spans="1:7" x14ac:dyDescent="0.2">
      <c r="A35" s="36" t="s">
        <v>6</v>
      </c>
      <c r="B35" s="36"/>
      <c r="C35" s="4">
        <f t="shared" ref="C35:G35" si="13">STDEV(C25:C28)</f>
        <v>0.67673657787453323</v>
      </c>
      <c r="D35" s="4">
        <f t="shared" si="13"/>
        <v>0.88971086127273136</v>
      </c>
      <c r="E35" s="4">
        <f t="shared" si="13"/>
        <v>0.89652424906784645</v>
      </c>
      <c r="F35" s="4">
        <f t="shared" si="13"/>
        <v>1.0176535510673563</v>
      </c>
      <c r="G35" s="4">
        <f t="shared" si="13"/>
        <v>0.85594002905188005</v>
      </c>
    </row>
    <row r="36" spans="1:7" x14ac:dyDescent="0.2">
      <c r="A36" s="23" t="s">
        <v>7</v>
      </c>
      <c r="B36" s="24"/>
      <c r="C36" s="4">
        <f t="shared" ref="C36:G36" si="14">1.96*(C35)/SQRT(4)</f>
        <v>0.6632018463170426</v>
      </c>
      <c r="D36" s="4">
        <f t="shared" si="14"/>
        <v>0.87191664404727676</v>
      </c>
      <c r="E36" s="4">
        <f t="shared" si="14"/>
        <v>0.87859376408648948</v>
      </c>
      <c r="F36" s="4">
        <f t="shared" si="14"/>
        <v>0.99730048004600924</v>
      </c>
      <c r="G36" s="4">
        <f t="shared" si="14"/>
        <v>0.83882122847084239</v>
      </c>
    </row>
    <row r="37" spans="1:7" x14ac:dyDescent="0.2">
      <c r="A37" s="23" t="s">
        <v>8</v>
      </c>
      <c r="B37" s="24"/>
      <c r="C37" s="4">
        <f>((C35/C34))</f>
        <v>0.54111870294815256</v>
      </c>
      <c r="D37" s="4">
        <f t="shared" ref="D37:G37" si="15">((D35/D34))</f>
        <v>0.6863728920136789</v>
      </c>
      <c r="E37" s="4">
        <f t="shared" si="15"/>
        <v>0.65830142198648667</v>
      </c>
      <c r="F37" s="4">
        <f t="shared" si="15"/>
        <v>1.0869463829824901</v>
      </c>
      <c r="G37" s="4">
        <f t="shared" si="15"/>
        <v>0.78168039182820093</v>
      </c>
    </row>
    <row r="38" spans="1:7" x14ac:dyDescent="0.2">
      <c r="A38" s="23" t="s">
        <v>16</v>
      </c>
      <c r="B38" s="24"/>
      <c r="C38" s="13">
        <f>((C35/C34)*100)</f>
        <v>54.111870294815255</v>
      </c>
      <c r="D38" s="13">
        <f t="shared" ref="D38:G38" si="16">((D35/D34)*100)</f>
        <v>68.637289201367892</v>
      </c>
      <c r="E38" s="13">
        <f t="shared" si="16"/>
        <v>65.830142198648673</v>
      </c>
      <c r="F38" s="13">
        <f t="shared" si="16"/>
        <v>108.69463829824902</v>
      </c>
      <c r="G38" s="13">
        <f t="shared" si="16"/>
        <v>78.168039182820095</v>
      </c>
    </row>
    <row r="39" spans="1:7" x14ac:dyDescent="0.2">
      <c r="A39" s="33" t="s">
        <v>14</v>
      </c>
      <c r="B39" s="28">
        <f>B2</f>
        <v>43495</v>
      </c>
      <c r="C39" s="11">
        <f t="shared" ref="C39:G42" si="17">(C21/C25)</f>
        <v>1.8066037735849054</v>
      </c>
      <c r="D39" s="11">
        <f t="shared" si="17"/>
        <v>13.99344262295082</v>
      </c>
      <c r="E39" s="17">
        <f t="shared" si="17"/>
        <v>3.8986354775828465E-2</v>
      </c>
      <c r="F39" s="11">
        <f t="shared" si="17"/>
        <v>40.786407766990287</v>
      </c>
      <c r="G39" s="11">
        <f t="shared" si="17"/>
        <v>32.401785714285715</v>
      </c>
    </row>
    <row r="40" spans="1:7" x14ac:dyDescent="0.2">
      <c r="A40" s="34"/>
      <c r="B40" s="29"/>
      <c r="C40" s="11">
        <f t="shared" si="17"/>
        <v>0.42857142857142855</v>
      </c>
      <c r="D40" s="11">
        <f t="shared" si="17"/>
        <v>4.0334928229665072</v>
      </c>
      <c r="E40" s="17">
        <f t="shared" si="17"/>
        <v>-9.1649694501018345E-3</v>
      </c>
      <c r="F40" s="11">
        <f t="shared" si="17"/>
        <v>3.9709543568464722</v>
      </c>
      <c r="G40" s="11">
        <f t="shared" si="17"/>
        <v>6.5294117647058822</v>
      </c>
    </row>
    <row r="41" spans="1:7" x14ac:dyDescent="0.2">
      <c r="A41" s="34"/>
      <c r="B41" s="29"/>
      <c r="C41" s="11">
        <f t="shared" si="17"/>
        <v>0.83896103896103902</v>
      </c>
      <c r="D41" s="11">
        <f t="shared" si="17"/>
        <v>14.093959731543624</v>
      </c>
      <c r="E41" s="20">
        <f t="shared" si="17"/>
        <v>-5.6603773584905655E-2</v>
      </c>
      <c r="F41" s="11">
        <f t="shared" si="17"/>
        <v>39.310679611650478</v>
      </c>
      <c r="G41" s="11">
        <f t="shared" si="17"/>
        <v>17.437500000000004</v>
      </c>
    </row>
    <row r="42" spans="1:7" x14ac:dyDescent="0.2">
      <c r="A42" s="35"/>
      <c r="B42" s="30"/>
      <c r="C42" s="11">
        <f t="shared" si="17"/>
        <v>0.57989228007181337</v>
      </c>
      <c r="D42" s="11">
        <f t="shared" si="17"/>
        <v>3.0352112676056344</v>
      </c>
      <c r="E42" s="20">
        <f t="shared" si="17"/>
        <v>-7.2664359861591712E-2</v>
      </c>
      <c r="F42" s="11">
        <f t="shared" si="17"/>
        <v>12.314024390243901</v>
      </c>
      <c r="G42" s="11">
        <f t="shared" si="17"/>
        <v>4.1995412844036704</v>
      </c>
    </row>
    <row r="43" spans="1:7" x14ac:dyDescent="0.2">
      <c r="A43" s="32" t="s">
        <v>14</v>
      </c>
      <c r="B43" s="32"/>
      <c r="C43" s="5">
        <f>AVERAGE(C39:C42)</f>
        <v>0.91350713029729658</v>
      </c>
      <c r="D43" s="5">
        <f>AVERAGE(D39:D42)</f>
        <v>8.789026611266646</v>
      </c>
      <c r="E43" s="14">
        <f>AVERAGE(E39:E42)</f>
        <v>-2.4861687030192682E-2</v>
      </c>
      <c r="F43" s="5">
        <f>AVERAGE(F39:F42)</f>
        <v>24.095516531432786</v>
      </c>
      <c r="G43" s="5">
        <f>AVERAGE(G39:G42)</f>
        <v>15.14205969084882</v>
      </c>
    </row>
    <row r="44" spans="1:7" x14ac:dyDescent="0.2">
      <c r="A44" s="23" t="s">
        <v>6</v>
      </c>
      <c r="B44" s="24"/>
      <c r="C44" s="6">
        <f>STDEV(C39:C42)</f>
        <v>0.61904233487014437</v>
      </c>
      <c r="D44" s="6">
        <f>STDEV(D39:D42)</f>
        <v>6.0813856440205951</v>
      </c>
      <c r="E44" s="4">
        <f>STDEV(E39:E42)</f>
        <v>5.0383909382279386E-2</v>
      </c>
      <c r="F44" s="6">
        <f>STDEV(F39:F42)</f>
        <v>18.742897299924177</v>
      </c>
      <c r="G44" s="6">
        <f>STDEV(G39:G42)</f>
        <v>12.872238888295824</v>
      </c>
    </row>
    <row r="45" spans="1:7" x14ac:dyDescent="0.2">
      <c r="A45" s="23" t="s">
        <v>7</v>
      </c>
      <c r="B45" s="24"/>
      <c r="C45" s="6">
        <f t="shared" ref="C45:G45" si="18">1.96*(C44)/SQRT(4)</f>
        <v>0.60666148817274146</v>
      </c>
      <c r="D45" s="6">
        <f t="shared" si="18"/>
        <v>5.9597579311401834</v>
      </c>
      <c r="E45" s="4">
        <f t="shared" si="18"/>
        <v>4.9376231194633795E-2</v>
      </c>
      <c r="F45" s="6">
        <f t="shared" si="18"/>
        <v>18.368039353925692</v>
      </c>
      <c r="G45" s="6">
        <f t="shared" si="18"/>
        <v>12.614794110529907</v>
      </c>
    </row>
    <row r="46" spans="1:7" x14ac:dyDescent="0.2">
      <c r="A46" s="23" t="s">
        <v>8</v>
      </c>
      <c r="B46" s="24"/>
      <c r="C46" s="6">
        <f>((C44/C43))</f>
        <v>0.67765462834283507</v>
      </c>
      <c r="D46" s="6">
        <f t="shared" ref="D46:G46" si="19">((D44/D43))</f>
        <v>0.69192936976944319</v>
      </c>
      <c r="E46" s="19">
        <f t="shared" si="19"/>
        <v>-2.0265684030649993</v>
      </c>
      <c r="F46" s="6">
        <f t="shared" si="19"/>
        <v>0.77785829058588241</v>
      </c>
      <c r="G46" s="6">
        <f t="shared" si="19"/>
        <v>0.8500982793031272</v>
      </c>
    </row>
    <row r="47" spans="1:7" x14ac:dyDescent="0.2">
      <c r="A47" s="23" t="s">
        <v>16</v>
      </c>
      <c r="B47" s="24"/>
      <c r="C47" s="18">
        <f>((C44/C43)*100)</f>
        <v>67.765462834283511</v>
      </c>
      <c r="D47" s="18">
        <f t="shared" ref="D47:G47" si="20">((D44/D43)*100)</f>
        <v>69.192936976944324</v>
      </c>
      <c r="E47" s="18">
        <f t="shared" si="20"/>
        <v>-202.65684030649993</v>
      </c>
      <c r="F47" s="18">
        <f t="shared" si="20"/>
        <v>77.785829058588234</v>
      </c>
      <c r="G47" s="18">
        <f t="shared" si="20"/>
        <v>85.009827930312724</v>
      </c>
    </row>
    <row r="48" spans="1:7" x14ac:dyDescent="0.2">
      <c r="A48" s="33" t="s">
        <v>15</v>
      </c>
      <c r="B48" s="28">
        <f>B2</f>
        <v>43495</v>
      </c>
      <c r="C48" s="22">
        <f t="shared" ref="C48:G51" si="21">(C39/$C$43)</f>
        <v>1.9776570030678959</v>
      </c>
      <c r="D48" s="21">
        <f t="shared" si="21"/>
        <v>15.318372630979596</v>
      </c>
      <c r="E48" s="22">
        <f t="shared" si="21"/>
        <v>4.2677668824698214E-2</v>
      </c>
      <c r="F48" s="22">
        <f t="shared" si="21"/>
        <v>44.648154802816421</v>
      </c>
      <c r="G48" s="22">
        <f t="shared" si="21"/>
        <v>35.46965824310611</v>
      </c>
    </row>
    <row r="49" spans="1:7" x14ac:dyDescent="0.2">
      <c r="A49" s="34"/>
      <c r="B49" s="29">
        <v>41235</v>
      </c>
      <c r="C49" s="21">
        <f t="shared" si="21"/>
        <v>0.46914951658007531</v>
      </c>
      <c r="D49" s="21">
        <f t="shared" si="21"/>
        <v>4.4153928187225269</v>
      </c>
      <c r="E49" s="22">
        <f t="shared" si="21"/>
        <v>-1.0032728969635014E-2</v>
      </c>
      <c r="F49" s="21">
        <f t="shared" si="21"/>
        <v>4.3469330727108213</v>
      </c>
      <c r="G49" s="21">
        <f t="shared" si="21"/>
        <v>7.1476308702493832</v>
      </c>
    </row>
    <row r="50" spans="1:7" x14ac:dyDescent="0.2">
      <c r="A50" s="34"/>
      <c r="B50" s="29">
        <v>41235</v>
      </c>
      <c r="C50" s="21">
        <f t="shared" si="21"/>
        <v>0.91839572033554151</v>
      </c>
      <c r="D50" s="21">
        <f t="shared" si="21"/>
        <v>15.428406921089724</v>
      </c>
      <c r="E50" s="22">
        <f t="shared" si="21"/>
        <v>-6.1963143699255228E-2</v>
      </c>
      <c r="F50" s="22">
        <f t="shared" si="21"/>
        <v>43.032701451226771</v>
      </c>
      <c r="G50" s="21">
        <f t="shared" si="21"/>
        <v>19.08852095585182</v>
      </c>
    </row>
    <row r="51" spans="1:7" x14ac:dyDescent="0.2">
      <c r="A51" s="35"/>
      <c r="B51" s="30">
        <v>41235</v>
      </c>
      <c r="C51" s="21">
        <f t="shared" si="21"/>
        <v>0.63479776001648747</v>
      </c>
      <c r="D51" s="21">
        <f t="shared" si="21"/>
        <v>3.3225917641363556</v>
      </c>
      <c r="E51" s="22">
        <f t="shared" si="21"/>
        <v>-7.9544381703888223E-2</v>
      </c>
      <c r="F51" s="21">
        <f t="shared" si="21"/>
        <v>13.479943376289095</v>
      </c>
      <c r="G51" s="21">
        <f t="shared" si="21"/>
        <v>4.5971631146841183</v>
      </c>
    </row>
    <row r="52" spans="1:7" x14ac:dyDescent="0.2">
      <c r="A52" s="32" t="s">
        <v>15</v>
      </c>
      <c r="B52" s="32"/>
      <c r="C52" s="5">
        <f>AVERAGE(C48:C51)</f>
        <v>1.0000000000000002</v>
      </c>
      <c r="D52" s="5">
        <f>AVERAGE(D48:D51)</f>
        <v>9.6211910337320514</v>
      </c>
      <c r="E52" s="14">
        <f>AVERAGE(E48:E51)</f>
        <v>-2.7215646387020065E-2</v>
      </c>
      <c r="F52" s="5">
        <f>AVERAGE(F48:F51)</f>
        <v>26.376933175760776</v>
      </c>
      <c r="G52" s="5">
        <f>AVERAGE(G48:G51)</f>
        <v>16.57574329597286</v>
      </c>
    </row>
    <row r="53" spans="1:7" x14ac:dyDescent="0.2">
      <c r="A53" s="23" t="s">
        <v>6</v>
      </c>
      <c r="B53" s="24"/>
      <c r="C53" s="6">
        <f>STDEV(C48:C51)</f>
        <v>0.67765462834283485</v>
      </c>
      <c r="D53" s="6">
        <f>STDEV(D48:D51)</f>
        <v>6.6571846484016337</v>
      </c>
      <c r="E53" s="6">
        <f>STDEV(E48:E51)</f>
        <v>5.5154369036924958E-2</v>
      </c>
      <c r="F53" s="6">
        <f>STDEV(F48:F51)</f>
        <v>20.517516150995331</v>
      </c>
      <c r="G53" s="6">
        <f>STDEV(G48:G51)</f>
        <v>14.091010854076872</v>
      </c>
    </row>
    <row r="54" spans="1:7" x14ac:dyDescent="0.2">
      <c r="A54" s="23" t="s">
        <v>7</v>
      </c>
      <c r="B54" s="24"/>
      <c r="C54" s="6">
        <f t="shared" ref="C54:G54" si="22">1.96*(C53)/SQRT(4)</f>
        <v>0.66410153577597819</v>
      </c>
      <c r="D54" s="6">
        <f t="shared" si="22"/>
        <v>6.524040955433601</v>
      </c>
      <c r="E54" s="6">
        <f t="shared" si="22"/>
        <v>5.4051281656186459E-2</v>
      </c>
      <c r="F54" s="6">
        <f t="shared" si="22"/>
        <v>20.107165827975425</v>
      </c>
      <c r="G54" s="6">
        <f t="shared" si="22"/>
        <v>13.809190636995334</v>
      </c>
    </row>
    <row r="55" spans="1:7" x14ac:dyDescent="0.2">
      <c r="A55" s="23" t="s">
        <v>8</v>
      </c>
      <c r="B55" s="24"/>
      <c r="C55" s="6">
        <f>((C53/C52))</f>
        <v>0.67765462834283474</v>
      </c>
      <c r="D55" s="6">
        <f t="shared" ref="D55:G55" si="23">((D53/D52))</f>
        <v>0.69192936976944297</v>
      </c>
      <c r="E55" s="6">
        <f t="shared" si="23"/>
        <v>-2.0265684030649989</v>
      </c>
      <c r="F55" s="6">
        <f t="shared" si="23"/>
        <v>0.77785829058588252</v>
      </c>
      <c r="G55" s="6">
        <f t="shared" si="23"/>
        <v>0.85009827930312709</v>
      </c>
    </row>
    <row r="56" spans="1:7" x14ac:dyDescent="0.2">
      <c r="A56" s="23" t="s">
        <v>16</v>
      </c>
      <c r="B56" s="24"/>
      <c r="C56" s="18">
        <f>((C53/C52)*100)</f>
        <v>67.765462834283468</v>
      </c>
      <c r="D56" s="18">
        <f t="shared" ref="D56:G56" si="24">((D53/D52)*100)</f>
        <v>69.192936976944296</v>
      </c>
      <c r="E56" s="18">
        <f t="shared" si="24"/>
        <v>-202.65684030649987</v>
      </c>
      <c r="F56" s="18">
        <f t="shared" si="24"/>
        <v>77.785829058588249</v>
      </c>
      <c r="G56" s="18">
        <f t="shared" si="24"/>
        <v>85.00982793031271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2019-05-14T14:42:33Z</dcterms:modified>
</cp:coreProperties>
</file>