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28-02-19\"/>
    </mc:Choice>
  </mc:AlternateContent>
  <xr:revisionPtr revIDLastSave="0" documentId="13_ncr:1_{8FB60EA7-7B8C-4123-924D-A13F583E8C1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28-02-19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2" l="1"/>
  <c r="B3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F42" i="2" s="1"/>
  <c r="E24" i="2"/>
  <c r="E42" i="2" s="1"/>
  <c r="D24" i="2"/>
  <c r="D42" i="2" s="1"/>
  <c r="C24" i="2"/>
  <c r="C42" i="2" s="1"/>
  <c r="G23" i="2"/>
  <c r="G41" i="2" s="1"/>
  <c r="F23" i="2"/>
  <c r="F41" i="2" s="1"/>
  <c r="E23" i="2"/>
  <c r="E41" i="2" s="1"/>
  <c r="D23" i="2"/>
  <c r="D41" i="2" s="1"/>
  <c r="C23" i="2"/>
  <c r="C41" i="2" s="1"/>
  <c r="G22" i="2"/>
  <c r="G40" i="2" s="1"/>
  <c r="F22" i="2"/>
  <c r="F40" i="2" s="1"/>
  <c r="E22" i="2"/>
  <c r="E40" i="2" s="1"/>
  <c r="D22" i="2"/>
  <c r="D40" i="2" s="1"/>
  <c r="C22" i="2"/>
  <c r="G21" i="2"/>
  <c r="F21" i="2"/>
  <c r="F39" i="2" s="1"/>
  <c r="E21" i="2"/>
  <c r="E39" i="2" s="1"/>
  <c r="D21" i="2"/>
  <c r="D39" i="2" s="1"/>
  <c r="C21" i="2"/>
  <c r="B21" i="2"/>
  <c r="G17" i="2"/>
  <c r="G19" i="2" s="1"/>
  <c r="F17" i="2"/>
  <c r="E17" i="2"/>
  <c r="D17" i="2"/>
  <c r="C17" i="2"/>
  <c r="G16" i="2"/>
  <c r="F16" i="2"/>
  <c r="E16" i="2"/>
  <c r="D16" i="2"/>
  <c r="C16" i="2"/>
  <c r="G12" i="2"/>
  <c r="F12" i="2"/>
  <c r="E12" i="2"/>
  <c r="E14" i="2" s="1"/>
  <c r="D12" i="2"/>
  <c r="C12" i="2"/>
  <c r="G11" i="2"/>
  <c r="G15" i="2" s="1"/>
  <c r="F11" i="2"/>
  <c r="E11" i="2"/>
  <c r="D11" i="2"/>
  <c r="C11" i="2"/>
  <c r="C15" i="2" s="1"/>
  <c r="F13" i="2" l="1"/>
  <c r="F14" i="2"/>
  <c r="G13" i="2"/>
  <c r="G14" i="2"/>
  <c r="E19" i="2"/>
  <c r="C18" i="2"/>
  <c r="C19" i="2"/>
  <c r="D18" i="2"/>
  <c r="D19" i="2"/>
  <c r="C13" i="2"/>
  <c r="C14" i="2"/>
  <c r="D13" i="2"/>
  <c r="D14" i="2"/>
  <c r="F18" i="2"/>
  <c r="F19" i="2"/>
  <c r="G42" i="2"/>
  <c r="F35" i="2"/>
  <c r="E20" i="2"/>
  <c r="C20" i="2"/>
  <c r="G20" i="2"/>
  <c r="G18" i="2"/>
  <c r="E15" i="2"/>
  <c r="C29" i="2"/>
  <c r="G29" i="2"/>
  <c r="C34" i="2"/>
  <c r="G34" i="2"/>
  <c r="F20" i="2"/>
  <c r="C30" i="2"/>
  <c r="D35" i="2"/>
  <c r="C35" i="2"/>
  <c r="G35" i="2"/>
  <c r="C39" i="2"/>
  <c r="F15" i="2"/>
  <c r="E35" i="2"/>
  <c r="G39" i="2"/>
  <c r="F43" i="2"/>
  <c r="F44" i="2"/>
  <c r="D43" i="2"/>
  <c r="D44" i="2"/>
  <c r="D46" i="2" s="1"/>
  <c r="F36" i="2"/>
  <c r="E44" i="2"/>
  <c r="E46" i="2" s="1"/>
  <c r="E43" i="2"/>
  <c r="G30" i="2"/>
  <c r="E29" i="2"/>
  <c r="E34" i="2"/>
  <c r="C40" i="2"/>
  <c r="E13" i="2"/>
  <c r="D15" i="2"/>
  <c r="E18" i="2"/>
  <c r="D20" i="2"/>
  <c r="F29" i="2"/>
  <c r="E30" i="2"/>
  <c r="E32" i="2" s="1"/>
  <c r="F34" i="2"/>
  <c r="F38" i="2" s="1"/>
  <c r="D29" i="2"/>
  <c r="D34" i="2"/>
  <c r="D38" i="2" s="1"/>
  <c r="D30" i="2"/>
  <c r="D32" i="2" s="1"/>
  <c r="F30" i="2"/>
  <c r="F32" i="2" s="1"/>
  <c r="C32" i="2" l="1"/>
  <c r="C33" i="2"/>
  <c r="G32" i="2"/>
  <c r="G43" i="2"/>
  <c r="G36" i="2"/>
  <c r="G37" i="2"/>
  <c r="E36" i="2"/>
  <c r="E37" i="2"/>
  <c r="C36" i="2"/>
  <c r="C37" i="2"/>
  <c r="C38" i="2"/>
  <c r="F46" i="2"/>
  <c r="D36" i="2"/>
  <c r="D37" i="2"/>
  <c r="F37" i="2"/>
  <c r="E38" i="2"/>
  <c r="G38" i="2"/>
  <c r="G44" i="2"/>
  <c r="C44" i="2"/>
  <c r="C31" i="2"/>
  <c r="C43" i="2"/>
  <c r="G51" i="2" s="1"/>
  <c r="F33" i="2"/>
  <c r="F31" i="2"/>
  <c r="D33" i="2"/>
  <c r="D31" i="2"/>
  <c r="D45" i="2"/>
  <c r="D47" i="2"/>
  <c r="E31" i="2"/>
  <c r="E33" i="2"/>
  <c r="G31" i="2"/>
  <c r="G33" i="2"/>
  <c r="F45" i="2"/>
  <c r="F47" i="2"/>
  <c r="E47" i="2"/>
  <c r="E45" i="2"/>
  <c r="C45" i="2" l="1"/>
  <c r="C46" i="2"/>
  <c r="C47" i="2"/>
  <c r="G47" i="2"/>
  <c r="G46" i="2"/>
  <c r="G45" i="2"/>
  <c r="F48" i="2"/>
  <c r="F52" i="2" s="1"/>
  <c r="E49" i="2"/>
  <c r="D50" i="2"/>
  <c r="G49" i="2"/>
  <c r="F50" i="2"/>
  <c r="D48" i="2"/>
  <c r="C49" i="2"/>
  <c r="E50" i="2"/>
  <c r="C51" i="2"/>
  <c r="G50" i="2"/>
  <c r="F49" i="2"/>
  <c r="D51" i="2"/>
  <c r="E51" i="2"/>
  <c r="D49" i="2"/>
  <c r="C48" i="2"/>
  <c r="E48" i="2"/>
  <c r="C50" i="2"/>
  <c r="G48" i="2"/>
  <c r="G52" i="2" s="1"/>
  <c r="F51" i="2"/>
  <c r="C53" i="2" l="1"/>
  <c r="F53" i="2"/>
  <c r="D52" i="2"/>
  <c r="E52" i="2"/>
  <c r="C52" i="2"/>
  <c r="E53" i="2"/>
  <c r="D53" i="2"/>
  <c r="G53" i="2"/>
  <c r="G55" i="2" s="1"/>
  <c r="F54" i="2"/>
  <c r="C54" i="2"/>
  <c r="E55" i="2" l="1"/>
  <c r="F56" i="2"/>
  <c r="F55" i="2"/>
  <c r="D54" i="2"/>
  <c r="D55" i="2"/>
  <c r="C55" i="2"/>
  <c r="C56" i="2"/>
  <c r="E56" i="2"/>
  <c r="E54" i="2"/>
  <c r="D56" i="2"/>
  <c r="G54" i="2"/>
  <c r="G56" i="2"/>
</calcChain>
</file>

<file path=xl/sharedStrings.xml><?xml version="1.0" encoding="utf-8"?>
<sst xmlns="http://schemas.openxmlformats.org/spreadsheetml/2006/main" count="39" uniqueCount="17">
  <si>
    <t>DATOS GENOTOXICIDAD (Radiacion UVB)</t>
  </si>
  <si>
    <t>Dosis de radiacion J/m2</t>
  </si>
  <si>
    <t>Control negativo</t>
  </si>
  <si>
    <t>Bgal</t>
  </si>
  <si>
    <t>FA</t>
  </si>
  <si>
    <t>Bgal media</t>
  </si>
  <si>
    <t>Desviación estándar</t>
  </si>
  <si>
    <t>Error estándar</t>
  </si>
  <si>
    <t>Coeficiente de Variación</t>
  </si>
  <si>
    <t>Pasa media</t>
  </si>
  <si>
    <t>U.E. Bgal</t>
  </si>
  <si>
    <t>U.E. FA</t>
  </si>
  <si>
    <t>U.E Bgal media</t>
  </si>
  <si>
    <t>U.E.Pasa media</t>
  </si>
  <si>
    <t>R</t>
  </si>
  <si>
    <t>FISOS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</si>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</sst>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3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3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26"/>
      </patternFill>
    </fill>
    <fill>
      <patternFill patternType="solid">
        <fgColor theme="5"/>
        <bgColor indexed="26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165" fontId="1" fillId="6" borderId="3" xfId="1" applyNumberFormat="1" applyFont="1" applyFill="1" applyBorder="1" applyAlignment="1">
      <alignment horizontal="center" vertical="center"/>
    </xf>
    <xf numFmtId="164" fontId="1" fillId="7" borderId="3" xfId="1" applyNumberFormat="1" applyFill="1" applyBorder="1" applyAlignment="1">
      <alignment horizontal="center" vertical="center"/>
    </xf>
    <xf numFmtId="165" fontId="1" fillId="8" borderId="3" xfId="1" applyNumberFormat="1" applyFont="1" applyFill="1" applyBorder="1" applyAlignment="1">
      <alignment horizontal="center" vertical="center"/>
    </xf>
    <xf numFmtId="164" fontId="1" fillId="9" borderId="3" xfId="1" applyNumberFormat="1" applyFill="1" applyBorder="1" applyAlignment="1">
      <alignment horizontal="center" vertical="center"/>
    </xf>
    <xf numFmtId="165" fontId="1" fillId="10" borderId="3" xfId="1" applyNumberFormat="1" applyFont="1" applyFill="1" applyBorder="1" applyAlignment="1">
      <alignment horizontal="center" vertical="center"/>
    </xf>
    <xf numFmtId="165" fontId="1" fillId="11" borderId="3" xfId="1" applyNumberFormat="1" applyFont="1" applyFill="1" applyBorder="1" applyAlignment="1">
      <alignment horizontal="center" vertical="center"/>
    </xf>
    <xf numFmtId="166" fontId="1" fillId="8" borderId="3" xfId="1" applyNumberFormat="1" applyFont="1" applyFill="1" applyBorder="1" applyAlignment="1">
      <alignment horizontal="center" vertical="center"/>
    </xf>
    <xf numFmtId="166" fontId="1" fillId="6" borderId="3" xfId="1" applyNumberFormat="1" applyFont="1" applyFill="1" applyBorder="1" applyAlignment="1">
      <alignment horizontal="center" vertical="center"/>
    </xf>
    <xf numFmtId="166" fontId="1" fillId="10" borderId="3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'28-02-19'!$C$29:$G$29</c:f>
              <c:numCache>
                <c:formatCode>0.000</c:formatCode>
                <c:ptCount val="5"/>
                <c:pt idx="0">
                  <c:v>1.2037499999999999</c:v>
                </c:pt>
                <c:pt idx="1">
                  <c:v>5.4025000000000007</c:v>
                </c:pt>
                <c:pt idx="2">
                  <c:v>12.5825</c:v>
                </c:pt>
                <c:pt idx="3">
                  <c:v>11.316875</c:v>
                </c:pt>
                <c:pt idx="4">
                  <c:v>11.408125000000002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EA9-B8D4-0FC5258A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'28-02-19'!$C$34:$G$34</c:f>
              <c:numCache>
                <c:formatCode>0.000</c:formatCode>
                <c:ptCount val="5"/>
                <c:pt idx="0">
                  <c:v>1.0525</c:v>
                </c:pt>
                <c:pt idx="1">
                  <c:v>1.00125</c:v>
                </c:pt>
                <c:pt idx="2">
                  <c:v>0.76</c:v>
                </c:pt>
                <c:pt idx="3">
                  <c:v>0.49937499999999996</c:v>
                </c:pt>
                <c:pt idx="4">
                  <c:v>1.4718750000000003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8-4D4D-81D2-AC2BE23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'28-02-19'!$C$52:$G$52</c:f>
              <c:numCache>
                <c:formatCode>0.0</c:formatCode>
                <c:ptCount val="5"/>
                <c:pt idx="0">
                  <c:v>1</c:v>
                </c:pt>
                <c:pt idx="1">
                  <c:v>6.4590950032207388</c:v>
                </c:pt>
                <c:pt idx="2">
                  <c:v>11.080577704874685</c:v>
                </c:pt>
                <c:pt idx="3">
                  <c:v>16.905479042097213</c:v>
                </c:pt>
                <c:pt idx="4">
                  <c:v>4.8099849886702346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A57-A152-99AC8E8E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workbookViewId="0">
      <selection activeCell="H42" sqref="H42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23" t="s">
        <v>0</v>
      </c>
      <c r="B1" s="24"/>
      <c r="C1" s="2"/>
      <c r="D1" s="23" t="s">
        <v>1</v>
      </c>
      <c r="E1" s="25"/>
      <c r="F1" s="25"/>
      <c r="G1" s="24"/>
    </row>
    <row r="2" spans="1:7" ht="15" customHeight="1" x14ac:dyDescent="0.2">
      <c r="A2" s="31" t="s">
        <v>3</v>
      </c>
      <c r="B2" s="26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32"/>
      <c r="B3" s="27"/>
      <c r="C3" s="9">
        <v>4.9399999999999999E-2</v>
      </c>
      <c r="D3" s="9">
        <v>0.29849999999999999</v>
      </c>
      <c r="E3" s="9">
        <v>0.44850000000000001</v>
      </c>
      <c r="F3" s="9">
        <v>0.42420000000000002</v>
      </c>
      <c r="G3" s="9">
        <v>0.47070000000000001</v>
      </c>
    </row>
    <row r="4" spans="1:7" x14ac:dyDescent="0.2">
      <c r="A4" s="32"/>
      <c r="B4" s="27"/>
      <c r="C4" s="9">
        <v>4.4900000000000002E-2</v>
      </c>
      <c r="D4" s="9">
        <v>0.28649999999999998</v>
      </c>
      <c r="E4" s="9">
        <v>0.45660000000000001</v>
      </c>
      <c r="F4" s="9">
        <v>0.44550000000000001</v>
      </c>
      <c r="G4" s="9">
        <v>0.42170000000000002</v>
      </c>
    </row>
    <row r="5" spans="1:7" x14ac:dyDescent="0.2">
      <c r="A5" s="32"/>
      <c r="B5" s="27"/>
      <c r="C5" s="9">
        <v>5.0799999999999998E-2</v>
      </c>
      <c r="D5" s="9">
        <v>0.28179999999999999</v>
      </c>
      <c r="E5" s="9">
        <v>0.47360000000000002</v>
      </c>
      <c r="F5" s="9">
        <v>0.4597</v>
      </c>
      <c r="G5" s="9">
        <v>0.47620000000000001</v>
      </c>
    </row>
    <row r="6" spans="1:7" x14ac:dyDescent="0.2">
      <c r="A6" s="33"/>
      <c r="B6" s="27"/>
      <c r="C6" s="9">
        <v>4.7500000000000001E-2</v>
      </c>
      <c r="D6" s="13">
        <v>-2.3999999999999998E-3</v>
      </c>
      <c r="E6" s="15">
        <v>0.63449999999999995</v>
      </c>
      <c r="F6" s="9">
        <v>0.48130000000000001</v>
      </c>
      <c r="G6" s="9">
        <v>0.45669999999999999</v>
      </c>
    </row>
    <row r="7" spans="1:7" x14ac:dyDescent="0.2">
      <c r="A7" s="29" t="s">
        <v>4</v>
      </c>
      <c r="B7" s="27"/>
      <c r="C7" s="13">
        <v>1.3899999999999999E-2</v>
      </c>
      <c r="D7" s="13">
        <v>1.06E-2</v>
      </c>
      <c r="E7" s="13">
        <v>1.66E-2</v>
      </c>
      <c r="F7" s="15">
        <v>1.4500000000000001E-2</v>
      </c>
      <c r="G7" s="9">
        <v>6.3100000000000003E-2</v>
      </c>
    </row>
    <row r="8" spans="1:7" x14ac:dyDescent="0.2">
      <c r="A8" s="29"/>
      <c r="B8" s="27"/>
      <c r="C8" s="9">
        <v>5.74E-2</v>
      </c>
      <c r="D8" s="9">
        <v>3.9899999999999998E-2</v>
      </c>
      <c r="E8" s="9">
        <v>3.5700000000000003E-2</v>
      </c>
      <c r="F8" s="15">
        <v>1.23E-2</v>
      </c>
      <c r="G8" s="9">
        <v>5.11E-2</v>
      </c>
    </row>
    <row r="9" spans="1:7" x14ac:dyDescent="0.2">
      <c r="A9" s="29"/>
      <c r="B9" s="27"/>
      <c r="C9" s="9">
        <v>3.8600000000000002E-2</v>
      </c>
      <c r="D9" s="9">
        <v>4.3700000000000003E-2</v>
      </c>
      <c r="E9" s="9">
        <v>3.27E-2</v>
      </c>
      <c r="F9" s="15">
        <v>1.47E-2</v>
      </c>
      <c r="G9" s="9">
        <v>6.1699999999999998E-2</v>
      </c>
    </row>
    <row r="10" spans="1:7" x14ac:dyDescent="0.2">
      <c r="A10" s="29"/>
      <c r="B10" s="28"/>
      <c r="C10" s="9">
        <v>5.8500000000000003E-2</v>
      </c>
      <c r="D10" s="9">
        <v>6.6000000000000003E-2</v>
      </c>
      <c r="E10" s="9">
        <v>3.6600000000000001E-2</v>
      </c>
      <c r="F10" s="9">
        <v>3.8399999999999997E-2</v>
      </c>
      <c r="G10" s="9">
        <v>5.96E-2</v>
      </c>
    </row>
    <row r="11" spans="1:7" x14ac:dyDescent="0.2">
      <c r="A11" s="30" t="s">
        <v>5</v>
      </c>
      <c r="B11" s="30"/>
      <c r="C11" s="3">
        <f>AVERAGE(C3:C6)</f>
        <v>4.8149999999999998E-2</v>
      </c>
      <c r="D11" s="3">
        <f t="shared" ref="D11:G11" si="0">AVERAGE(D3:D6)</f>
        <v>0.21610000000000001</v>
      </c>
      <c r="E11" s="3">
        <f t="shared" si="0"/>
        <v>0.50329999999999997</v>
      </c>
      <c r="F11" s="3">
        <f t="shared" si="0"/>
        <v>0.45267500000000005</v>
      </c>
      <c r="G11" s="3">
        <f t="shared" si="0"/>
        <v>0.45632499999999998</v>
      </c>
    </row>
    <row r="12" spans="1:7" x14ac:dyDescent="0.2">
      <c r="A12" s="34" t="s">
        <v>6</v>
      </c>
      <c r="B12" s="34"/>
      <c r="C12" s="4">
        <f t="shared" ref="C12:G12" si="1">STDEV(C3:C6)</f>
        <v>2.5540817005987346E-3</v>
      </c>
      <c r="D12" s="4">
        <f t="shared" si="1"/>
        <v>0.14583627806550736</v>
      </c>
      <c r="E12" s="4">
        <f t="shared" si="1"/>
        <v>8.8089840503885838E-2</v>
      </c>
      <c r="F12" s="4">
        <f t="shared" si="1"/>
        <v>2.402115387181334E-2</v>
      </c>
      <c r="G12" s="4">
        <f t="shared" si="1"/>
        <v>2.4499574826242727E-2</v>
      </c>
    </row>
    <row r="13" spans="1:7" x14ac:dyDescent="0.2">
      <c r="A13" s="21" t="s">
        <v>7</v>
      </c>
      <c r="B13" s="22"/>
      <c r="C13" s="4">
        <f t="shared" ref="C13:G13" si="2">1.96*(C12)/SQRT(4)</f>
        <v>2.50300006658676E-3</v>
      </c>
      <c r="D13" s="4">
        <f t="shared" si="2"/>
        <v>0.14291955250419722</v>
      </c>
      <c r="E13" s="4">
        <f t="shared" si="2"/>
        <v>8.6328043693808115E-2</v>
      </c>
      <c r="F13" s="4">
        <f t="shared" si="2"/>
        <v>2.3540730794377074E-2</v>
      </c>
      <c r="G13" s="4">
        <f t="shared" si="2"/>
        <v>2.4009583329717872E-2</v>
      </c>
    </row>
    <row r="14" spans="1:7" x14ac:dyDescent="0.2">
      <c r="A14" s="21" t="s">
        <v>8</v>
      </c>
      <c r="B14" s="22"/>
      <c r="C14" s="4">
        <f>((C12/C11))</f>
        <v>5.3044272078893763E-2</v>
      </c>
      <c r="D14" s="4">
        <f t="shared" ref="D14:G14" si="3">((D12/D11))</f>
        <v>0.67485552089545287</v>
      </c>
      <c r="E14" s="4">
        <f t="shared" si="3"/>
        <v>0.17502451918117592</v>
      </c>
      <c r="F14" s="4">
        <f t="shared" si="3"/>
        <v>5.3064900583892058E-2</v>
      </c>
      <c r="G14" s="4">
        <f t="shared" si="3"/>
        <v>5.3688872681187154E-2</v>
      </c>
    </row>
    <row r="15" spans="1:7" x14ac:dyDescent="0.2">
      <c r="A15" s="21" t="s">
        <v>16</v>
      </c>
      <c r="B15" s="22"/>
      <c r="C15" s="4">
        <f>((C12/C11)*100)</f>
        <v>5.3044272078893764</v>
      </c>
      <c r="D15" s="12">
        <f>((D12/D11)*100)</f>
        <v>67.48555208954528</v>
      </c>
      <c r="E15" s="4">
        <f>((E12/E11)*100)</f>
        <v>17.502451918117593</v>
      </c>
      <c r="F15" s="4">
        <f>((F12/F11)*100)</f>
        <v>5.3064900583892056</v>
      </c>
      <c r="G15" s="4">
        <f>((G12/G11)*100)</f>
        <v>5.3688872681187156</v>
      </c>
    </row>
    <row r="16" spans="1:7" x14ac:dyDescent="0.2">
      <c r="A16" s="30" t="s">
        <v>9</v>
      </c>
      <c r="B16" s="30"/>
      <c r="C16" s="3">
        <f>AVERAGE(C7:C10)</f>
        <v>4.2099999999999999E-2</v>
      </c>
      <c r="D16" s="3">
        <f>AVERAGE(D7:D10)</f>
        <v>4.0050000000000002E-2</v>
      </c>
      <c r="E16" s="3">
        <f>AVERAGE(E7:E10)</f>
        <v>3.0399999999999996E-2</v>
      </c>
      <c r="F16" s="3">
        <f>AVERAGE(F7:F10)</f>
        <v>1.9975E-2</v>
      </c>
      <c r="G16" s="3">
        <f>AVERAGE(G7:G10)</f>
        <v>5.8874999999999997E-2</v>
      </c>
    </row>
    <row r="17" spans="1:7" x14ac:dyDescent="0.2">
      <c r="A17" s="34" t="s">
        <v>6</v>
      </c>
      <c r="B17" s="34"/>
      <c r="C17" s="4">
        <f>STDEV(C7:C10)</f>
        <v>2.0900877174574919E-2</v>
      </c>
      <c r="D17" s="4">
        <f>STDEV(D7:D10)</f>
        <v>2.2759979496182917E-2</v>
      </c>
      <c r="E17" s="4">
        <f>STDEV(E7:E10)</f>
        <v>9.3498663092046602E-3</v>
      </c>
      <c r="F17" s="4">
        <f>STDEV(F7:F10)</f>
        <v>1.2331362455138521E-2</v>
      </c>
      <c r="G17" s="4">
        <f>STDEV(G7:G10)</f>
        <v>5.3792037824694225E-3</v>
      </c>
    </row>
    <row r="18" spans="1:7" x14ac:dyDescent="0.2">
      <c r="A18" s="21" t="s">
        <v>7</v>
      </c>
      <c r="B18" s="22"/>
      <c r="C18" s="4">
        <f t="shared" ref="C18:G18" si="4">1.96*(C17)/SQRT(4)</f>
        <v>2.0482859631083421E-2</v>
      </c>
      <c r="D18" s="4">
        <f t="shared" si="4"/>
        <v>2.2304779906259259E-2</v>
      </c>
      <c r="E18" s="4">
        <f t="shared" si="4"/>
        <v>9.1628689830205671E-3</v>
      </c>
      <c r="F18" s="4">
        <f t="shared" si="4"/>
        <v>1.208473520603575E-2</v>
      </c>
      <c r="G18" s="4">
        <f t="shared" si="4"/>
        <v>5.2716197068200339E-3</v>
      </c>
    </row>
    <row r="19" spans="1:7" x14ac:dyDescent="0.2">
      <c r="A19" s="21" t="s">
        <v>8</v>
      </c>
      <c r="B19" s="22"/>
      <c r="C19" s="4">
        <f>((C17/C16))</f>
        <v>0.49645789013242086</v>
      </c>
      <c r="D19" s="4">
        <f t="shared" ref="D19:G19" si="5">((D17/D16))</f>
        <v>0.56828912599707659</v>
      </c>
      <c r="E19" s="4">
        <f t="shared" si="5"/>
        <v>0.30756139175015335</v>
      </c>
      <c r="F19" s="4">
        <f t="shared" si="5"/>
        <v>0.61733979750380585</v>
      </c>
      <c r="G19" s="4">
        <f t="shared" si="5"/>
        <v>9.1366518598206756E-2</v>
      </c>
    </row>
    <row r="20" spans="1:7" x14ac:dyDescent="0.2">
      <c r="A20" s="21" t="s">
        <v>16</v>
      </c>
      <c r="B20" s="22"/>
      <c r="C20" s="12">
        <f>((C17/C16)*100)</f>
        <v>49.645789013242087</v>
      </c>
      <c r="D20" s="12">
        <f>((D17/D16)*100)</f>
        <v>56.828912599707657</v>
      </c>
      <c r="E20" s="14">
        <f>((E17/E16)*100)</f>
        <v>30.756139175015335</v>
      </c>
      <c r="F20" s="12">
        <f>((F17/F16)*100)</f>
        <v>61.733979750380584</v>
      </c>
      <c r="G20" s="4">
        <f>((G17/G16)*100)</f>
        <v>9.1366518598206756</v>
      </c>
    </row>
    <row r="21" spans="1:7" x14ac:dyDescent="0.2">
      <c r="A21" s="29" t="s">
        <v>10</v>
      </c>
      <c r="B21" s="35">
        <f>B2</f>
        <v>43495</v>
      </c>
      <c r="C21" s="10">
        <f t="shared" ref="C21:G28" si="6">((1000*C3)/40)</f>
        <v>1.2349999999999999</v>
      </c>
      <c r="D21" s="10">
        <f t="shared" si="6"/>
        <v>7.4625000000000004</v>
      </c>
      <c r="E21" s="10">
        <f t="shared" si="6"/>
        <v>11.2125</v>
      </c>
      <c r="F21" s="10">
        <f t="shared" si="6"/>
        <v>10.605</v>
      </c>
      <c r="G21" s="10">
        <f t="shared" si="6"/>
        <v>11.7675</v>
      </c>
    </row>
    <row r="22" spans="1:7" x14ac:dyDescent="0.2">
      <c r="A22" s="29"/>
      <c r="B22" s="35"/>
      <c r="C22" s="10">
        <f t="shared" si="6"/>
        <v>1.1225000000000001</v>
      </c>
      <c r="D22" s="10">
        <f t="shared" si="6"/>
        <v>7.1624999999999996</v>
      </c>
      <c r="E22" s="10">
        <f t="shared" si="6"/>
        <v>11.415000000000001</v>
      </c>
      <c r="F22" s="10">
        <f t="shared" si="6"/>
        <v>11.137499999999999</v>
      </c>
      <c r="G22" s="10">
        <f t="shared" si="6"/>
        <v>10.5425</v>
      </c>
    </row>
    <row r="23" spans="1:7" x14ac:dyDescent="0.2">
      <c r="A23" s="29"/>
      <c r="B23" s="35"/>
      <c r="C23" s="10">
        <f t="shared" si="6"/>
        <v>1.27</v>
      </c>
      <c r="D23" s="10">
        <f t="shared" si="6"/>
        <v>7.0449999999999999</v>
      </c>
      <c r="E23" s="10">
        <f t="shared" si="6"/>
        <v>11.84</v>
      </c>
      <c r="F23" s="10">
        <f t="shared" si="6"/>
        <v>11.4925</v>
      </c>
      <c r="G23" s="10">
        <f t="shared" si="6"/>
        <v>11.904999999999999</v>
      </c>
    </row>
    <row r="24" spans="1:7" x14ac:dyDescent="0.2">
      <c r="A24" s="29"/>
      <c r="B24" s="35"/>
      <c r="C24" s="10">
        <f t="shared" si="6"/>
        <v>1.1875</v>
      </c>
      <c r="D24" s="16">
        <f t="shared" si="6"/>
        <v>-0.06</v>
      </c>
      <c r="E24" s="17">
        <f t="shared" si="6"/>
        <v>15.862500000000001</v>
      </c>
      <c r="F24" s="10">
        <f t="shared" si="6"/>
        <v>12.032500000000001</v>
      </c>
      <c r="G24" s="10">
        <f t="shared" si="6"/>
        <v>11.4175</v>
      </c>
    </row>
    <row r="25" spans="1:7" x14ac:dyDescent="0.2">
      <c r="A25" s="29" t="s">
        <v>11</v>
      </c>
      <c r="B25" s="35"/>
      <c r="C25" s="16">
        <f t="shared" si="6"/>
        <v>0.34749999999999998</v>
      </c>
      <c r="D25" s="16">
        <f t="shared" si="6"/>
        <v>0.26500000000000001</v>
      </c>
      <c r="E25" s="16">
        <f t="shared" si="6"/>
        <v>0.41500000000000004</v>
      </c>
      <c r="F25" s="17">
        <f t="shared" si="6"/>
        <v>0.36249999999999999</v>
      </c>
      <c r="G25" s="10">
        <f t="shared" si="6"/>
        <v>1.5775000000000001</v>
      </c>
    </row>
    <row r="26" spans="1:7" x14ac:dyDescent="0.2">
      <c r="A26" s="29"/>
      <c r="B26" s="35"/>
      <c r="C26" s="10">
        <f t="shared" si="6"/>
        <v>1.4350000000000001</v>
      </c>
      <c r="D26" s="10">
        <f t="shared" si="6"/>
        <v>0.99749999999999994</v>
      </c>
      <c r="E26" s="10">
        <f t="shared" si="6"/>
        <v>0.89250000000000007</v>
      </c>
      <c r="F26" s="17">
        <f t="shared" si="6"/>
        <v>0.3075</v>
      </c>
      <c r="G26" s="10">
        <f t="shared" si="6"/>
        <v>1.2775000000000001</v>
      </c>
    </row>
    <row r="27" spans="1:7" x14ac:dyDescent="0.2">
      <c r="A27" s="29"/>
      <c r="B27" s="35"/>
      <c r="C27" s="10">
        <f t="shared" si="6"/>
        <v>0.96500000000000008</v>
      </c>
      <c r="D27" s="10">
        <f t="shared" si="6"/>
        <v>1.0925</v>
      </c>
      <c r="E27" s="10">
        <f t="shared" si="6"/>
        <v>0.81750000000000012</v>
      </c>
      <c r="F27" s="17">
        <f t="shared" si="6"/>
        <v>0.36749999999999999</v>
      </c>
      <c r="G27" s="10">
        <f t="shared" si="6"/>
        <v>1.5425</v>
      </c>
    </row>
    <row r="28" spans="1:7" x14ac:dyDescent="0.2">
      <c r="A28" s="29"/>
      <c r="B28" s="35"/>
      <c r="C28" s="10">
        <f t="shared" si="6"/>
        <v>1.4624999999999999</v>
      </c>
      <c r="D28" s="10">
        <f t="shared" si="6"/>
        <v>1.65</v>
      </c>
      <c r="E28" s="10">
        <f t="shared" si="6"/>
        <v>0.91500000000000004</v>
      </c>
      <c r="F28" s="10">
        <f t="shared" si="6"/>
        <v>0.96</v>
      </c>
      <c r="G28" s="10">
        <f t="shared" si="6"/>
        <v>1.49</v>
      </c>
    </row>
    <row r="29" spans="1:7" x14ac:dyDescent="0.2">
      <c r="A29" s="30" t="s">
        <v>12</v>
      </c>
      <c r="B29" s="30"/>
      <c r="C29" s="3">
        <f t="shared" ref="C29:G29" si="7">AVERAGE(C21:C24)</f>
        <v>1.2037499999999999</v>
      </c>
      <c r="D29" s="3">
        <f t="shared" si="7"/>
        <v>5.4025000000000007</v>
      </c>
      <c r="E29" s="3">
        <f t="shared" si="7"/>
        <v>12.5825</v>
      </c>
      <c r="F29" s="3">
        <f t="shared" si="7"/>
        <v>11.316875</v>
      </c>
      <c r="G29" s="3">
        <f t="shared" si="7"/>
        <v>11.408125000000002</v>
      </c>
    </row>
    <row r="30" spans="1:7" x14ac:dyDescent="0.2">
      <c r="A30" s="34" t="s">
        <v>6</v>
      </c>
      <c r="B30" s="34"/>
      <c r="C30" s="4">
        <f t="shared" ref="C30:G30" si="8">STDEV(C21:C24)</f>
        <v>6.3852042514968371E-2</v>
      </c>
      <c r="D30" s="4">
        <f t="shared" si="8"/>
        <v>3.6459069516376839</v>
      </c>
      <c r="E30" s="4">
        <f t="shared" si="8"/>
        <v>2.2022460125971444</v>
      </c>
      <c r="F30" s="4">
        <f t="shared" si="8"/>
        <v>0.6005288467953338</v>
      </c>
      <c r="G30" s="4">
        <f t="shared" si="8"/>
        <v>0.6124893706560679</v>
      </c>
    </row>
    <row r="31" spans="1:7" x14ac:dyDescent="0.2">
      <c r="A31" s="21" t="s">
        <v>7</v>
      </c>
      <c r="B31" s="22"/>
      <c r="C31" s="4">
        <f t="shared" ref="C31:G31" si="9">1.96*(C30)/SQRT(4)</f>
        <v>6.2575001664669005E-2</v>
      </c>
      <c r="D31" s="4">
        <f t="shared" si="9"/>
        <v>3.5729888126049301</v>
      </c>
      <c r="E31" s="4">
        <f t="shared" si="9"/>
        <v>2.1582010923452013</v>
      </c>
      <c r="F31" s="4">
        <f t="shared" si="9"/>
        <v>0.58851826985942712</v>
      </c>
      <c r="G31" s="4">
        <f t="shared" si="9"/>
        <v>0.60023958324294657</v>
      </c>
    </row>
    <row r="32" spans="1:7" x14ac:dyDescent="0.2">
      <c r="A32" s="21" t="s">
        <v>8</v>
      </c>
      <c r="B32" s="22"/>
      <c r="C32" s="4">
        <f>((C30/C29))</f>
        <v>5.304427207889377E-2</v>
      </c>
      <c r="D32" s="4">
        <f t="shared" ref="D32:G32" si="10">((D30/D29))</f>
        <v>0.67485552089545275</v>
      </c>
      <c r="E32" s="4">
        <f t="shared" si="10"/>
        <v>0.17502451918117579</v>
      </c>
      <c r="F32" s="4">
        <f t="shared" si="10"/>
        <v>5.3064900583892093E-2</v>
      </c>
      <c r="G32" s="4">
        <f t="shared" si="10"/>
        <v>5.3688872681187119E-2</v>
      </c>
    </row>
    <row r="33" spans="1:7" x14ac:dyDescent="0.2">
      <c r="A33" s="21" t="s">
        <v>16</v>
      </c>
      <c r="B33" s="22"/>
      <c r="C33" s="4">
        <f>((C30/C29)*100)</f>
        <v>5.3044272078893773</v>
      </c>
      <c r="D33" s="12">
        <f t="shared" ref="D33:G33" si="11">((D30/D29)*100)</f>
        <v>67.48555208954528</v>
      </c>
      <c r="E33" s="4">
        <f t="shared" si="11"/>
        <v>17.502451918117579</v>
      </c>
      <c r="F33" s="4">
        <f t="shared" si="11"/>
        <v>5.3064900583892092</v>
      </c>
      <c r="G33" s="4">
        <f t="shared" si="11"/>
        <v>5.3688872681187121</v>
      </c>
    </row>
    <row r="34" spans="1:7" x14ac:dyDescent="0.2">
      <c r="A34" s="30" t="s">
        <v>13</v>
      </c>
      <c r="B34" s="30"/>
      <c r="C34" s="3">
        <f t="shared" ref="C34:G34" si="12">AVERAGE(C25:C28)</f>
        <v>1.0525</v>
      </c>
      <c r="D34" s="3">
        <f t="shared" si="12"/>
        <v>1.00125</v>
      </c>
      <c r="E34" s="3">
        <f t="shared" si="12"/>
        <v>0.76</v>
      </c>
      <c r="F34" s="3">
        <f t="shared" si="12"/>
        <v>0.49937499999999996</v>
      </c>
      <c r="G34" s="3">
        <f t="shared" si="12"/>
        <v>1.4718750000000003</v>
      </c>
    </row>
    <row r="35" spans="1:7" x14ac:dyDescent="0.2">
      <c r="A35" s="34" t="s">
        <v>6</v>
      </c>
      <c r="B35" s="34"/>
      <c r="C35" s="4">
        <f t="shared" ref="C35:G35" si="13">STDEV(C25:C28)</f>
        <v>0.52252192936437292</v>
      </c>
      <c r="D35" s="4">
        <f t="shared" si="13"/>
        <v>0.56899948740457273</v>
      </c>
      <c r="E35" s="4">
        <f t="shared" si="13"/>
        <v>0.23374665773011624</v>
      </c>
      <c r="F35" s="4">
        <f t="shared" si="13"/>
        <v>0.30828406137846309</v>
      </c>
      <c r="G35" s="4">
        <f t="shared" si="13"/>
        <v>0.13448009456173554</v>
      </c>
    </row>
    <row r="36" spans="1:7" x14ac:dyDescent="0.2">
      <c r="A36" s="21" t="s">
        <v>7</v>
      </c>
      <c r="B36" s="22"/>
      <c r="C36" s="4">
        <f t="shared" ref="C36:G36" si="14">1.96*(C35)/SQRT(4)</f>
        <v>0.51207149077708547</v>
      </c>
      <c r="D36" s="4">
        <f t="shared" si="14"/>
        <v>0.55761949765648122</v>
      </c>
      <c r="E36" s="4">
        <f t="shared" si="14"/>
        <v>0.22907172457551392</v>
      </c>
      <c r="F36" s="4">
        <f t="shared" si="14"/>
        <v>0.30211838015089382</v>
      </c>
      <c r="G36" s="4">
        <f t="shared" si="14"/>
        <v>0.13179049267050083</v>
      </c>
    </row>
    <row r="37" spans="1:7" x14ac:dyDescent="0.2">
      <c r="A37" s="21" t="s">
        <v>8</v>
      </c>
      <c r="B37" s="22"/>
      <c r="C37" s="4">
        <f>((C35/C34))</f>
        <v>0.49645789013242081</v>
      </c>
      <c r="D37" s="4">
        <f t="shared" ref="D37:G37" si="15">((D35/D34))</f>
        <v>0.56828912599707637</v>
      </c>
      <c r="E37" s="4">
        <f t="shared" si="15"/>
        <v>0.30756139175015296</v>
      </c>
      <c r="F37" s="4">
        <f t="shared" si="15"/>
        <v>0.61733979750380596</v>
      </c>
      <c r="G37" s="4">
        <f t="shared" si="15"/>
        <v>9.1366518598206714E-2</v>
      </c>
    </row>
    <row r="38" spans="1:7" x14ac:dyDescent="0.2">
      <c r="A38" s="21" t="s">
        <v>16</v>
      </c>
      <c r="B38" s="22"/>
      <c r="C38" s="12">
        <f>((C35/C34)*100)</f>
        <v>49.64578901324208</v>
      </c>
      <c r="D38" s="12">
        <f t="shared" ref="D38:G38" si="16">((D35/D34)*100)</f>
        <v>56.828912599707635</v>
      </c>
      <c r="E38" s="14">
        <f t="shared" si="16"/>
        <v>30.756139175015296</v>
      </c>
      <c r="F38" s="12">
        <f t="shared" si="16"/>
        <v>61.733979750380598</v>
      </c>
      <c r="G38" s="4">
        <f t="shared" si="16"/>
        <v>9.1366518598206721</v>
      </c>
    </row>
    <row r="39" spans="1:7" x14ac:dyDescent="0.2">
      <c r="A39" s="31" t="s">
        <v>14</v>
      </c>
      <c r="B39" s="26">
        <f>B2</f>
        <v>43495</v>
      </c>
      <c r="C39" s="20">
        <f t="shared" ref="C39:G42" si="17">(C21/C25)</f>
        <v>3.5539568345323742</v>
      </c>
      <c r="D39" s="20">
        <f t="shared" si="17"/>
        <v>28.160377358490567</v>
      </c>
      <c r="E39" s="20">
        <f t="shared" si="17"/>
        <v>27.018072289156624</v>
      </c>
      <c r="F39" s="20">
        <f t="shared" si="17"/>
        <v>29.255172413793105</v>
      </c>
      <c r="G39" s="11">
        <f t="shared" si="17"/>
        <v>7.4595879556259899</v>
      </c>
    </row>
    <row r="40" spans="1:7" x14ac:dyDescent="0.2">
      <c r="A40" s="32"/>
      <c r="B40" s="27"/>
      <c r="C40" s="11">
        <f t="shared" si="17"/>
        <v>0.78222996515679444</v>
      </c>
      <c r="D40" s="11">
        <f t="shared" si="17"/>
        <v>7.1804511278195493</v>
      </c>
      <c r="E40" s="11">
        <f t="shared" si="17"/>
        <v>12.789915966386555</v>
      </c>
      <c r="F40" s="20">
        <f t="shared" si="17"/>
        <v>36.219512195121951</v>
      </c>
      <c r="G40" s="11">
        <f t="shared" si="17"/>
        <v>8.2524461839530332</v>
      </c>
    </row>
    <row r="41" spans="1:7" x14ac:dyDescent="0.2">
      <c r="A41" s="32"/>
      <c r="B41" s="27"/>
      <c r="C41" s="11">
        <f t="shared" si="17"/>
        <v>1.3160621761658031</v>
      </c>
      <c r="D41" s="11">
        <f t="shared" si="17"/>
        <v>6.4485125858123569</v>
      </c>
      <c r="E41" s="11">
        <f t="shared" si="17"/>
        <v>14.483180428134554</v>
      </c>
      <c r="F41" s="20">
        <f t="shared" si="17"/>
        <v>31.272108843537413</v>
      </c>
      <c r="G41" s="11">
        <f t="shared" si="17"/>
        <v>7.7179902755267422</v>
      </c>
    </row>
    <row r="42" spans="1:7" x14ac:dyDescent="0.2">
      <c r="A42" s="33"/>
      <c r="B42" s="28"/>
      <c r="C42" s="11">
        <f t="shared" si="17"/>
        <v>0.81196581196581197</v>
      </c>
      <c r="D42" s="16">
        <f t="shared" si="17"/>
        <v>-3.6363636363636362E-2</v>
      </c>
      <c r="E42" s="11">
        <f t="shared" si="17"/>
        <v>17.33606557377049</v>
      </c>
      <c r="F42" s="11">
        <f t="shared" si="17"/>
        <v>12.533854166666668</v>
      </c>
      <c r="G42" s="11">
        <f t="shared" si="17"/>
        <v>7.6627516778523495</v>
      </c>
    </row>
    <row r="43" spans="1:7" x14ac:dyDescent="0.2">
      <c r="A43" s="30" t="s">
        <v>14</v>
      </c>
      <c r="B43" s="30"/>
      <c r="C43" s="5">
        <f>AVERAGE(C39:C42)</f>
        <v>1.616053696955196</v>
      </c>
      <c r="D43" s="5">
        <f>AVERAGE(D39:D42)</f>
        <v>10.438244358939709</v>
      </c>
      <c r="E43" s="5">
        <f>AVERAGE(E39:E42)</f>
        <v>17.906808564362056</v>
      </c>
      <c r="F43" s="5">
        <f>AVERAGE(F39:F42)</f>
        <v>27.320161904779784</v>
      </c>
      <c r="G43" s="5">
        <f>AVERAGE(G39:G42)</f>
        <v>7.7731940232395287</v>
      </c>
    </row>
    <row r="44" spans="1:7" x14ac:dyDescent="0.2">
      <c r="A44" s="21" t="s">
        <v>6</v>
      </c>
      <c r="B44" s="22"/>
      <c r="C44" s="6">
        <f>STDEV(C39:C42)</f>
        <v>1.3149502938227891</v>
      </c>
      <c r="D44" s="6">
        <f>STDEV(D39:D42)</f>
        <v>12.251837781427955</v>
      </c>
      <c r="E44" s="6">
        <f>STDEV(E39:E42)</f>
        <v>6.3572712620655105</v>
      </c>
      <c r="F44" s="6">
        <f>STDEV(F39:F42)</f>
        <v>10.282598283720983</v>
      </c>
      <c r="G44" s="6">
        <f>STDEV(G39:G42)</f>
        <v>0.33826831786258482</v>
      </c>
    </row>
    <row r="45" spans="1:7" x14ac:dyDescent="0.2">
      <c r="A45" s="21" t="s">
        <v>7</v>
      </c>
      <c r="B45" s="22"/>
      <c r="C45" s="6">
        <f t="shared" ref="C45:G45" si="18">1.96*(C44)/SQRT(4)</f>
        <v>1.2886512879463332</v>
      </c>
      <c r="D45" s="6">
        <f t="shared" si="18"/>
        <v>12.006801025799396</v>
      </c>
      <c r="E45" s="6">
        <f t="shared" si="18"/>
        <v>6.2301258368242003</v>
      </c>
      <c r="F45" s="6">
        <f t="shared" si="18"/>
        <v>10.076946318046563</v>
      </c>
      <c r="G45" s="6">
        <f t="shared" si="18"/>
        <v>0.3315029515053331</v>
      </c>
    </row>
    <row r="46" spans="1:7" x14ac:dyDescent="0.2">
      <c r="A46" s="21" t="s">
        <v>8</v>
      </c>
      <c r="B46" s="22"/>
      <c r="C46" s="6">
        <f>((C44/C43))</f>
        <v>0.81367982778065151</v>
      </c>
      <c r="D46" s="6">
        <f t="shared" ref="D46:G46" si="19">((D44/D43))</f>
        <v>1.1737450628787987</v>
      </c>
      <c r="E46" s="6">
        <f t="shared" si="19"/>
        <v>0.35501978139855062</v>
      </c>
      <c r="F46" s="6">
        <f t="shared" si="19"/>
        <v>0.37637398781015263</v>
      </c>
      <c r="G46" s="6">
        <f t="shared" si="19"/>
        <v>4.3517287340475948E-2</v>
      </c>
    </row>
    <row r="47" spans="1:7" x14ac:dyDescent="0.2">
      <c r="A47" s="21" t="s">
        <v>16</v>
      </c>
      <c r="B47" s="22"/>
      <c r="C47" s="19">
        <f>((C44/C43)*100)</f>
        <v>81.367982778065155</v>
      </c>
      <c r="D47" s="19">
        <f t="shared" ref="D47:G47" si="20">((D44/D43)*100)</f>
        <v>117.37450628787987</v>
      </c>
      <c r="E47" s="18">
        <f t="shared" si="20"/>
        <v>35.501978139855062</v>
      </c>
      <c r="F47" s="18">
        <f t="shared" si="20"/>
        <v>37.637398781015264</v>
      </c>
      <c r="G47" s="6">
        <f t="shared" si="20"/>
        <v>4.3517287340475947</v>
      </c>
    </row>
    <row r="48" spans="1:7" x14ac:dyDescent="0.2">
      <c r="A48" s="31" t="s">
        <v>15</v>
      </c>
      <c r="B48" s="26">
        <f>B2</f>
        <v>43495</v>
      </c>
      <c r="C48" s="11">
        <f t="shared" ref="C48:G51" si="21">(C39/$C$43)</f>
        <v>2.1991576401380586</v>
      </c>
      <c r="D48" s="11">
        <f t="shared" si="21"/>
        <v>17.425397071611844</v>
      </c>
      <c r="E48" s="11">
        <f t="shared" si="21"/>
        <v>16.71854861014911</v>
      </c>
      <c r="F48" s="11">
        <f t="shared" si="21"/>
        <v>18.102846748788561</v>
      </c>
      <c r="G48" s="11">
        <f t="shared" si="21"/>
        <v>4.6159282761956408</v>
      </c>
    </row>
    <row r="49" spans="1:7" x14ac:dyDescent="0.2">
      <c r="A49" s="32"/>
      <c r="B49" s="27">
        <v>41235</v>
      </c>
      <c r="C49" s="11">
        <f t="shared" si="21"/>
        <v>0.48403711252329834</v>
      </c>
      <c r="D49" s="11">
        <f t="shared" si="21"/>
        <v>4.4432008301136436</v>
      </c>
      <c r="E49" s="11">
        <f t="shared" si="21"/>
        <v>7.9142889809193928</v>
      </c>
      <c r="F49" s="11">
        <f t="shared" si="21"/>
        <v>22.412319753584345</v>
      </c>
      <c r="G49" s="11">
        <f t="shared" si="21"/>
        <v>5.1065420657131959</v>
      </c>
    </row>
    <row r="50" spans="1:7" x14ac:dyDescent="0.2">
      <c r="A50" s="32"/>
      <c r="B50" s="27">
        <v>41235</v>
      </c>
      <c r="C50" s="11">
        <f t="shared" si="21"/>
        <v>0.81436785092314301</v>
      </c>
      <c r="D50" s="11">
        <f t="shared" si="21"/>
        <v>3.9902836136955031</v>
      </c>
      <c r="E50" s="11">
        <f t="shared" si="21"/>
        <v>8.9620663319679856</v>
      </c>
      <c r="F50" s="11">
        <f t="shared" si="21"/>
        <v>19.350909504094538</v>
      </c>
      <c r="G50" s="11">
        <f t="shared" si="21"/>
        <v>4.7758253887653579</v>
      </c>
    </row>
    <row r="51" spans="1:7" x14ac:dyDescent="0.2">
      <c r="A51" s="33"/>
      <c r="B51" s="28">
        <v>41235</v>
      </c>
      <c r="C51" s="11">
        <f t="shared" si="21"/>
        <v>0.50243739641549989</v>
      </c>
      <c r="D51" s="11">
        <f t="shared" si="21"/>
        <v>-2.2501502538033871E-2</v>
      </c>
      <c r="E51" s="11">
        <f t="shared" si="21"/>
        <v>10.727406896462254</v>
      </c>
      <c r="F51" s="11">
        <f t="shared" si="21"/>
        <v>7.7558401619214026</v>
      </c>
      <c r="G51" s="11">
        <f t="shared" si="21"/>
        <v>4.7416442240067438</v>
      </c>
    </row>
    <row r="52" spans="1:7" x14ac:dyDescent="0.2">
      <c r="A52" s="30" t="s">
        <v>15</v>
      </c>
      <c r="B52" s="30"/>
      <c r="C52" s="5">
        <f>AVERAGE(C48:C51)</f>
        <v>1</v>
      </c>
      <c r="D52" s="5">
        <f>AVERAGE(D48:D51)</f>
        <v>6.4590950032207388</v>
      </c>
      <c r="E52" s="5">
        <f>AVERAGE(E48:E51)</f>
        <v>11.080577704874685</v>
      </c>
      <c r="F52" s="5">
        <f>AVERAGE(F48:F51)</f>
        <v>16.905479042097213</v>
      </c>
      <c r="G52" s="5">
        <f>AVERAGE(G48:G51)</f>
        <v>4.8099849886702346</v>
      </c>
    </row>
    <row r="53" spans="1:7" x14ac:dyDescent="0.2">
      <c r="A53" s="21" t="s">
        <v>6</v>
      </c>
      <c r="B53" s="22"/>
      <c r="C53" s="6">
        <f>STDEV(C48:C51)</f>
        <v>0.81367982778065162</v>
      </c>
      <c r="D53" s="6">
        <f>STDEV(D48:D51)</f>
        <v>7.581330870695461</v>
      </c>
      <c r="E53" s="6">
        <f>STDEV(E48:E51)</f>
        <v>3.9338242745542633</v>
      </c>
      <c r="F53" s="6">
        <f>STDEV(F48:F51)</f>
        <v>6.3627825629150827</v>
      </c>
      <c r="G53" s="6">
        <f>STDEV(G48:G51)</f>
        <v>0.20931749885533854</v>
      </c>
    </row>
    <row r="54" spans="1:7" x14ac:dyDescent="0.2">
      <c r="A54" s="21" t="s">
        <v>7</v>
      </c>
      <c r="B54" s="22"/>
      <c r="C54" s="6">
        <f t="shared" ref="C54:G54" si="22">1.96*(C53)/SQRT(4)</f>
        <v>0.79740623122503862</v>
      </c>
      <c r="D54" s="6">
        <f t="shared" si="22"/>
        <v>7.4297042532815514</v>
      </c>
      <c r="E54" s="6">
        <f t="shared" si="22"/>
        <v>3.855147789063178</v>
      </c>
      <c r="F54" s="6">
        <f t="shared" si="22"/>
        <v>6.2355269116567813</v>
      </c>
      <c r="G54" s="6">
        <f t="shared" si="22"/>
        <v>0.20513114887823178</v>
      </c>
    </row>
    <row r="55" spans="1:7" x14ac:dyDescent="0.2">
      <c r="A55" s="21" t="s">
        <v>8</v>
      </c>
      <c r="B55" s="22"/>
      <c r="C55" s="6">
        <f>((C53/C52))</f>
        <v>0.81367982778065162</v>
      </c>
      <c r="D55" s="6">
        <f t="shared" ref="D55:G55" si="23">((D53/D52))</f>
        <v>1.1737450628787987</v>
      </c>
      <c r="E55" s="6">
        <f t="shared" si="23"/>
        <v>0.3550197813985505</v>
      </c>
      <c r="F55" s="6">
        <f t="shared" si="23"/>
        <v>0.37637398781015236</v>
      </c>
      <c r="G55" s="6">
        <f t="shared" si="23"/>
        <v>4.3517287340475948E-2</v>
      </c>
    </row>
    <row r="56" spans="1:7" x14ac:dyDescent="0.2">
      <c r="A56" s="21" t="s">
        <v>16</v>
      </c>
      <c r="B56" s="22"/>
      <c r="C56" s="19">
        <f>((C53/C52)*100)</f>
        <v>81.367982778065169</v>
      </c>
      <c r="D56" s="19">
        <f t="shared" ref="D56:G56" si="24">((D53/D52)*100)</f>
        <v>117.37450628787987</v>
      </c>
      <c r="E56" s="18">
        <f t="shared" si="24"/>
        <v>35.501978139855048</v>
      </c>
      <c r="F56" s="18">
        <f t="shared" si="24"/>
        <v>37.637398781015236</v>
      </c>
      <c r="G56" s="6">
        <f t="shared" si="24"/>
        <v>4.3517287340475947</v>
      </c>
    </row>
  </sheetData>
  <mergeCells count="42">
    <mergeCell ref="A19:B19"/>
    <mergeCell ref="A56:B56"/>
    <mergeCell ref="A39:A42"/>
    <mergeCell ref="B39:B42"/>
    <mergeCell ref="A43:B43"/>
    <mergeCell ref="A44:B44"/>
    <mergeCell ref="A45:B45"/>
    <mergeCell ref="A47:B47"/>
    <mergeCell ref="A55:B55"/>
    <mergeCell ref="A48:A51"/>
    <mergeCell ref="B48:B51"/>
    <mergeCell ref="A52:B52"/>
    <mergeCell ref="A53:B53"/>
    <mergeCell ref="A54:B54"/>
    <mergeCell ref="A46:B46"/>
    <mergeCell ref="A38:B38"/>
    <mergeCell ref="A20:B20"/>
    <mergeCell ref="A21:A24"/>
    <mergeCell ref="B21:B28"/>
    <mergeCell ref="A25:A28"/>
    <mergeCell ref="A29:B29"/>
    <mergeCell ref="A30:B30"/>
    <mergeCell ref="A31:B31"/>
    <mergeCell ref="A33:B33"/>
    <mergeCell ref="A34:B34"/>
    <mergeCell ref="A35:B35"/>
    <mergeCell ref="A36:B36"/>
    <mergeCell ref="A32:B32"/>
    <mergeCell ref="A37:B37"/>
    <mergeCell ref="A18:B18"/>
    <mergeCell ref="A1:B1"/>
    <mergeCell ref="D1:G1"/>
    <mergeCell ref="B2:B10"/>
    <mergeCell ref="A7:A10"/>
    <mergeCell ref="A11:B11"/>
    <mergeCell ref="A2:A6"/>
    <mergeCell ref="A14:B14"/>
    <mergeCell ref="A12:B12"/>
    <mergeCell ref="A13:B13"/>
    <mergeCell ref="A15:B15"/>
    <mergeCell ref="A16:B16"/>
    <mergeCell ref="A17:B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28-02-19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2019-05-14T14:43:09Z</dcterms:modified>
</cp:coreProperties>
</file>