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26-04-19\"/>
    </mc:Choice>
  </mc:AlternateContent>
  <xr:revisionPtr revIDLastSave="0" documentId="13_ncr:1_{4802542C-CA7B-4D43-A1FD-F14114FC993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26-04-19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2" l="1"/>
  <c r="B3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F42" i="2" s="1"/>
  <c r="E24" i="2"/>
  <c r="E42" i="2" s="1"/>
  <c r="D24" i="2"/>
  <c r="D42" i="2" s="1"/>
  <c r="C24" i="2"/>
  <c r="C42" i="2" s="1"/>
  <c r="G23" i="2"/>
  <c r="G41" i="2" s="1"/>
  <c r="F23" i="2"/>
  <c r="F41" i="2" s="1"/>
  <c r="E23" i="2"/>
  <c r="E41" i="2" s="1"/>
  <c r="D23" i="2"/>
  <c r="D41" i="2" s="1"/>
  <c r="C23" i="2"/>
  <c r="C41" i="2" s="1"/>
  <c r="G22" i="2"/>
  <c r="G40" i="2" s="1"/>
  <c r="F22" i="2"/>
  <c r="F40" i="2" s="1"/>
  <c r="E22" i="2"/>
  <c r="E40" i="2" s="1"/>
  <c r="D22" i="2"/>
  <c r="D40" i="2" s="1"/>
  <c r="C22" i="2"/>
  <c r="G21" i="2"/>
  <c r="F21" i="2"/>
  <c r="F39" i="2" s="1"/>
  <c r="E21" i="2"/>
  <c r="E39" i="2" s="1"/>
  <c r="D21" i="2"/>
  <c r="D39" i="2" s="1"/>
  <c r="C21" i="2"/>
  <c r="B21" i="2"/>
  <c r="G17" i="2"/>
  <c r="G19" i="2" s="1"/>
  <c r="F17" i="2"/>
  <c r="E17" i="2"/>
  <c r="D17" i="2"/>
  <c r="C17" i="2"/>
  <c r="G16" i="2"/>
  <c r="F16" i="2"/>
  <c r="E16" i="2"/>
  <c r="D16" i="2"/>
  <c r="C16" i="2"/>
  <c r="G12" i="2"/>
  <c r="F12" i="2"/>
  <c r="E12" i="2"/>
  <c r="E14" i="2" s="1"/>
  <c r="D12" i="2"/>
  <c r="C12" i="2"/>
  <c r="G11" i="2"/>
  <c r="G15" i="2" s="1"/>
  <c r="F11" i="2"/>
  <c r="E11" i="2"/>
  <c r="D11" i="2"/>
  <c r="C11" i="2"/>
  <c r="C15" i="2" s="1"/>
  <c r="C18" i="2" l="1"/>
  <c r="C19" i="2"/>
  <c r="D18" i="2"/>
  <c r="D19" i="2"/>
  <c r="G13" i="2"/>
  <c r="G14" i="2"/>
  <c r="E19" i="2"/>
  <c r="F13" i="2"/>
  <c r="F14" i="2"/>
  <c r="C13" i="2"/>
  <c r="C14" i="2"/>
  <c r="D13" i="2"/>
  <c r="D14" i="2"/>
  <c r="F18" i="2"/>
  <c r="F19" i="2"/>
  <c r="G42" i="2"/>
  <c r="F35" i="2"/>
  <c r="E20" i="2"/>
  <c r="C20" i="2"/>
  <c r="G20" i="2"/>
  <c r="G18" i="2"/>
  <c r="E15" i="2"/>
  <c r="C29" i="2"/>
  <c r="G29" i="2"/>
  <c r="C34" i="2"/>
  <c r="G34" i="2"/>
  <c r="F20" i="2"/>
  <c r="C30" i="2"/>
  <c r="D35" i="2"/>
  <c r="C35" i="2"/>
  <c r="G35" i="2"/>
  <c r="C39" i="2"/>
  <c r="F15" i="2"/>
  <c r="E35" i="2"/>
  <c r="G39" i="2"/>
  <c r="F43" i="2"/>
  <c r="F44" i="2"/>
  <c r="D43" i="2"/>
  <c r="D44" i="2"/>
  <c r="D46" i="2" s="1"/>
  <c r="F36" i="2"/>
  <c r="E44" i="2"/>
  <c r="E46" i="2" s="1"/>
  <c r="E43" i="2"/>
  <c r="G30" i="2"/>
  <c r="E29" i="2"/>
  <c r="E34" i="2"/>
  <c r="C40" i="2"/>
  <c r="E13" i="2"/>
  <c r="D15" i="2"/>
  <c r="E18" i="2"/>
  <c r="D20" i="2"/>
  <c r="F29" i="2"/>
  <c r="E30" i="2"/>
  <c r="E32" i="2" s="1"/>
  <c r="F34" i="2"/>
  <c r="F38" i="2" s="1"/>
  <c r="D29" i="2"/>
  <c r="D34" i="2"/>
  <c r="D38" i="2" s="1"/>
  <c r="D30" i="2"/>
  <c r="D32" i="2" s="1"/>
  <c r="F30" i="2"/>
  <c r="F32" i="2" s="1"/>
  <c r="G32" i="2" l="1"/>
  <c r="G43" i="2"/>
  <c r="G36" i="2"/>
  <c r="G37" i="2"/>
  <c r="E36" i="2"/>
  <c r="E37" i="2"/>
  <c r="C36" i="2"/>
  <c r="C38" i="2"/>
  <c r="C37" i="2"/>
  <c r="C33" i="2"/>
  <c r="C32" i="2"/>
  <c r="F46" i="2"/>
  <c r="D36" i="2"/>
  <c r="D37" i="2"/>
  <c r="F37" i="2"/>
  <c r="E38" i="2"/>
  <c r="G38" i="2"/>
  <c r="G44" i="2"/>
  <c r="C44" i="2"/>
  <c r="C31" i="2"/>
  <c r="C43" i="2"/>
  <c r="G51" i="2" s="1"/>
  <c r="F33" i="2"/>
  <c r="F31" i="2"/>
  <c r="D33" i="2"/>
  <c r="D31" i="2"/>
  <c r="D45" i="2"/>
  <c r="D47" i="2"/>
  <c r="E31" i="2"/>
  <c r="E33" i="2"/>
  <c r="G31" i="2"/>
  <c r="G33" i="2"/>
  <c r="F45" i="2"/>
  <c r="F47" i="2"/>
  <c r="E47" i="2"/>
  <c r="E45" i="2"/>
  <c r="G47" i="2" l="1"/>
  <c r="G46" i="2"/>
  <c r="C45" i="2"/>
  <c r="C47" i="2"/>
  <c r="C46" i="2"/>
  <c r="G45" i="2"/>
  <c r="F48" i="2"/>
  <c r="F52" i="2" s="1"/>
  <c r="E49" i="2"/>
  <c r="D50" i="2"/>
  <c r="G49" i="2"/>
  <c r="F50" i="2"/>
  <c r="D48" i="2"/>
  <c r="C49" i="2"/>
  <c r="E50" i="2"/>
  <c r="C51" i="2"/>
  <c r="G50" i="2"/>
  <c r="F49" i="2"/>
  <c r="D51" i="2"/>
  <c r="E51" i="2"/>
  <c r="D49" i="2"/>
  <c r="C48" i="2"/>
  <c r="E48" i="2"/>
  <c r="C50" i="2"/>
  <c r="G48" i="2"/>
  <c r="G52" i="2" s="1"/>
  <c r="F51" i="2"/>
  <c r="C53" i="2" l="1"/>
  <c r="F53" i="2"/>
  <c r="D52" i="2"/>
  <c r="E52" i="2"/>
  <c r="C52" i="2"/>
  <c r="E53" i="2"/>
  <c r="D53" i="2"/>
  <c r="G53" i="2"/>
  <c r="G55" i="2" s="1"/>
  <c r="F54" i="2"/>
  <c r="C54" i="2"/>
  <c r="D54" i="2" l="1"/>
  <c r="D55" i="2"/>
  <c r="E55" i="2"/>
  <c r="F56" i="2"/>
  <c r="F55" i="2"/>
  <c r="C56" i="2"/>
  <c r="C55" i="2"/>
  <c r="E56" i="2"/>
  <c r="E54" i="2"/>
  <c r="D56" i="2"/>
  <c r="G54" i="2"/>
  <c r="G56" i="2"/>
</calcChain>
</file>

<file path=xl/sharedStrings.xml><?xml version="1.0" encoding="utf-8"?>
<sst xmlns="http://schemas.openxmlformats.org/spreadsheetml/2006/main" count="41" uniqueCount="19">
  <si>
    <t>DATOS GENOTOXICIDAD (Radiacion UVB)</t>
  </si>
  <si>
    <t>Dosis de radiacion J/m2</t>
  </si>
  <si>
    <t>Control negativo</t>
  </si>
  <si>
    <t>Bgal</t>
  </si>
  <si>
    <t>FA</t>
  </si>
  <si>
    <t>Bgal media</t>
  </si>
  <si>
    <t>Desviación estándar</t>
  </si>
  <si>
    <t>Error estándar</t>
  </si>
  <si>
    <t>Coeficiente de Variación</t>
  </si>
  <si>
    <t>Pasa media</t>
  </si>
  <si>
    <t>U.E. Bgal</t>
  </si>
  <si>
    <t>U.E. FA</t>
  </si>
  <si>
    <t>U.E Bgal media</t>
  </si>
  <si>
    <t>U.E.Pasa media</t>
  </si>
  <si>
    <t>R</t>
  </si>
  <si>
    <t>FISOS</t>
  </si>
  <si>
    <t>Coeficiente de Variación (%)</t>
  </si>
  <si>
    <t>¿Sustrato en bk?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</si>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</sst>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3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165" fontId="1" fillId="6" borderId="3" xfId="1" applyNumberFormat="1" applyFont="1" applyFill="1" applyBorder="1" applyAlignment="1">
      <alignment horizontal="center" vertical="center"/>
    </xf>
    <xf numFmtId="164" fontId="1" fillId="7" borderId="3" xfId="1" applyNumberForma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'26-04-19'!$C$2:$G$2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'26-04-19'!$C$29:$G$29</c:f>
              <c:numCache>
                <c:formatCode>0.000</c:formatCode>
                <c:ptCount val="5"/>
                <c:pt idx="0">
                  <c:v>0.49562499999999998</c:v>
                </c:pt>
                <c:pt idx="1">
                  <c:v>4.6737500000000001</c:v>
                </c:pt>
                <c:pt idx="2">
                  <c:v>5.8100000000000005</c:v>
                </c:pt>
                <c:pt idx="3">
                  <c:v>5.3875000000000002</c:v>
                </c:pt>
                <c:pt idx="4">
                  <c:v>5.2368749999999995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EA9-B8D4-0FC5258A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'26-04-19'!$C$2:$G$2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'26-04-19'!$C$34:$G$34</c:f>
              <c:numCache>
                <c:formatCode>0.000</c:formatCode>
                <c:ptCount val="5"/>
                <c:pt idx="0">
                  <c:v>4.374999999999999E-2</c:v>
                </c:pt>
                <c:pt idx="1">
                  <c:v>-0.12937500000000002</c:v>
                </c:pt>
                <c:pt idx="2">
                  <c:v>-6.7500000000000004E-2</c:v>
                </c:pt>
                <c:pt idx="3">
                  <c:v>0.25312499999999999</c:v>
                </c:pt>
                <c:pt idx="4">
                  <c:v>-0.10875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8-4D4D-81D2-AC2BE23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'26-04-19'!$C$2:$G$2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'26-04-19'!$C$52:$G$52</c:f>
              <c:numCache>
                <c:formatCode>0.0</c:formatCode>
                <c:ptCount val="5"/>
                <c:pt idx="0">
                  <c:v>1</c:v>
                </c:pt>
                <c:pt idx="1">
                  <c:v>-40.452301231463693</c:v>
                </c:pt>
                <c:pt idx="2">
                  <c:v>154.95431499197346</c:v>
                </c:pt>
                <c:pt idx="3">
                  <c:v>25.653938045752653</c:v>
                </c:pt>
                <c:pt idx="4">
                  <c:v>9.0835986732819958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A57-A152-99AC8E8E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workbookViewId="0">
      <selection activeCell="H9" sqref="H9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8" x14ac:dyDescent="0.2">
      <c r="A1" s="16" t="s">
        <v>0</v>
      </c>
      <c r="B1" s="17"/>
      <c r="C1" s="2"/>
      <c r="D1" s="16" t="s">
        <v>1</v>
      </c>
      <c r="E1" s="18"/>
      <c r="F1" s="18"/>
      <c r="G1" s="17"/>
    </row>
    <row r="2" spans="1:8" ht="15" customHeight="1" x14ac:dyDescent="0.2">
      <c r="A2" s="24" t="s">
        <v>3</v>
      </c>
      <c r="B2" s="19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8" x14ac:dyDescent="0.2">
      <c r="A3" s="25"/>
      <c r="B3" s="20"/>
      <c r="C3" s="9">
        <v>1.6799999999999999E-2</v>
      </c>
      <c r="D3" s="9">
        <v>0.1656</v>
      </c>
      <c r="E3" s="9">
        <v>0.25990000000000002</v>
      </c>
      <c r="F3" s="9">
        <v>0.22919999999999999</v>
      </c>
      <c r="G3" s="9">
        <v>0.18559999999999999</v>
      </c>
    </row>
    <row r="4" spans="1:8" x14ac:dyDescent="0.2">
      <c r="A4" s="25"/>
      <c r="B4" s="20"/>
      <c r="C4" s="9">
        <v>2.5700000000000001E-2</v>
      </c>
      <c r="D4" s="9">
        <v>0.22239999999999999</v>
      </c>
      <c r="E4" s="9">
        <v>0.19769999999999999</v>
      </c>
      <c r="F4" s="9">
        <v>0.1845</v>
      </c>
      <c r="G4" s="9">
        <v>0.21279999999999999</v>
      </c>
    </row>
    <row r="5" spans="1:8" x14ac:dyDescent="0.2">
      <c r="A5" s="25"/>
      <c r="B5" s="20"/>
      <c r="C5" s="9">
        <v>1.67E-2</v>
      </c>
      <c r="D5" s="9">
        <v>0.18709999999999999</v>
      </c>
      <c r="E5" s="9">
        <v>0.2457</v>
      </c>
      <c r="F5" s="9">
        <v>0.2319</v>
      </c>
      <c r="G5" s="9">
        <v>0.22509999999999999</v>
      </c>
    </row>
    <row r="6" spans="1:8" x14ac:dyDescent="0.2">
      <c r="A6" s="26"/>
      <c r="B6" s="20"/>
      <c r="C6" s="9">
        <v>2.01E-2</v>
      </c>
      <c r="D6" s="9">
        <v>0.17269999999999999</v>
      </c>
      <c r="E6" s="9">
        <v>0.2263</v>
      </c>
      <c r="F6" s="9">
        <v>0.21640000000000001</v>
      </c>
      <c r="G6" s="9">
        <v>0.21440000000000001</v>
      </c>
    </row>
    <row r="7" spans="1:8" x14ac:dyDescent="0.2">
      <c r="A7" s="22" t="s">
        <v>4</v>
      </c>
      <c r="B7" s="20"/>
      <c r="C7" s="13">
        <v>1.1299999999999999E-2</v>
      </c>
      <c r="D7" s="13">
        <v>-7.1999999999999998E-3</v>
      </c>
      <c r="E7" s="13">
        <v>-7.4999999999999997E-3</v>
      </c>
      <c r="F7" s="13">
        <v>-2.2000000000000001E-3</v>
      </c>
      <c r="G7" s="13">
        <v>-8.3000000000000001E-3</v>
      </c>
      <c r="H7" s="1" t="s">
        <v>17</v>
      </c>
    </row>
    <row r="8" spans="1:8" x14ac:dyDescent="0.2">
      <c r="A8" s="22"/>
      <c r="B8" s="20"/>
      <c r="C8" s="13">
        <v>-6.7000000000000002E-3</v>
      </c>
      <c r="D8" s="13">
        <v>-7.7999999999999996E-3</v>
      </c>
      <c r="E8" s="13">
        <v>-2.0000000000000001E-4</v>
      </c>
      <c r="F8" s="13">
        <v>-6.0000000000000001E-3</v>
      </c>
      <c r="G8" s="13">
        <v>-9.2999999999999992E-3</v>
      </c>
      <c r="H8" s="1" t="s">
        <v>18</v>
      </c>
    </row>
    <row r="9" spans="1:8" x14ac:dyDescent="0.2">
      <c r="A9" s="22"/>
      <c r="B9" s="20"/>
      <c r="C9" s="13">
        <v>5.1000000000000004E-3</v>
      </c>
      <c r="D9" s="13">
        <v>-6.1999999999999998E-3</v>
      </c>
      <c r="E9" s="13">
        <v>-8.5000000000000006E-3</v>
      </c>
      <c r="F9" s="13">
        <v>-6.4000000000000003E-3</v>
      </c>
      <c r="G9" s="13">
        <v>-2.0999999999999999E-3</v>
      </c>
    </row>
    <row r="10" spans="1:8" x14ac:dyDescent="0.2">
      <c r="A10" s="22"/>
      <c r="B10" s="21"/>
      <c r="C10" s="13">
        <v>-2.7000000000000001E-3</v>
      </c>
      <c r="D10" s="13">
        <v>5.0000000000000001E-4</v>
      </c>
      <c r="E10" s="13">
        <v>5.4000000000000003E-3</v>
      </c>
      <c r="F10" s="13">
        <v>5.5100000000000003E-2</v>
      </c>
      <c r="G10" s="13">
        <v>2.3E-3</v>
      </c>
    </row>
    <row r="11" spans="1:8" x14ac:dyDescent="0.2">
      <c r="A11" s="23" t="s">
        <v>5</v>
      </c>
      <c r="B11" s="23"/>
      <c r="C11" s="3">
        <f>AVERAGE(C3:C6)</f>
        <v>1.9824999999999999E-2</v>
      </c>
      <c r="D11" s="3">
        <f t="shared" ref="D11:G11" si="0">AVERAGE(D3:D6)</f>
        <v>0.18694999999999998</v>
      </c>
      <c r="E11" s="3">
        <f t="shared" si="0"/>
        <v>0.2324</v>
      </c>
      <c r="F11" s="3">
        <f t="shared" si="0"/>
        <v>0.2155</v>
      </c>
      <c r="G11" s="3">
        <f t="shared" si="0"/>
        <v>0.20947499999999999</v>
      </c>
    </row>
    <row r="12" spans="1:8" x14ac:dyDescent="0.2">
      <c r="A12" s="27" t="s">
        <v>6</v>
      </c>
      <c r="B12" s="27"/>
      <c r="C12" s="4">
        <f t="shared" ref="C12:G12" si="1">STDEV(C3:C6)</f>
        <v>4.223249144122726E-3</v>
      </c>
      <c r="D12" s="4">
        <f t="shared" si="1"/>
        <v>2.526928306594154E-2</v>
      </c>
      <c r="E12" s="4">
        <f t="shared" si="1"/>
        <v>2.6922357499545503E-2</v>
      </c>
      <c r="F12" s="4">
        <f t="shared" si="1"/>
        <v>2.1744424572749676E-2</v>
      </c>
      <c r="G12" s="4">
        <f t="shared" si="1"/>
        <v>1.6827234868906225E-2</v>
      </c>
    </row>
    <row r="13" spans="1:8" x14ac:dyDescent="0.2">
      <c r="A13" s="14" t="s">
        <v>7</v>
      </c>
      <c r="B13" s="15"/>
      <c r="C13" s="4">
        <f t="shared" ref="C13:G13" si="2">1.96*(C12)/SQRT(4)</f>
        <v>4.1387841612402715E-3</v>
      </c>
      <c r="D13" s="4">
        <f t="shared" si="2"/>
        <v>2.476389740462271E-2</v>
      </c>
      <c r="E13" s="4">
        <f t="shared" si="2"/>
        <v>2.6383910349554594E-2</v>
      </c>
      <c r="F13" s="4">
        <f t="shared" si="2"/>
        <v>2.1309536081294683E-2</v>
      </c>
      <c r="G13" s="4">
        <f t="shared" si="2"/>
        <v>1.64906901715281E-2</v>
      </c>
    </row>
    <row r="14" spans="1:8" x14ac:dyDescent="0.2">
      <c r="A14" s="14" t="s">
        <v>8</v>
      </c>
      <c r="B14" s="15"/>
      <c r="C14" s="4">
        <f>((C12/C11))</f>
        <v>0.21302643854339098</v>
      </c>
      <c r="D14" s="4">
        <f t="shared" ref="D14:G14" si="3">((D12/D11))</f>
        <v>0.13516599660840622</v>
      </c>
      <c r="E14" s="4">
        <f t="shared" si="3"/>
        <v>0.11584491178806154</v>
      </c>
      <c r="F14" s="4">
        <f t="shared" si="3"/>
        <v>0.100902202193734</v>
      </c>
      <c r="G14" s="4">
        <f t="shared" si="3"/>
        <v>8.0330516142290129E-2</v>
      </c>
    </row>
    <row r="15" spans="1:8" x14ac:dyDescent="0.2">
      <c r="A15" s="14" t="s">
        <v>16</v>
      </c>
      <c r="B15" s="15"/>
      <c r="C15" s="4">
        <f>((C12/C11)*100)</f>
        <v>21.302643854339099</v>
      </c>
      <c r="D15" s="4">
        <f>((D12/D11)*100)</f>
        <v>13.516599660840622</v>
      </c>
      <c r="E15" s="4">
        <f>((E12/E11)*100)</f>
        <v>11.584491178806154</v>
      </c>
      <c r="F15" s="4">
        <f>((F12/F11)*100)</f>
        <v>10.0902202193734</v>
      </c>
      <c r="G15" s="4">
        <f>((G12/G11)*100)</f>
        <v>8.0330516142290129</v>
      </c>
    </row>
    <row r="16" spans="1:8" x14ac:dyDescent="0.2">
      <c r="A16" s="23" t="s">
        <v>9</v>
      </c>
      <c r="B16" s="23"/>
      <c r="C16" s="3">
        <f>AVERAGE(C7:C10)</f>
        <v>1.75E-3</v>
      </c>
      <c r="D16" s="3">
        <f>AVERAGE(D7:D10)</f>
        <v>-5.1749999999999999E-3</v>
      </c>
      <c r="E16" s="3">
        <f>AVERAGE(E7:E10)</f>
        <v>-2.6999999999999997E-3</v>
      </c>
      <c r="F16" s="3">
        <f>AVERAGE(F7:F10)</f>
        <v>1.0125E-2</v>
      </c>
      <c r="G16" s="3">
        <f>AVERAGE(G7:G10)</f>
        <v>-4.3499999999999997E-3</v>
      </c>
    </row>
    <row r="17" spans="1:7" x14ac:dyDescent="0.2">
      <c r="A17" s="27" t="s">
        <v>6</v>
      </c>
      <c r="B17" s="27"/>
      <c r="C17" s="4">
        <f>STDEV(C7:C10)</f>
        <v>8.033886564629434E-3</v>
      </c>
      <c r="D17" s="4">
        <f>STDEV(D7:D10)</f>
        <v>3.8404643816427539E-3</v>
      </c>
      <c r="E17" s="4">
        <f>STDEV(E7:E10)</f>
        <v>6.5457365259126241E-3</v>
      </c>
      <c r="F17" s="4">
        <f>STDEV(F7:F10)</f>
        <v>3.0043010834468642E-2</v>
      </c>
      <c r="G17" s="4">
        <f>STDEV(G7:G10)</f>
        <v>5.4586323073336478E-3</v>
      </c>
    </row>
    <row r="18" spans="1:7" x14ac:dyDescent="0.2">
      <c r="A18" s="14" t="s">
        <v>7</v>
      </c>
      <c r="B18" s="15"/>
      <c r="C18" s="4">
        <f t="shared" ref="C18:G18" si="4">1.96*(C17)/SQRT(4)</f>
        <v>7.8732088333368453E-3</v>
      </c>
      <c r="D18" s="4">
        <f t="shared" si="4"/>
        <v>3.7636550940098987E-3</v>
      </c>
      <c r="E18" s="4">
        <f t="shared" si="4"/>
        <v>6.4148217953943713E-3</v>
      </c>
      <c r="F18" s="4">
        <f t="shared" si="4"/>
        <v>2.9442150617779269E-2</v>
      </c>
      <c r="G18" s="4">
        <f t="shared" si="4"/>
        <v>5.3494596611869749E-3</v>
      </c>
    </row>
    <row r="19" spans="1:7" x14ac:dyDescent="0.2">
      <c r="A19" s="14" t="s">
        <v>8</v>
      </c>
      <c r="B19" s="15"/>
      <c r="C19" s="4">
        <f>((C17/C16))</f>
        <v>4.5907923226453908</v>
      </c>
      <c r="D19" s="4">
        <f t="shared" ref="D19:G19" si="5">((D17/D16))</f>
        <v>-0.74211872109038723</v>
      </c>
      <c r="E19" s="4">
        <f t="shared" si="5"/>
        <v>-2.4243468614491204</v>
      </c>
      <c r="F19" s="4">
        <f t="shared" si="5"/>
        <v>2.9672109466141867</v>
      </c>
      <c r="G19" s="4">
        <f t="shared" si="5"/>
        <v>-1.2548580016858961</v>
      </c>
    </row>
    <row r="20" spans="1:7" x14ac:dyDescent="0.2">
      <c r="A20" s="14" t="s">
        <v>16</v>
      </c>
      <c r="B20" s="15"/>
      <c r="C20" s="12">
        <f>((C17/C16)*100)</f>
        <v>459.07923226453909</v>
      </c>
      <c r="D20" s="12">
        <f>((D17/D16)*100)</f>
        <v>-74.211872109038723</v>
      </c>
      <c r="E20" s="12">
        <f>((E17/E16)*100)</f>
        <v>-242.43468614491204</v>
      </c>
      <c r="F20" s="12">
        <f>((F17/F16)*100)</f>
        <v>296.72109466141865</v>
      </c>
      <c r="G20" s="12">
        <f>((G17/G16)*100)</f>
        <v>-125.48580016858961</v>
      </c>
    </row>
    <row r="21" spans="1:7" x14ac:dyDescent="0.2">
      <c r="A21" s="22" t="s">
        <v>10</v>
      </c>
      <c r="B21" s="28">
        <f>B2</f>
        <v>43495</v>
      </c>
      <c r="C21" s="10">
        <f t="shared" ref="C21:G28" si="6">((1000*C3)/40)</f>
        <v>0.42000000000000004</v>
      </c>
      <c r="D21" s="10">
        <f t="shared" si="6"/>
        <v>4.1399999999999997</v>
      </c>
      <c r="E21" s="10">
        <f t="shared" si="6"/>
        <v>6.4975000000000005</v>
      </c>
      <c r="F21" s="10">
        <f t="shared" si="6"/>
        <v>5.7299999999999995</v>
      </c>
      <c r="G21" s="10">
        <f t="shared" si="6"/>
        <v>4.6399999999999997</v>
      </c>
    </row>
    <row r="22" spans="1:7" x14ac:dyDescent="0.2">
      <c r="A22" s="22"/>
      <c r="B22" s="28"/>
      <c r="C22" s="10">
        <f t="shared" si="6"/>
        <v>0.64249999999999996</v>
      </c>
      <c r="D22" s="10">
        <f t="shared" si="6"/>
        <v>5.56</v>
      </c>
      <c r="E22" s="10">
        <f t="shared" si="6"/>
        <v>4.9424999999999999</v>
      </c>
      <c r="F22" s="10">
        <f t="shared" si="6"/>
        <v>4.6124999999999998</v>
      </c>
      <c r="G22" s="10">
        <f t="shared" si="6"/>
        <v>5.3199999999999994</v>
      </c>
    </row>
    <row r="23" spans="1:7" x14ac:dyDescent="0.2">
      <c r="A23" s="22"/>
      <c r="B23" s="28"/>
      <c r="C23" s="10">
        <f t="shared" si="6"/>
        <v>0.41749999999999998</v>
      </c>
      <c r="D23" s="10">
        <f t="shared" si="6"/>
        <v>4.6775000000000002</v>
      </c>
      <c r="E23" s="10">
        <f t="shared" si="6"/>
        <v>6.1425000000000001</v>
      </c>
      <c r="F23" s="10">
        <f t="shared" si="6"/>
        <v>5.7975000000000003</v>
      </c>
      <c r="G23" s="10">
        <f t="shared" si="6"/>
        <v>5.6274999999999995</v>
      </c>
    </row>
    <row r="24" spans="1:7" x14ac:dyDescent="0.2">
      <c r="A24" s="22"/>
      <c r="B24" s="28"/>
      <c r="C24" s="10">
        <f t="shared" si="6"/>
        <v>0.50250000000000006</v>
      </c>
      <c r="D24" s="10">
        <f t="shared" si="6"/>
        <v>4.3174999999999999</v>
      </c>
      <c r="E24" s="10">
        <f t="shared" si="6"/>
        <v>5.6575000000000006</v>
      </c>
      <c r="F24" s="10">
        <f t="shared" si="6"/>
        <v>5.41</v>
      </c>
      <c r="G24" s="10">
        <f t="shared" si="6"/>
        <v>5.36</v>
      </c>
    </row>
    <row r="25" spans="1:7" x14ac:dyDescent="0.2">
      <c r="A25" s="22" t="s">
        <v>11</v>
      </c>
      <c r="B25" s="28"/>
      <c r="C25" s="10">
        <f t="shared" si="6"/>
        <v>0.28249999999999997</v>
      </c>
      <c r="D25" s="10">
        <f t="shared" si="6"/>
        <v>-0.18</v>
      </c>
      <c r="E25" s="10">
        <f t="shared" si="6"/>
        <v>-0.1875</v>
      </c>
      <c r="F25" s="10">
        <f t="shared" si="6"/>
        <v>-5.5000000000000007E-2</v>
      </c>
      <c r="G25" s="10">
        <f t="shared" si="6"/>
        <v>-0.20750000000000002</v>
      </c>
    </row>
    <row r="26" spans="1:7" x14ac:dyDescent="0.2">
      <c r="A26" s="22"/>
      <c r="B26" s="28"/>
      <c r="C26" s="10">
        <f t="shared" si="6"/>
        <v>-0.16750000000000001</v>
      </c>
      <c r="D26" s="10">
        <f t="shared" si="6"/>
        <v>-0.19500000000000001</v>
      </c>
      <c r="E26" s="10">
        <f t="shared" si="6"/>
        <v>-5.0000000000000001E-3</v>
      </c>
      <c r="F26" s="10">
        <f t="shared" si="6"/>
        <v>-0.15</v>
      </c>
      <c r="G26" s="10">
        <f t="shared" si="6"/>
        <v>-0.23249999999999998</v>
      </c>
    </row>
    <row r="27" spans="1:7" x14ac:dyDescent="0.2">
      <c r="A27" s="22"/>
      <c r="B27" s="28"/>
      <c r="C27" s="10">
        <f t="shared" si="6"/>
        <v>0.1275</v>
      </c>
      <c r="D27" s="10">
        <f t="shared" si="6"/>
        <v>-0.155</v>
      </c>
      <c r="E27" s="10">
        <f t="shared" si="6"/>
        <v>-0.21249999999999999</v>
      </c>
      <c r="F27" s="10">
        <f t="shared" si="6"/>
        <v>-0.16</v>
      </c>
      <c r="G27" s="10">
        <f t="shared" si="6"/>
        <v>-5.2500000000000005E-2</v>
      </c>
    </row>
    <row r="28" spans="1:7" x14ac:dyDescent="0.2">
      <c r="A28" s="22"/>
      <c r="B28" s="28"/>
      <c r="C28" s="10">
        <f t="shared" si="6"/>
        <v>-6.7500000000000004E-2</v>
      </c>
      <c r="D28" s="10">
        <f t="shared" si="6"/>
        <v>1.2500000000000001E-2</v>
      </c>
      <c r="E28" s="10">
        <f t="shared" si="6"/>
        <v>0.13500000000000001</v>
      </c>
      <c r="F28" s="10">
        <f t="shared" si="6"/>
        <v>1.3774999999999999</v>
      </c>
      <c r="G28" s="10">
        <f t="shared" si="6"/>
        <v>5.7499999999999996E-2</v>
      </c>
    </row>
    <row r="29" spans="1:7" x14ac:dyDescent="0.2">
      <c r="A29" s="23" t="s">
        <v>12</v>
      </c>
      <c r="B29" s="23"/>
      <c r="C29" s="3">
        <f t="shared" ref="C29:G29" si="7">AVERAGE(C21:C24)</f>
        <v>0.49562499999999998</v>
      </c>
      <c r="D29" s="3">
        <f t="shared" si="7"/>
        <v>4.6737500000000001</v>
      </c>
      <c r="E29" s="3">
        <f t="shared" si="7"/>
        <v>5.8100000000000005</v>
      </c>
      <c r="F29" s="3">
        <f t="shared" si="7"/>
        <v>5.3875000000000002</v>
      </c>
      <c r="G29" s="3">
        <f t="shared" si="7"/>
        <v>5.2368749999999995</v>
      </c>
    </row>
    <row r="30" spans="1:7" x14ac:dyDescent="0.2">
      <c r="A30" s="27" t="s">
        <v>6</v>
      </c>
      <c r="B30" s="27"/>
      <c r="C30" s="4">
        <f t="shared" ref="C30:G30" si="8">STDEV(C21:C24)</f>
        <v>0.10558122860306822</v>
      </c>
      <c r="D30" s="4">
        <f t="shared" si="8"/>
        <v>0.63173207664852693</v>
      </c>
      <c r="E30" s="4">
        <f t="shared" si="8"/>
        <v>0.67305893748863743</v>
      </c>
      <c r="F30" s="4">
        <f t="shared" si="8"/>
        <v>0.54361061431874202</v>
      </c>
      <c r="G30" s="4">
        <f t="shared" si="8"/>
        <v>0.4206808717226555</v>
      </c>
    </row>
    <row r="31" spans="1:7" x14ac:dyDescent="0.2">
      <c r="A31" s="14" t="s">
        <v>7</v>
      </c>
      <c r="B31" s="15"/>
      <c r="C31" s="4">
        <f t="shared" ref="C31:G31" si="9">1.96*(C30)/SQRT(4)</f>
        <v>0.10346960403100686</v>
      </c>
      <c r="D31" s="4">
        <f t="shared" si="9"/>
        <v>0.61909743511555637</v>
      </c>
      <c r="E31" s="4">
        <f t="shared" si="9"/>
        <v>0.65959775873886473</v>
      </c>
      <c r="F31" s="4">
        <f t="shared" si="9"/>
        <v>0.53273840203236722</v>
      </c>
      <c r="G31" s="4">
        <f t="shared" si="9"/>
        <v>0.41226725428820238</v>
      </c>
    </row>
    <row r="32" spans="1:7" x14ac:dyDescent="0.2">
      <c r="A32" s="14" t="s">
        <v>8</v>
      </c>
      <c r="B32" s="15"/>
      <c r="C32" s="4">
        <f>((C30/C29))</f>
        <v>0.21302643854339112</v>
      </c>
      <c r="D32" s="4">
        <f t="shared" ref="D32:G32" si="10">((D30/D29))</f>
        <v>0.13516599660840373</v>
      </c>
      <c r="E32" s="4">
        <f t="shared" si="10"/>
        <v>0.11584491178806151</v>
      </c>
      <c r="F32" s="4">
        <f t="shared" si="10"/>
        <v>0.10090220219373401</v>
      </c>
      <c r="G32" s="4">
        <f t="shared" si="10"/>
        <v>8.0330516142290115E-2</v>
      </c>
    </row>
    <row r="33" spans="1:7" x14ac:dyDescent="0.2">
      <c r="A33" s="14" t="s">
        <v>16</v>
      </c>
      <c r="B33" s="15"/>
      <c r="C33" s="4">
        <f>((C30/C29)*100)</f>
        <v>21.302643854339113</v>
      </c>
      <c r="D33" s="4">
        <f t="shared" ref="D33:G33" si="11">((D30/D29)*100)</f>
        <v>13.516599660840372</v>
      </c>
      <c r="E33" s="4">
        <f t="shared" si="11"/>
        <v>11.584491178806152</v>
      </c>
      <c r="F33" s="4">
        <f t="shared" si="11"/>
        <v>10.090220219373402</v>
      </c>
      <c r="G33" s="4">
        <f t="shared" si="11"/>
        <v>8.0330516142290112</v>
      </c>
    </row>
    <row r="34" spans="1:7" x14ac:dyDescent="0.2">
      <c r="A34" s="23" t="s">
        <v>13</v>
      </c>
      <c r="B34" s="23"/>
      <c r="C34" s="3">
        <f t="shared" ref="C34:G34" si="12">AVERAGE(C25:C28)</f>
        <v>4.374999999999999E-2</v>
      </c>
      <c r="D34" s="3">
        <f t="shared" si="12"/>
        <v>-0.12937500000000002</v>
      </c>
      <c r="E34" s="3">
        <f t="shared" si="12"/>
        <v>-6.7500000000000004E-2</v>
      </c>
      <c r="F34" s="3">
        <f t="shared" si="12"/>
        <v>0.25312499999999999</v>
      </c>
      <c r="G34" s="3">
        <f t="shared" si="12"/>
        <v>-0.10875</v>
      </c>
    </row>
    <row r="35" spans="1:7" x14ac:dyDescent="0.2">
      <c r="A35" s="27" t="s">
        <v>6</v>
      </c>
      <c r="B35" s="27"/>
      <c r="C35" s="4">
        <f t="shared" ref="C35:G35" si="13">STDEV(C25:C28)</f>
        <v>0.20084716411573583</v>
      </c>
      <c r="D35" s="4">
        <f t="shared" si="13"/>
        <v>9.601160954106884E-2</v>
      </c>
      <c r="E35" s="4">
        <f t="shared" si="13"/>
        <v>0.16364341314781558</v>
      </c>
      <c r="F35" s="4">
        <f t="shared" si="13"/>
        <v>0.75107527086171588</v>
      </c>
      <c r="G35" s="4">
        <f t="shared" si="13"/>
        <v>0.13646580768334118</v>
      </c>
    </row>
    <row r="36" spans="1:7" x14ac:dyDescent="0.2">
      <c r="A36" s="14" t="s">
        <v>7</v>
      </c>
      <c r="B36" s="15"/>
      <c r="C36" s="4">
        <f t="shared" ref="C36:G36" si="14">1.96*(C35)/SQRT(4)</f>
        <v>0.19683022083342111</v>
      </c>
      <c r="D36" s="4">
        <f t="shared" si="14"/>
        <v>9.409137735024746E-2</v>
      </c>
      <c r="E36" s="4">
        <f t="shared" si="14"/>
        <v>0.16037054488485927</v>
      </c>
      <c r="F36" s="4">
        <f t="shared" si="14"/>
        <v>0.73605376544448153</v>
      </c>
      <c r="G36" s="4">
        <f t="shared" si="14"/>
        <v>0.13373649152967435</v>
      </c>
    </row>
    <row r="37" spans="1:7" x14ac:dyDescent="0.2">
      <c r="A37" s="14" t="s">
        <v>8</v>
      </c>
      <c r="B37" s="15"/>
      <c r="C37" s="4">
        <f>((C35/C34))</f>
        <v>4.5907923226453917</v>
      </c>
      <c r="D37" s="4">
        <f t="shared" ref="D37:G37" si="15">((D35/D34))</f>
        <v>-0.74211872109038712</v>
      </c>
      <c r="E37" s="4">
        <f t="shared" si="15"/>
        <v>-2.4243468614491195</v>
      </c>
      <c r="F37" s="4">
        <f t="shared" si="15"/>
        <v>2.9672109466141863</v>
      </c>
      <c r="G37" s="4">
        <f t="shared" si="15"/>
        <v>-1.2548580016858959</v>
      </c>
    </row>
    <row r="38" spans="1:7" x14ac:dyDescent="0.2">
      <c r="A38" s="14" t="s">
        <v>16</v>
      </c>
      <c r="B38" s="15"/>
      <c r="C38" s="4">
        <f>((C35/C34)*100)</f>
        <v>459.0792322645392</v>
      </c>
      <c r="D38" s="4">
        <f t="shared" ref="D38:G38" si="16">((D35/D34)*100)</f>
        <v>-74.211872109038708</v>
      </c>
      <c r="E38" s="4">
        <f t="shared" si="16"/>
        <v>-242.43468614491195</v>
      </c>
      <c r="F38" s="4">
        <f t="shared" si="16"/>
        <v>296.72109466141865</v>
      </c>
      <c r="G38" s="4">
        <f t="shared" si="16"/>
        <v>-125.48580016858959</v>
      </c>
    </row>
    <row r="39" spans="1:7" x14ac:dyDescent="0.2">
      <c r="A39" s="24" t="s">
        <v>14</v>
      </c>
      <c r="B39" s="19">
        <f>B2</f>
        <v>43495</v>
      </c>
      <c r="C39" s="11">
        <f t="shared" ref="C39:G42" si="17">(C21/C25)</f>
        <v>1.4867256637168145</v>
      </c>
      <c r="D39" s="11">
        <f t="shared" si="17"/>
        <v>-23</v>
      </c>
      <c r="E39" s="11">
        <f t="shared" si="17"/>
        <v>-34.653333333333336</v>
      </c>
      <c r="F39" s="11">
        <f t="shared" si="17"/>
        <v>-104.18181818181816</v>
      </c>
      <c r="G39" s="11">
        <f t="shared" si="17"/>
        <v>-22.361445783132528</v>
      </c>
    </row>
    <row r="40" spans="1:7" x14ac:dyDescent="0.2">
      <c r="A40" s="25"/>
      <c r="B40" s="20"/>
      <c r="C40" s="11">
        <f t="shared" si="17"/>
        <v>-3.8358208955223878</v>
      </c>
      <c r="D40" s="11">
        <f t="shared" si="17"/>
        <v>-28.512820512820511</v>
      </c>
      <c r="E40" s="11">
        <f t="shared" si="17"/>
        <v>-988.5</v>
      </c>
      <c r="F40" s="11">
        <f t="shared" si="17"/>
        <v>-30.75</v>
      </c>
      <c r="G40" s="11">
        <f t="shared" si="17"/>
        <v>-22.881720430107524</v>
      </c>
    </row>
    <row r="41" spans="1:7" x14ac:dyDescent="0.2">
      <c r="A41" s="25"/>
      <c r="B41" s="20"/>
      <c r="C41" s="11">
        <f t="shared" si="17"/>
        <v>3.2745098039215685</v>
      </c>
      <c r="D41" s="11">
        <f t="shared" si="17"/>
        <v>-30.177419354838712</v>
      </c>
      <c r="E41" s="11">
        <f t="shared" si="17"/>
        <v>-28.905882352941177</v>
      </c>
      <c r="F41" s="11">
        <f t="shared" si="17"/>
        <v>-36.234375</v>
      </c>
      <c r="G41" s="11">
        <f t="shared" si="17"/>
        <v>-107.19047619047618</v>
      </c>
    </row>
    <row r="42" spans="1:7" x14ac:dyDescent="0.2">
      <c r="A42" s="26"/>
      <c r="B42" s="21"/>
      <c r="C42" s="11">
        <f t="shared" si="17"/>
        <v>-7.4444444444444446</v>
      </c>
      <c r="D42" s="11">
        <f t="shared" si="17"/>
        <v>345.4</v>
      </c>
      <c r="E42" s="11">
        <f t="shared" si="17"/>
        <v>41.907407407407412</v>
      </c>
      <c r="F42" s="11">
        <f t="shared" si="17"/>
        <v>3.927404718693285</v>
      </c>
      <c r="G42" s="11">
        <f t="shared" si="17"/>
        <v>93.217391304347842</v>
      </c>
    </row>
    <row r="43" spans="1:7" x14ac:dyDescent="0.2">
      <c r="A43" s="23" t="s">
        <v>14</v>
      </c>
      <c r="B43" s="23"/>
      <c r="C43" s="5">
        <f>AVERAGE(C39:C42)</f>
        <v>-1.6297574680821123</v>
      </c>
      <c r="D43" s="5">
        <f>AVERAGE(D39:D42)</f>
        <v>65.92744003308519</v>
      </c>
      <c r="E43" s="5">
        <f>AVERAGE(E39:E42)</f>
        <v>-252.53795206971677</v>
      </c>
      <c r="F43" s="5">
        <f>AVERAGE(F39:F42)</f>
        <v>-41.809697115781219</v>
      </c>
      <c r="G43" s="5">
        <f>AVERAGE(G39:G42)</f>
        <v>-14.804062774842095</v>
      </c>
    </row>
    <row r="44" spans="1:7" x14ac:dyDescent="0.2">
      <c r="A44" s="14" t="s">
        <v>6</v>
      </c>
      <c r="B44" s="15"/>
      <c r="C44" s="6">
        <f>STDEV(C39:C42)</f>
        <v>4.913980228728402</v>
      </c>
      <c r="D44" s="6">
        <f>STDEV(D39:D42)</f>
        <v>186.34028744499486</v>
      </c>
      <c r="E44" s="6">
        <f>STDEV(E39:E42)</f>
        <v>491.87505710259978</v>
      </c>
      <c r="F44" s="6">
        <f>STDEV(F39:F42)</f>
        <v>45.223758827563927</v>
      </c>
      <c r="G44" s="6">
        <f>STDEV(G39:G42)</f>
        <v>82.312912142864235</v>
      </c>
    </row>
    <row r="45" spans="1:7" x14ac:dyDescent="0.2">
      <c r="A45" s="14" t="s">
        <v>7</v>
      </c>
      <c r="B45" s="15"/>
      <c r="C45" s="6">
        <f t="shared" ref="C45:G45" si="18">1.96*(C44)/SQRT(4)</f>
        <v>4.815700624153834</v>
      </c>
      <c r="D45" s="6">
        <f t="shared" si="18"/>
        <v>182.61348169609496</v>
      </c>
      <c r="E45" s="6">
        <f t="shared" si="18"/>
        <v>482.03755596054776</v>
      </c>
      <c r="F45" s="6">
        <f t="shared" si="18"/>
        <v>44.319283651012647</v>
      </c>
      <c r="G45" s="6">
        <f t="shared" si="18"/>
        <v>80.666653900006949</v>
      </c>
    </row>
    <row r="46" spans="1:7" x14ac:dyDescent="0.2">
      <c r="A46" s="14" t="s">
        <v>8</v>
      </c>
      <c r="B46" s="15"/>
      <c r="C46" s="6">
        <f>((C44/C43))</f>
        <v>-3.0151604302885269</v>
      </c>
      <c r="D46" s="6">
        <f t="shared" ref="D46:G46" si="19">((D44/D43))</f>
        <v>2.8264450637167373</v>
      </c>
      <c r="E46" s="6">
        <f t="shared" si="19"/>
        <v>-1.9477272745397514</v>
      </c>
      <c r="F46" s="6">
        <f t="shared" si="19"/>
        <v>-1.0816571739883296</v>
      </c>
      <c r="G46" s="6">
        <f t="shared" si="19"/>
        <v>-5.5601569241347812</v>
      </c>
    </row>
    <row r="47" spans="1:7" x14ac:dyDescent="0.2">
      <c r="A47" s="14" t="s">
        <v>16</v>
      </c>
      <c r="B47" s="15"/>
      <c r="C47" s="6">
        <f>((C44/C43)*100)</f>
        <v>-301.51604302885266</v>
      </c>
      <c r="D47" s="6">
        <f t="shared" ref="D47:G47" si="20">((D44/D43)*100)</f>
        <v>282.64450637167374</v>
      </c>
      <c r="E47" s="6">
        <f t="shared" si="20"/>
        <v>-194.77272745397514</v>
      </c>
      <c r="F47" s="6">
        <f t="shared" si="20"/>
        <v>-108.16571739883297</v>
      </c>
      <c r="G47" s="6">
        <f t="shared" si="20"/>
        <v>-556.01569241347818</v>
      </c>
    </row>
    <row r="48" spans="1:7" x14ac:dyDescent="0.2">
      <c r="A48" s="24" t="s">
        <v>15</v>
      </c>
      <c r="B48" s="19">
        <f>B2</f>
        <v>43495</v>
      </c>
      <c r="C48" s="11">
        <f t="shared" ref="C48:G51" si="21">(C39/$C$43)</f>
        <v>-0.91223736834069136</v>
      </c>
      <c r="D48" s="11">
        <f t="shared" si="21"/>
        <v>14.112529287603907</v>
      </c>
      <c r="E48" s="11">
        <f t="shared" si="21"/>
        <v>21.262877459989888</v>
      </c>
      <c r="F48" s="11">
        <f t="shared" si="21"/>
        <v>63.924737405510172</v>
      </c>
      <c r="G48" s="11">
        <f t="shared" si="21"/>
        <v>13.720719935983682</v>
      </c>
    </row>
    <row r="49" spans="1:7" x14ac:dyDescent="0.2">
      <c r="A49" s="25"/>
      <c r="B49" s="20">
        <v>41235</v>
      </c>
      <c r="C49" s="11">
        <f t="shared" si="21"/>
        <v>2.3536145534809889</v>
      </c>
      <c r="D49" s="11">
        <f t="shared" si="21"/>
        <v>17.495131067798823</v>
      </c>
      <c r="E49" s="11">
        <f t="shared" si="21"/>
        <v>606.53196525202009</v>
      </c>
      <c r="F49" s="11">
        <f t="shared" si="21"/>
        <v>18.867838069296528</v>
      </c>
      <c r="G49" s="11">
        <f t="shared" si="21"/>
        <v>14.039954335680743</v>
      </c>
    </row>
    <row r="50" spans="1:7" x14ac:dyDescent="0.2">
      <c r="A50" s="25"/>
      <c r="B50" s="20">
        <v>41235</v>
      </c>
      <c r="C50" s="11">
        <f t="shared" si="21"/>
        <v>-2.0092006743647506</v>
      </c>
      <c r="D50" s="11">
        <f t="shared" si="21"/>
        <v>18.516509324759404</v>
      </c>
      <c r="E50" s="11">
        <f t="shared" si="21"/>
        <v>17.736309186518056</v>
      </c>
      <c r="F50" s="11">
        <f t="shared" si="21"/>
        <v>22.232986017631426</v>
      </c>
      <c r="G50" s="11">
        <f t="shared" si="21"/>
        <v>65.770814547404541</v>
      </c>
    </row>
    <row r="51" spans="1:7" x14ac:dyDescent="0.2">
      <c r="A51" s="26"/>
      <c r="B51" s="21">
        <v>41235</v>
      </c>
      <c r="C51" s="11">
        <f t="shared" si="21"/>
        <v>4.5678234892244536</v>
      </c>
      <c r="D51" s="11">
        <f t="shared" si="21"/>
        <v>-211.93337460601691</v>
      </c>
      <c r="E51" s="11">
        <f t="shared" si="21"/>
        <v>-25.713891930634176</v>
      </c>
      <c r="F51" s="11">
        <f t="shared" si="21"/>
        <v>-2.4098093094275117</v>
      </c>
      <c r="G51" s="11">
        <f t="shared" si="21"/>
        <v>-57.197094125940986</v>
      </c>
    </row>
    <row r="52" spans="1:7" x14ac:dyDescent="0.2">
      <c r="A52" s="23" t="s">
        <v>15</v>
      </c>
      <c r="B52" s="23"/>
      <c r="C52" s="5">
        <f>AVERAGE(C48:C51)</f>
        <v>1</v>
      </c>
      <c r="D52" s="5">
        <f>AVERAGE(D48:D51)</f>
        <v>-40.452301231463693</v>
      </c>
      <c r="E52" s="5">
        <f>AVERAGE(E48:E51)</f>
        <v>154.95431499197346</v>
      </c>
      <c r="F52" s="5">
        <f>AVERAGE(F48:F51)</f>
        <v>25.653938045752653</v>
      </c>
      <c r="G52" s="5">
        <f>AVERAGE(G48:G51)</f>
        <v>9.0835986732819958</v>
      </c>
    </row>
    <row r="53" spans="1:7" x14ac:dyDescent="0.2">
      <c r="A53" s="14" t="s">
        <v>6</v>
      </c>
      <c r="B53" s="15"/>
      <c r="C53" s="6">
        <f>STDEV(C48:C51)</f>
        <v>3.0151604302885273</v>
      </c>
      <c r="D53" s="6">
        <f>STDEV(D48:D51)</f>
        <v>114.33620713165305</v>
      </c>
      <c r="E53" s="6">
        <f>STDEV(E48:E51)</f>
        <v>301.80874561749056</v>
      </c>
      <c r="F53" s="6">
        <f>STDEV(F48:F51)</f>
        <v>27.748766128240508</v>
      </c>
      <c r="G53" s="6">
        <f>STDEV(G48:G51)</f>
        <v>50.506234059310387</v>
      </c>
    </row>
    <row r="54" spans="1:7" x14ac:dyDescent="0.2">
      <c r="A54" s="14" t="s">
        <v>7</v>
      </c>
      <c r="B54" s="15"/>
      <c r="C54" s="6">
        <f t="shared" ref="C54:G54" si="22">1.96*(C53)/SQRT(4)</f>
        <v>2.9548572216827567</v>
      </c>
      <c r="D54" s="6">
        <f t="shared" si="22"/>
        <v>112.04948298901999</v>
      </c>
      <c r="E54" s="6">
        <f t="shared" si="22"/>
        <v>295.77257070514077</v>
      </c>
      <c r="F54" s="6">
        <f t="shared" si="22"/>
        <v>27.193790805675697</v>
      </c>
      <c r="G54" s="6">
        <f t="shared" si="22"/>
        <v>49.496109378124181</v>
      </c>
    </row>
    <row r="55" spans="1:7" x14ac:dyDescent="0.2">
      <c r="A55" s="14" t="s">
        <v>8</v>
      </c>
      <c r="B55" s="15"/>
      <c r="C55" s="6">
        <f>((C53/C52))</f>
        <v>3.0151604302885273</v>
      </c>
      <c r="D55" s="6">
        <f t="shared" ref="D55:G55" si="23">((D53/D52))</f>
        <v>-2.8264450637167373</v>
      </c>
      <c r="E55" s="6">
        <f t="shared" si="23"/>
        <v>1.9477272745397511</v>
      </c>
      <c r="F55" s="6">
        <f t="shared" si="23"/>
        <v>1.0816571739883296</v>
      </c>
      <c r="G55" s="6">
        <f t="shared" si="23"/>
        <v>5.5601569241347795</v>
      </c>
    </row>
    <row r="56" spans="1:7" x14ac:dyDescent="0.2">
      <c r="A56" s="14" t="s">
        <v>16</v>
      </c>
      <c r="B56" s="15"/>
      <c r="C56" s="6">
        <f>((C53/C52)*100)</f>
        <v>301.51604302885272</v>
      </c>
      <c r="D56" s="6">
        <f t="shared" ref="D56:G56" si="24">((D53/D52)*100)</f>
        <v>-282.64450637167374</v>
      </c>
      <c r="E56" s="6">
        <f t="shared" si="24"/>
        <v>194.77272745397511</v>
      </c>
      <c r="F56" s="6">
        <f t="shared" si="24"/>
        <v>108.16571739883297</v>
      </c>
      <c r="G56" s="6">
        <f t="shared" si="24"/>
        <v>556.01569241347795</v>
      </c>
    </row>
  </sheetData>
  <mergeCells count="42">
    <mergeCell ref="A19:B19"/>
    <mergeCell ref="A56:B56"/>
    <mergeCell ref="A39:A42"/>
    <mergeCell ref="B39:B42"/>
    <mergeCell ref="A43:B43"/>
    <mergeCell ref="A44:B44"/>
    <mergeCell ref="A45:B45"/>
    <mergeCell ref="A47:B47"/>
    <mergeCell ref="A55:B55"/>
    <mergeCell ref="A48:A51"/>
    <mergeCell ref="B48:B51"/>
    <mergeCell ref="A52:B52"/>
    <mergeCell ref="A53:B53"/>
    <mergeCell ref="A54:B54"/>
    <mergeCell ref="A46:B46"/>
    <mergeCell ref="A38:B38"/>
    <mergeCell ref="A20:B20"/>
    <mergeCell ref="A21:A24"/>
    <mergeCell ref="B21:B28"/>
    <mergeCell ref="A25:A28"/>
    <mergeCell ref="A29:B29"/>
    <mergeCell ref="A30:B30"/>
    <mergeCell ref="A31:B31"/>
    <mergeCell ref="A33:B33"/>
    <mergeCell ref="A34:B34"/>
    <mergeCell ref="A35:B35"/>
    <mergeCell ref="A36:B36"/>
    <mergeCell ref="A32:B32"/>
    <mergeCell ref="A37:B37"/>
    <mergeCell ref="A18:B18"/>
    <mergeCell ref="A1:B1"/>
    <mergeCell ref="D1:G1"/>
    <mergeCell ref="B2:B10"/>
    <mergeCell ref="A7:A10"/>
    <mergeCell ref="A11:B11"/>
    <mergeCell ref="A2:A6"/>
    <mergeCell ref="A14:B14"/>
    <mergeCell ref="A12:B12"/>
    <mergeCell ref="A13:B13"/>
    <mergeCell ref="A15:B15"/>
    <mergeCell ref="A16:B16"/>
    <mergeCell ref="A17:B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26-04-19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2019-05-14T15:03:50Z</dcterms:modified>
</cp:coreProperties>
</file>