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19-04-30\"/>
    </mc:Choice>
  </mc:AlternateContent>
  <xr:revisionPtr revIDLastSave="0" documentId="13_ncr:1_{0C22E472-571B-4AC7-95AA-050977757D7D}" xr6:coauthVersionLast="43" xr6:coauthVersionMax="43" xr10:uidLastSave="{00000000-0000-0000-0000-000000000000}"/>
  <bookViews>
    <workbookView xWindow="-120" yWindow="-120" windowWidth="20640" windowHeight="11160" xr2:uid="{00000000-000D-0000-FFFF-FFFF00000000}"/>
  </bookViews>
  <sheets>
    <sheet name="30-04-1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G19" i="2" s="1"/>
  <c r="F17" i="2"/>
  <c r="E17" i="2"/>
  <c r="D17" i="2"/>
  <c r="C17" i="2"/>
  <c r="G16" i="2"/>
  <c r="F16" i="2"/>
  <c r="D16" i="2"/>
  <c r="C16" i="2"/>
  <c r="G12" i="2"/>
  <c r="F12" i="2"/>
  <c r="E12" i="2"/>
  <c r="E14" i="2" s="1"/>
  <c r="D12" i="2"/>
  <c r="C12" i="2"/>
  <c r="G11" i="2"/>
  <c r="G15" i="2" s="1"/>
  <c r="F11" i="2"/>
  <c r="E11" i="2"/>
  <c r="D11" i="2"/>
  <c r="C11" i="2"/>
  <c r="C15" i="2" s="1"/>
  <c r="C18" i="2" l="1"/>
  <c r="C19" i="2"/>
  <c r="F13" i="2"/>
  <c r="F14" i="2"/>
  <c r="D18" i="2"/>
  <c r="D19" i="2"/>
  <c r="C13" i="2"/>
  <c r="C14" i="2"/>
  <c r="G13" i="2"/>
  <c r="G14" i="2"/>
  <c r="E19" i="2"/>
  <c r="D13" i="2"/>
  <c r="D14" i="2"/>
  <c r="F18" i="2"/>
  <c r="F19" i="2"/>
  <c r="G42" i="2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C35" i="2"/>
  <c r="G35" i="2"/>
  <c r="C39" i="2"/>
  <c r="F15" i="2"/>
  <c r="E35" i="2"/>
  <c r="G39" i="2"/>
  <c r="F43" i="2"/>
  <c r="F44" i="2"/>
  <c r="D43" i="2"/>
  <c r="D44" i="2"/>
  <c r="D46" i="2" s="1"/>
  <c r="F36" i="2"/>
  <c r="E44" i="2"/>
  <c r="E43" i="2"/>
  <c r="G30" i="2"/>
  <c r="E29" i="2"/>
  <c r="E34" i="2"/>
  <c r="C40" i="2"/>
  <c r="E13" i="2"/>
  <c r="D15" i="2"/>
  <c r="E18" i="2"/>
  <c r="D20" i="2"/>
  <c r="F29" i="2"/>
  <c r="E30" i="2"/>
  <c r="E32" i="2" s="1"/>
  <c r="F34" i="2"/>
  <c r="F38" i="2" s="1"/>
  <c r="D29" i="2"/>
  <c r="D34" i="2"/>
  <c r="D38" i="2" s="1"/>
  <c r="D30" i="2"/>
  <c r="D32" i="2" s="1"/>
  <c r="F30" i="2"/>
  <c r="C33" i="2" l="1"/>
  <c r="C32" i="2"/>
  <c r="G32" i="2"/>
  <c r="G43" i="2"/>
  <c r="G36" i="2"/>
  <c r="G37" i="2"/>
  <c r="E36" i="2"/>
  <c r="E37" i="2"/>
  <c r="C36" i="2"/>
  <c r="C37" i="2"/>
  <c r="C38" i="2"/>
  <c r="F32" i="2"/>
  <c r="E46" i="2"/>
  <c r="F46" i="2"/>
  <c r="D36" i="2"/>
  <c r="D37" i="2"/>
  <c r="F37" i="2"/>
  <c r="E38" i="2"/>
  <c r="G38" i="2"/>
  <c r="G44" i="2"/>
  <c r="C44" i="2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G47" i="2" l="1"/>
  <c r="G46" i="2"/>
  <c r="C45" i="2"/>
  <c r="C47" i="2"/>
  <c r="C46" i="2"/>
  <c r="G45" i="2"/>
  <c r="F48" i="2"/>
  <c r="F52" i="2" s="1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E48" i="2"/>
  <c r="C50" i="2"/>
  <c r="G48" i="2"/>
  <c r="G52" i="2" s="1"/>
  <c r="F51" i="2"/>
  <c r="C53" i="2" l="1"/>
  <c r="F53" i="2"/>
  <c r="D52" i="2"/>
  <c r="E52" i="2"/>
  <c r="C52" i="2"/>
  <c r="E53" i="2"/>
  <c r="D53" i="2"/>
  <c r="G53" i="2"/>
  <c r="G55" i="2" s="1"/>
  <c r="C54" i="2"/>
  <c r="D54" i="2" l="1"/>
  <c r="D55" i="2"/>
  <c r="F56" i="2"/>
  <c r="F55" i="2"/>
  <c r="E55" i="2"/>
  <c r="F54" i="2"/>
  <c r="C55" i="2"/>
  <c r="C56" i="2"/>
  <c r="E56" i="2"/>
  <c r="E54" i="2"/>
  <c r="D56" i="2"/>
  <c r="G54" i="2"/>
  <c r="G56" i="2"/>
</calcChain>
</file>

<file path=xl/sharedStrings.xml><?xml version="1.0" encoding="utf-8"?>
<sst xmlns="http://schemas.openxmlformats.org/spreadsheetml/2006/main" count="39" uniqueCount="17">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</sst>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3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165" fontId="1" fillId="6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166" fontId="1" fillId="6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'30-04-19'!$C$29:$G$29</c:f>
              <c:numCache>
                <c:formatCode>0.000</c:formatCode>
                <c:ptCount val="5"/>
                <c:pt idx="0">
                  <c:v>0.59812499999999991</c:v>
                </c:pt>
                <c:pt idx="1">
                  <c:v>4.942499999999999</c:v>
                </c:pt>
                <c:pt idx="2">
                  <c:v>6.1400000000000006</c:v>
                </c:pt>
                <c:pt idx="3">
                  <c:v>6.2956250000000002</c:v>
                </c:pt>
                <c:pt idx="4">
                  <c:v>6.0006249999999994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'30-04-19'!$C$34:$G$34</c:f>
              <c:numCache>
                <c:formatCode>0.000</c:formatCode>
                <c:ptCount val="5"/>
                <c:pt idx="0">
                  <c:v>0.27312500000000001</c:v>
                </c:pt>
                <c:pt idx="1">
                  <c:v>5.4375E-2</c:v>
                </c:pt>
                <c:pt idx="2">
                  <c:v>-1.0624999999999999E-2</c:v>
                </c:pt>
                <c:pt idx="3">
                  <c:v>0.27500000000000002</c:v>
                </c:pt>
                <c:pt idx="4">
                  <c:v>6.687499999999999E-2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'30-04-19'!$C$52:$G$52</c:f>
              <c:numCache>
                <c:formatCode>0.0</c:formatCode>
                <c:ptCount val="5"/>
                <c:pt idx="0">
                  <c:v>0.99999999999999989</c:v>
                </c:pt>
                <c:pt idx="1">
                  <c:v>4.8956499711282326</c:v>
                </c:pt>
                <c:pt idx="2">
                  <c:v>-2.6316271971589416</c:v>
                </c:pt>
                <c:pt idx="3">
                  <c:v>11.510147526370584</c:v>
                </c:pt>
                <c:pt idx="4">
                  <c:v>-6.6097616396363836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31" zoomScaleNormal="100" workbookViewId="0">
      <selection activeCell="H55" sqref="H55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25" t="s">
        <v>0</v>
      </c>
      <c r="B1" s="26"/>
      <c r="C1" s="2"/>
      <c r="D1" s="25" t="s">
        <v>1</v>
      </c>
      <c r="E1" s="27"/>
      <c r="F1" s="27"/>
      <c r="G1" s="26"/>
    </row>
    <row r="2" spans="1:7" ht="15" customHeight="1" x14ac:dyDescent="0.2">
      <c r="A2" s="15" t="s">
        <v>3</v>
      </c>
      <c r="B2" s="18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16"/>
      <c r="B3" s="19"/>
      <c r="C3" s="9">
        <v>2.5499999999999998E-2</v>
      </c>
      <c r="D3" s="9">
        <v>0.1951</v>
      </c>
      <c r="E3" s="9">
        <v>0.25219999999999998</v>
      </c>
      <c r="F3" s="9">
        <v>0.23730000000000001</v>
      </c>
      <c r="G3" s="9">
        <v>0.22409999999999999</v>
      </c>
    </row>
    <row r="4" spans="1:7" x14ac:dyDescent="0.2">
      <c r="A4" s="16"/>
      <c r="B4" s="19"/>
      <c r="C4" s="9">
        <v>2.23E-2</v>
      </c>
      <c r="D4" s="9">
        <v>0.2039</v>
      </c>
      <c r="E4" s="9">
        <v>0.24110000000000001</v>
      </c>
      <c r="F4" s="9">
        <v>0.24110000000000001</v>
      </c>
      <c r="G4" s="9">
        <v>0.22889999999999999</v>
      </c>
    </row>
    <row r="5" spans="1:7" x14ac:dyDescent="0.2">
      <c r="A5" s="16"/>
      <c r="B5" s="19"/>
      <c r="C5" s="9">
        <v>2.7799999999999998E-2</v>
      </c>
      <c r="D5" s="9">
        <v>0.17810000000000001</v>
      </c>
      <c r="E5" s="9">
        <v>0.2429</v>
      </c>
      <c r="F5" s="9">
        <v>0.27050000000000002</v>
      </c>
      <c r="G5" s="9">
        <v>0.22750000000000001</v>
      </c>
    </row>
    <row r="6" spans="1:7" x14ac:dyDescent="0.2">
      <c r="A6" s="17"/>
      <c r="B6" s="19"/>
      <c r="C6" s="9">
        <v>2.01E-2</v>
      </c>
      <c r="D6" s="9">
        <v>0.2137</v>
      </c>
      <c r="E6" s="9">
        <v>0.2462</v>
      </c>
      <c r="F6" s="9">
        <v>0.25840000000000002</v>
      </c>
      <c r="G6" s="9">
        <v>0.27960000000000002</v>
      </c>
    </row>
    <row r="7" spans="1:7" x14ac:dyDescent="0.2">
      <c r="A7" s="22" t="s">
        <v>4</v>
      </c>
      <c r="B7" s="19"/>
      <c r="C7" s="9">
        <v>1.9800000000000002E-2</v>
      </c>
      <c r="D7" s="9">
        <v>4.5999999999999999E-3</v>
      </c>
      <c r="E7" s="9">
        <v>-4.5999999999999999E-3</v>
      </c>
      <c r="F7" s="9">
        <v>-2.2000000000000001E-3</v>
      </c>
      <c r="G7" s="9">
        <v>2.2000000000000001E-3</v>
      </c>
    </row>
    <row r="8" spans="1:7" x14ac:dyDescent="0.2">
      <c r="A8" s="22"/>
      <c r="B8" s="19"/>
      <c r="C8" s="9">
        <v>-1.2999999999999999E-3</v>
      </c>
      <c r="D8" s="9">
        <v>-3.3999999999999998E-3</v>
      </c>
      <c r="E8" s="9">
        <v>-1.6000000000000001E-3</v>
      </c>
      <c r="F8" s="9">
        <v>-3.8999999999999998E-3</v>
      </c>
      <c r="G8" s="9">
        <v>-1.6000000000000001E-3</v>
      </c>
    </row>
    <row r="9" spans="1:7" x14ac:dyDescent="0.2">
      <c r="A9" s="22"/>
      <c r="B9" s="19"/>
      <c r="C9" s="9">
        <v>1.66E-2</v>
      </c>
      <c r="D9" s="9">
        <v>1.1299999999999999E-2</v>
      </c>
      <c r="E9" s="9">
        <v>1.6000000000000001E-3</v>
      </c>
      <c r="F9" s="9">
        <v>1.01E-2</v>
      </c>
      <c r="G9" s="9">
        <v>2.8E-3</v>
      </c>
    </row>
    <row r="10" spans="1:7" x14ac:dyDescent="0.2">
      <c r="A10" s="22"/>
      <c r="B10" s="20"/>
      <c r="C10" s="9">
        <v>8.6E-3</v>
      </c>
      <c r="D10" s="9">
        <v>-3.8E-3</v>
      </c>
      <c r="E10" s="9">
        <v>2.8999999999999998E-3</v>
      </c>
      <c r="F10" s="9">
        <v>0.04</v>
      </c>
      <c r="G10" s="9">
        <v>7.3000000000000001E-3</v>
      </c>
    </row>
    <row r="11" spans="1:7" x14ac:dyDescent="0.2">
      <c r="A11" s="21" t="s">
        <v>5</v>
      </c>
      <c r="B11" s="21"/>
      <c r="C11" s="3">
        <f>AVERAGE(C3:C6)</f>
        <v>2.3925000000000002E-2</v>
      </c>
      <c r="D11" s="3">
        <f t="shared" ref="D11:G11" si="0">AVERAGE(D3:D6)</f>
        <v>0.19770000000000001</v>
      </c>
      <c r="E11" s="3">
        <f t="shared" si="0"/>
        <v>0.24559999999999998</v>
      </c>
      <c r="F11" s="3">
        <f t="shared" si="0"/>
        <v>0.25182500000000002</v>
      </c>
      <c r="G11" s="3">
        <f t="shared" si="0"/>
        <v>0.24002499999999999</v>
      </c>
    </row>
    <row r="12" spans="1:7" x14ac:dyDescent="0.2">
      <c r="A12" s="24" t="s">
        <v>6</v>
      </c>
      <c r="B12" s="24"/>
      <c r="C12" s="4">
        <f t="shared" ref="C12:G12" si="1">STDEV(C3:C6)</f>
        <v>3.4042865135982107E-3</v>
      </c>
      <c r="D12" s="4">
        <f t="shared" si="1"/>
        <v>1.5114672782873376E-2</v>
      </c>
      <c r="E12" s="4">
        <f t="shared" si="1"/>
        <v>4.880573736764959E-3</v>
      </c>
      <c r="F12" s="4">
        <f t="shared" si="1"/>
        <v>1.5470267181489363E-2</v>
      </c>
      <c r="G12" s="4">
        <f t="shared" si="1"/>
        <v>2.6460205970475749E-2</v>
      </c>
    </row>
    <row r="13" spans="1:7" x14ac:dyDescent="0.2">
      <c r="A13" s="13" t="s">
        <v>7</v>
      </c>
      <c r="B13" s="14"/>
      <c r="C13" s="4">
        <f t="shared" ref="C13:G13" si="2">1.96*(C12)/SQRT(4)</f>
        <v>3.3362007833262464E-3</v>
      </c>
      <c r="D13" s="4">
        <f t="shared" si="2"/>
        <v>1.4812379327215909E-2</v>
      </c>
      <c r="E13" s="4">
        <f t="shared" si="2"/>
        <v>4.7829622620296601E-3</v>
      </c>
      <c r="F13" s="4">
        <f t="shared" si="2"/>
        <v>1.5160861837859575E-2</v>
      </c>
      <c r="G13" s="4">
        <f t="shared" si="2"/>
        <v>2.5931001851066234E-2</v>
      </c>
    </row>
    <row r="14" spans="1:7" x14ac:dyDescent="0.2">
      <c r="A14" s="13" t="s">
        <v>8</v>
      </c>
      <c r="B14" s="14"/>
      <c r="C14" s="4">
        <f>((C12/C11))</f>
        <v>0.14228992742312269</v>
      </c>
      <c r="D14" s="4">
        <f t="shared" ref="D14:G14" si="3">((D12/D11))</f>
        <v>7.6452568451559816E-2</v>
      </c>
      <c r="E14" s="4">
        <f t="shared" si="3"/>
        <v>1.9872042902137458E-2</v>
      </c>
      <c r="F14" s="4">
        <f t="shared" si="3"/>
        <v>6.1432610668080458E-2</v>
      </c>
      <c r="G14" s="4">
        <f t="shared" si="3"/>
        <v>0.11023937494209249</v>
      </c>
    </row>
    <row r="15" spans="1:7" x14ac:dyDescent="0.2">
      <c r="A15" s="13" t="s">
        <v>16</v>
      </c>
      <c r="B15" s="14"/>
      <c r="C15" s="4">
        <f>((C12/C11)*100)</f>
        <v>14.228992742312268</v>
      </c>
      <c r="D15" s="4">
        <f>((D12/D11)*100)</f>
        <v>7.6452568451559815</v>
      </c>
      <c r="E15" s="4">
        <f>((E12/E11)*100)</f>
        <v>1.9872042902137459</v>
      </c>
      <c r="F15" s="4">
        <f>((F12/F11)*100)</f>
        <v>6.1432610668080461</v>
      </c>
      <c r="G15" s="4">
        <f>((G12/G11)*100)</f>
        <v>11.02393749420925</v>
      </c>
    </row>
    <row r="16" spans="1:7" x14ac:dyDescent="0.2">
      <c r="A16" s="21" t="s">
        <v>9</v>
      </c>
      <c r="B16" s="21"/>
      <c r="C16" s="3">
        <f>AVERAGE(C7:C10)</f>
        <v>1.0925000000000001E-2</v>
      </c>
      <c r="D16" s="3">
        <f>AVERAGE(D7:D10)</f>
        <v>2.1749999999999999E-3</v>
      </c>
      <c r="E16" s="3">
        <f>AVERAGE(E7:E10)</f>
        <v>-4.2500000000000003E-4</v>
      </c>
      <c r="F16" s="3">
        <f>AVERAGE(F7:F10)</f>
        <v>1.0999999999999999E-2</v>
      </c>
      <c r="G16" s="3">
        <f>AVERAGE(G7:G10)</f>
        <v>2.6750000000000003E-3</v>
      </c>
    </row>
    <row r="17" spans="1:7" x14ac:dyDescent="0.2">
      <c r="A17" s="24" t="s">
        <v>6</v>
      </c>
      <c r="B17" s="24"/>
      <c r="C17" s="4">
        <f>STDEV(C7:C10)</f>
        <v>9.4132442158198926E-3</v>
      </c>
      <c r="D17" s="4">
        <f>STDEV(D7:D10)</f>
        <v>7.2094266993522676E-3</v>
      </c>
      <c r="E17" s="4">
        <f>STDEV(E7:E10)</f>
        <v>3.3648922716782476E-3</v>
      </c>
      <c r="F17" s="4">
        <f>STDEV(F7:F10)</f>
        <v>2.0314690907485319E-2</v>
      </c>
      <c r="G17" s="4">
        <f>STDEV(G7:G10)</f>
        <v>3.6472592449673766E-3</v>
      </c>
    </row>
    <row r="18" spans="1:7" x14ac:dyDescent="0.2">
      <c r="A18" s="13" t="s">
        <v>7</v>
      </c>
      <c r="B18" s="14"/>
      <c r="C18" s="4">
        <f t="shared" ref="C18:G18" si="4">1.96*(C17)/SQRT(4)</f>
        <v>9.2249793315034943E-3</v>
      </c>
      <c r="D18" s="4">
        <f t="shared" si="4"/>
        <v>7.0652381653652221E-3</v>
      </c>
      <c r="E18" s="4">
        <f t="shared" si="4"/>
        <v>3.2975944262446824E-3</v>
      </c>
      <c r="F18" s="4">
        <f t="shared" si="4"/>
        <v>1.9908397089335613E-2</v>
      </c>
      <c r="G18" s="4">
        <f t="shared" si="4"/>
        <v>3.574314060068029E-3</v>
      </c>
    </row>
    <row r="19" spans="1:7" x14ac:dyDescent="0.2">
      <c r="A19" s="13" t="s">
        <v>8</v>
      </c>
      <c r="B19" s="14"/>
      <c r="C19" s="4">
        <f>((C17/C16))</f>
        <v>0.86162418451440659</v>
      </c>
      <c r="D19" s="4">
        <f t="shared" ref="D19:G19" si="5">((D17/D16))</f>
        <v>3.3146789422309277</v>
      </c>
      <c r="E19" s="4">
        <f t="shared" si="5"/>
        <v>-7.9173935804194056</v>
      </c>
      <c r="F19" s="4">
        <f t="shared" si="5"/>
        <v>1.8467900824986656</v>
      </c>
      <c r="G19" s="4">
        <f t="shared" si="5"/>
        <v>1.3634613999878042</v>
      </c>
    </row>
    <row r="20" spans="1:7" x14ac:dyDescent="0.2">
      <c r="A20" s="13" t="s">
        <v>16</v>
      </c>
      <c r="B20" s="14"/>
      <c r="C20" s="12">
        <f>((C17/C16)*100)</f>
        <v>86.162418451440658</v>
      </c>
      <c r="D20" s="12">
        <f>((D17/D16)*100)</f>
        <v>331.4678942230928</v>
      </c>
      <c r="E20" s="12">
        <f>((E17/E16)*100)</f>
        <v>-791.73935804194059</v>
      </c>
      <c r="F20" s="12">
        <f>((F17/F16)*100)</f>
        <v>184.67900824986657</v>
      </c>
      <c r="G20" s="12">
        <f>((G17/G16)*100)</f>
        <v>136.34613999878042</v>
      </c>
    </row>
    <row r="21" spans="1:7" x14ac:dyDescent="0.2">
      <c r="A21" s="22" t="s">
        <v>10</v>
      </c>
      <c r="B21" s="23">
        <f>B2</f>
        <v>43495</v>
      </c>
      <c r="C21" s="10">
        <f t="shared" ref="C21:G28" si="6">((1000*C3)/40)</f>
        <v>0.63749999999999996</v>
      </c>
      <c r="D21" s="10">
        <f t="shared" si="6"/>
        <v>4.8774999999999995</v>
      </c>
      <c r="E21" s="10">
        <f t="shared" si="6"/>
        <v>6.3049999999999997</v>
      </c>
      <c r="F21" s="10">
        <f t="shared" si="6"/>
        <v>5.9325000000000001</v>
      </c>
      <c r="G21" s="10">
        <f t="shared" si="6"/>
        <v>5.6025</v>
      </c>
    </row>
    <row r="22" spans="1:7" x14ac:dyDescent="0.2">
      <c r="A22" s="22"/>
      <c r="B22" s="23"/>
      <c r="C22" s="10">
        <f t="shared" si="6"/>
        <v>0.5575</v>
      </c>
      <c r="D22" s="10">
        <f t="shared" si="6"/>
        <v>5.0975000000000001</v>
      </c>
      <c r="E22" s="10">
        <f t="shared" si="6"/>
        <v>6.0275000000000007</v>
      </c>
      <c r="F22" s="10">
        <f t="shared" si="6"/>
        <v>6.0275000000000007</v>
      </c>
      <c r="G22" s="10">
        <f t="shared" si="6"/>
        <v>5.7225000000000001</v>
      </c>
    </row>
    <row r="23" spans="1:7" x14ac:dyDescent="0.2">
      <c r="A23" s="22"/>
      <c r="B23" s="23"/>
      <c r="C23" s="10">
        <f t="shared" si="6"/>
        <v>0.69499999999999995</v>
      </c>
      <c r="D23" s="10">
        <f t="shared" si="6"/>
        <v>4.4524999999999997</v>
      </c>
      <c r="E23" s="10">
        <f t="shared" si="6"/>
        <v>6.0724999999999998</v>
      </c>
      <c r="F23" s="10">
        <f t="shared" si="6"/>
        <v>6.7625000000000002</v>
      </c>
      <c r="G23" s="10">
        <f t="shared" si="6"/>
        <v>5.6875</v>
      </c>
    </row>
    <row r="24" spans="1:7" x14ac:dyDescent="0.2">
      <c r="A24" s="22"/>
      <c r="B24" s="23"/>
      <c r="C24" s="10">
        <f t="shared" si="6"/>
        <v>0.50250000000000006</v>
      </c>
      <c r="D24" s="10">
        <f t="shared" si="6"/>
        <v>5.3424999999999994</v>
      </c>
      <c r="E24" s="10">
        <f t="shared" si="6"/>
        <v>6.1549999999999994</v>
      </c>
      <c r="F24" s="10">
        <f t="shared" si="6"/>
        <v>6.4600000000000009</v>
      </c>
      <c r="G24" s="10">
        <f t="shared" si="6"/>
        <v>6.99</v>
      </c>
    </row>
    <row r="25" spans="1:7" x14ac:dyDescent="0.2">
      <c r="A25" s="22" t="s">
        <v>11</v>
      </c>
      <c r="B25" s="23"/>
      <c r="C25" s="10">
        <f t="shared" si="6"/>
        <v>0.495</v>
      </c>
      <c r="D25" s="10">
        <f t="shared" si="6"/>
        <v>0.11499999999999999</v>
      </c>
      <c r="E25" s="10">
        <f t="shared" si="6"/>
        <v>-0.11499999999999999</v>
      </c>
      <c r="F25" s="10">
        <f t="shared" si="6"/>
        <v>-5.5000000000000007E-2</v>
      </c>
      <c r="G25" s="10">
        <f t="shared" si="6"/>
        <v>5.5000000000000007E-2</v>
      </c>
    </row>
    <row r="26" spans="1:7" x14ac:dyDescent="0.2">
      <c r="A26" s="22"/>
      <c r="B26" s="23"/>
      <c r="C26" s="10">
        <f t="shared" si="6"/>
        <v>-3.2500000000000001E-2</v>
      </c>
      <c r="D26" s="10">
        <f t="shared" si="6"/>
        <v>-8.4999999999999992E-2</v>
      </c>
      <c r="E26" s="10">
        <f t="shared" si="6"/>
        <v>-0.04</v>
      </c>
      <c r="F26" s="10">
        <f t="shared" si="6"/>
        <v>-9.7500000000000003E-2</v>
      </c>
      <c r="G26" s="10">
        <f t="shared" si="6"/>
        <v>-0.04</v>
      </c>
    </row>
    <row r="27" spans="1:7" x14ac:dyDescent="0.2">
      <c r="A27" s="22"/>
      <c r="B27" s="23"/>
      <c r="C27" s="10">
        <f t="shared" si="6"/>
        <v>0.41500000000000004</v>
      </c>
      <c r="D27" s="10">
        <f t="shared" si="6"/>
        <v>0.28249999999999997</v>
      </c>
      <c r="E27" s="10">
        <f t="shared" si="6"/>
        <v>0.04</v>
      </c>
      <c r="F27" s="10">
        <f t="shared" si="6"/>
        <v>0.2525</v>
      </c>
      <c r="G27" s="10">
        <f t="shared" si="6"/>
        <v>6.9999999999999993E-2</v>
      </c>
    </row>
    <row r="28" spans="1:7" x14ac:dyDescent="0.2">
      <c r="A28" s="22"/>
      <c r="B28" s="23"/>
      <c r="C28" s="10">
        <f t="shared" si="6"/>
        <v>0.215</v>
      </c>
      <c r="D28" s="10">
        <f t="shared" si="6"/>
        <v>-9.5000000000000001E-2</v>
      </c>
      <c r="E28" s="10">
        <f t="shared" si="6"/>
        <v>7.2499999999999995E-2</v>
      </c>
      <c r="F28" s="10">
        <f t="shared" si="6"/>
        <v>1</v>
      </c>
      <c r="G28" s="10">
        <f t="shared" si="6"/>
        <v>0.1825</v>
      </c>
    </row>
    <row r="29" spans="1:7" x14ac:dyDescent="0.2">
      <c r="A29" s="21" t="s">
        <v>12</v>
      </c>
      <c r="B29" s="21"/>
      <c r="C29" s="3">
        <f t="shared" ref="C29:G29" si="7">AVERAGE(C21:C24)</f>
        <v>0.59812499999999991</v>
      </c>
      <c r="D29" s="3">
        <f t="shared" si="7"/>
        <v>4.942499999999999</v>
      </c>
      <c r="E29" s="3">
        <f t="shared" si="7"/>
        <v>6.1400000000000006</v>
      </c>
      <c r="F29" s="3">
        <f t="shared" si="7"/>
        <v>6.2956250000000002</v>
      </c>
      <c r="G29" s="3">
        <f t="shared" si="7"/>
        <v>6.0006249999999994</v>
      </c>
    </row>
    <row r="30" spans="1:7" x14ac:dyDescent="0.2">
      <c r="A30" s="24" t="s">
        <v>6</v>
      </c>
      <c r="B30" s="24"/>
      <c r="C30" s="4">
        <f t="shared" ref="C30:G30" si="8">STDEV(C21:C24)</f>
        <v>8.5107162839956452E-2</v>
      </c>
      <c r="D30" s="4">
        <f t="shared" si="8"/>
        <v>0.37786681957183443</v>
      </c>
      <c r="E30" s="4">
        <f t="shared" si="8"/>
        <v>0.12201434341912394</v>
      </c>
      <c r="F30" s="4">
        <f t="shared" si="8"/>
        <v>0.38675667953723397</v>
      </c>
      <c r="G30" s="4">
        <f t="shared" si="8"/>
        <v>0.66150514926189363</v>
      </c>
    </row>
    <row r="31" spans="1:7" x14ac:dyDescent="0.2">
      <c r="A31" s="13" t="s">
        <v>7</v>
      </c>
      <c r="B31" s="14"/>
      <c r="C31" s="4">
        <f t="shared" ref="C31:G31" si="9">1.96*(C30)/SQRT(4)</f>
        <v>8.3405019583157325E-2</v>
      </c>
      <c r="D31" s="4">
        <f t="shared" si="9"/>
        <v>0.37030948318039775</v>
      </c>
      <c r="E31" s="4">
        <f t="shared" si="9"/>
        <v>0.11957405655074146</v>
      </c>
      <c r="F31" s="4">
        <f t="shared" si="9"/>
        <v>0.37902154594648929</v>
      </c>
      <c r="G31" s="4">
        <f t="shared" si="9"/>
        <v>0.64827504627665578</v>
      </c>
    </row>
    <row r="32" spans="1:7" x14ac:dyDescent="0.2">
      <c r="A32" s="13" t="s">
        <v>8</v>
      </c>
      <c r="B32" s="14"/>
      <c r="C32" s="4">
        <f>((C30/C29))</f>
        <v>0.14228992742312471</v>
      </c>
      <c r="D32" s="4">
        <f t="shared" ref="D32:G32" si="10">((D30/D29))</f>
        <v>7.6452568451559844E-2</v>
      </c>
      <c r="E32" s="4">
        <f t="shared" si="10"/>
        <v>1.9872042902137448E-2</v>
      </c>
      <c r="F32" s="4">
        <f t="shared" si="10"/>
        <v>6.1432610668080444E-2</v>
      </c>
      <c r="G32" s="4">
        <f t="shared" si="10"/>
        <v>0.11023937494209247</v>
      </c>
    </row>
    <row r="33" spans="1:7" x14ac:dyDescent="0.2">
      <c r="A33" s="13" t="s">
        <v>16</v>
      </c>
      <c r="B33" s="14"/>
      <c r="C33" s="4">
        <f>((C30/C29)*100)</f>
        <v>14.228992742312471</v>
      </c>
      <c r="D33" s="4">
        <f t="shared" ref="D33:G33" si="11">((D30/D29)*100)</f>
        <v>7.6452568451559841</v>
      </c>
      <c r="E33" s="4">
        <f t="shared" si="11"/>
        <v>1.9872042902137448</v>
      </c>
      <c r="F33" s="4">
        <f t="shared" si="11"/>
        <v>6.1432610668080443</v>
      </c>
      <c r="G33" s="4">
        <f t="shared" si="11"/>
        <v>11.023937494209248</v>
      </c>
    </row>
    <row r="34" spans="1:7" x14ac:dyDescent="0.2">
      <c r="A34" s="21" t="s">
        <v>13</v>
      </c>
      <c r="B34" s="21"/>
      <c r="C34" s="3">
        <f t="shared" ref="C34:G34" si="12">AVERAGE(C25:C28)</f>
        <v>0.27312500000000001</v>
      </c>
      <c r="D34" s="3">
        <f t="shared" si="12"/>
        <v>5.4375E-2</v>
      </c>
      <c r="E34" s="3">
        <f t="shared" si="12"/>
        <v>-1.0624999999999999E-2</v>
      </c>
      <c r="F34" s="3">
        <f t="shared" si="12"/>
        <v>0.27500000000000002</v>
      </c>
      <c r="G34" s="3">
        <f t="shared" si="12"/>
        <v>6.687499999999999E-2</v>
      </c>
    </row>
    <row r="35" spans="1:7" x14ac:dyDescent="0.2">
      <c r="A35" s="24" t="s">
        <v>6</v>
      </c>
      <c r="B35" s="24"/>
      <c r="C35" s="4">
        <f t="shared" ref="C35:G35" si="13">STDEV(C25:C28)</f>
        <v>0.23533110539549731</v>
      </c>
      <c r="D35" s="4">
        <f t="shared" si="13"/>
        <v>0.18023566748380668</v>
      </c>
      <c r="E35" s="4">
        <f t="shared" si="13"/>
        <v>8.4122306791956203E-2</v>
      </c>
      <c r="F35" s="4">
        <f t="shared" si="13"/>
        <v>0.50786727268713305</v>
      </c>
      <c r="G35" s="4">
        <f t="shared" si="13"/>
        <v>9.1181481124184421E-2</v>
      </c>
    </row>
    <row r="36" spans="1:7" x14ac:dyDescent="0.2">
      <c r="A36" s="13" t="s">
        <v>7</v>
      </c>
      <c r="B36" s="14"/>
      <c r="C36" s="4">
        <f t="shared" ref="C36:G36" si="14">1.96*(C35)/SQRT(4)</f>
        <v>0.23062448328758736</v>
      </c>
      <c r="D36" s="4">
        <f t="shared" si="14"/>
        <v>0.17663095413413055</v>
      </c>
      <c r="E36" s="4">
        <f t="shared" si="14"/>
        <v>8.2439860656117081E-2</v>
      </c>
      <c r="F36" s="4">
        <f t="shared" si="14"/>
        <v>0.49770992723339036</v>
      </c>
      <c r="G36" s="4">
        <f t="shared" si="14"/>
        <v>8.9357851501700725E-2</v>
      </c>
    </row>
    <row r="37" spans="1:7" x14ac:dyDescent="0.2">
      <c r="A37" s="13" t="s">
        <v>8</v>
      </c>
      <c r="B37" s="14"/>
      <c r="C37" s="4">
        <f>((C35/C34))</f>
        <v>0.86162418451440659</v>
      </c>
      <c r="D37" s="4">
        <f t="shared" ref="D37:G37" si="15">((D35/D34))</f>
        <v>3.3146789422309273</v>
      </c>
      <c r="E37" s="4">
        <f t="shared" si="15"/>
        <v>-7.9173935804194082</v>
      </c>
      <c r="F37" s="4">
        <f t="shared" si="15"/>
        <v>1.8467900824986656</v>
      </c>
      <c r="G37" s="4">
        <f t="shared" si="15"/>
        <v>1.3634613999878047</v>
      </c>
    </row>
    <row r="38" spans="1:7" x14ac:dyDescent="0.2">
      <c r="A38" s="13" t="s">
        <v>16</v>
      </c>
      <c r="B38" s="14"/>
      <c r="C38" s="12">
        <f>((C35/C34)*100)</f>
        <v>86.162418451440658</v>
      </c>
      <c r="D38" s="12">
        <f t="shared" ref="D38:G38" si="16">((D35/D34)*100)</f>
        <v>331.46789422309274</v>
      </c>
      <c r="E38" s="12">
        <f t="shared" si="16"/>
        <v>-791.73935804194082</v>
      </c>
      <c r="F38" s="12">
        <f t="shared" si="16"/>
        <v>184.67900824986657</v>
      </c>
      <c r="G38" s="12">
        <f t="shared" si="16"/>
        <v>136.34613999878047</v>
      </c>
    </row>
    <row r="39" spans="1:7" x14ac:dyDescent="0.2">
      <c r="A39" s="15" t="s">
        <v>14</v>
      </c>
      <c r="B39" s="18">
        <f>B2</f>
        <v>43495</v>
      </c>
      <c r="C39" s="11">
        <f t="shared" ref="C39:G42" si="17">(C21/C25)</f>
        <v>1.2878787878787878</v>
      </c>
      <c r="D39" s="11">
        <f t="shared" si="17"/>
        <v>42.413043478260867</v>
      </c>
      <c r="E39" s="11">
        <f t="shared" si="17"/>
        <v>-54.826086956521742</v>
      </c>
      <c r="F39" s="11">
        <f t="shared" si="17"/>
        <v>-107.86363636363635</v>
      </c>
      <c r="G39" s="11">
        <f t="shared" si="17"/>
        <v>101.86363636363635</v>
      </c>
    </row>
    <row r="40" spans="1:7" x14ac:dyDescent="0.2">
      <c r="A40" s="16"/>
      <c r="B40" s="19"/>
      <c r="C40" s="11">
        <f t="shared" si="17"/>
        <v>-17.153846153846153</v>
      </c>
      <c r="D40" s="11">
        <f t="shared" si="17"/>
        <v>-59.970588235294123</v>
      </c>
      <c r="E40" s="11">
        <f t="shared" si="17"/>
        <v>-150.68750000000003</v>
      </c>
      <c r="F40" s="11">
        <f t="shared" si="17"/>
        <v>-61.820512820512825</v>
      </c>
      <c r="G40" s="11">
        <f t="shared" si="17"/>
        <v>-143.0625</v>
      </c>
    </row>
    <row r="41" spans="1:7" x14ac:dyDescent="0.2">
      <c r="A41" s="16"/>
      <c r="B41" s="19"/>
      <c r="C41" s="11">
        <f t="shared" si="17"/>
        <v>1.6746987951807226</v>
      </c>
      <c r="D41" s="11">
        <f t="shared" si="17"/>
        <v>15.761061946902656</v>
      </c>
      <c r="E41" s="11">
        <f t="shared" si="17"/>
        <v>151.8125</v>
      </c>
      <c r="F41" s="11">
        <f t="shared" si="17"/>
        <v>26.782178217821784</v>
      </c>
      <c r="G41" s="11">
        <f t="shared" si="17"/>
        <v>81.250000000000014</v>
      </c>
    </row>
    <row r="42" spans="1:7" x14ac:dyDescent="0.2">
      <c r="A42" s="17"/>
      <c r="B42" s="20"/>
      <c r="C42" s="11">
        <f t="shared" si="17"/>
        <v>2.3372093023255816</v>
      </c>
      <c r="D42" s="11">
        <f t="shared" si="17"/>
        <v>-56.23684210526315</v>
      </c>
      <c r="E42" s="11">
        <f t="shared" si="17"/>
        <v>84.896551724137922</v>
      </c>
      <c r="F42" s="11">
        <f t="shared" si="17"/>
        <v>6.4600000000000009</v>
      </c>
      <c r="G42" s="11">
        <f t="shared" si="17"/>
        <v>38.301369863013704</v>
      </c>
    </row>
    <row r="43" spans="1:7" x14ac:dyDescent="0.2">
      <c r="A43" s="21" t="s">
        <v>14</v>
      </c>
      <c r="B43" s="21"/>
      <c r="C43" s="5">
        <f>AVERAGE(C39:C42)</f>
        <v>-2.9635148171152657</v>
      </c>
      <c r="D43" s="5">
        <f>AVERAGE(D39:D42)</f>
        <v>-14.508331228848437</v>
      </c>
      <c r="E43" s="5">
        <f>AVERAGE(E39:E42)</f>
        <v>7.7988661919040361</v>
      </c>
      <c r="F43" s="5">
        <f>AVERAGE(F39:F42)</f>
        <v>-34.110492741581844</v>
      </c>
      <c r="G43" s="5">
        <f>AVERAGE(G39:G42)</f>
        <v>19.588126556662516</v>
      </c>
    </row>
    <row r="44" spans="1:7" x14ac:dyDescent="0.2">
      <c r="A44" s="13" t="s">
        <v>6</v>
      </c>
      <c r="B44" s="14"/>
      <c r="C44" s="6">
        <f>STDEV(C39:C42)</f>
        <v>9.470138202696246</v>
      </c>
      <c r="D44" s="6">
        <f>STDEV(D39:D42)</f>
        <v>51.524636482167544</v>
      </c>
      <c r="E44" s="6">
        <f>STDEV(E39:E42)</f>
        <v>136.28865551052101</v>
      </c>
      <c r="F44" s="6">
        <f>STDEV(F39:F42)</f>
        <v>62.078589075394582</v>
      </c>
      <c r="G44" s="6">
        <f>STDEV(G39:G42)</f>
        <v>111.61967858888383</v>
      </c>
    </row>
    <row r="45" spans="1:7" x14ac:dyDescent="0.2">
      <c r="A45" s="13" t="s">
        <v>7</v>
      </c>
      <c r="B45" s="14"/>
      <c r="C45" s="6">
        <f t="shared" ref="C45:G45" si="18">1.96*(C44)/SQRT(4)</f>
        <v>9.2807354386423206</v>
      </c>
      <c r="D45" s="6">
        <f t="shared" si="18"/>
        <v>50.494143752524195</v>
      </c>
      <c r="E45" s="6">
        <f t="shared" si="18"/>
        <v>133.5628824003106</v>
      </c>
      <c r="F45" s="6">
        <f t="shared" si="18"/>
        <v>60.837017293886689</v>
      </c>
      <c r="G45" s="6">
        <f t="shared" si="18"/>
        <v>109.38728501710615</v>
      </c>
    </row>
    <row r="46" spans="1:7" x14ac:dyDescent="0.2">
      <c r="A46" s="13" t="s">
        <v>8</v>
      </c>
      <c r="B46" s="14"/>
      <c r="C46" s="6">
        <f>((C44/C43))</f>
        <v>-3.1955764648123592</v>
      </c>
      <c r="D46" s="6">
        <f t="shared" ref="D46:G46" si="19">((D44/D43))</f>
        <v>-3.551382696565109</v>
      </c>
      <c r="E46" s="6">
        <f t="shared" si="19"/>
        <v>17.475444783499629</v>
      </c>
      <c r="F46" s="6">
        <f t="shared" si="19"/>
        <v>-1.8199264826133303</v>
      </c>
      <c r="G46" s="6">
        <f t="shared" si="19"/>
        <v>5.6983335423120689</v>
      </c>
    </row>
    <row r="47" spans="1:7" x14ac:dyDescent="0.2">
      <c r="A47" s="13" t="s">
        <v>16</v>
      </c>
      <c r="B47" s="14"/>
      <c r="C47" s="6">
        <f>((C44/C43)*100)</f>
        <v>-319.55764648123591</v>
      </c>
      <c r="D47" s="6">
        <f t="shared" ref="D47:G47" si="20">((D44/D43)*100)</f>
        <v>-355.13826965651089</v>
      </c>
      <c r="E47" s="6">
        <f t="shared" si="20"/>
        <v>1747.5444783499629</v>
      </c>
      <c r="F47" s="6">
        <f t="shared" si="20"/>
        <v>-181.99264826133304</v>
      </c>
      <c r="G47" s="6">
        <f t="shared" si="20"/>
        <v>569.83335423120684</v>
      </c>
    </row>
    <row r="48" spans="1:7" x14ac:dyDescent="0.2">
      <c r="A48" s="15" t="s">
        <v>15</v>
      </c>
      <c r="B48" s="18">
        <f>B2</f>
        <v>43495</v>
      </c>
      <c r="C48" s="11">
        <f t="shared" ref="C48:G51" si="21">(C39/$C$43)</f>
        <v>-0.43457815039117315</v>
      </c>
      <c r="D48" s="11">
        <f t="shared" si="21"/>
        <v>-14.311736601859284</v>
      </c>
      <c r="E48" s="11">
        <f t="shared" si="21"/>
        <v>18.500358641665358</v>
      </c>
      <c r="F48" s="11">
        <f t="shared" si="21"/>
        <v>36.397198266291305</v>
      </c>
      <c r="G48" s="11">
        <f t="shared" si="21"/>
        <v>-34.372575353880663</v>
      </c>
    </row>
    <row r="49" spans="1:7" x14ac:dyDescent="0.2">
      <c r="A49" s="16"/>
      <c r="B49" s="19">
        <v>41235</v>
      </c>
      <c r="C49" s="11">
        <f t="shared" si="21"/>
        <v>5.7883449931740145</v>
      </c>
      <c r="D49" s="11">
        <f t="shared" si="21"/>
        <v>20.236304501986762</v>
      </c>
      <c r="E49" s="11">
        <f t="shared" si="21"/>
        <v>50.847560852313109</v>
      </c>
      <c r="F49" s="11">
        <f t="shared" si="21"/>
        <v>20.86053778556435</v>
      </c>
      <c r="G49" s="11">
        <f t="shared" si="21"/>
        <v>48.274602567791241</v>
      </c>
    </row>
    <row r="50" spans="1:7" x14ac:dyDescent="0.2">
      <c r="A50" s="16"/>
      <c r="B50" s="19">
        <v>41235</v>
      </c>
      <c r="C50" s="11">
        <f t="shared" si="21"/>
        <v>-0.5651055920182313</v>
      </c>
      <c r="D50" s="11">
        <f t="shared" si="21"/>
        <v>-5.3183678569370993</v>
      </c>
      <c r="E50" s="11">
        <f t="shared" si="21"/>
        <v>-51.227177648390096</v>
      </c>
      <c r="F50" s="11">
        <f t="shared" si="21"/>
        <v>-9.0373019440111992</v>
      </c>
      <c r="G50" s="11">
        <f t="shared" si="21"/>
        <v>-27.41676860556078</v>
      </c>
    </row>
    <row r="51" spans="1:7" x14ac:dyDescent="0.2">
      <c r="A51" s="17"/>
      <c r="B51" s="20">
        <v>41235</v>
      </c>
      <c r="C51" s="11">
        <f t="shared" si="21"/>
        <v>-0.78866125076461058</v>
      </c>
      <c r="D51" s="11">
        <f t="shared" si="21"/>
        <v>18.97639984132255</v>
      </c>
      <c r="E51" s="11">
        <f t="shared" si="21"/>
        <v>-28.647250634224136</v>
      </c>
      <c r="F51" s="11">
        <f t="shared" si="21"/>
        <v>-2.1798440023621248</v>
      </c>
      <c r="G51" s="11">
        <f t="shared" si="21"/>
        <v>-12.924305166895332</v>
      </c>
    </row>
    <row r="52" spans="1:7" x14ac:dyDescent="0.2">
      <c r="A52" s="21" t="s">
        <v>15</v>
      </c>
      <c r="B52" s="21"/>
      <c r="C52" s="5">
        <f>AVERAGE(C48:C51)</f>
        <v>0.99999999999999989</v>
      </c>
      <c r="D52" s="5">
        <f>AVERAGE(D48:D51)</f>
        <v>4.8956499711282326</v>
      </c>
      <c r="E52" s="5">
        <f>AVERAGE(E48:E51)</f>
        <v>-2.6316271971589416</v>
      </c>
      <c r="F52" s="5">
        <f>AVERAGE(F48:F51)</f>
        <v>11.510147526370584</v>
      </c>
      <c r="G52" s="5">
        <f>AVERAGE(G48:G51)</f>
        <v>-6.6097616396363836</v>
      </c>
    </row>
    <row r="53" spans="1:7" x14ac:dyDescent="0.2">
      <c r="A53" s="13" t="s">
        <v>6</v>
      </c>
      <c r="B53" s="14"/>
      <c r="C53" s="6">
        <f>STDEV(C48:C51)</f>
        <v>3.1955764648123597</v>
      </c>
      <c r="D53" s="6">
        <f>STDEV(D48:D51)</f>
        <v>17.386326595904276</v>
      </c>
      <c r="E53" s="6">
        <f>STDEV(E48:E51)</f>
        <v>45.988855774706963</v>
      </c>
      <c r="F53" s="6">
        <f>STDEV(F48:F51)</f>
        <v>20.947622302028137</v>
      </c>
      <c r="G53" s="6">
        <f>STDEV(G48:G51)</f>
        <v>37.66462645782763</v>
      </c>
    </row>
    <row r="54" spans="1:7" x14ac:dyDescent="0.2">
      <c r="A54" s="13" t="s">
        <v>7</v>
      </c>
      <c r="B54" s="14"/>
      <c r="C54" s="6">
        <f t="shared" ref="C54:G54" si="22">1.96*(C53)/SQRT(4)</f>
        <v>3.1316649355161124</v>
      </c>
      <c r="D54" s="6">
        <f t="shared" si="22"/>
        <v>17.038600063986191</v>
      </c>
      <c r="E54" s="6">
        <f t="shared" si="22"/>
        <v>45.069078659212821</v>
      </c>
      <c r="F54" s="6">
        <f t="shared" si="22"/>
        <v>20.528669855987573</v>
      </c>
      <c r="G54" s="6">
        <f t="shared" si="22"/>
        <v>36.911333928671077</v>
      </c>
    </row>
    <row r="55" spans="1:7" x14ac:dyDescent="0.2">
      <c r="A55" s="13" t="s">
        <v>8</v>
      </c>
      <c r="B55" s="14"/>
      <c r="C55" s="6">
        <f>((C53/C52))</f>
        <v>3.1955764648123601</v>
      </c>
      <c r="D55" s="6">
        <f t="shared" ref="D55:G55" si="23">((D53/D52))</f>
        <v>3.5513826965651081</v>
      </c>
      <c r="E55" s="6">
        <f t="shared" si="23"/>
        <v>-17.475444783499626</v>
      </c>
      <c r="F55" s="6">
        <f t="shared" si="23"/>
        <v>1.8199264826133299</v>
      </c>
      <c r="G55" s="6">
        <f t="shared" si="23"/>
        <v>-5.6983335423120698</v>
      </c>
    </row>
    <row r="56" spans="1:7" x14ac:dyDescent="0.2">
      <c r="A56" s="13" t="s">
        <v>16</v>
      </c>
      <c r="B56" s="14"/>
      <c r="C56" s="28">
        <f>((C53/C52)*100)</f>
        <v>319.55764648123602</v>
      </c>
      <c r="D56" s="28">
        <f t="shared" ref="D56:G56" si="24">((D53/D52)*100)</f>
        <v>355.13826965651083</v>
      </c>
      <c r="E56" s="28">
        <f t="shared" si="24"/>
        <v>-1747.5444783499624</v>
      </c>
      <c r="F56" s="28">
        <f t="shared" si="24"/>
        <v>181.99264826133299</v>
      </c>
      <c r="G56" s="28">
        <f t="shared" si="24"/>
        <v>-569.83335423120695</v>
      </c>
    </row>
  </sheetData>
  <mergeCells count="42">
    <mergeCell ref="D1:G1"/>
    <mergeCell ref="B2:B10"/>
    <mergeCell ref="A7:A10"/>
    <mergeCell ref="A11:B11"/>
    <mergeCell ref="A2:A6"/>
    <mergeCell ref="A36:B36"/>
    <mergeCell ref="A32:B32"/>
    <mergeCell ref="A37:B37"/>
    <mergeCell ref="A18:B18"/>
    <mergeCell ref="A1:B1"/>
    <mergeCell ref="A14:B14"/>
    <mergeCell ref="A12:B12"/>
    <mergeCell ref="A13:B13"/>
    <mergeCell ref="A15:B15"/>
    <mergeCell ref="A16:B16"/>
    <mergeCell ref="A17:B17"/>
    <mergeCell ref="A30:B30"/>
    <mergeCell ref="A31:B31"/>
    <mergeCell ref="A33:B33"/>
    <mergeCell ref="A34:B34"/>
    <mergeCell ref="A35:B35"/>
    <mergeCell ref="A20:B20"/>
    <mergeCell ref="A21:A24"/>
    <mergeCell ref="B21:B28"/>
    <mergeCell ref="A25:A28"/>
    <mergeCell ref="A29:B29"/>
    <mergeCell ref="A19:B19"/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  <mergeCell ref="A46:B46"/>
    <mergeCell ref="A38:B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30-04-19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2019-07-17T20:47:13Z</dcterms:modified>
</cp:coreProperties>
</file>