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1-05-19\"/>
    </mc:Choice>
  </mc:AlternateContent>
  <xr:revisionPtr revIDLastSave="0" documentId="13_ncr:1_{8E805BD9-CA88-4CDA-8783-AA844605575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8" i="2" l="1"/>
  <c r="C19" i="2"/>
  <c r="D18" i="2"/>
  <c r="D19" i="2"/>
  <c r="E19" i="2"/>
  <c r="F18" i="2"/>
  <c r="F19" i="2"/>
  <c r="C15" i="2"/>
  <c r="F13" i="2"/>
  <c r="F14" i="2"/>
  <c r="C13" i="2"/>
  <c r="C14" i="2"/>
  <c r="G13" i="2"/>
  <c r="G14" i="2"/>
  <c r="D13" i="2"/>
  <c r="D14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G43" i="2" s="1"/>
  <c r="F43" i="2"/>
  <c r="F44" i="2"/>
  <c r="F46" i="2" s="1"/>
  <c r="D43" i="2"/>
  <c r="D44" i="2"/>
  <c r="D46" i="2" s="1"/>
  <c r="F36" i="2"/>
  <c r="E44" i="2"/>
  <c r="E43" i="2"/>
  <c r="G30" i="2"/>
  <c r="G32" i="2" s="1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F30" i="2"/>
  <c r="E36" i="2" l="1"/>
  <c r="E37" i="2"/>
  <c r="C36" i="2"/>
  <c r="C37" i="2"/>
  <c r="C38" i="2"/>
  <c r="F37" i="2"/>
  <c r="G36" i="2"/>
  <c r="G37" i="2"/>
  <c r="D36" i="2"/>
  <c r="D37" i="2"/>
  <c r="F32" i="2"/>
  <c r="E46" i="2"/>
  <c r="D32" i="2"/>
  <c r="C32" i="2"/>
  <c r="C33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G47" i="2" l="1"/>
  <c r="G46" i="2"/>
  <c r="C45" i="2"/>
  <c r="C46" i="2"/>
  <c r="C47" i="2"/>
  <c r="G45" i="2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F52" i="2" l="1"/>
  <c r="C53" i="2"/>
  <c r="F53" i="2"/>
  <c r="D52" i="2"/>
  <c r="E52" i="2"/>
  <c r="C52" i="2"/>
  <c r="C55" i="2" s="1"/>
  <c r="E53" i="2"/>
  <c r="D53" i="2"/>
  <c r="G53" i="2"/>
  <c r="G55" i="2" s="1"/>
  <c r="C54" i="2"/>
  <c r="E55" i="2" l="1"/>
  <c r="D54" i="2"/>
  <c r="D55" i="2"/>
  <c r="F56" i="2"/>
  <c r="F55" i="2"/>
  <c r="F54" i="2"/>
  <c r="C56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<sst xmlns="http://schemas.openxmlformats.org/spreadsheetml/2006/main" count="39" uniqueCount="17">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</sst>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RUVB!$C$29:$G$29</c:f>
              <c:numCache>
                <c:formatCode>0.000</c:formatCode>
                <c:ptCount val="5"/>
                <c:pt idx="0">
                  <c:v>0.13499999999999993</c:v>
                </c:pt>
                <c:pt idx="1">
                  <c:v>2.8256250000000001</c:v>
                </c:pt>
                <c:pt idx="2">
                  <c:v>3.9699999999999998</c:v>
                </c:pt>
                <c:pt idx="3">
                  <c:v>4.6100000000000003</c:v>
                </c:pt>
                <c:pt idx="4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RUVB!$C$34:$G$34</c:f>
              <c:numCache>
                <c:formatCode>0.000</c:formatCode>
                <c:ptCount val="5"/>
                <c:pt idx="0">
                  <c:v>0.27250000000000008</c:v>
                </c:pt>
                <c:pt idx="1">
                  <c:v>2.5624999999999995E-2</c:v>
                </c:pt>
                <c:pt idx="2">
                  <c:v>-0.1531249999999999</c:v>
                </c:pt>
                <c:pt idx="3">
                  <c:v>0.3418750000000001</c:v>
                </c:pt>
                <c:pt idx="4">
                  <c:v>-2.6874999999999857E-2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RUVB!$C$52:$G$52</c:f>
              <c:numCache>
                <c:formatCode>0.0</c:formatCode>
                <c:ptCount val="5"/>
                <c:pt idx="0">
                  <c:v>0.99999999999999989</c:v>
                </c:pt>
                <c:pt idx="1">
                  <c:v>-15.596801334373382</c:v>
                </c:pt>
                <c:pt idx="2">
                  <c:v>-249.37001590214359</c:v>
                </c:pt>
                <c:pt idx="3">
                  <c:v>102.93804329868237</c:v>
                </c:pt>
                <c:pt idx="4">
                  <c:v>88.578028374898707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F3" sqref="F3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4" t="s">
        <v>0</v>
      </c>
      <c r="B1" s="15"/>
      <c r="C1" s="2"/>
      <c r="D1" s="14" t="s">
        <v>1</v>
      </c>
      <c r="E1" s="16"/>
      <c r="F1" s="16"/>
      <c r="G1" s="15"/>
    </row>
    <row r="2" spans="1:7" ht="15" customHeight="1" x14ac:dyDescent="0.2">
      <c r="A2" s="22" t="s">
        <v>3</v>
      </c>
      <c r="B2" s="17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3"/>
      <c r="B3" s="18"/>
      <c r="C3" s="9">
        <v>2E-3</v>
      </c>
      <c r="D3" s="9">
        <v>0.1245</v>
      </c>
      <c r="E3" s="9">
        <v>0.16139999999999999</v>
      </c>
      <c r="F3" s="9">
        <v>0.20849999999999999</v>
      </c>
      <c r="G3" s="9">
        <v>0.19239999999999999</v>
      </c>
    </row>
    <row r="4" spans="1:7" x14ac:dyDescent="0.2">
      <c r="A4" s="23"/>
      <c r="B4" s="18"/>
      <c r="C4" s="9">
        <v>6.3999999999999899E-3</v>
      </c>
      <c r="D4" s="9">
        <v>0.1075</v>
      </c>
      <c r="E4" s="9">
        <v>0.16259999999999999</v>
      </c>
      <c r="F4" s="9">
        <v>0.16869999999999999</v>
      </c>
      <c r="G4" s="9">
        <v>0.20899999999999999</v>
      </c>
    </row>
    <row r="5" spans="1:7" x14ac:dyDescent="0.2">
      <c r="A5" s="23"/>
      <c r="B5" s="18"/>
      <c r="C5" s="9">
        <v>2.3800000000000002E-2</v>
      </c>
      <c r="D5" s="9">
        <v>0.11409999999999999</v>
      </c>
      <c r="E5" s="9">
        <v>0.15809999999999999</v>
      </c>
      <c r="F5" s="9">
        <v>0.19919999999999999</v>
      </c>
      <c r="G5" s="9">
        <v>0.2089</v>
      </c>
    </row>
    <row r="6" spans="1:7" x14ac:dyDescent="0.2">
      <c r="A6" s="24"/>
      <c r="B6" s="18"/>
      <c r="C6" s="9">
        <v>-1.06E-2</v>
      </c>
      <c r="D6" s="9">
        <v>0.106</v>
      </c>
      <c r="E6" s="9">
        <v>0.15310000000000001</v>
      </c>
      <c r="F6" s="9">
        <v>0.16120000000000001</v>
      </c>
      <c r="G6" s="9">
        <v>0.1961</v>
      </c>
    </row>
    <row r="7" spans="1:7" x14ac:dyDescent="0.2">
      <c r="A7" s="20" t="s">
        <v>4</v>
      </c>
      <c r="B7" s="18"/>
      <c r="C7" s="9">
        <v>2.8999999999999998E-3</v>
      </c>
      <c r="D7" s="9">
        <v>-9.2999999999999992E-3</v>
      </c>
      <c r="E7" s="9">
        <v>-9.7000000000000003E-3</v>
      </c>
      <c r="F7" s="9">
        <v>3.2300000000000002E-2</v>
      </c>
      <c r="G7" s="9">
        <v>2.3E-3</v>
      </c>
    </row>
    <row r="8" spans="1:7" x14ac:dyDescent="0.2">
      <c r="A8" s="20"/>
      <c r="B8" s="18"/>
      <c r="C8" s="9">
        <v>-6.5999999999999904E-3</v>
      </c>
      <c r="D8" s="9">
        <v>-2.3E-3</v>
      </c>
      <c r="E8" s="9">
        <v>-2.0999999999999899E-3</v>
      </c>
      <c r="F8" s="9">
        <v>2.3999999999999998E-3</v>
      </c>
      <c r="G8" s="9">
        <v>-7.3999999999999899E-3</v>
      </c>
    </row>
    <row r="9" spans="1:7" x14ac:dyDescent="0.2">
      <c r="A9" s="20"/>
      <c r="B9" s="18"/>
      <c r="C9" s="9">
        <v>1.9199999999999998E-2</v>
      </c>
      <c r="D9" s="9">
        <v>1.32E-2</v>
      </c>
      <c r="E9" s="9">
        <v>-5.09999999999999E-3</v>
      </c>
      <c r="F9" s="9">
        <v>-8.8999999999999895E-3</v>
      </c>
      <c r="G9" s="9">
        <v>-7.9999999999999898E-3</v>
      </c>
    </row>
    <row r="10" spans="1:7" x14ac:dyDescent="0.2">
      <c r="A10" s="20"/>
      <c r="B10" s="19"/>
      <c r="C10" s="9">
        <v>2.81E-2</v>
      </c>
      <c r="D10" s="9">
        <v>2.5000000000000001E-3</v>
      </c>
      <c r="E10" s="9">
        <v>-7.6E-3</v>
      </c>
      <c r="F10" s="9">
        <v>2.8899999999999999E-2</v>
      </c>
      <c r="G10" s="9">
        <v>8.8000000000000005E-3</v>
      </c>
    </row>
    <row r="11" spans="1:7" x14ac:dyDescent="0.2">
      <c r="A11" s="21" t="s">
        <v>5</v>
      </c>
      <c r="B11" s="21"/>
      <c r="C11" s="3">
        <f>AVERAGE(C3:C6)</f>
        <v>5.3999999999999986E-3</v>
      </c>
      <c r="D11" s="3">
        <f t="shared" ref="D11:G11" si="0">AVERAGE(D3:D6)</f>
        <v>0.11302499999999999</v>
      </c>
      <c r="E11" s="3">
        <f t="shared" si="0"/>
        <v>0.1588</v>
      </c>
      <c r="F11" s="3">
        <f t="shared" si="0"/>
        <v>0.18440000000000001</v>
      </c>
      <c r="G11" s="3">
        <f t="shared" si="0"/>
        <v>0.2016</v>
      </c>
    </row>
    <row r="12" spans="1:7" x14ac:dyDescent="0.2">
      <c r="A12" s="25" t="s">
        <v>6</v>
      </c>
      <c r="B12" s="25"/>
      <c r="C12" s="4">
        <f t="shared" ref="C12:G12" si="1">STDEV(C3:C6)</f>
        <v>1.4225798161556115E-2</v>
      </c>
      <c r="D12" s="4">
        <f t="shared" si="1"/>
        <v>8.4203622249877132E-3</v>
      </c>
      <c r="E12" s="4">
        <f t="shared" si="1"/>
        <v>4.2497058721751458E-3</v>
      </c>
      <c r="F12" s="4">
        <f t="shared" si="1"/>
        <v>2.298245707780882E-2</v>
      </c>
      <c r="G12" s="4">
        <f t="shared" si="1"/>
        <v>8.6205181592137123E-3</v>
      </c>
    </row>
    <row r="13" spans="1:7" x14ac:dyDescent="0.2">
      <c r="A13" s="12" t="s">
        <v>7</v>
      </c>
      <c r="B13" s="13"/>
      <c r="C13" s="4">
        <f t="shared" ref="C13:G13" si="2">1.96*(C12)/SQRT(4)</f>
        <v>1.3941282198324993E-2</v>
      </c>
      <c r="D13" s="4">
        <f t="shared" si="2"/>
        <v>8.2519549804879588E-3</v>
      </c>
      <c r="E13" s="4">
        <f t="shared" si="2"/>
        <v>4.1647117547316424E-3</v>
      </c>
      <c r="F13" s="4">
        <f t="shared" si="2"/>
        <v>2.2522807936252644E-2</v>
      </c>
      <c r="G13" s="4">
        <f t="shared" si="2"/>
        <v>8.4481077960294384E-3</v>
      </c>
    </row>
    <row r="14" spans="1:7" x14ac:dyDescent="0.2">
      <c r="A14" s="12" t="s">
        <v>8</v>
      </c>
      <c r="B14" s="13"/>
      <c r="C14" s="4">
        <f>((C12/C11))</f>
        <v>2.6344070669548367</v>
      </c>
      <c r="D14" s="4">
        <f t="shared" ref="D14:G14" si="3">((D12/D11))</f>
        <v>7.4499997566801271E-2</v>
      </c>
      <c r="E14" s="4">
        <f t="shared" si="3"/>
        <v>2.6761371991027367E-2</v>
      </c>
      <c r="F14" s="4">
        <f t="shared" si="3"/>
        <v>0.12463371517249902</v>
      </c>
      <c r="G14" s="4">
        <f t="shared" si="3"/>
        <v>4.2760506742131506E-2</v>
      </c>
    </row>
    <row r="15" spans="1:7" x14ac:dyDescent="0.2">
      <c r="A15" s="12" t="s">
        <v>16</v>
      </c>
      <c r="B15" s="13"/>
      <c r="C15" s="4">
        <f>((C12/C11)*100)</f>
        <v>263.4407066954837</v>
      </c>
      <c r="D15" s="4">
        <f>((D12/D11)*100)</f>
        <v>7.4499997566801275</v>
      </c>
      <c r="E15" s="4">
        <f>((E12/E11)*100)</f>
        <v>2.6761371991027367</v>
      </c>
      <c r="F15" s="4">
        <f>((F12/F11)*100)</f>
        <v>12.463371517249902</v>
      </c>
      <c r="G15" s="4">
        <f>((G12/G11)*100)</f>
        <v>4.2760506742131508</v>
      </c>
    </row>
    <row r="16" spans="1:7" x14ac:dyDescent="0.2">
      <c r="A16" s="21" t="s">
        <v>9</v>
      </c>
      <c r="B16" s="21"/>
      <c r="C16" s="3">
        <f>AVERAGE(C7:C10)</f>
        <v>1.0900000000000002E-2</v>
      </c>
      <c r="D16" s="3">
        <f>AVERAGE(D7:D10)</f>
        <v>1.0250000000000003E-3</v>
      </c>
      <c r="E16" s="3">
        <f>AVERAGE(E7:E10)</f>
        <v>-6.124999999999995E-3</v>
      </c>
      <c r="F16" s="3">
        <f>AVERAGE(F7:F10)</f>
        <v>1.3675000000000003E-2</v>
      </c>
      <c r="G16" s="3">
        <f>AVERAGE(G7:G10)</f>
        <v>-1.0749999999999948E-3</v>
      </c>
    </row>
    <row r="17" spans="1:7" x14ac:dyDescent="0.2">
      <c r="A17" s="25" t="s">
        <v>6</v>
      </c>
      <c r="B17" s="25"/>
      <c r="C17" s="4">
        <f>STDEV(C7:C10)</f>
        <v>1.5652262882194807E-2</v>
      </c>
      <c r="D17" s="4">
        <f>STDEV(D7:D10)</f>
        <v>9.4528214482943306E-3</v>
      </c>
      <c r="E17" s="4">
        <f>STDEV(E7:E10)</f>
        <v>3.2765581535100763E-3</v>
      </c>
      <c r="F17" s="4">
        <f>STDEV(F7:F10)</f>
        <v>2.0128317531941577E-2</v>
      </c>
      <c r="G17" s="4">
        <f>STDEV(G7:G10)</f>
        <v>8.100771568190274E-3</v>
      </c>
    </row>
    <row r="18" spans="1:7" x14ac:dyDescent="0.2">
      <c r="A18" s="12" t="s">
        <v>7</v>
      </c>
      <c r="B18" s="13"/>
      <c r="C18" s="4">
        <f t="shared" ref="C18:G18" si="4">1.96*(C17)/SQRT(4)</f>
        <v>1.533921762455091E-2</v>
      </c>
      <c r="D18" s="4">
        <f t="shared" si="4"/>
        <v>9.2637650193284436E-3</v>
      </c>
      <c r="E18" s="4">
        <f t="shared" si="4"/>
        <v>3.2110269904398747E-3</v>
      </c>
      <c r="F18" s="4">
        <f t="shared" si="4"/>
        <v>1.9725751181302747E-2</v>
      </c>
      <c r="G18" s="4">
        <f t="shared" si="4"/>
        <v>7.9387561368264685E-3</v>
      </c>
    </row>
    <row r="19" spans="1:7" x14ac:dyDescent="0.2">
      <c r="A19" s="12" t="s">
        <v>8</v>
      </c>
      <c r="B19" s="13"/>
      <c r="C19" s="4">
        <f>((C17/C16))</f>
        <v>1.4359874203848444</v>
      </c>
      <c r="D19" s="4">
        <f t="shared" ref="D19:G19" si="5">((D17/D16))</f>
        <v>9.2222648276042225</v>
      </c>
      <c r="E19" s="4">
        <f t="shared" si="5"/>
        <v>-0.53494826996082923</v>
      </c>
      <c r="F19" s="4">
        <f t="shared" si="5"/>
        <v>1.4719062180578846</v>
      </c>
      <c r="G19" s="4">
        <f t="shared" si="5"/>
        <v>-7.5356014587816871</v>
      </c>
    </row>
    <row r="20" spans="1:7" x14ac:dyDescent="0.2">
      <c r="A20" s="12" t="s">
        <v>16</v>
      </c>
      <c r="B20" s="13"/>
      <c r="C20" s="4">
        <f>((C17/C16)*100)</f>
        <v>143.59874203848443</v>
      </c>
      <c r="D20" s="4">
        <f>((D17/D16)*100)</f>
        <v>922.2264827604223</v>
      </c>
      <c r="E20" s="4">
        <f>((E17/E16)*100)</f>
        <v>-53.494826996082921</v>
      </c>
      <c r="F20" s="4">
        <f>((F17/F16)*100)</f>
        <v>147.19062180578845</v>
      </c>
      <c r="G20" s="4">
        <f>((G17/G16)*100)</f>
        <v>-753.56014587816867</v>
      </c>
    </row>
    <row r="21" spans="1:7" x14ac:dyDescent="0.2">
      <c r="A21" s="20" t="s">
        <v>10</v>
      </c>
      <c r="B21" s="26">
        <f>B2</f>
        <v>43495</v>
      </c>
      <c r="C21" s="10">
        <f t="shared" ref="C21:G28" si="6">((1000*C3)/40)</f>
        <v>0.05</v>
      </c>
      <c r="D21" s="10">
        <f t="shared" si="6"/>
        <v>3.1124999999999998</v>
      </c>
      <c r="E21" s="10">
        <f t="shared" si="6"/>
        <v>4.0349999999999993</v>
      </c>
      <c r="F21" s="10">
        <f t="shared" si="6"/>
        <v>5.2125000000000004</v>
      </c>
      <c r="G21" s="10">
        <f t="shared" si="6"/>
        <v>4.8099999999999996</v>
      </c>
    </row>
    <row r="22" spans="1:7" x14ac:dyDescent="0.2">
      <c r="A22" s="20"/>
      <c r="B22" s="26"/>
      <c r="C22" s="10">
        <f t="shared" si="6"/>
        <v>0.15999999999999975</v>
      </c>
      <c r="D22" s="10">
        <f t="shared" si="6"/>
        <v>2.6875</v>
      </c>
      <c r="E22" s="10">
        <f t="shared" si="6"/>
        <v>4.0649999999999995</v>
      </c>
      <c r="F22" s="10">
        <f t="shared" si="6"/>
        <v>4.2174999999999994</v>
      </c>
      <c r="G22" s="10">
        <f t="shared" si="6"/>
        <v>5.2249999999999996</v>
      </c>
    </row>
    <row r="23" spans="1:7" x14ac:dyDescent="0.2">
      <c r="A23" s="20"/>
      <c r="B23" s="26"/>
      <c r="C23" s="10">
        <f t="shared" si="6"/>
        <v>0.59499999999999997</v>
      </c>
      <c r="D23" s="10">
        <f t="shared" si="6"/>
        <v>2.8525</v>
      </c>
      <c r="E23" s="10">
        <f t="shared" si="6"/>
        <v>3.9524999999999997</v>
      </c>
      <c r="F23" s="10">
        <f t="shared" si="6"/>
        <v>4.9799999999999995</v>
      </c>
      <c r="G23" s="10">
        <f t="shared" si="6"/>
        <v>5.2225000000000001</v>
      </c>
    </row>
    <row r="24" spans="1:7" x14ac:dyDescent="0.2">
      <c r="A24" s="20"/>
      <c r="B24" s="26"/>
      <c r="C24" s="10">
        <f t="shared" si="6"/>
        <v>-0.26500000000000001</v>
      </c>
      <c r="D24" s="10">
        <f t="shared" si="6"/>
        <v>2.65</v>
      </c>
      <c r="E24" s="10">
        <f t="shared" si="6"/>
        <v>3.8275000000000006</v>
      </c>
      <c r="F24" s="10">
        <f t="shared" si="6"/>
        <v>4.03</v>
      </c>
      <c r="G24" s="10">
        <f t="shared" si="6"/>
        <v>4.9024999999999999</v>
      </c>
    </row>
    <row r="25" spans="1:7" x14ac:dyDescent="0.2">
      <c r="A25" s="20" t="s">
        <v>11</v>
      </c>
      <c r="B25" s="26"/>
      <c r="C25" s="10">
        <f t="shared" si="6"/>
        <v>7.2499999999999995E-2</v>
      </c>
      <c r="D25" s="10">
        <f t="shared" si="6"/>
        <v>-0.23249999999999998</v>
      </c>
      <c r="E25" s="10">
        <f t="shared" si="6"/>
        <v>-0.24250000000000002</v>
      </c>
      <c r="F25" s="10">
        <f t="shared" si="6"/>
        <v>0.80750000000000011</v>
      </c>
      <c r="G25" s="10">
        <f t="shared" si="6"/>
        <v>5.7499999999999996E-2</v>
      </c>
    </row>
    <row r="26" spans="1:7" x14ac:dyDescent="0.2">
      <c r="A26" s="20"/>
      <c r="B26" s="26"/>
      <c r="C26" s="10">
        <f t="shared" si="6"/>
        <v>-0.16499999999999976</v>
      </c>
      <c r="D26" s="10">
        <f t="shared" si="6"/>
        <v>-5.7499999999999996E-2</v>
      </c>
      <c r="E26" s="10">
        <f t="shared" si="6"/>
        <v>-5.2499999999999748E-2</v>
      </c>
      <c r="F26" s="10">
        <f t="shared" si="6"/>
        <v>0.06</v>
      </c>
      <c r="G26" s="10">
        <f t="shared" si="6"/>
        <v>-0.18499999999999975</v>
      </c>
    </row>
    <row r="27" spans="1:7" x14ac:dyDescent="0.2">
      <c r="A27" s="20"/>
      <c r="B27" s="26"/>
      <c r="C27" s="10">
        <f t="shared" si="6"/>
        <v>0.48</v>
      </c>
      <c r="D27" s="10">
        <f t="shared" si="6"/>
        <v>0.32999999999999996</v>
      </c>
      <c r="E27" s="10">
        <f t="shared" si="6"/>
        <v>-0.12749999999999975</v>
      </c>
      <c r="F27" s="10">
        <f t="shared" si="6"/>
        <v>-0.22249999999999975</v>
      </c>
      <c r="G27" s="10">
        <f t="shared" si="6"/>
        <v>-0.19999999999999973</v>
      </c>
    </row>
    <row r="28" spans="1:7" x14ac:dyDescent="0.2">
      <c r="A28" s="20"/>
      <c r="B28" s="26"/>
      <c r="C28" s="10">
        <f t="shared" si="6"/>
        <v>0.70250000000000001</v>
      </c>
      <c r="D28" s="10">
        <f t="shared" si="6"/>
        <v>6.25E-2</v>
      </c>
      <c r="E28" s="10">
        <f t="shared" si="6"/>
        <v>-0.19</v>
      </c>
      <c r="F28" s="10">
        <f t="shared" si="6"/>
        <v>0.72249999999999992</v>
      </c>
      <c r="G28" s="10">
        <f t="shared" si="6"/>
        <v>0.22000000000000003</v>
      </c>
    </row>
    <row r="29" spans="1:7" x14ac:dyDescent="0.2">
      <c r="A29" s="21" t="s">
        <v>12</v>
      </c>
      <c r="B29" s="21"/>
      <c r="C29" s="3">
        <f t="shared" ref="C29:G29" si="7">AVERAGE(C21:C24)</f>
        <v>0.13499999999999993</v>
      </c>
      <c r="D29" s="3">
        <f t="shared" si="7"/>
        <v>2.8256250000000001</v>
      </c>
      <c r="E29" s="3">
        <f t="shared" si="7"/>
        <v>3.9699999999999998</v>
      </c>
      <c r="F29" s="3">
        <f t="shared" si="7"/>
        <v>4.6100000000000003</v>
      </c>
      <c r="G29" s="3">
        <f t="shared" si="7"/>
        <v>5.04</v>
      </c>
    </row>
    <row r="30" spans="1:7" x14ac:dyDescent="0.2">
      <c r="A30" s="25" t="s">
        <v>6</v>
      </c>
      <c r="B30" s="25"/>
      <c r="C30" s="4">
        <f t="shared" ref="C30:G30" si="8">STDEV(C21:C24)</f>
        <v>0.35564495403890289</v>
      </c>
      <c r="D30" s="4">
        <f t="shared" si="8"/>
        <v>0.21050905562469271</v>
      </c>
      <c r="E30" s="4">
        <f t="shared" si="8"/>
        <v>0.10624264680437835</v>
      </c>
      <c r="F30" s="4">
        <f t="shared" si="8"/>
        <v>0.57456142694522205</v>
      </c>
      <c r="G30" s="4">
        <f t="shared" si="8"/>
        <v>0.21551295398034287</v>
      </c>
    </row>
    <row r="31" spans="1:7" x14ac:dyDescent="0.2">
      <c r="A31" s="12" t="s">
        <v>7</v>
      </c>
      <c r="B31" s="13"/>
      <c r="C31" s="4">
        <f t="shared" ref="C31:G31" si="9">1.96*(C30)/SQRT(4)</f>
        <v>0.34853205495812484</v>
      </c>
      <c r="D31" s="4">
        <f t="shared" si="9"/>
        <v>0.20629887451219886</v>
      </c>
      <c r="E31" s="4">
        <f t="shared" si="9"/>
        <v>0.10411779386829079</v>
      </c>
      <c r="F31" s="4">
        <f t="shared" si="9"/>
        <v>0.56307019840631756</v>
      </c>
      <c r="G31" s="4">
        <f t="shared" si="9"/>
        <v>0.21120269490073601</v>
      </c>
    </row>
    <row r="32" spans="1:7" x14ac:dyDescent="0.2">
      <c r="A32" s="12" t="s">
        <v>8</v>
      </c>
      <c r="B32" s="13"/>
      <c r="C32" s="4">
        <f>((C30/C29))</f>
        <v>2.6344070669548376</v>
      </c>
      <c r="D32" s="4">
        <f t="shared" ref="D32:G32" si="10">((D30/D29))</f>
        <v>7.4499997566801229E-2</v>
      </c>
      <c r="E32" s="4">
        <f t="shared" si="10"/>
        <v>2.6761371991027294E-2</v>
      </c>
      <c r="F32" s="4">
        <f t="shared" si="10"/>
        <v>0.12463371517249935</v>
      </c>
      <c r="G32" s="4">
        <f t="shared" si="10"/>
        <v>4.276050674213152E-2</v>
      </c>
    </row>
    <row r="33" spans="1:7" x14ac:dyDescent="0.2">
      <c r="A33" s="12" t="s">
        <v>16</v>
      </c>
      <c r="B33" s="13"/>
      <c r="C33" s="4">
        <f>((C30/C29)*100)</f>
        <v>263.44070669548375</v>
      </c>
      <c r="D33" s="4">
        <f t="shared" ref="D33:G33" si="11">((D30/D29)*100)</f>
        <v>7.449999756680123</v>
      </c>
      <c r="E33" s="4">
        <f t="shared" si="11"/>
        <v>2.6761371991027296</v>
      </c>
      <c r="F33" s="4">
        <f t="shared" si="11"/>
        <v>12.463371517249936</v>
      </c>
      <c r="G33" s="4">
        <f t="shared" si="11"/>
        <v>4.2760506742131517</v>
      </c>
    </row>
    <row r="34" spans="1:7" x14ac:dyDescent="0.2">
      <c r="A34" s="21" t="s">
        <v>13</v>
      </c>
      <c r="B34" s="21"/>
      <c r="C34" s="3">
        <f t="shared" ref="C34:G34" si="12">AVERAGE(C25:C28)</f>
        <v>0.27250000000000008</v>
      </c>
      <c r="D34" s="3">
        <f t="shared" si="12"/>
        <v>2.5624999999999995E-2</v>
      </c>
      <c r="E34" s="3">
        <f t="shared" si="12"/>
        <v>-0.1531249999999999</v>
      </c>
      <c r="F34" s="3">
        <f t="shared" si="12"/>
        <v>0.3418750000000001</v>
      </c>
      <c r="G34" s="3">
        <f t="shared" si="12"/>
        <v>-2.6874999999999857E-2</v>
      </c>
    </row>
    <row r="35" spans="1:7" x14ac:dyDescent="0.2">
      <c r="A35" s="25" t="s">
        <v>6</v>
      </c>
      <c r="B35" s="25"/>
      <c r="C35" s="4">
        <f t="shared" ref="C35:G35" si="13">STDEV(C25:C28)</f>
        <v>0.39130657205487018</v>
      </c>
      <c r="D35" s="4">
        <f t="shared" si="13"/>
        <v>0.23632053620735824</v>
      </c>
      <c r="E35" s="4">
        <f t="shared" si="13"/>
        <v>8.1913953837751907E-2</v>
      </c>
      <c r="F35" s="4">
        <f t="shared" si="13"/>
        <v>0.50320793829853938</v>
      </c>
      <c r="G35" s="4">
        <f t="shared" si="13"/>
        <v>0.20251928920475687</v>
      </c>
    </row>
    <row r="36" spans="1:7" x14ac:dyDescent="0.2">
      <c r="A36" s="12" t="s">
        <v>7</v>
      </c>
      <c r="B36" s="13"/>
      <c r="C36" s="4">
        <f t="shared" ref="C36:G36" si="14">1.96*(C35)/SQRT(4)</f>
        <v>0.38348044061377279</v>
      </c>
      <c r="D36" s="4">
        <f t="shared" si="14"/>
        <v>0.23159412548321107</v>
      </c>
      <c r="E36" s="4">
        <f t="shared" si="14"/>
        <v>8.0275674760996868E-2</v>
      </c>
      <c r="F36" s="4">
        <f t="shared" si="14"/>
        <v>0.4931437795325686</v>
      </c>
      <c r="G36" s="4">
        <f t="shared" si="14"/>
        <v>0.19846890342066173</v>
      </c>
    </row>
    <row r="37" spans="1:7" x14ac:dyDescent="0.2">
      <c r="A37" s="12" t="s">
        <v>8</v>
      </c>
      <c r="B37" s="13"/>
      <c r="C37" s="4">
        <f>((C35/C34))</f>
        <v>1.4359874203848444</v>
      </c>
      <c r="D37" s="4">
        <f t="shared" ref="D37:G37" si="15">((D35/D34))</f>
        <v>9.2222648276042261</v>
      </c>
      <c r="E37" s="4">
        <f t="shared" si="15"/>
        <v>-0.53494826996082911</v>
      </c>
      <c r="F37" s="4">
        <f t="shared" si="15"/>
        <v>1.4719062180578844</v>
      </c>
      <c r="G37" s="4">
        <f t="shared" si="15"/>
        <v>-7.5356014587816906</v>
      </c>
    </row>
    <row r="38" spans="1:7" x14ac:dyDescent="0.2">
      <c r="A38" s="12" t="s">
        <v>16</v>
      </c>
      <c r="B38" s="13"/>
      <c r="C38" s="4">
        <f>((C35/C34)*100)</f>
        <v>143.59874203848443</v>
      </c>
      <c r="D38" s="4">
        <f t="shared" ref="D38:G38" si="16">((D35/D34)*100)</f>
        <v>922.22648276042264</v>
      </c>
      <c r="E38" s="4">
        <f t="shared" si="16"/>
        <v>-53.494826996082914</v>
      </c>
      <c r="F38" s="4">
        <f t="shared" si="16"/>
        <v>147.19062180578842</v>
      </c>
      <c r="G38" s="4">
        <f t="shared" si="16"/>
        <v>-753.56014587816901</v>
      </c>
    </row>
    <row r="39" spans="1:7" x14ac:dyDescent="0.2">
      <c r="A39" s="22" t="s">
        <v>14</v>
      </c>
      <c r="B39" s="17">
        <f>B2</f>
        <v>43495</v>
      </c>
      <c r="C39" s="11">
        <f t="shared" ref="C39:G42" si="17">(C21/C25)</f>
        <v>0.68965517241379315</v>
      </c>
      <c r="D39" s="11">
        <f t="shared" si="17"/>
        <v>-13.387096774193548</v>
      </c>
      <c r="E39" s="11">
        <f t="shared" si="17"/>
        <v>-16.639175257731953</v>
      </c>
      <c r="F39" s="11">
        <f t="shared" si="17"/>
        <v>6.4551083591331269</v>
      </c>
      <c r="G39" s="11">
        <f t="shared" si="17"/>
        <v>83.652173913043484</v>
      </c>
    </row>
    <row r="40" spans="1:7" x14ac:dyDescent="0.2">
      <c r="A40" s="23"/>
      <c r="B40" s="18"/>
      <c r="C40" s="11">
        <f t="shared" si="17"/>
        <v>-0.96969696969696961</v>
      </c>
      <c r="D40" s="11">
        <f t="shared" si="17"/>
        <v>-46.739130434782609</v>
      </c>
      <c r="E40" s="11">
        <f t="shared" si="17"/>
        <v>-77.428571428571786</v>
      </c>
      <c r="F40" s="11">
        <f t="shared" si="17"/>
        <v>70.291666666666657</v>
      </c>
      <c r="G40" s="11">
        <f t="shared" si="17"/>
        <v>-28.243243243243281</v>
      </c>
    </row>
    <row r="41" spans="1:7" x14ac:dyDescent="0.2">
      <c r="A41" s="23"/>
      <c r="B41" s="18"/>
      <c r="C41" s="11">
        <f t="shared" si="17"/>
        <v>1.2395833333333333</v>
      </c>
      <c r="D41" s="11">
        <f t="shared" si="17"/>
        <v>8.6439393939393945</v>
      </c>
      <c r="E41" s="11">
        <f t="shared" si="17"/>
        <v>-31.000000000000057</v>
      </c>
      <c r="F41" s="11">
        <f t="shared" si="17"/>
        <v>-22.382022471910137</v>
      </c>
      <c r="G41" s="11">
        <f t="shared" si="17"/>
        <v>-26.112500000000036</v>
      </c>
    </row>
    <row r="42" spans="1:7" x14ac:dyDescent="0.2">
      <c r="A42" s="24"/>
      <c r="B42" s="19"/>
      <c r="C42" s="11">
        <f t="shared" si="17"/>
        <v>-0.37722419928825623</v>
      </c>
      <c r="D42" s="11">
        <f t="shared" si="17"/>
        <v>42.4</v>
      </c>
      <c r="E42" s="11">
        <f t="shared" si="17"/>
        <v>-20.144736842105267</v>
      </c>
      <c r="F42" s="11">
        <f t="shared" si="17"/>
        <v>5.5778546712802779</v>
      </c>
      <c r="G42" s="11">
        <f t="shared" si="17"/>
        <v>22.284090909090907</v>
      </c>
    </row>
    <row r="43" spans="1:7" x14ac:dyDescent="0.2">
      <c r="A43" s="21" t="s">
        <v>14</v>
      </c>
      <c r="B43" s="21"/>
      <c r="C43" s="5">
        <f>AVERAGE(C39:C42)</f>
        <v>0.14557933419047514</v>
      </c>
      <c r="D43" s="5">
        <f>AVERAGE(D39:D42)</f>
        <v>-2.2705719537591929</v>
      </c>
      <c r="E43" s="5">
        <f>AVERAGE(E39:E42)</f>
        <v>-36.303120882102263</v>
      </c>
      <c r="F43" s="5">
        <f>AVERAGE(F39:F42)</f>
        <v>14.985651806292481</v>
      </c>
      <c r="G43" s="5">
        <f>AVERAGE(G39:G42)</f>
        <v>12.895130394722766</v>
      </c>
    </row>
    <row r="44" spans="1:7" x14ac:dyDescent="0.2">
      <c r="A44" s="12" t="s">
        <v>6</v>
      </c>
      <c r="B44" s="13"/>
      <c r="C44" s="6">
        <f>STDEV(C39:C42)</f>
        <v>1.0016699450600248</v>
      </c>
      <c r="D44" s="6">
        <f>STDEV(D39:D42)</f>
        <v>37.486070186575311</v>
      </c>
      <c r="E44" s="6">
        <f>STDEV(E39:E42)</f>
        <v>28.090270593466588</v>
      </c>
      <c r="F44" s="6">
        <f>STDEV(F39:F42)</f>
        <v>39.227435888398276</v>
      </c>
      <c r="G44" s="6">
        <f>STDEV(G39:G42)</f>
        <v>52.62658644190563</v>
      </c>
    </row>
    <row r="45" spans="1:7" x14ac:dyDescent="0.2">
      <c r="A45" s="12" t="s">
        <v>7</v>
      </c>
      <c r="B45" s="13"/>
      <c r="C45" s="6">
        <f t="shared" ref="C45:G45" si="18">1.96*(C44)/SQRT(4)</f>
        <v>0.98163654615882434</v>
      </c>
      <c r="D45" s="6">
        <f t="shared" si="18"/>
        <v>36.736348782843805</v>
      </c>
      <c r="E45" s="6">
        <f t="shared" si="18"/>
        <v>27.528465181597255</v>
      </c>
      <c r="F45" s="6">
        <f t="shared" si="18"/>
        <v>38.442887170630307</v>
      </c>
      <c r="G45" s="6">
        <f t="shared" si="18"/>
        <v>51.574054713067518</v>
      </c>
    </row>
    <row r="46" spans="1:7" x14ac:dyDescent="0.2">
      <c r="A46" s="12" t="s">
        <v>8</v>
      </c>
      <c r="B46" s="13"/>
      <c r="C46" s="6">
        <f>((C44/C43))</f>
        <v>6.880577869311078</v>
      </c>
      <c r="D46" s="6">
        <f t="shared" ref="D46:G46" si="19">((D44/D43))</f>
        <v>-16.509527533145476</v>
      </c>
      <c r="E46" s="6">
        <f t="shared" si="19"/>
        <v>-0.77377013080204138</v>
      </c>
      <c r="F46" s="6">
        <f t="shared" si="19"/>
        <v>2.6176663114464369</v>
      </c>
      <c r="G46" s="6">
        <f t="shared" si="19"/>
        <v>4.0811209216963524</v>
      </c>
    </row>
    <row r="47" spans="1:7" x14ac:dyDescent="0.2">
      <c r="A47" s="12" t="s">
        <v>16</v>
      </c>
      <c r="B47" s="13"/>
      <c r="C47" s="6">
        <f>((C44/C43)*100)</f>
        <v>688.05778693110778</v>
      </c>
      <c r="D47" s="6">
        <f t="shared" ref="D47:G47" si="20">((D44/D43)*100)</f>
        <v>-1650.9527533145476</v>
      </c>
      <c r="E47" s="6">
        <f t="shared" si="20"/>
        <v>-77.377013080204136</v>
      </c>
      <c r="F47" s="6">
        <f t="shared" si="20"/>
        <v>261.76663114464367</v>
      </c>
      <c r="G47" s="6">
        <f t="shared" si="20"/>
        <v>408.11209216963522</v>
      </c>
    </row>
    <row r="48" spans="1:7" x14ac:dyDescent="0.2">
      <c r="A48" s="22" t="s">
        <v>15</v>
      </c>
      <c r="B48" s="17">
        <f>B2</f>
        <v>43495</v>
      </c>
      <c r="C48" s="11">
        <f t="shared" ref="C48:G51" si="21">(C39/$C$43)</f>
        <v>4.7373150608825592</v>
      </c>
      <c r="D48" s="11">
        <f t="shared" si="21"/>
        <v>-91.957397996325156</v>
      </c>
      <c r="E48" s="11">
        <f t="shared" si="21"/>
        <v>-114.29627254622112</v>
      </c>
      <c r="F48" s="11">
        <f t="shared" si="21"/>
        <v>44.340828971557883</v>
      </c>
      <c r="G48" s="11">
        <f t="shared" si="21"/>
        <v>574.61571986305057</v>
      </c>
    </row>
    <row r="49" spans="1:7" x14ac:dyDescent="0.2">
      <c r="A49" s="23"/>
      <c r="B49" s="18">
        <v>41235</v>
      </c>
      <c r="C49" s="11">
        <f t="shared" si="21"/>
        <v>-6.660952085604567</v>
      </c>
      <c r="D49" s="11">
        <f t="shared" si="21"/>
        <v>-321.05608048481253</v>
      </c>
      <c r="E49" s="11">
        <f t="shared" si="21"/>
        <v>-531.86512947823144</v>
      </c>
      <c r="F49" s="11">
        <f t="shared" si="21"/>
        <v>482.84096817407789</v>
      </c>
      <c r="G49" s="11">
        <f t="shared" si="21"/>
        <v>-194.00585529735963</v>
      </c>
    </row>
    <row r="50" spans="1:7" x14ac:dyDescent="0.2">
      <c r="A50" s="23"/>
      <c r="B50" s="18">
        <v>41235</v>
      </c>
      <c r="C50" s="11">
        <f t="shared" si="21"/>
        <v>8.5148303516175563</v>
      </c>
      <c r="D50" s="11">
        <f t="shared" si="21"/>
        <v>59.376143200584465</v>
      </c>
      <c r="E50" s="11">
        <f t="shared" si="21"/>
        <v>-212.9423119866714</v>
      </c>
      <c r="F50" s="11">
        <f t="shared" si="21"/>
        <v>-153.74450361632807</v>
      </c>
      <c r="G50" s="11">
        <f t="shared" si="21"/>
        <v>-179.36955231457918</v>
      </c>
    </row>
    <row r="51" spans="1:7" x14ac:dyDescent="0.2">
      <c r="A51" s="24"/>
      <c r="B51" s="19">
        <v>41235</v>
      </c>
      <c r="C51" s="11">
        <f t="shared" si="21"/>
        <v>-2.5911933268955489</v>
      </c>
      <c r="D51" s="11">
        <f t="shared" si="21"/>
        <v>291.25012994305968</v>
      </c>
      <c r="E51" s="11">
        <f t="shared" si="21"/>
        <v>-138.37634959745051</v>
      </c>
      <c r="F51" s="11">
        <f t="shared" si="21"/>
        <v>38.314879665421785</v>
      </c>
      <c r="G51" s="11">
        <f t="shared" si="21"/>
        <v>153.07180124848307</v>
      </c>
    </row>
    <row r="52" spans="1:7" x14ac:dyDescent="0.2">
      <c r="A52" s="21" t="s">
        <v>15</v>
      </c>
      <c r="B52" s="21"/>
      <c r="C52" s="5">
        <f>AVERAGE(C48:C51)</f>
        <v>0.99999999999999989</v>
      </c>
      <c r="D52" s="5">
        <f>AVERAGE(D48:D51)</f>
        <v>-15.596801334373382</v>
      </c>
      <c r="E52" s="5">
        <f>AVERAGE(E48:E51)</f>
        <v>-249.37001590214359</v>
      </c>
      <c r="F52" s="5">
        <f>AVERAGE(F48:F51)</f>
        <v>102.93804329868237</v>
      </c>
      <c r="G52" s="5">
        <f>AVERAGE(G48:G51)</f>
        <v>88.578028374898707</v>
      </c>
    </row>
    <row r="53" spans="1:7" x14ac:dyDescent="0.2">
      <c r="A53" s="12" t="s">
        <v>6</v>
      </c>
      <c r="B53" s="13"/>
      <c r="C53" s="6">
        <f>STDEV(C48:C51)</f>
        <v>6.8805778693110788</v>
      </c>
      <c r="D53" s="6">
        <f>STDEV(D48:D51)</f>
        <v>257.49582105883763</v>
      </c>
      <c r="E53" s="6">
        <f>STDEV(E48:E51)</f>
        <v>192.95506982270882</v>
      </c>
      <c r="F53" s="6">
        <f>STDEV(F48:F51)</f>
        <v>269.45744810917552</v>
      </c>
      <c r="G53" s="6">
        <f>STDEV(G48:G51)</f>
        <v>361.4976448034123</v>
      </c>
    </row>
    <row r="54" spans="1:7" x14ac:dyDescent="0.2">
      <c r="A54" s="12" t="s">
        <v>7</v>
      </c>
      <c r="B54" s="13"/>
      <c r="C54" s="6">
        <f t="shared" ref="C54:G54" si="22">1.96*(C53)/SQRT(4)</f>
        <v>6.7429663119248575</v>
      </c>
      <c r="D54" s="6">
        <f t="shared" si="22"/>
        <v>252.34590463766088</v>
      </c>
      <c r="E54" s="6">
        <f t="shared" si="22"/>
        <v>189.09596842625464</v>
      </c>
      <c r="F54" s="6">
        <f t="shared" si="22"/>
        <v>264.06829914699199</v>
      </c>
      <c r="G54" s="6">
        <f t="shared" si="22"/>
        <v>354.26769190734404</v>
      </c>
    </row>
    <row r="55" spans="1:7" x14ac:dyDescent="0.2">
      <c r="A55" s="12" t="s">
        <v>8</v>
      </c>
      <c r="B55" s="13"/>
      <c r="C55" s="6">
        <f>((C53/C52))</f>
        <v>6.8805778693110797</v>
      </c>
      <c r="D55" s="6">
        <f t="shared" ref="D55:G55" si="23">((D53/D52))</f>
        <v>-16.509527533145487</v>
      </c>
      <c r="E55" s="6">
        <f t="shared" si="23"/>
        <v>-0.77377013080204149</v>
      </c>
      <c r="F55" s="6">
        <f t="shared" si="23"/>
        <v>2.6176663114464369</v>
      </c>
      <c r="G55" s="6">
        <f t="shared" si="23"/>
        <v>4.0811209216963524</v>
      </c>
    </row>
    <row r="56" spans="1:7" x14ac:dyDescent="0.2">
      <c r="A56" s="12" t="s">
        <v>16</v>
      </c>
      <c r="B56" s="13"/>
      <c r="C56" s="6">
        <f>((C53/C52)*100)</f>
        <v>688.05778693110801</v>
      </c>
      <c r="D56" s="6">
        <f t="shared" ref="D56:G56" si="24">((D53/D52)*100)</f>
        <v>-1650.9527533145488</v>
      </c>
      <c r="E56" s="6">
        <f t="shared" si="24"/>
        <v>-77.377013080204151</v>
      </c>
      <c r="F56" s="6">
        <f t="shared" si="24"/>
        <v>261.76663114464367</v>
      </c>
      <c r="G56" s="6">
        <f t="shared" si="24"/>
        <v>408.11209216963522</v>
      </c>
    </row>
  </sheetData>
  <mergeCells count="42"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17:B17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14:B14"/>
    <mergeCell ref="A12:B12"/>
    <mergeCell ref="A13:B13"/>
    <mergeCell ref="A15:B15"/>
    <mergeCell ref="A16:B16"/>
    <mergeCell ref="A1:B1"/>
    <mergeCell ref="D1:G1"/>
    <mergeCell ref="B2:B10"/>
    <mergeCell ref="A7:A10"/>
    <mergeCell ref="A11:B11"/>
    <mergeCell ref="A2:A6"/>
    <mergeCell ref="A32:B32"/>
    <mergeCell ref="A37:B37"/>
    <mergeCell ref="A46:B46"/>
    <mergeCell ref="A19:B19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2019-05-21T21:04:23Z</dcterms:modified>
</cp:coreProperties>
</file>