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7-05-19\"/>
    </mc:Choice>
  </mc:AlternateContent>
  <xr:revisionPtr revIDLastSave="0" documentId="13_ncr:1_{CAD9A3EC-DA59-46F6-BBB4-AFD7D9D2163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D18" i="2" l="1"/>
  <c r="D19" i="2"/>
  <c r="E19" i="2"/>
  <c r="C18" i="2"/>
  <c r="C19" i="2"/>
  <c r="F18" i="2"/>
  <c r="F19" i="2"/>
  <c r="F13" i="2"/>
  <c r="F14" i="2"/>
  <c r="C13" i="2"/>
  <c r="C14" i="2"/>
  <c r="G13" i="2"/>
  <c r="G14" i="2"/>
  <c r="D13" i="2"/>
  <c r="D14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3" i="2"/>
  <c r="G30" i="2"/>
  <c r="G32" i="2" s="1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F30" i="2"/>
  <c r="G36" i="2" l="1"/>
  <c r="G37" i="2"/>
  <c r="E36" i="2"/>
  <c r="E37" i="2"/>
  <c r="C36" i="2"/>
  <c r="C37" i="2"/>
  <c r="C38" i="2"/>
  <c r="G43" i="2"/>
  <c r="D36" i="2"/>
  <c r="D37" i="2"/>
  <c r="F37" i="2"/>
  <c r="E46" i="2"/>
  <c r="D32" i="2"/>
  <c r="F32" i="2"/>
  <c r="F46" i="2"/>
  <c r="C33" i="2"/>
  <c r="C32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C45" i="2" l="1"/>
  <c r="C46" i="2"/>
  <c r="C47" i="2"/>
  <c r="G47" i="2"/>
  <c r="G46" i="2"/>
  <c r="G45" i="2"/>
  <c r="F48" i="2"/>
  <c r="F52" i="2" s="1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C53" i="2" l="1"/>
  <c r="F53" i="2"/>
  <c r="D52" i="2"/>
  <c r="E52" i="2"/>
  <c r="C52" i="2"/>
  <c r="C55" i="2" s="1"/>
  <c r="E53" i="2"/>
  <c r="D53" i="2"/>
  <c r="G53" i="2"/>
  <c r="G55" i="2" s="1"/>
  <c r="C54" i="2"/>
  <c r="E55" i="2" l="1"/>
  <c r="F56" i="2"/>
  <c r="F55" i="2"/>
  <c r="D54" i="2"/>
  <c r="D55" i="2"/>
  <c r="F54" i="2"/>
  <c r="C56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<sst xmlns="http://schemas.openxmlformats.org/spreadsheetml/2006/main" count="39" uniqueCount="17">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</sst>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RUVB!$C$29:$G$29</c:f>
              <c:numCache>
                <c:formatCode>0.000</c:formatCode>
                <c:ptCount val="5"/>
                <c:pt idx="0">
                  <c:v>0.39312499999999989</c:v>
                </c:pt>
                <c:pt idx="1">
                  <c:v>4.4681250000000006</c:v>
                </c:pt>
                <c:pt idx="2">
                  <c:v>5.3662500000000009</c:v>
                </c:pt>
                <c:pt idx="3">
                  <c:v>6.2056250000000004</c:v>
                </c:pt>
                <c:pt idx="4">
                  <c:v>6.165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RUVB!$C$34:$G$34</c:f>
              <c:numCache>
                <c:formatCode>0.000</c:formatCode>
                <c:ptCount val="5"/>
                <c:pt idx="0">
                  <c:v>0.29125000000000001</c:v>
                </c:pt>
                <c:pt idx="1">
                  <c:v>-1.3124999999999937E-2</c:v>
                </c:pt>
                <c:pt idx="2">
                  <c:v>0.29375000000000007</c:v>
                </c:pt>
                <c:pt idx="3">
                  <c:v>0.52249999999999996</c:v>
                </c:pt>
                <c:pt idx="4">
                  <c:v>-8.1249999999999989E-2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RUVB!$C$52:$G$52</c:f>
              <c:numCache>
                <c:formatCode>0.0</c:formatCode>
                <c:ptCount val="5"/>
                <c:pt idx="0">
                  <c:v>0.99999999999999956</c:v>
                </c:pt>
                <c:pt idx="1">
                  <c:v>1085.7302832705434</c:v>
                </c:pt>
                <c:pt idx="2">
                  <c:v>323.66305032834737</c:v>
                </c:pt>
                <c:pt idx="3">
                  <c:v>79.041097579480464</c:v>
                </c:pt>
                <c:pt idx="4">
                  <c:v>440.25530343545267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31" workbookViewId="0">
      <selection activeCell="H16" sqref="H16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4" t="s">
        <v>0</v>
      </c>
      <c r="B1" s="15"/>
      <c r="C1" s="2"/>
      <c r="D1" s="14" t="s">
        <v>1</v>
      </c>
      <c r="E1" s="16"/>
      <c r="F1" s="16"/>
      <c r="G1" s="15"/>
    </row>
    <row r="2" spans="1:7" ht="15" customHeight="1" x14ac:dyDescent="0.2">
      <c r="A2" s="22" t="s">
        <v>3</v>
      </c>
      <c r="B2" s="17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3"/>
      <c r="B3" s="18"/>
      <c r="C3" s="9">
        <v>1.0675E-2</v>
      </c>
      <c r="D3" s="9">
        <v>0.16847500000000001</v>
      </c>
      <c r="E3" s="9">
        <v>0.22867499999999999</v>
      </c>
      <c r="F3" s="9">
        <v>0.24477499999999999</v>
      </c>
      <c r="G3" s="9">
        <v>0.25447500000000001</v>
      </c>
    </row>
    <row r="4" spans="1:7" x14ac:dyDescent="0.2">
      <c r="A4" s="23"/>
      <c r="B4" s="18"/>
      <c r="C4" s="9">
        <v>2.3175000000000001E-2</v>
      </c>
      <c r="D4" s="9">
        <v>0.181975</v>
      </c>
      <c r="E4" s="9">
        <v>0.20547499999999999</v>
      </c>
      <c r="F4" s="9">
        <v>0.25027500000000003</v>
      </c>
      <c r="G4" s="9">
        <v>0.245975</v>
      </c>
    </row>
    <row r="5" spans="1:7" x14ac:dyDescent="0.2">
      <c r="A5" s="23"/>
      <c r="B5" s="18"/>
      <c r="C5" s="9">
        <v>2.5274999999999999E-2</v>
      </c>
      <c r="D5" s="9">
        <v>0.18437500000000001</v>
      </c>
      <c r="E5" s="9">
        <v>0.22827500000000001</v>
      </c>
      <c r="F5" s="9">
        <v>0.26097500000000001</v>
      </c>
      <c r="G5" s="9">
        <v>0.24737500000000001</v>
      </c>
    </row>
    <row r="6" spans="1:7" x14ac:dyDescent="0.2">
      <c r="A6" s="24"/>
      <c r="B6" s="18"/>
      <c r="C6" s="9">
        <v>3.7749999999999902E-3</v>
      </c>
      <c r="D6" s="9">
        <v>0.18007500000000001</v>
      </c>
      <c r="E6" s="9">
        <v>0.19617499999999999</v>
      </c>
      <c r="F6" s="9">
        <v>0.236875</v>
      </c>
      <c r="G6" s="9">
        <v>0.23857500000000001</v>
      </c>
    </row>
    <row r="7" spans="1:7" x14ac:dyDescent="0.2">
      <c r="A7" s="20" t="s">
        <v>4</v>
      </c>
      <c r="B7" s="18"/>
      <c r="C7" s="9">
        <v>3.1800000000000002E-2</v>
      </c>
      <c r="D7" s="9">
        <v>-7.9999999999999898E-3</v>
      </c>
      <c r="E7" s="9">
        <v>4.5400000000000003E-2</v>
      </c>
      <c r="F7" s="9">
        <v>1.9599999999999999E-2</v>
      </c>
      <c r="G7" s="9">
        <v>-5.4999999999999997E-3</v>
      </c>
    </row>
    <row r="8" spans="1:7" x14ac:dyDescent="0.2">
      <c r="A8" s="20"/>
      <c r="B8" s="18"/>
      <c r="C8" s="9">
        <v>-7.9000000000000008E-3</v>
      </c>
      <c r="D8" s="9">
        <v>-7.9000000000000008E-3</v>
      </c>
      <c r="E8" s="9">
        <v>-5.4999999999999997E-3</v>
      </c>
      <c r="F8" s="9">
        <v>-5.4000000000000003E-3</v>
      </c>
      <c r="G8" s="9">
        <v>-9.1000000000000004E-3</v>
      </c>
    </row>
    <row r="9" spans="1:7" x14ac:dyDescent="0.2">
      <c r="A9" s="20"/>
      <c r="B9" s="18"/>
      <c r="C9" s="9">
        <v>1.23E-2</v>
      </c>
      <c r="D9" s="9">
        <v>1.49E-2</v>
      </c>
      <c r="E9" s="9">
        <v>-5.4999999999999997E-3</v>
      </c>
      <c r="F9" s="9">
        <v>1.7299999999999999E-2</v>
      </c>
      <c r="G9" s="9">
        <v>-8.0999999999999996E-3</v>
      </c>
    </row>
    <row r="10" spans="1:7" x14ac:dyDescent="0.2">
      <c r="A10" s="20"/>
      <c r="B10" s="19"/>
      <c r="C10" s="9">
        <v>1.04E-2</v>
      </c>
      <c r="D10" s="9">
        <v>-1.1000000000000001E-3</v>
      </c>
      <c r="E10" s="9">
        <v>1.26E-2</v>
      </c>
      <c r="F10" s="9">
        <v>5.21E-2</v>
      </c>
      <c r="G10" s="9">
        <v>9.7000000000000003E-3</v>
      </c>
    </row>
    <row r="11" spans="1:7" x14ac:dyDescent="0.2">
      <c r="A11" s="21" t="s">
        <v>5</v>
      </c>
      <c r="B11" s="21"/>
      <c r="C11" s="3">
        <f>AVERAGE(C3:C6)</f>
        <v>1.5724999999999999E-2</v>
      </c>
      <c r="D11" s="3">
        <f t="shared" ref="D11:G11" si="0">AVERAGE(D3:D6)</f>
        <v>0.17872500000000002</v>
      </c>
      <c r="E11" s="3">
        <f t="shared" si="0"/>
        <v>0.21465000000000001</v>
      </c>
      <c r="F11" s="3">
        <f t="shared" si="0"/>
        <v>0.24822499999999997</v>
      </c>
      <c r="G11" s="3">
        <f t="shared" si="0"/>
        <v>0.24660000000000001</v>
      </c>
    </row>
    <row r="12" spans="1:7" x14ac:dyDescent="0.2">
      <c r="A12" s="25" t="s">
        <v>6</v>
      </c>
      <c r="B12" s="25"/>
      <c r="C12" s="4">
        <f t="shared" ref="C12:G12" si="1">STDEV(C3:C6)</f>
        <v>1.0247113414680906E-2</v>
      </c>
      <c r="D12" s="4">
        <f t="shared" si="1"/>
        <v>7.0562029449272468E-3</v>
      </c>
      <c r="E12" s="4">
        <f t="shared" si="1"/>
        <v>1.6409829371446864E-2</v>
      </c>
      <c r="F12" s="4">
        <f t="shared" si="1"/>
        <v>1.012406374272045E-2</v>
      </c>
      <c r="G12" s="4">
        <f t="shared" si="1"/>
        <v>6.5168371674199947E-3</v>
      </c>
    </row>
    <row r="13" spans="1:7" x14ac:dyDescent="0.2">
      <c r="A13" s="12" t="s">
        <v>7</v>
      </c>
      <c r="B13" s="13"/>
      <c r="C13" s="4">
        <f t="shared" ref="C13:G13" si="2">1.96*(C12)/SQRT(4)</f>
        <v>1.0042171146387288E-2</v>
      </c>
      <c r="D13" s="4">
        <f t="shared" si="2"/>
        <v>6.9150788860287016E-3</v>
      </c>
      <c r="E13" s="4">
        <f t="shared" si="2"/>
        <v>1.6081632784017925E-2</v>
      </c>
      <c r="F13" s="4">
        <f t="shared" si="2"/>
        <v>9.921582467866041E-3</v>
      </c>
      <c r="G13" s="4">
        <f t="shared" si="2"/>
        <v>6.3865004240715945E-3</v>
      </c>
    </row>
    <row r="14" spans="1:7" x14ac:dyDescent="0.2">
      <c r="A14" s="12" t="s">
        <v>8</v>
      </c>
      <c r="B14" s="13"/>
      <c r="C14" s="4">
        <f>((C12/C11))</f>
        <v>0.65164473225315778</v>
      </c>
      <c r="D14" s="4">
        <f t="shared" ref="D14:G14" si="3">((D12/D11))</f>
        <v>3.9480783018196929E-2</v>
      </c>
      <c r="E14" s="4">
        <f t="shared" si="3"/>
        <v>7.6449240025375551E-2</v>
      </c>
      <c r="F14" s="4">
        <f t="shared" si="3"/>
        <v>4.0785834395086921E-2</v>
      </c>
      <c r="G14" s="4">
        <f t="shared" si="3"/>
        <v>2.6426752503730715E-2</v>
      </c>
    </row>
    <row r="15" spans="1:7" x14ac:dyDescent="0.2">
      <c r="A15" s="12" t="s">
        <v>16</v>
      </c>
      <c r="B15" s="13"/>
      <c r="C15" s="4">
        <f>((C12/C11)*100)</f>
        <v>65.164473225315774</v>
      </c>
      <c r="D15" s="4">
        <f>((D12/D11)*100)</f>
        <v>3.948078301819693</v>
      </c>
      <c r="E15" s="4">
        <f>((E12/E11)*100)</f>
        <v>7.6449240025375547</v>
      </c>
      <c r="F15" s="4">
        <f>((F12/F11)*100)</f>
        <v>4.0785834395086917</v>
      </c>
      <c r="G15" s="4">
        <f>((G12/G11)*100)</f>
        <v>2.6426752503730713</v>
      </c>
    </row>
    <row r="16" spans="1:7" x14ac:dyDescent="0.2">
      <c r="A16" s="21" t="s">
        <v>9</v>
      </c>
      <c r="B16" s="21"/>
      <c r="C16" s="3">
        <f>AVERAGE(C7:C10)</f>
        <v>1.1650000000000001E-2</v>
      </c>
      <c r="D16" s="3">
        <f>AVERAGE(D7:D10)</f>
        <v>-5.2499999999999769E-4</v>
      </c>
      <c r="E16" s="3">
        <f>AVERAGE(E7:E10)</f>
        <v>1.1750000000000002E-2</v>
      </c>
      <c r="F16" s="3">
        <f>AVERAGE(F7:F10)</f>
        <v>2.0900000000000002E-2</v>
      </c>
      <c r="G16" s="3">
        <f>AVERAGE(G7:G10)</f>
        <v>-3.2499999999999994E-3</v>
      </c>
    </row>
    <row r="17" spans="1:7" x14ac:dyDescent="0.2">
      <c r="A17" s="25" t="s">
        <v>6</v>
      </c>
      <c r="B17" s="25"/>
      <c r="C17" s="4">
        <f>STDEV(C7:C10)</f>
        <v>1.6229705275615243E-2</v>
      </c>
      <c r="D17" s="4">
        <f>STDEV(D7:D10)</f>
        <v>1.0778489380860998E-2</v>
      </c>
      <c r="E17" s="4">
        <f>STDEV(E7:E10)</f>
        <v>2.4001180526521327E-2</v>
      </c>
      <c r="F17" s="4">
        <f>STDEV(F7:F10)</f>
        <v>2.3662769632202114E-2</v>
      </c>
      <c r="G17" s="4">
        <f>STDEV(G7:G10)</f>
        <v>8.7656526663259186E-3</v>
      </c>
    </row>
    <row r="18" spans="1:7" x14ac:dyDescent="0.2">
      <c r="A18" s="12" t="s">
        <v>7</v>
      </c>
      <c r="B18" s="13"/>
      <c r="C18" s="4">
        <f t="shared" ref="C18:G18" si="4">1.96*(C17)/SQRT(4)</f>
        <v>1.5905111170102938E-2</v>
      </c>
      <c r="D18" s="4">
        <f t="shared" si="4"/>
        <v>1.0562919593243777E-2</v>
      </c>
      <c r="E18" s="4">
        <f t="shared" si="4"/>
        <v>2.3521156915990899E-2</v>
      </c>
      <c r="F18" s="4">
        <f t="shared" si="4"/>
        <v>2.3189514239558073E-2</v>
      </c>
      <c r="G18" s="4">
        <f t="shared" si="4"/>
        <v>8.5903396129994002E-3</v>
      </c>
    </row>
    <row r="19" spans="1:7" x14ac:dyDescent="0.2">
      <c r="A19" s="12" t="s">
        <v>8</v>
      </c>
      <c r="B19" s="13"/>
      <c r="C19" s="4">
        <f>((C17/C16))</f>
        <v>1.3931077489798491</v>
      </c>
      <c r="D19" s="4">
        <f t="shared" ref="D19:G19" si="5">((D17/D16))</f>
        <v>-20.530455963544849</v>
      </c>
      <c r="E19" s="4">
        <f t="shared" si="5"/>
        <v>2.042653661831602</v>
      </c>
      <c r="F19" s="4">
        <f t="shared" si="5"/>
        <v>1.132189934555125</v>
      </c>
      <c r="G19" s="4">
        <f t="shared" si="5"/>
        <v>-2.6971238973310525</v>
      </c>
    </row>
    <row r="20" spans="1:7" x14ac:dyDescent="0.2">
      <c r="A20" s="12" t="s">
        <v>16</v>
      </c>
      <c r="B20" s="13"/>
      <c r="C20" s="4">
        <f>((C17/C16)*100)</f>
        <v>139.31077489798491</v>
      </c>
      <c r="D20" s="4">
        <f>((D17/D16)*100)</f>
        <v>-2053.045596354485</v>
      </c>
      <c r="E20" s="4">
        <f>((E17/E16)*100)</f>
        <v>204.26536618316021</v>
      </c>
      <c r="F20" s="4">
        <f>((F17/F16)*100)</f>
        <v>113.21899345551249</v>
      </c>
      <c r="G20" s="4">
        <f>((G17/G16)*100)</f>
        <v>-269.71238973310523</v>
      </c>
    </row>
    <row r="21" spans="1:7" x14ac:dyDescent="0.2">
      <c r="A21" s="20" t="s">
        <v>10</v>
      </c>
      <c r="B21" s="26">
        <f>B2</f>
        <v>43495</v>
      </c>
      <c r="C21" s="10">
        <f t="shared" ref="C21:G28" si="6">((1000*C3)/40)</f>
        <v>0.26687500000000003</v>
      </c>
      <c r="D21" s="10">
        <f t="shared" si="6"/>
        <v>4.2118750000000009</v>
      </c>
      <c r="E21" s="10">
        <f t="shared" si="6"/>
        <v>5.7168749999999999</v>
      </c>
      <c r="F21" s="10">
        <f t="shared" si="6"/>
        <v>6.1193749999999998</v>
      </c>
      <c r="G21" s="10">
        <f t="shared" si="6"/>
        <v>6.3618749999999995</v>
      </c>
    </row>
    <row r="22" spans="1:7" x14ac:dyDescent="0.2">
      <c r="A22" s="20"/>
      <c r="B22" s="26"/>
      <c r="C22" s="10">
        <f t="shared" si="6"/>
        <v>0.57937499999999997</v>
      </c>
      <c r="D22" s="10">
        <f t="shared" si="6"/>
        <v>4.5493749999999995</v>
      </c>
      <c r="E22" s="10">
        <f t="shared" si="6"/>
        <v>5.1368749999999999</v>
      </c>
      <c r="F22" s="10">
        <f t="shared" si="6"/>
        <v>6.2568750000000009</v>
      </c>
      <c r="G22" s="10">
        <f t="shared" si="6"/>
        <v>6.149375</v>
      </c>
    </row>
    <row r="23" spans="1:7" x14ac:dyDescent="0.2">
      <c r="A23" s="20"/>
      <c r="B23" s="26"/>
      <c r="C23" s="10">
        <f t="shared" si="6"/>
        <v>0.63187499999999996</v>
      </c>
      <c r="D23" s="10">
        <f t="shared" si="6"/>
        <v>4.609375</v>
      </c>
      <c r="E23" s="10">
        <f t="shared" si="6"/>
        <v>5.7068750000000001</v>
      </c>
      <c r="F23" s="10">
        <f t="shared" si="6"/>
        <v>6.5243750000000009</v>
      </c>
      <c r="G23" s="10">
        <f t="shared" si="6"/>
        <v>6.1843750000000002</v>
      </c>
    </row>
    <row r="24" spans="1:7" x14ac:dyDescent="0.2">
      <c r="A24" s="20"/>
      <c r="B24" s="26"/>
      <c r="C24" s="10">
        <f t="shared" si="6"/>
        <v>9.4374999999999751E-2</v>
      </c>
      <c r="D24" s="10">
        <f t="shared" si="6"/>
        <v>4.5018750000000001</v>
      </c>
      <c r="E24" s="10">
        <f t="shared" si="6"/>
        <v>4.9043749999999999</v>
      </c>
      <c r="F24" s="10">
        <f t="shared" si="6"/>
        <v>5.921875</v>
      </c>
      <c r="G24" s="10">
        <f t="shared" si="6"/>
        <v>5.9643750000000004</v>
      </c>
    </row>
    <row r="25" spans="1:7" x14ac:dyDescent="0.2">
      <c r="A25" s="20" t="s">
        <v>11</v>
      </c>
      <c r="B25" s="26"/>
      <c r="C25" s="10">
        <f t="shared" si="6"/>
        <v>0.79500000000000004</v>
      </c>
      <c r="D25" s="10">
        <f t="shared" si="6"/>
        <v>-0.19999999999999973</v>
      </c>
      <c r="E25" s="10">
        <f t="shared" si="6"/>
        <v>1.1350000000000002</v>
      </c>
      <c r="F25" s="10">
        <f t="shared" si="6"/>
        <v>0.48999999999999994</v>
      </c>
      <c r="G25" s="10">
        <f t="shared" si="6"/>
        <v>-0.13750000000000001</v>
      </c>
    </row>
    <row r="26" spans="1:7" x14ac:dyDescent="0.2">
      <c r="A26" s="20"/>
      <c r="B26" s="26"/>
      <c r="C26" s="10">
        <f t="shared" si="6"/>
        <v>-0.19750000000000001</v>
      </c>
      <c r="D26" s="10">
        <f t="shared" si="6"/>
        <v>-0.19750000000000001</v>
      </c>
      <c r="E26" s="10">
        <f t="shared" si="6"/>
        <v>-0.13750000000000001</v>
      </c>
      <c r="F26" s="10">
        <f t="shared" si="6"/>
        <v>-0.13500000000000001</v>
      </c>
      <c r="G26" s="10">
        <f t="shared" si="6"/>
        <v>-0.22749999999999998</v>
      </c>
    </row>
    <row r="27" spans="1:7" x14ac:dyDescent="0.2">
      <c r="A27" s="20"/>
      <c r="B27" s="26"/>
      <c r="C27" s="10">
        <f t="shared" si="6"/>
        <v>0.3075</v>
      </c>
      <c r="D27" s="10">
        <f t="shared" si="6"/>
        <v>0.3725</v>
      </c>
      <c r="E27" s="10">
        <f t="shared" si="6"/>
        <v>-0.13750000000000001</v>
      </c>
      <c r="F27" s="10">
        <f t="shared" si="6"/>
        <v>0.4325</v>
      </c>
      <c r="G27" s="10">
        <f t="shared" si="6"/>
        <v>-0.20249999999999999</v>
      </c>
    </row>
    <row r="28" spans="1:7" x14ac:dyDescent="0.2">
      <c r="A28" s="20"/>
      <c r="B28" s="26"/>
      <c r="C28" s="10">
        <f t="shared" si="6"/>
        <v>0.26</v>
      </c>
      <c r="D28" s="10">
        <f t="shared" si="6"/>
        <v>-2.7500000000000004E-2</v>
      </c>
      <c r="E28" s="10">
        <f t="shared" si="6"/>
        <v>0.315</v>
      </c>
      <c r="F28" s="10">
        <f t="shared" si="6"/>
        <v>1.3025</v>
      </c>
      <c r="G28" s="10">
        <f t="shared" si="6"/>
        <v>0.24250000000000002</v>
      </c>
    </row>
    <row r="29" spans="1:7" x14ac:dyDescent="0.2">
      <c r="A29" s="21" t="s">
        <v>12</v>
      </c>
      <c r="B29" s="21"/>
      <c r="C29" s="3">
        <f t="shared" ref="C29:G29" si="7">AVERAGE(C21:C24)</f>
        <v>0.39312499999999989</v>
      </c>
      <c r="D29" s="3">
        <f t="shared" si="7"/>
        <v>4.4681250000000006</v>
      </c>
      <c r="E29" s="3">
        <f t="shared" si="7"/>
        <v>5.3662500000000009</v>
      </c>
      <c r="F29" s="3">
        <f t="shared" si="7"/>
        <v>6.2056250000000004</v>
      </c>
      <c r="G29" s="3">
        <f t="shared" si="7"/>
        <v>6.165</v>
      </c>
    </row>
    <row r="30" spans="1:7" x14ac:dyDescent="0.2">
      <c r="A30" s="25" t="s">
        <v>6</v>
      </c>
      <c r="B30" s="25"/>
      <c r="C30" s="4">
        <f t="shared" ref="C30:G30" si="8">STDEV(C21:C24)</f>
        <v>0.25617783536702271</v>
      </c>
      <c r="D30" s="4">
        <f t="shared" si="8"/>
        <v>0.17640507362318072</v>
      </c>
      <c r="E30" s="4">
        <f t="shared" si="8"/>
        <v>0.41024573428617156</v>
      </c>
      <c r="F30" s="4">
        <f t="shared" si="8"/>
        <v>0.25310159356801154</v>
      </c>
      <c r="G30" s="4">
        <f t="shared" si="8"/>
        <v>0.1629209291854995</v>
      </c>
    </row>
    <row r="31" spans="1:7" x14ac:dyDescent="0.2">
      <c r="A31" s="12" t="s">
        <v>7</v>
      </c>
      <c r="B31" s="13"/>
      <c r="C31" s="4">
        <f t="shared" ref="C31:G31" si="9">1.96*(C30)/SQRT(4)</f>
        <v>0.25105427865968227</v>
      </c>
      <c r="D31" s="4">
        <f t="shared" si="9"/>
        <v>0.1728769721507171</v>
      </c>
      <c r="E31" s="4">
        <f t="shared" si="9"/>
        <v>0.40204081960044813</v>
      </c>
      <c r="F31" s="4">
        <f t="shared" si="9"/>
        <v>0.24803956169665131</v>
      </c>
      <c r="G31" s="4">
        <f t="shared" si="9"/>
        <v>0.15966251060178951</v>
      </c>
    </row>
    <row r="32" spans="1:7" x14ac:dyDescent="0.2">
      <c r="A32" s="12" t="s">
        <v>8</v>
      </c>
      <c r="B32" s="13"/>
      <c r="C32" s="4">
        <f>((C30/C29))</f>
        <v>0.65164473225315811</v>
      </c>
      <c r="D32" s="4">
        <f t="shared" ref="D32:G32" si="10">((D30/D29))</f>
        <v>3.9480783018196831E-2</v>
      </c>
      <c r="E32" s="4">
        <f t="shared" si="10"/>
        <v>7.6449240025375537E-2</v>
      </c>
      <c r="F32" s="4">
        <f t="shared" si="10"/>
        <v>4.0785834395086963E-2</v>
      </c>
      <c r="G32" s="4">
        <f t="shared" si="10"/>
        <v>2.6426752503730656E-2</v>
      </c>
    </row>
    <row r="33" spans="1:7" x14ac:dyDescent="0.2">
      <c r="A33" s="12" t="s">
        <v>16</v>
      </c>
      <c r="B33" s="13"/>
      <c r="C33" s="4">
        <f>((C30/C29)*100)</f>
        <v>65.164473225315817</v>
      </c>
      <c r="D33" s="4">
        <f t="shared" ref="D33:G33" si="11">((D30/D29)*100)</f>
        <v>3.9480783018196832</v>
      </c>
      <c r="E33" s="4">
        <f t="shared" si="11"/>
        <v>7.6449240025375538</v>
      </c>
      <c r="F33" s="4">
        <f t="shared" si="11"/>
        <v>4.0785834395086962</v>
      </c>
      <c r="G33" s="4">
        <f t="shared" si="11"/>
        <v>2.6426752503730655</v>
      </c>
    </row>
    <row r="34" spans="1:7" x14ac:dyDescent="0.2">
      <c r="A34" s="21" t="s">
        <v>13</v>
      </c>
      <c r="B34" s="21"/>
      <c r="C34" s="3">
        <f t="shared" ref="C34:G34" si="12">AVERAGE(C25:C28)</f>
        <v>0.29125000000000001</v>
      </c>
      <c r="D34" s="3">
        <f t="shared" si="12"/>
        <v>-1.3124999999999937E-2</v>
      </c>
      <c r="E34" s="3">
        <f t="shared" si="12"/>
        <v>0.29375000000000007</v>
      </c>
      <c r="F34" s="3">
        <f t="shared" si="12"/>
        <v>0.52249999999999996</v>
      </c>
      <c r="G34" s="3">
        <f t="shared" si="12"/>
        <v>-8.1249999999999989E-2</v>
      </c>
    </row>
    <row r="35" spans="1:7" x14ac:dyDescent="0.2">
      <c r="A35" s="25" t="s">
        <v>6</v>
      </c>
      <c r="B35" s="25"/>
      <c r="C35" s="4">
        <f t="shared" ref="C35:G35" si="13">STDEV(C25:C28)</f>
        <v>0.40574263189038112</v>
      </c>
      <c r="D35" s="4">
        <f t="shared" si="13"/>
        <v>0.26946223452152496</v>
      </c>
      <c r="E35" s="4">
        <f t="shared" si="13"/>
        <v>0.60002951316303332</v>
      </c>
      <c r="F35" s="4">
        <f t="shared" si="13"/>
        <v>0.59156924080505291</v>
      </c>
      <c r="G35" s="4">
        <f t="shared" si="13"/>
        <v>0.21914131665814793</v>
      </c>
    </row>
    <row r="36" spans="1:7" x14ac:dyDescent="0.2">
      <c r="A36" s="12" t="s">
        <v>7</v>
      </c>
      <c r="B36" s="13"/>
      <c r="C36" s="4">
        <f t="shared" ref="C36:G36" si="14">1.96*(C35)/SQRT(4)</f>
        <v>0.39762777925257348</v>
      </c>
      <c r="D36" s="4">
        <f t="shared" si="14"/>
        <v>0.26407298983109445</v>
      </c>
      <c r="E36" s="4">
        <f t="shared" si="14"/>
        <v>0.5880289228997726</v>
      </c>
      <c r="F36" s="4">
        <f t="shared" si="14"/>
        <v>0.57973785598895189</v>
      </c>
      <c r="G36" s="4">
        <f t="shared" si="14"/>
        <v>0.21475849032498495</v>
      </c>
    </row>
    <row r="37" spans="1:7" x14ac:dyDescent="0.2">
      <c r="A37" s="12" t="s">
        <v>8</v>
      </c>
      <c r="B37" s="13"/>
      <c r="C37" s="4">
        <f>((C35/C34))</f>
        <v>1.3931077489798493</v>
      </c>
      <c r="D37" s="4">
        <f t="shared" ref="D37:G37" si="15">((D35/D34))</f>
        <v>-20.530455963544856</v>
      </c>
      <c r="E37" s="4">
        <f t="shared" si="15"/>
        <v>2.0426536618316025</v>
      </c>
      <c r="F37" s="4">
        <f t="shared" si="15"/>
        <v>1.1321899345551252</v>
      </c>
      <c r="G37" s="4">
        <f t="shared" si="15"/>
        <v>-2.6971238973310516</v>
      </c>
    </row>
    <row r="38" spans="1:7" x14ac:dyDescent="0.2">
      <c r="A38" s="12" t="s">
        <v>16</v>
      </c>
      <c r="B38" s="13"/>
      <c r="C38" s="4">
        <f>((C35/C34)*100)</f>
        <v>139.31077489798494</v>
      </c>
      <c r="D38" s="4">
        <f t="shared" ref="D38:G38" si="16">((D35/D34)*100)</f>
        <v>-2053.0455963544855</v>
      </c>
      <c r="E38" s="4">
        <f t="shared" si="16"/>
        <v>204.26536618316024</v>
      </c>
      <c r="F38" s="4">
        <f t="shared" si="16"/>
        <v>113.21899345551252</v>
      </c>
      <c r="G38" s="4">
        <f t="shared" si="16"/>
        <v>-269.71238973310517</v>
      </c>
    </row>
    <row r="39" spans="1:7" x14ac:dyDescent="0.2">
      <c r="A39" s="22" t="s">
        <v>14</v>
      </c>
      <c r="B39" s="17">
        <f>B2</f>
        <v>43495</v>
      </c>
      <c r="C39" s="11">
        <f t="shared" ref="C39:G42" si="17">(C21/C25)</f>
        <v>0.33569182389937108</v>
      </c>
      <c r="D39" s="11">
        <f t="shared" si="17"/>
        <v>-21.059375000000031</v>
      </c>
      <c r="E39" s="11">
        <f t="shared" si="17"/>
        <v>5.0368942731277526</v>
      </c>
      <c r="F39" s="11">
        <f t="shared" si="17"/>
        <v>12.488520408163266</v>
      </c>
      <c r="G39" s="11">
        <f t="shared" si="17"/>
        <v>-46.268181818181809</v>
      </c>
    </row>
    <row r="40" spans="1:7" x14ac:dyDescent="0.2">
      <c r="A40" s="23"/>
      <c r="B40" s="18"/>
      <c r="C40" s="11">
        <f t="shared" si="17"/>
        <v>-2.933544303797468</v>
      </c>
      <c r="D40" s="11">
        <f t="shared" si="17"/>
        <v>-23.034810126582276</v>
      </c>
      <c r="E40" s="11">
        <f t="shared" si="17"/>
        <v>-37.359090909090902</v>
      </c>
      <c r="F40" s="11">
        <f t="shared" si="17"/>
        <v>-46.347222222222229</v>
      </c>
      <c r="G40" s="11">
        <f t="shared" si="17"/>
        <v>-27.030219780219781</v>
      </c>
    </row>
    <row r="41" spans="1:7" x14ac:dyDescent="0.2">
      <c r="A41" s="23"/>
      <c r="B41" s="18"/>
      <c r="C41" s="11">
        <f t="shared" si="17"/>
        <v>2.0548780487804876</v>
      </c>
      <c r="D41" s="11">
        <f t="shared" si="17"/>
        <v>12.374161073825503</v>
      </c>
      <c r="E41" s="11">
        <f t="shared" si="17"/>
        <v>-41.50454545454545</v>
      </c>
      <c r="F41" s="11">
        <f t="shared" si="17"/>
        <v>15.085260115606939</v>
      </c>
      <c r="G41" s="11">
        <f t="shared" si="17"/>
        <v>-30.540123456790127</v>
      </c>
    </row>
    <row r="42" spans="1:7" x14ac:dyDescent="0.2">
      <c r="A42" s="24"/>
      <c r="B42" s="19"/>
      <c r="C42" s="11">
        <f t="shared" si="17"/>
        <v>0.36298076923076827</v>
      </c>
      <c r="D42" s="11">
        <f t="shared" si="17"/>
        <v>-163.70454545454544</v>
      </c>
      <c r="E42" s="11">
        <f t="shared" si="17"/>
        <v>15.569444444444445</v>
      </c>
      <c r="F42" s="11">
        <f t="shared" si="17"/>
        <v>4.5465451055662189</v>
      </c>
      <c r="G42" s="11">
        <f t="shared" si="17"/>
        <v>24.595360824742269</v>
      </c>
    </row>
    <row r="43" spans="1:7" x14ac:dyDescent="0.2">
      <c r="A43" s="21" t="s">
        <v>14</v>
      </c>
      <c r="B43" s="21"/>
      <c r="C43" s="5">
        <f>AVERAGE(C39:C42)</f>
        <v>-4.499841547171024E-2</v>
      </c>
      <c r="D43" s="5">
        <f>AVERAGE(D39:D42)</f>
        <v>-48.856142376825559</v>
      </c>
      <c r="E43" s="5">
        <f>AVERAGE(E39:E42)</f>
        <v>-14.56432441151604</v>
      </c>
      <c r="F43" s="5">
        <f>AVERAGE(F39:F42)</f>
        <v>-3.5567241482214507</v>
      </c>
      <c r="G43" s="5">
        <f>AVERAGE(G39:G42)</f>
        <v>-19.810791057612363</v>
      </c>
    </row>
    <row r="44" spans="1:7" x14ac:dyDescent="0.2">
      <c r="A44" s="12" t="s">
        <v>6</v>
      </c>
      <c r="B44" s="13"/>
      <c r="C44" s="6">
        <f>STDEV(C39:C42)</f>
        <v>2.0868277829907975</v>
      </c>
      <c r="D44" s="6">
        <f>STDEV(D39:D42)</f>
        <v>78.27027368024217</v>
      </c>
      <c r="E44" s="6">
        <f>STDEV(E39:E42)</f>
        <v>29.08395141032209</v>
      </c>
      <c r="F44" s="6">
        <f>STDEV(F39:F42)</f>
        <v>28.877114053563037</v>
      </c>
      <c r="G44" s="6">
        <f>STDEV(G39:G42)</f>
        <v>30.763282094455111</v>
      </c>
    </row>
    <row r="45" spans="1:7" x14ac:dyDescent="0.2">
      <c r="A45" s="12" t="s">
        <v>7</v>
      </c>
      <c r="B45" s="13"/>
      <c r="C45" s="6">
        <f t="shared" ref="C45:G45" si="18">1.96*(C44)/SQRT(4)</f>
        <v>2.0450912273309814</v>
      </c>
      <c r="D45" s="6">
        <f t="shared" si="18"/>
        <v>76.704868206637329</v>
      </c>
      <c r="E45" s="6">
        <f t="shared" si="18"/>
        <v>28.502272382115649</v>
      </c>
      <c r="F45" s="6">
        <f t="shared" si="18"/>
        <v>28.299571772491777</v>
      </c>
      <c r="G45" s="6">
        <f t="shared" si="18"/>
        <v>30.148016452566008</v>
      </c>
    </row>
    <row r="46" spans="1:7" x14ac:dyDescent="0.2">
      <c r="A46" s="12" t="s">
        <v>8</v>
      </c>
      <c r="B46" s="13"/>
      <c r="C46" s="6">
        <f>((C44/C43))</f>
        <v>-46.375583698113807</v>
      </c>
      <c r="D46" s="6">
        <f t="shared" ref="D46:G46" si="19">((D44/D43))</f>
        <v>-1.6020559518708322</v>
      </c>
      <c r="E46" s="6">
        <f t="shared" si="19"/>
        <v>-1.9969310342555506</v>
      </c>
      <c r="F46" s="6">
        <f t="shared" si="19"/>
        <v>-8.1190198761979087</v>
      </c>
      <c r="G46" s="6">
        <f t="shared" si="19"/>
        <v>-1.5528548054942115</v>
      </c>
    </row>
    <row r="47" spans="1:7" x14ac:dyDescent="0.2">
      <c r="A47" s="12" t="s">
        <v>16</v>
      </c>
      <c r="B47" s="13"/>
      <c r="C47" s="6">
        <f>((C44/C43)*100)</f>
        <v>-4637.5583698113805</v>
      </c>
      <c r="D47" s="6">
        <f t="shared" ref="D47:G47" si="20">((D44/D43)*100)</f>
        <v>-160.20559518708322</v>
      </c>
      <c r="E47" s="6">
        <f t="shared" si="20"/>
        <v>-199.69310342555505</v>
      </c>
      <c r="F47" s="6">
        <f t="shared" si="20"/>
        <v>-811.90198761979082</v>
      </c>
      <c r="G47" s="6">
        <f t="shared" si="20"/>
        <v>-155.28548054942115</v>
      </c>
    </row>
    <row r="48" spans="1:7" x14ac:dyDescent="0.2">
      <c r="A48" s="22" t="s">
        <v>15</v>
      </c>
      <c r="B48" s="17">
        <f>B2</f>
        <v>43495</v>
      </c>
      <c r="C48" s="11">
        <f t="shared" ref="C48:G51" si="21">(C39/$C$43)</f>
        <v>-7.4600809913054604</v>
      </c>
      <c r="D48" s="11">
        <f t="shared" si="21"/>
        <v>468.00259029653415</v>
      </c>
      <c r="E48" s="11">
        <f t="shared" si="21"/>
        <v>-111.93492527074348</v>
      </c>
      <c r="F48" s="11">
        <f t="shared" si="21"/>
        <v>-277.53244813730367</v>
      </c>
      <c r="G48" s="11">
        <f t="shared" si="21"/>
        <v>1028.2180235272917</v>
      </c>
    </row>
    <row r="49" spans="1:7" x14ac:dyDescent="0.2">
      <c r="A49" s="23"/>
      <c r="B49" s="18">
        <v>41235</v>
      </c>
      <c r="C49" s="11">
        <f t="shared" si="21"/>
        <v>65.192168947409684</v>
      </c>
      <c r="D49" s="11">
        <f t="shared" si="21"/>
        <v>511.9026944640724</v>
      </c>
      <c r="E49" s="11">
        <f t="shared" si="21"/>
        <v>830.23125408888995</v>
      </c>
      <c r="F49" s="11">
        <f t="shared" si="21"/>
        <v>1029.974538800371</v>
      </c>
      <c r="G49" s="11">
        <f t="shared" si="21"/>
        <v>600.69270210666048</v>
      </c>
    </row>
    <row r="50" spans="1:7" x14ac:dyDescent="0.2">
      <c r="A50" s="23"/>
      <c r="B50" s="18">
        <v>41235</v>
      </c>
      <c r="C50" s="11">
        <f t="shared" si="21"/>
        <v>-45.665564603543771</v>
      </c>
      <c r="D50" s="11">
        <f t="shared" si="21"/>
        <v>-274.99104010906638</v>
      </c>
      <c r="E50" s="11">
        <f t="shared" si="21"/>
        <v>922.3557100724729</v>
      </c>
      <c r="F50" s="11">
        <f t="shared" si="21"/>
        <v>-335.23980694588664</v>
      </c>
      <c r="G50" s="11">
        <f t="shared" si="21"/>
        <v>678.69330812304258</v>
      </c>
    </row>
    <row r="51" spans="1:7" x14ac:dyDescent="0.2">
      <c r="A51" s="24"/>
      <c r="B51" s="19">
        <v>41235</v>
      </c>
      <c r="C51" s="11">
        <f t="shared" si="21"/>
        <v>-8.0665233525604538</v>
      </c>
      <c r="D51" s="11">
        <f t="shared" si="21"/>
        <v>3638.0068884306334</v>
      </c>
      <c r="E51" s="11">
        <f t="shared" si="21"/>
        <v>-345.99983757722975</v>
      </c>
      <c r="F51" s="11">
        <f t="shared" si="21"/>
        <v>-101.03789339925883</v>
      </c>
      <c r="G51" s="11">
        <f t="shared" si="21"/>
        <v>-546.58282001518398</v>
      </c>
    </row>
    <row r="52" spans="1:7" x14ac:dyDescent="0.2">
      <c r="A52" s="21" t="s">
        <v>15</v>
      </c>
      <c r="B52" s="21"/>
      <c r="C52" s="5">
        <f>AVERAGE(C48:C51)</f>
        <v>0.99999999999999956</v>
      </c>
      <c r="D52" s="5">
        <f>AVERAGE(D48:D51)</f>
        <v>1085.7302832705434</v>
      </c>
      <c r="E52" s="5">
        <f>AVERAGE(E48:E51)</f>
        <v>323.66305032834737</v>
      </c>
      <c r="F52" s="5">
        <f>AVERAGE(F48:F51)</f>
        <v>79.041097579480464</v>
      </c>
      <c r="G52" s="5">
        <f>AVERAGE(G48:G51)</f>
        <v>440.25530343545267</v>
      </c>
    </row>
    <row r="53" spans="1:7" x14ac:dyDescent="0.2">
      <c r="A53" s="12" t="s">
        <v>6</v>
      </c>
      <c r="B53" s="13"/>
      <c r="C53" s="6">
        <f>STDEV(C48:C51)</f>
        <v>46.375583698113807</v>
      </c>
      <c r="D53" s="6">
        <f>STDEV(D48:D51)</f>
        <v>1739.4006624399785</v>
      </c>
      <c r="E53" s="6">
        <f>STDEV(E48:E51)</f>
        <v>646.33278984249318</v>
      </c>
      <c r="F53" s="6">
        <f>STDEV(F48:F51)</f>
        <v>641.73624228430003</v>
      </c>
      <c r="G53" s="6">
        <f>STDEV(G48:G51)</f>
        <v>683.6525635840552</v>
      </c>
    </row>
    <row r="54" spans="1:7" x14ac:dyDescent="0.2">
      <c r="A54" s="12" t="s">
        <v>7</v>
      </c>
      <c r="B54" s="13"/>
      <c r="C54" s="6">
        <f t="shared" ref="C54:G54" si="22">1.96*(C53)/SQRT(4)</f>
        <v>45.448072024151529</v>
      </c>
      <c r="D54" s="6">
        <f t="shared" si="22"/>
        <v>1704.6126491911789</v>
      </c>
      <c r="E54" s="6">
        <f t="shared" si="22"/>
        <v>633.40613404564328</v>
      </c>
      <c r="F54" s="6">
        <f t="shared" si="22"/>
        <v>628.90151743861406</v>
      </c>
      <c r="G54" s="6">
        <f t="shared" si="22"/>
        <v>669.97951231237414</v>
      </c>
    </row>
    <row r="55" spans="1:7" x14ac:dyDescent="0.2">
      <c r="A55" s="12" t="s">
        <v>8</v>
      </c>
      <c r="B55" s="13"/>
      <c r="C55" s="6">
        <f>((C53/C52))</f>
        <v>46.375583698113829</v>
      </c>
      <c r="D55" s="6">
        <f t="shared" ref="D55:G55" si="23">((D53/D52))</f>
        <v>1.6020559518708322</v>
      </c>
      <c r="E55" s="6">
        <f t="shared" si="23"/>
        <v>1.9969310342555511</v>
      </c>
      <c r="F55" s="6">
        <f t="shared" si="23"/>
        <v>8.1190198761979051</v>
      </c>
      <c r="G55" s="6">
        <f t="shared" si="23"/>
        <v>1.5528548054942122</v>
      </c>
    </row>
    <row r="56" spans="1:7" x14ac:dyDescent="0.2">
      <c r="A56" s="12" t="s">
        <v>16</v>
      </c>
      <c r="B56" s="13"/>
      <c r="C56" s="6">
        <f>((C53/C52)*100)</f>
        <v>4637.5583698113833</v>
      </c>
      <c r="D56" s="6">
        <f t="shared" ref="D56:G56" si="24">((D53/D52)*100)</f>
        <v>160.20559518708322</v>
      </c>
      <c r="E56" s="6">
        <f t="shared" si="24"/>
        <v>199.69310342555511</v>
      </c>
      <c r="F56" s="6">
        <f t="shared" si="24"/>
        <v>811.90198761979048</v>
      </c>
      <c r="G56" s="6">
        <f t="shared" si="24"/>
        <v>155.28548054942121</v>
      </c>
    </row>
  </sheetData>
  <mergeCells count="42"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17:B17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14:B14"/>
    <mergeCell ref="A12:B12"/>
    <mergeCell ref="A13:B13"/>
    <mergeCell ref="A15:B15"/>
    <mergeCell ref="A16:B16"/>
    <mergeCell ref="A1:B1"/>
    <mergeCell ref="D1:G1"/>
    <mergeCell ref="B2:B10"/>
    <mergeCell ref="A7:A10"/>
    <mergeCell ref="A11:B11"/>
    <mergeCell ref="A2:A6"/>
    <mergeCell ref="A32:B32"/>
    <mergeCell ref="A37:B37"/>
    <mergeCell ref="A46:B46"/>
    <mergeCell ref="A19:B19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2019-06-21T15:02:25Z</dcterms:modified>
</cp:coreProperties>
</file>