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6-26\"/>
    </mc:Choice>
  </mc:AlternateContent>
  <xr:revisionPtr revIDLastSave="0" documentId="13_ncr:1_{307E0E64-9443-44B3-A721-1F9D68E85DEF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G15" i="2"/>
  <c r="G24" i="2" s="1"/>
  <c r="F15" i="2"/>
  <c r="F24" i="2" s="1"/>
  <c r="E15" i="2"/>
  <c r="E24" i="2" s="1"/>
  <c r="D15" i="2"/>
  <c r="D24" i="2" s="1"/>
  <c r="C15" i="2"/>
  <c r="C24" i="2" s="1"/>
  <c r="G14" i="2"/>
  <c r="G23" i="2" s="1"/>
  <c r="F14" i="2"/>
  <c r="F23" i="2" s="1"/>
  <c r="E14" i="2"/>
  <c r="E23" i="2" s="1"/>
  <c r="D14" i="2"/>
  <c r="D23" i="2" s="1"/>
  <c r="C14" i="2"/>
  <c r="C23" i="2" s="1"/>
  <c r="G13" i="2"/>
  <c r="G22" i="2" s="1"/>
  <c r="F13" i="2"/>
  <c r="F22" i="2" s="1"/>
  <c r="E13" i="2"/>
  <c r="E22" i="2" s="1"/>
  <c r="D13" i="2"/>
  <c r="D22" i="2" s="1"/>
  <c r="C13" i="2"/>
  <c r="C22" i="2" s="1"/>
  <c r="G12" i="2"/>
  <c r="G21" i="2" s="1"/>
  <c r="F12" i="2"/>
  <c r="F21" i="2" s="1"/>
  <c r="E12" i="2"/>
  <c r="E21" i="2" s="1"/>
  <c r="D12" i="2"/>
  <c r="D21" i="2" s="1"/>
  <c r="C12" i="2"/>
  <c r="C21" i="2" s="1"/>
  <c r="B12" i="2"/>
  <c r="G8" i="2"/>
  <c r="F8" i="2"/>
  <c r="E8" i="2"/>
  <c r="D8" i="2"/>
  <c r="C8" i="2"/>
  <c r="G7" i="2"/>
  <c r="F7" i="2"/>
  <c r="E7" i="2"/>
  <c r="D7" i="2"/>
  <c r="C7" i="2"/>
  <c r="C25" i="2" l="1"/>
  <c r="C26" i="2"/>
  <c r="E10" i="2"/>
  <c r="C11" i="2"/>
  <c r="G11" i="2"/>
  <c r="F9" i="2"/>
  <c r="F10" i="2"/>
  <c r="C9" i="2"/>
  <c r="C10" i="2"/>
  <c r="G9" i="2"/>
  <c r="G10" i="2"/>
  <c r="D9" i="2"/>
  <c r="D10" i="2"/>
  <c r="E11" i="2"/>
  <c r="C16" i="2"/>
  <c r="G16" i="2"/>
  <c r="C17" i="2"/>
  <c r="F11" i="2"/>
  <c r="G17" i="2"/>
  <c r="E16" i="2"/>
  <c r="E9" i="2"/>
  <c r="D11" i="2"/>
  <c r="F16" i="2"/>
  <c r="E17" i="2"/>
  <c r="D16" i="2"/>
  <c r="D17" i="2"/>
  <c r="F17" i="2"/>
  <c r="C29" i="2" l="1"/>
  <c r="C27" i="2"/>
  <c r="C28" i="2"/>
  <c r="E19" i="2"/>
  <c r="F19" i="2"/>
  <c r="D19" i="2"/>
  <c r="C19" i="2"/>
  <c r="C20" i="2"/>
  <c r="G19" i="2"/>
  <c r="C18" i="2"/>
  <c r="F20" i="2"/>
  <c r="F18" i="2"/>
  <c r="D20" i="2"/>
  <c r="D18" i="2"/>
  <c r="E18" i="2"/>
  <c r="E20" i="2"/>
  <c r="G18" i="2"/>
  <c r="G20" i="2"/>
  <c r="F25" i="2" l="1"/>
  <c r="G25" i="2"/>
  <c r="F26" i="2" l="1"/>
  <c r="F27" i="2" s="1"/>
  <c r="D25" i="2"/>
  <c r="E25" i="2"/>
  <c r="E26" i="2"/>
  <c r="D26" i="2"/>
  <c r="G26" i="2"/>
  <c r="G28" i="2" s="1"/>
  <c r="E28" i="2" l="1"/>
  <c r="D27" i="2"/>
  <c r="D28" i="2"/>
  <c r="F29" i="2"/>
  <c r="F28" i="2"/>
  <c r="E29" i="2"/>
  <c r="E27" i="2"/>
  <c r="D29" i="2"/>
  <c r="G27" i="2"/>
  <c r="G29" i="2"/>
</calcChain>
</file>

<file path=xl/sharedStrings.xml><?xml version="1.0" encoding="utf-8"?>
<sst xmlns="http://schemas.openxmlformats.org/spreadsheetml/2006/main" count="21" uniqueCount="12">
  <si>
    <t>DATOS GENOTOXICIDAD (Radiacion UVB)</t>
  </si>
  <si>
    <t>Dosis de radiacion J/m2</t>
  </si>
  <si>
    <t>Control negativo</t>
  </si>
  <si>
    <t>Bgal</t>
  </si>
  <si>
    <t>Bgal media</t>
  </si>
  <si>
    <t>Desviación estándar</t>
  </si>
  <si>
    <t>Error estándar</t>
  </si>
  <si>
    <t>Coeficiente de Variación</t>
  </si>
  <si>
    <t>U.E. Bgal</t>
  </si>
  <si>
    <t>U.E Bgal media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</si>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</sst>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RUVB!$C$16:$G$16</c:f>
              <c:numCache>
                <c:formatCode>0.000</c:formatCode>
                <c:ptCount val="5"/>
                <c:pt idx="0">
                  <c:v>0.46437499999999998</c:v>
                </c:pt>
                <c:pt idx="1">
                  <c:v>4.6687499999999993</c:v>
                </c:pt>
                <c:pt idx="2">
                  <c:v>6.1024999999999991</c:v>
                </c:pt>
                <c:pt idx="3">
                  <c:v>5.395624999999999</c:v>
                </c:pt>
                <c:pt idx="4">
                  <c:v>6.1943749999999991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</c:formatCode>
                <c:ptCount val="5"/>
                <c:pt idx="0">
                  <c:v>1.1609375</c:v>
                </c:pt>
                <c:pt idx="1">
                  <c:v>11.671875</c:v>
                </c:pt>
                <c:pt idx="2">
                  <c:v>15.256249999999998</c:v>
                </c:pt>
                <c:pt idx="3">
                  <c:v>13.489062499999999</c:v>
                </c:pt>
                <c:pt idx="4">
                  <c:v>15.485937499999999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15</xdr:row>
      <xdr:rowOff>0</xdr:rowOff>
    </xdr:from>
    <xdr:to>
      <xdr:col>15</xdr:col>
      <xdr:colOff>600076</xdr:colOff>
      <xdr:row>30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B6" workbookViewId="0">
      <selection activeCell="H12" sqref="H12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2" t="s">
        <v>0</v>
      </c>
      <c r="B1" s="13"/>
      <c r="C1" s="2"/>
      <c r="D1" s="12" t="s">
        <v>1</v>
      </c>
      <c r="E1" s="14"/>
      <c r="F1" s="14"/>
      <c r="G1" s="13"/>
    </row>
    <row r="2" spans="1:7" ht="15" customHeight="1" x14ac:dyDescent="0.2">
      <c r="A2" s="18" t="s">
        <v>3</v>
      </c>
      <c r="B2" s="1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9"/>
      <c r="B3" s="16"/>
      <c r="C3" s="9">
        <v>1.24E-2</v>
      </c>
      <c r="D3" s="9">
        <v>0.20250000000000001</v>
      </c>
      <c r="E3" s="9">
        <v>0.2331</v>
      </c>
      <c r="F3" s="9">
        <v>0.21820000000000001</v>
      </c>
      <c r="G3" s="9">
        <v>0.22450000000000001</v>
      </c>
    </row>
    <row r="4" spans="1:7" x14ac:dyDescent="0.2">
      <c r="A4" s="19"/>
      <c r="B4" s="16"/>
      <c r="C4" s="9">
        <v>2.1499999999999998E-2</v>
      </c>
      <c r="D4" s="9">
        <v>0.18729999999999999</v>
      </c>
      <c r="E4" s="9">
        <v>0.2465</v>
      </c>
      <c r="F4" s="9">
        <v>0.23419999999999999</v>
      </c>
      <c r="G4" s="9">
        <v>0.23230000000000001</v>
      </c>
    </row>
    <row r="5" spans="1:7" x14ac:dyDescent="0.2">
      <c r="A5" s="19"/>
      <c r="B5" s="16"/>
      <c r="C5" s="9">
        <v>1.8700000000000001E-2</v>
      </c>
      <c r="D5" s="9">
        <v>0.1961</v>
      </c>
      <c r="E5" s="9">
        <v>0.22950000000000001</v>
      </c>
      <c r="F5" s="9">
        <v>0.214</v>
      </c>
      <c r="G5" s="9">
        <v>0.25779999999999997</v>
      </c>
    </row>
    <row r="6" spans="1:7" x14ac:dyDescent="0.2">
      <c r="A6" s="20"/>
      <c r="B6" s="16"/>
      <c r="C6" s="9">
        <v>2.1700000000000001E-2</v>
      </c>
      <c r="D6" s="9">
        <v>0.16109999999999999</v>
      </c>
      <c r="E6" s="9">
        <v>0.26729999999999998</v>
      </c>
      <c r="F6" s="9">
        <v>0.19689999999999999</v>
      </c>
      <c r="G6" s="9">
        <v>0.27650000000000002</v>
      </c>
    </row>
    <row r="7" spans="1:7" x14ac:dyDescent="0.2">
      <c r="A7" s="17" t="s">
        <v>4</v>
      </c>
      <c r="B7" s="17"/>
      <c r="C7" s="3">
        <f>AVERAGE(C3:C6)</f>
        <v>1.8575000000000001E-2</v>
      </c>
      <c r="D7" s="3">
        <f>AVERAGE(D3:D6)</f>
        <v>0.18675000000000003</v>
      </c>
      <c r="E7" s="3">
        <f>AVERAGE(E3:E6)</f>
        <v>0.24410000000000001</v>
      </c>
      <c r="F7" s="3">
        <f>AVERAGE(F3:F6)</f>
        <v>0.21582499999999999</v>
      </c>
      <c r="G7" s="3">
        <f>AVERAGE(G3:G6)</f>
        <v>0.24777499999999997</v>
      </c>
    </row>
    <row r="8" spans="1:7" x14ac:dyDescent="0.2">
      <c r="A8" s="23" t="s">
        <v>5</v>
      </c>
      <c r="B8" s="23"/>
      <c r="C8" s="4">
        <f>STDEV(C3:C6)</f>
        <v>4.3384905209069994E-3</v>
      </c>
      <c r="D8" s="4">
        <f>STDEV(D3:D6)</f>
        <v>1.8199908424678047E-2</v>
      </c>
      <c r="E8" s="4">
        <f>STDEV(E3:E6)</f>
        <v>1.7109061926359366E-2</v>
      </c>
      <c r="F8" s="4">
        <f>STDEV(F3:F6)</f>
        <v>1.5327181737031762E-2</v>
      </c>
      <c r="G8" s="4">
        <f>STDEV(G3:G6)</f>
        <v>2.3852515590603859E-2</v>
      </c>
    </row>
    <row r="9" spans="1:7" x14ac:dyDescent="0.2">
      <c r="A9" s="21" t="s">
        <v>6</v>
      </c>
      <c r="B9" s="22"/>
      <c r="C9" s="4">
        <f t="shared" ref="C9:G9" si="0">1.96*(C8)/SQRT(4)</f>
        <v>4.2517207104888592E-3</v>
      </c>
      <c r="D9" s="4">
        <f t="shared" si="0"/>
        <v>1.7835910256184487E-2</v>
      </c>
      <c r="E9" s="4">
        <f t="shared" si="0"/>
        <v>1.6766880687832178E-2</v>
      </c>
      <c r="F9" s="4">
        <f t="shared" si="0"/>
        <v>1.5020638102291126E-2</v>
      </c>
      <c r="G9" s="4">
        <f t="shared" si="0"/>
        <v>2.3375465278791779E-2</v>
      </c>
    </row>
    <row r="10" spans="1:7" x14ac:dyDescent="0.2">
      <c r="A10" s="21" t="s">
        <v>7</v>
      </c>
      <c r="B10" s="22"/>
      <c r="C10" s="4">
        <f>((C8/C7))</f>
        <v>0.23356611148893669</v>
      </c>
      <c r="D10" s="4">
        <f t="shared" ref="D10:G10" si="1">((D8/D7))</f>
        <v>9.7456002274045758E-2</v>
      </c>
      <c r="E10" s="4">
        <f t="shared" si="1"/>
        <v>7.0090380689714724E-2</v>
      </c>
      <c r="F10" s="4">
        <f t="shared" si="1"/>
        <v>7.101671139595396E-2</v>
      </c>
      <c r="G10" s="4">
        <f t="shared" si="1"/>
        <v>9.6266837213616632E-2</v>
      </c>
    </row>
    <row r="11" spans="1:7" x14ac:dyDescent="0.2">
      <c r="A11" s="21" t="s">
        <v>11</v>
      </c>
      <c r="B11" s="22"/>
      <c r="C11" s="4">
        <f>((C8/C7)*100)</f>
        <v>23.35661114889367</v>
      </c>
      <c r="D11" s="4">
        <f>((D8/D7)*100)</f>
        <v>9.7456002274045765</v>
      </c>
      <c r="E11" s="4">
        <f>((E8/E7)*100)</f>
        <v>7.0090380689714724</v>
      </c>
      <c r="F11" s="4">
        <f>((F8/F7)*100)</f>
        <v>7.1016711395953962</v>
      </c>
      <c r="G11" s="4">
        <f>((G8/G7)*100)</f>
        <v>9.6266837213616636</v>
      </c>
    </row>
    <row r="12" spans="1:7" x14ac:dyDescent="0.2">
      <c r="A12" s="24" t="s">
        <v>8</v>
      </c>
      <c r="B12" s="25">
        <f>B2</f>
        <v>43495</v>
      </c>
      <c r="C12" s="10">
        <f t="shared" ref="C12:G15" si="2">((1000*C3)/40)</f>
        <v>0.31</v>
      </c>
      <c r="D12" s="10">
        <f t="shared" si="2"/>
        <v>5.0625</v>
      </c>
      <c r="E12" s="10">
        <f t="shared" si="2"/>
        <v>5.8274999999999997</v>
      </c>
      <c r="F12" s="10">
        <f t="shared" si="2"/>
        <v>5.4550000000000001</v>
      </c>
      <c r="G12" s="10">
        <f t="shared" si="2"/>
        <v>5.6124999999999998</v>
      </c>
    </row>
    <row r="13" spans="1:7" x14ac:dyDescent="0.2">
      <c r="A13" s="24"/>
      <c r="B13" s="25"/>
      <c r="C13" s="10">
        <f t="shared" si="2"/>
        <v>0.53749999999999998</v>
      </c>
      <c r="D13" s="10">
        <f t="shared" si="2"/>
        <v>4.6824999999999992</v>
      </c>
      <c r="E13" s="10">
        <f t="shared" si="2"/>
        <v>6.1624999999999996</v>
      </c>
      <c r="F13" s="10">
        <f t="shared" si="2"/>
        <v>5.8549999999999995</v>
      </c>
      <c r="G13" s="10">
        <f t="shared" si="2"/>
        <v>5.8075000000000001</v>
      </c>
    </row>
    <row r="14" spans="1:7" x14ac:dyDescent="0.2">
      <c r="A14" s="24"/>
      <c r="B14" s="25"/>
      <c r="C14" s="10">
        <f t="shared" si="2"/>
        <v>0.46750000000000008</v>
      </c>
      <c r="D14" s="10">
        <f t="shared" si="2"/>
        <v>4.9024999999999999</v>
      </c>
      <c r="E14" s="10">
        <f t="shared" si="2"/>
        <v>5.7374999999999998</v>
      </c>
      <c r="F14" s="10">
        <f t="shared" si="2"/>
        <v>5.35</v>
      </c>
      <c r="G14" s="10">
        <f t="shared" si="2"/>
        <v>6.4449999999999985</v>
      </c>
    </row>
    <row r="15" spans="1:7" x14ac:dyDescent="0.2">
      <c r="A15" s="24"/>
      <c r="B15" s="25"/>
      <c r="C15" s="10">
        <f t="shared" si="2"/>
        <v>0.54249999999999998</v>
      </c>
      <c r="D15" s="10">
        <f t="shared" si="2"/>
        <v>4.0274999999999999</v>
      </c>
      <c r="E15" s="10">
        <f t="shared" si="2"/>
        <v>6.6824999999999992</v>
      </c>
      <c r="F15" s="10">
        <f t="shared" si="2"/>
        <v>4.9225000000000003</v>
      </c>
      <c r="G15" s="10">
        <f t="shared" si="2"/>
        <v>6.9124999999999996</v>
      </c>
    </row>
    <row r="16" spans="1:7" x14ac:dyDescent="0.2">
      <c r="A16" s="17" t="s">
        <v>9</v>
      </c>
      <c r="B16" s="17"/>
      <c r="C16" s="3">
        <f>AVERAGE(C12:C15)</f>
        <v>0.46437499999999998</v>
      </c>
      <c r="D16" s="3">
        <f>AVERAGE(D12:D15)</f>
        <v>4.6687499999999993</v>
      </c>
      <c r="E16" s="3">
        <f>AVERAGE(E12:E15)</f>
        <v>6.1024999999999991</v>
      </c>
      <c r="F16" s="3">
        <f>AVERAGE(F12:F15)</f>
        <v>5.395624999999999</v>
      </c>
      <c r="G16" s="3">
        <f>AVERAGE(G12:G15)</f>
        <v>6.1943749999999991</v>
      </c>
    </row>
    <row r="17" spans="1:7" x14ac:dyDescent="0.2">
      <c r="A17" s="23" t="s">
        <v>5</v>
      </c>
      <c r="B17" s="23"/>
      <c r="C17" s="4">
        <f>STDEV(C12:C15)</f>
        <v>0.10846226302267542</v>
      </c>
      <c r="D17" s="4">
        <f>STDEV(D12:D15)</f>
        <v>0.45499771061695099</v>
      </c>
      <c r="E17" s="4">
        <f>STDEV(E12:E15)</f>
        <v>0.4277265481589842</v>
      </c>
      <c r="F17" s="4">
        <f>STDEV(F12:F15)</f>
        <v>0.3831795434257938</v>
      </c>
      <c r="G17" s="4">
        <f>STDEV(G12:G15)</f>
        <v>0.59631288976509611</v>
      </c>
    </row>
    <row r="18" spans="1:7" x14ac:dyDescent="0.2">
      <c r="A18" s="21" t="s">
        <v>6</v>
      </c>
      <c r="B18" s="22"/>
      <c r="C18" s="4">
        <f t="shared" ref="C18:G18" si="3">1.96*(C17)/SQRT(4)</f>
        <v>0.10629301776222191</v>
      </c>
      <c r="D18" s="4">
        <f t="shared" si="3"/>
        <v>0.44589775640461199</v>
      </c>
      <c r="E18" s="4">
        <f t="shared" si="3"/>
        <v>0.41917201719580449</v>
      </c>
      <c r="F18" s="4">
        <f t="shared" si="3"/>
        <v>0.37551595255727793</v>
      </c>
      <c r="G18" s="4">
        <f t="shared" si="3"/>
        <v>0.58438663196979412</v>
      </c>
    </row>
    <row r="19" spans="1:7" x14ac:dyDescent="0.2">
      <c r="A19" s="21" t="s">
        <v>7</v>
      </c>
      <c r="B19" s="22"/>
      <c r="C19" s="4">
        <f>((C17/C16))</f>
        <v>0.23356611148893766</v>
      </c>
      <c r="D19" s="4">
        <f t="shared" ref="D19:G19" si="4">((D17/D16))</f>
        <v>9.7456002274045744E-2</v>
      </c>
      <c r="E19" s="4">
        <f t="shared" si="4"/>
        <v>7.0090380689714751E-2</v>
      </c>
      <c r="F19" s="4">
        <f t="shared" si="4"/>
        <v>7.1016711395953919E-2</v>
      </c>
      <c r="G19" s="4">
        <f t="shared" si="4"/>
        <v>9.6266837213616577E-2</v>
      </c>
    </row>
    <row r="20" spans="1:7" x14ac:dyDescent="0.2">
      <c r="A20" s="21" t="s">
        <v>11</v>
      </c>
      <c r="B20" s="22"/>
      <c r="C20" s="4">
        <f>((C17/C16)*100)</f>
        <v>23.356611148893766</v>
      </c>
      <c r="D20" s="4">
        <f t="shared" ref="D20:G20" si="5">((D17/D16)*100)</f>
        <v>9.7456002274045748</v>
      </c>
      <c r="E20" s="4">
        <f t="shared" si="5"/>
        <v>7.0090380689714751</v>
      </c>
      <c r="F20" s="4">
        <f t="shared" si="5"/>
        <v>7.1016711395953918</v>
      </c>
      <c r="G20" s="4">
        <f t="shared" si="5"/>
        <v>9.6266837213616583</v>
      </c>
    </row>
    <row r="21" spans="1:7" x14ac:dyDescent="0.2">
      <c r="A21" s="18" t="s">
        <v>10</v>
      </c>
      <c r="B21" s="15">
        <f>B2</f>
        <v>43495</v>
      </c>
      <c r="C21" s="11">
        <f>(C12/0.4)</f>
        <v>0.77499999999999991</v>
      </c>
      <c r="D21" s="11">
        <f t="shared" ref="D21:G21" si="6">(D12/0.4)</f>
        <v>12.65625</v>
      </c>
      <c r="E21" s="11">
        <f t="shared" si="6"/>
        <v>14.568749999999998</v>
      </c>
      <c r="F21" s="11">
        <f t="shared" si="6"/>
        <v>13.637499999999999</v>
      </c>
      <c r="G21" s="11">
        <f t="shared" si="6"/>
        <v>14.031249999999998</v>
      </c>
    </row>
    <row r="22" spans="1:7" x14ac:dyDescent="0.2">
      <c r="A22" s="19"/>
      <c r="B22" s="16">
        <v>41235</v>
      </c>
      <c r="C22" s="11">
        <f t="shared" ref="C22:G24" si="7">(C13/0.4)</f>
        <v>1.3437499999999998</v>
      </c>
      <c r="D22" s="11">
        <f t="shared" si="7"/>
        <v>11.706249999999997</v>
      </c>
      <c r="E22" s="11">
        <f t="shared" si="7"/>
        <v>15.406249999999998</v>
      </c>
      <c r="F22" s="11">
        <f t="shared" si="7"/>
        <v>14.637499999999998</v>
      </c>
      <c r="G22" s="11">
        <f t="shared" si="7"/>
        <v>14.518749999999999</v>
      </c>
    </row>
    <row r="23" spans="1:7" x14ac:dyDescent="0.2">
      <c r="A23" s="19"/>
      <c r="B23" s="16">
        <v>41235</v>
      </c>
      <c r="C23" s="11">
        <f t="shared" si="7"/>
        <v>1.1687500000000002</v>
      </c>
      <c r="D23" s="11">
        <f t="shared" si="7"/>
        <v>12.25625</v>
      </c>
      <c r="E23" s="11">
        <f t="shared" si="7"/>
        <v>14.343749999999998</v>
      </c>
      <c r="F23" s="11">
        <f t="shared" si="7"/>
        <v>13.374999999999998</v>
      </c>
      <c r="G23" s="11">
        <f t="shared" si="7"/>
        <v>16.112499999999994</v>
      </c>
    </row>
    <row r="24" spans="1:7" x14ac:dyDescent="0.2">
      <c r="A24" s="20"/>
      <c r="B24" s="26">
        <v>41235</v>
      </c>
      <c r="C24" s="11">
        <f t="shared" si="7"/>
        <v>1.35625</v>
      </c>
      <c r="D24" s="11">
        <f t="shared" si="7"/>
        <v>10.06875</v>
      </c>
      <c r="E24" s="11">
        <f t="shared" si="7"/>
        <v>16.706249999999997</v>
      </c>
      <c r="F24" s="11">
        <f t="shared" si="7"/>
        <v>12.30625</v>
      </c>
      <c r="G24" s="11">
        <f t="shared" si="7"/>
        <v>17.281249999999996</v>
      </c>
    </row>
    <row r="25" spans="1:7" x14ac:dyDescent="0.2">
      <c r="A25" s="17" t="s">
        <v>10</v>
      </c>
      <c r="B25" s="17"/>
      <c r="C25" s="5">
        <f>AVERAGE(C21:C24)</f>
        <v>1.1609375</v>
      </c>
      <c r="D25" s="5">
        <f>AVERAGE(D21:D24)</f>
        <v>11.671875</v>
      </c>
      <c r="E25" s="5">
        <f>AVERAGE(E21:E24)</f>
        <v>15.256249999999998</v>
      </c>
      <c r="F25" s="5">
        <f>AVERAGE(F21:F24)</f>
        <v>13.489062499999999</v>
      </c>
      <c r="G25" s="5">
        <f>AVERAGE(G21:G24)</f>
        <v>15.485937499999999</v>
      </c>
    </row>
    <row r="26" spans="1:7" x14ac:dyDescent="0.2">
      <c r="A26" s="21" t="s">
        <v>5</v>
      </c>
      <c r="B26" s="22"/>
      <c r="C26" s="6">
        <f>STDEV(C21:C24)</f>
        <v>0.27115565755668769</v>
      </c>
      <c r="D26" s="6">
        <f>STDEV(D21:D24)</f>
        <v>1.1374942765423774</v>
      </c>
      <c r="E26" s="6">
        <f>STDEV(E21:E24)</f>
        <v>1.0693163703974606</v>
      </c>
      <c r="F26" s="6">
        <f>STDEV(F21:F24)</f>
        <v>0.95794885856448408</v>
      </c>
      <c r="G26" s="6">
        <f>STDEV(G21:G24)</f>
        <v>1.4907822244127396</v>
      </c>
    </row>
    <row r="27" spans="1:7" x14ac:dyDescent="0.2">
      <c r="A27" s="21" t="s">
        <v>6</v>
      </c>
      <c r="B27" s="22"/>
      <c r="C27" s="6">
        <f t="shared" ref="C27:G27" si="8">1.96*(C26)/SQRT(4)</f>
        <v>0.26573254440555394</v>
      </c>
      <c r="D27" s="6">
        <f t="shared" si="8"/>
        <v>1.1147443910115298</v>
      </c>
      <c r="E27" s="6">
        <f t="shared" si="8"/>
        <v>1.0479300429895113</v>
      </c>
      <c r="F27" s="6">
        <f t="shared" si="8"/>
        <v>0.93878988139319441</v>
      </c>
      <c r="G27" s="6">
        <f t="shared" si="8"/>
        <v>1.4609665799244846</v>
      </c>
    </row>
    <row r="28" spans="1:7" x14ac:dyDescent="0.2">
      <c r="A28" s="21" t="s">
        <v>7</v>
      </c>
      <c r="B28" s="22"/>
      <c r="C28" s="6">
        <f>((C26/C25))</f>
        <v>0.23356611148893691</v>
      </c>
      <c r="D28" s="6">
        <f t="shared" ref="D28:G28" si="9">((D26/D25))</f>
        <v>9.745600227404573E-2</v>
      </c>
      <c r="E28" s="6">
        <f t="shared" si="9"/>
        <v>7.0090380689714765E-2</v>
      </c>
      <c r="F28" s="6">
        <f t="shared" si="9"/>
        <v>7.1016711395953877E-2</v>
      </c>
      <c r="G28" s="6">
        <f t="shared" si="9"/>
        <v>9.6266837213616521E-2</v>
      </c>
    </row>
    <row r="29" spans="1:7" x14ac:dyDescent="0.2">
      <c r="A29" s="21" t="s">
        <v>11</v>
      </c>
      <c r="B29" s="22"/>
      <c r="C29" s="6">
        <f>((C26/C25)*100)</f>
        <v>23.356611148893691</v>
      </c>
      <c r="D29" s="6">
        <f t="shared" ref="D29:G29" si="10">((D26/D25)*100)</f>
        <v>9.745600227404573</v>
      </c>
      <c r="E29" s="6">
        <f t="shared" si="10"/>
        <v>7.0090380689714769</v>
      </c>
      <c r="F29" s="6">
        <f t="shared" si="10"/>
        <v>7.1016711395953873</v>
      </c>
      <c r="G29" s="6">
        <f t="shared" si="10"/>
        <v>9.626683721361653</v>
      </c>
    </row>
  </sheetData>
  <mergeCells count="23">
    <mergeCell ref="A29:B29"/>
    <mergeCell ref="A28:B28"/>
    <mergeCell ref="A21:A24"/>
    <mergeCell ref="B21:B24"/>
    <mergeCell ref="A25:B25"/>
    <mergeCell ref="A26:B26"/>
    <mergeCell ref="A27:B27"/>
    <mergeCell ref="A20:B20"/>
    <mergeCell ref="A10:B10"/>
    <mergeCell ref="A8:B8"/>
    <mergeCell ref="A9:B9"/>
    <mergeCell ref="A11:B11"/>
    <mergeCell ref="A19:B19"/>
    <mergeCell ref="A12:A15"/>
    <mergeCell ref="B12:B15"/>
    <mergeCell ref="A16:B16"/>
    <mergeCell ref="A17:B17"/>
    <mergeCell ref="A18:B18"/>
    <mergeCell ref="A1:B1"/>
    <mergeCell ref="D1:G1"/>
    <mergeCell ref="B2:B6"/>
    <mergeCell ref="A7:B7"/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2019-08-05T20:36:33Z</dcterms:modified>
</cp:coreProperties>
</file>