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19-07-09\"/>
    </mc:Choice>
  </mc:AlternateContent>
  <xr:revisionPtr revIDLastSave="0" documentId="13_ncr:1_{C507A700-2E44-4ED3-9129-2789AE57292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RUVB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2" l="1"/>
  <c r="B3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F42" i="2" s="1"/>
  <c r="E24" i="2"/>
  <c r="E42" i="2" s="1"/>
  <c r="D24" i="2"/>
  <c r="D42" i="2" s="1"/>
  <c r="C24" i="2"/>
  <c r="C42" i="2" s="1"/>
  <c r="G23" i="2"/>
  <c r="G41" i="2" s="1"/>
  <c r="F23" i="2"/>
  <c r="F41" i="2" s="1"/>
  <c r="E23" i="2"/>
  <c r="E41" i="2" s="1"/>
  <c r="D23" i="2"/>
  <c r="D41" i="2" s="1"/>
  <c r="C23" i="2"/>
  <c r="C41" i="2" s="1"/>
  <c r="G22" i="2"/>
  <c r="G40" i="2" s="1"/>
  <c r="F22" i="2"/>
  <c r="F40" i="2" s="1"/>
  <c r="E22" i="2"/>
  <c r="E40" i="2" s="1"/>
  <c r="D22" i="2"/>
  <c r="D40" i="2" s="1"/>
  <c r="C22" i="2"/>
  <c r="G21" i="2"/>
  <c r="F21" i="2"/>
  <c r="F39" i="2" s="1"/>
  <c r="E21" i="2"/>
  <c r="E39" i="2" s="1"/>
  <c r="D21" i="2"/>
  <c r="D39" i="2" s="1"/>
  <c r="C21" i="2"/>
  <c r="B21" i="2"/>
  <c r="G17" i="2"/>
  <c r="G19" i="2" s="1"/>
  <c r="F17" i="2"/>
  <c r="E17" i="2"/>
  <c r="D17" i="2"/>
  <c r="C17" i="2"/>
  <c r="G16" i="2"/>
  <c r="F16" i="2"/>
  <c r="E16" i="2"/>
  <c r="D16" i="2"/>
  <c r="C16" i="2"/>
  <c r="G12" i="2"/>
  <c r="F12" i="2"/>
  <c r="E12" i="2"/>
  <c r="E14" i="2" s="1"/>
  <c r="D12" i="2"/>
  <c r="C12" i="2"/>
  <c r="G11" i="2"/>
  <c r="G15" i="2" s="1"/>
  <c r="F11" i="2"/>
  <c r="E11" i="2"/>
  <c r="D11" i="2"/>
  <c r="C11" i="2"/>
  <c r="C15" i="2" s="1"/>
  <c r="D18" i="2" l="1"/>
  <c r="D19" i="2"/>
  <c r="E19" i="2"/>
  <c r="C18" i="2"/>
  <c r="C19" i="2"/>
  <c r="F18" i="2"/>
  <c r="F19" i="2"/>
  <c r="F13" i="2"/>
  <c r="F14" i="2"/>
  <c r="C13" i="2"/>
  <c r="C14" i="2"/>
  <c r="G13" i="2"/>
  <c r="G14" i="2"/>
  <c r="D13" i="2"/>
  <c r="D14" i="2"/>
  <c r="G42" i="2"/>
  <c r="F35" i="2"/>
  <c r="E20" i="2"/>
  <c r="C20" i="2"/>
  <c r="G20" i="2"/>
  <c r="G18" i="2"/>
  <c r="E15" i="2"/>
  <c r="C29" i="2"/>
  <c r="G29" i="2"/>
  <c r="C34" i="2"/>
  <c r="G34" i="2"/>
  <c r="F20" i="2"/>
  <c r="C30" i="2"/>
  <c r="D35" i="2"/>
  <c r="C35" i="2"/>
  <c r="G35" i="2"/>
  <c r="C39" i="2"/>
  <c r="F15" i="2"/>
  <c r="E35" i="2"/>
  <c r="G39" i="2"/>
  <c r="F43" i="2"/>
  <c r="F44" i="2"/>
  <c r="D43" i="2"/>
  <c r="D44" i="2"/>
  <c r="D46" i="2" s="1"/>
  <c r="F36" i="2"/>
  <c r="E44" i="2"/>
  <c r="E43" i="2"/>
  <c r="G30" i="2"/>
  <c r="G32" i="2" s="1"/>
  <c r="E29" i="2"/>
  <c r="E34" i="2"/>
  <c r="C40" i="2"/>
  <c r="E13" i="2"/>
  <c r="D15" i="2"/>
  <c r="E18" i="2"/>
  <c r="D20" i="2"/>
  <c r="F29" i="2"/>
  <c r="E30" i="2"/>
  <c r="E32" i="2" s="1"/>
  <c r="F34" i="2"/>
  <c r="F38" i="2" s="1"/>
  <c r="D29" i="2"/>
  <c r="D34" i="2"/>
  <c r="D38" i="2" s="1"/>
  <c r="D30" i="2"/>
  <c r="F30" i="2"/>
  <c r="G43" i="2" l="1"/>
  <c r="G36" i="2"/>
  <c r="G37" i="2"/>
  <c r="E36" i="2"/>
  <c r="E37" i="2"/>
  <c r="C36" i="2"/>
  <c r="C37" i="2"/>
  <c r="C38" i="2"/>
  <c r="F46" i="2"/>
  <c r="D36" i="2"/>
  <c r="D37" i="2"/>
  <c r="F37" i="2"/>
  <c r="F32" i="2"/>
  <c r="E46" i="2"/>
  <c r="D32" i="2"/>
  <c r="C32" i="2"/>
  <c r="C33" i="2"/>
  <c r="E38" i="2"/>
  <c r="G38" i="2"/>
  <c r="G44" i="2"/>
  <c r="C44" i="2"/>
  <c r="C31" i="2"/>
  <c r="C43" i="2"/>
  <c r="G51" i="2" s="1"/>
  <c r="F33" i="2"/>
  <c r="F31" i="2"/>
  <c r="D33" i="2"/>
  <c r="D31" i="2"/>
  <c r="D45" i="2"/>
  <c r="D47" i="2"/>
  <c r="E31" i="2"/>
  <c r="E33" i="2"/>
  <c r="G31" i="2"/>
  <c r="G33" i="2"/>
  <c r="F45" i="2"/>
  <c r="F47" i="2"/>
  <c r="E47" i="2"/>
  <c r="E45" i="2"/>
  <c r="G47" i="2" l="1"/>
  <c r="G46" i="2"/>
  <c r="C45" i="2"/>
  <c r="C46" i="2"/>
  <c r="C47" i="2"/>
  <c r="G45" i="2"/>
  <c r="F48" i="2"/>
  <c r="E49" i="2"/>
  <c r="D50" i="2"/>
  <c r="G49" i="2"/>
  <c r="F50" i="2"/>
  <c r="D48" i="2"/>
  <c r="C49" i="2"/>
  <c r="E50" i="2"/>
  <c r="C51" i="2"/>
  <c r="G50" i="2"/>
  <c r="F49" i="2"/>
  <c r="D51" i="2"/>
  <c r="E51" i="2"/>
  <c r="D49" i="2"/>
  <c r="C48" i="2"/>
  <c r="E48" i="2"/>
  <c r="C50" i="2"/>
  <c r="G48" i="2"/>
  <c r="G52" i="2" s="1"/>
  <c r="F51" i="2"/>
  <c r="F52" i="2" l="1"/>
  <c r="C53" i="2"/>
  <c r="F53" i="2"/>
  <c r="D52" i="2"/>
  <c r="E52" i="2"/>
  <c r="C52" i="2"/>
  <c r="C55" i="2" s="1"/>
  <c r="E53" i="2"/>
  <c r="E55" i="2" s="1"/>
  <c r="D53" i="2"/>
  <c r="G53" i="2"/>
  <c r="G55" i="2" s="1"/>
  <c r="C54" i="2"/>
  <c r="D54" i="2" l="1"/>
  <c r="D55" i="2"/>
  <c r="F56" i="2"/>
  <c r="F55" i="2"/>
  <c r="F54" i="2"/>
  <c r="C56" i="2"/>
  <c r="E56" i="2"/>
  <c r="E54" i="2"/>
  <c r="D56" i="2"/>
  <c r="G54" i="2"/>
  <c r="G56" i="2"/>
</calcChain>
</file>

<file path=xl/sharedStrings.xml><?xml version="1.0" encoding="utf-8"?>
<sst xmlns="http://schemas.openxmlformats.org/spreadsheetml/2006/main" count="39" uniqueCount="17">
  <si>
    <t>DATOS GENOTOXICIDAD (Radiacion UVB)</t>
  </si>
  <si>
    <t>Dosis de radiacion J/m2</t>
  </si>
  <si>
    <t>Control negativo</t>
  </si>
  <si>
    <t>Bgal</t>
  </si>
  <si>
    <t>FA</t>
  </si>
  <si>
    <t>Bgal media</t>
  </si>
  <si>
    <t>Desviación estándar</t>
  </si>
  <si>
    <t>Error estándar</t>
  </si>
  <si>
    <t>Coeficiente de Variación</t>
  </si>
  <si>
    <t>Pasa media</t>
  </si>
  <si>
    <t>U.E. Bgal</t>
  </si>
  <si>
    <t>U.E. FA</t>
  </si>
  <si>
    <t>U.E Bgal media</t>
  </si>
  <si>
    <t>U.E.Pasa media</t>
  </si>
  <si>
    <t>R</t>
  </si>
  <si>
    <t>FISOS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</si>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</sst>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RUVB!$C$29:$G$29</c:f>
              <c:numCache>
                <c:formatCode>0.000</c:formatCode>
                <c:ptCount val="5"/>
                <c:pt idx="0">
                  <c:v>0.50249999999999995</c:v>
                </c:pt>
                <c:pt idx="1">
                  <c:v>4.9706250000000001</c:v>
                </c:pt>
                <c:pt idx="2">
                  <c:v>5.8912500000000003</c:v>
                </c:pt>
                <c:pt idx="3">
                  <c:v>5.6293749999999996</c:v>
                </c:pt>
                <c:pt idx="4">
                  <c:v>5.9006249999999998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EA9-B8D4-0FC5258A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RUVB!$C$34:$G$34</c:f>
              <c:numCache>
                <c:formatCode>0.000</c:formatCode>
                <c:ptCount val="5"/>
                <c:pt idx="0">
                  <c:v>0.76249999999999996</c:v>
                </c:pt>
                <c:pt idx="1">
                  <c:v>0.50687499999999996</c:v>
                </c:pt>
                <c:pt idx="2">
                  <c:v>0.53062500000000001</c:v>
                </c:pt>
                <c:pt idx="3">
                  <c:v>0.42249999999999999</c:v>
                </c:pt>
                <c:pt idx="4">
                  <c:v>0.44187500000000002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8-4D4D-81D2-AC2BE23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RUVB!$C$52:$G$52</c:f>
              <c:numCache>
                <c:formatCode>0.0</c:formatCode>
                <c:ptCount val="5"/>
                <c:pt idx="0">
                  <c:v>0.99999999999999989</c:v>
                </c:pt>
                <c:pt idx="1">
                  <c:v>13.510197673419425</c:v>
                </c:pt>
                <c:pt idx="2">
                  <c:v>17.716901618606485</c:v>
                </c:pt>
                <c:pt idx="3">
                  <c:v>28.247277449094881</c:v>
                </c:pt>
                <c:pt idx="4">
                  <c:v>19.540961982474862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A57-A152-99AC8E8E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A31" workbookViewId="0">
      <selection activeCell="C7" sqref="C7:G10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14" t="s">
        <v>0</v>
      </c>
      <c r="B1" s="15"/>
      <c r="C1" s="2"/>
      <c r="D1" s="14" t="s">
        <v>1</v>
      </c>
      <c r="E1" s="16"/>
      <c r="F1" s="16"/>
      <c r="G1" s="15"/>
    </row>
    <row r="2" spans="1:7" ht="15" customHeight="1" x14ac:dyDescent="0.2">
      <c r="A2" s="22" t="s">
        <v>3</v>
      </c>
      <c r="B2" s="17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23"/>
      <c r="B3" s="18"/>
      <c r="C3" s="9">
        <v>1.7125000000000001E-2</v>
      </c>
      <c r="D3" s="9">
        <v>0.17332500000000001</v>
      </c>
      <c r="E3" s="9">
        <v>0.25342500000000001</v>
      </c>
      <c r="F3" s="9">
        <v>0.225325</v>
      </c>
      <c r="G3" s="9">
        <v>0.22762499999999999</v>
      </c>
    </row>
    <row r="4" spans="1:7" x14ac:dyDescent="0.2">
      <c r="A4" s="23"/>
      <c r="B4" s="18"/>
      <c r="C4" s="9">
        <v>1.3825E-2</v>
      </c>
      <c r="D4" s="9">
        <v>0.22092500000000001</v>
      </c>
      <c r="E4" s="9">
        <v>0.22192500000000001</v>
      </c>
      <c r="F4" s="9">
        <v>0.22362499999999999</v>
      </c>
      <c r="G4" s="9">
        <v>0.232325</v>
      </c>
    </row>
    <row r="5" spans="1:7" x14ac:dyDescent="0.2">
      <c r="A5" s="23"/>
      <c r="B5" s="18"/>
      <c r="C5" s="9">
        <v>2.6025E-2</v>
      </c>
      <c r="D5" s="9">
        <v>0.21412500000000001</v>
      </c>
      <c r="E5" s="9">
        <v>0.232125</v>
      </c>
      <c r="F5" s="9">
        <v>0.238625</v>
      </c>
      <c r="G5" s="9">
        <v>0.232825</v>
      </c>
    </row>
    <row r="6" spans="1:7" x14ac:dyDescent="0.2">
      <c r="A6" s="24"/>
      <c r="B6" s="18"/>
      <c r="C6" s="9">
        <v>2.3425000000000001E-2</v>
      </c>
      <c r="D6" s="9">
        <v>0.18692500000000001</v>
      </c>
      <c r="E6" s="9">
        <v>0.235125</v>
      </c>
      <c r="F6" s="9">
        <v>0.21312500000000001</v>
      </c>
      <c r="G6" s="9">
        <v>0.25132500000000002</v>
      </c>
    </row>
    <row r="7" spans="1:7" x14ac:dyDescent="0.2">
      <c r="A7" s="20" t="s">
        <v>4</v>
      </c>
      <c r="B7" s="18"/>
      <c r="C7" s="9">
        <v>3.8625E-2</v>
      </c>
      <c r="D7" s="9">
        <v>1.9525000000000001E-2</v>
      </c>
      <c r="E7" s="9">
        <v>1.0925000000000001E-2</v>
      </c>
      <c r="F7" s="9">
        <v>1.2324999999999999E-2</v>
      </c>
      <c r="G7" s="9">
        <v>1.2324999999999999E-2</v>
      </c>
    </row>
    <row r="8" spans="1:7" x14ac:dyDescent="0.2">
      <c r="A8" s="20"/>
      <c r="B8" s="18"/>
      <c r="C8" s="9">
        <v>1.8825000000000001E-2</v>
      </c>
      <c r="D8" s="9">
        <v>1.6825E-2</v>
      </c>
      <c r="E8" s="9">
        <v>1.6825E-2</v>
      </c>
      <c r="F8" s="9">
        <v>5.4250000000000001E-3</v>
      </c>
      <c r="G8" s="9">
        <v>1.4225E-2</v>
      </c>
    </row>
    <row r="9" spans="1:7" x14ac:dyDescent="0.2">
      <c r="A9" s="20"/>
      <c r="B9" s="18"/>
      <c r="C9" s="9">
        <v>1.9224999999999999E-2</v>
      </c>
      <c r="D9" s="9">
        <v>1.7325E-2</v>
      </c>
      <c r="E9" s="9">
        <v>2.0825E-2</v>
      </c>
      <c r="F9" s="9">
        <v>1.1325E-2</v>
      </c>
      <c r="G9" s="9">
        <v>1.4225E-2</v>
      </c>
    </row>
    <row r="10" spans="1:7" x14ac:dyDescent="0.2">
      <c r="A10" s="20"/>
      <c r="B10" s="19"/>
      <c r="C10" s="9">
        <v>4.5324999999999997E-2</v>
      </c>
      <c r="D10" s="9">
        <v>2.7425000000000001E-2</v>
      </c>
      <c r="E10" s="9">
        <v>3.6325000000000003E-2</v>
      </c>
      <c r="F10" s="9">
        <v>3.8524999999999997E-2</v>
      </c>
      <c r="G10" s="9">
        <v>2.9925E-2</v>
      </c>
    </row>
    <row r="11" spans="1:7" x14ac:dyDescent="0.2">
      <c r="A11" s="21" t="s">
        <v>5</v>
      </c>
      <c r="B11" s="21"/>
      <c r="C11" s="3">
        <f>AVERAGE(C3:C6)</f>
        <v>2.01E-2</v>
      </c>
      <c r="D11" s="3">
        <f t="shared" ref="D11:G11" si="0">AVERAGE(D3:D6)</f>
        <v>0.198825</v>
      </c>
      <c r="E11" s="3">
        <f t="shared" si="0"/>
        <v>0.23565000000000003</v>
      </c>
      <c r="F11" s="3">
        <f t="shared" si="0"/>
        <v>0.22517499999999999</v>
      </c>
      <c r="G11" s="3">
        <f t="shared" si="0"/>
        <v>0.23602499999999998</v>
      </c>
    </row>
    <row r="12" spans="1:7" x14ac:dyDescent="0.2">
      <c r="A12" s="25" t="s">
        <v>6</v>
      </c>
      <c r="B12" s="25"/>
      <c r="C12" s="4">
        <f t="shared" ref="C12:G12" si="1">STDEV(C3:C6)</f>
        <v>5.6091443197692882E-3</v>
      </c>
      <c r="D12" s="4">
        <f t="shared" si="1"/>
        <v>2.2467457948478878E-2</v>
      </c>
      <c r="E12" s="4">
        <f t="shared" si="1"/>
        <v>1.3127928244776477E-2</v>
      </c>
      <c r="F12" s="4">
        <f t="shared" si="1"/>
        <v>1.0464702575802141E-2</v>
      </c>
      <c r="G12" s="4">
        <f t="shared" si="1"/>
        <v>1.0465498873282004E-2</v>
      </c>
    </row>
    <row r="13" spans="1:7" x14ac:dyDescent="0.2">
      <c r="A13" s="12" t="s">
        <v>7</v>
      </c>
      <c r="B13" s="13"/>
      <c r="C13" s="4">
        <f t="shared" ref="C13:G13" si="2">1.96*(C12)/SQRT(4)</f>
        <v>5.4969614333739026E-3</v>
      </c>
      <c r="D13" s="4">
        <f t="shared" si="2"/>
        <v>2.20181087895093E-2</v>
      </c>
      <c r="E13" s="4">
        <f t="shared" si="2"/>
        <v>1.2865369679880948E-2</v>
      </c>
      <c r="F13" s="4">
        <f t="shared" si="2"/>
        <v>1.0255408524286098E-2</v>
      </c>
      <c r="G13" s="4">
        <f t="shared" si="2"/>
        <v>1.0256188895816363E-2</v>
      </c>
    </row>
    <row r="14" spans="1:7" x14ac:dyDescent="0.2">
      <c r="A14" s="12" t="s">
        <v>8</v>
      </c>
      <c r="B14" s="13"/>
      <c r="C14" s="4">
        <f>((C12/C11))</f>
        <v>0.27906190645618351</v>
      </c>
      <c r="D14" s="4">
        <f t="shared" ref="D14:G14" si="3">((D12/D11))</f>
        <v>0.11300117162569535</v>
      </c>
      <c r="E14" s="4">
        <f t="shared" si="3"/>
        <v>5.5709434520587631E-2</v>
      </c>
      <c r="F14" s="4">
        <f t="shared" si="3"/>
        <v>4.6473643058963662E-2</v>
      </c>
      <c r="G14" s="4">
        <f t="shared" si="3"/>
        <v>4.4340637107433557E-2</v>
      </c>
    </row>
    <row r="15" spans="1:7" x14ac:dyDescent="0.2">
      <c r="A15" s="12" t="s">
        <v>16</v>
      </c>
      <c r="B15" s="13"/>
      <c r="C15" s="4">
        <f>((C12/C11)*100)</f>
        <v>27.906190645618352</v>
      </c>
      <c r="D15" s="4">
        <f>((D12/D11)*100)</f>
        <v>11.300117162569535</v>
      </c>
      <c r="E15" s="4">
        <f>((E12/E11)*100)</f>
        <v>5.5709434520587635</v>
      </c>
      <c r="F15" s="4">
        <f>((F12/F11)*100)</f>
        <v>4.6473643058963665</v>
      </c>
      <c r="G15" s="4">
        <f>((G12/G11)*100)</f>
        <v>4.4340637107433558</v>
      </c>
    </row>
    <row r="16" spans="1:7" x14ac:dyDescent="0.2">
      <c r="A16" s="21" t="s">
        <v>9</v>
      </c>
      <c r="B16" s="21"/>
      <c r="C16" s="3">
        <f>AVERAGE(C7:C10)</f>
        <v>3.0499999999999999E-2</v>
      </c>
      <c r="D16" s="3">
        <f>AVERAGE(D7:D10)</f>
        <v>2.0275000000000001E-2</v>
      </c>
      <c r="E16" s="3">
        <f>AVERAGE(E7:E10)</f>
        <v>2.1225000000000001E-2</v>
      </c>
      <c r="F16" s="3">
        <f>AVERAGE(F7:F10)</f>
        <v>1.6899999999999998E-2</v>
      </c>
      <c r="G16" s="3">
        <f>AVERAGE(G7:G10)</f>
        <v>1.7675E-2</v>
      </c>
    </row>
    <row r="17" spans="1:7" x14ac:dyDescent="0.2">
      <c r="A17" s="25" t="s">
        <v>6</v>
      </c>
      <c r="B17" s="25"/>
      <c r="C17" s="4">
        <f>STDEV(C7:C10)</f>
        <v>1.3530551848809906E-2</v>
      </c>
      <c r="D17" s="4">
        <f>STDEV(D7:D10)</f>
        <v>4.9088355713617672E-3</v>
      </c>
      <c r="E17" s="4">
        <f>STDEV(E7:E10)</f>
        <v>1.0856948619816401E-2</v>
      </c>
      <c r="F17" s="4">
        <f>STDEV(F7:F10)</f>
        <v>1.473462475486453E-2</v>
      </c>
      <c r="G17" s="4">
        <f>STDEV(G7:G10)</f>
        <v>8.2156354998665013E-3</v>
      </c>
    </row>
    <row r="18" spans="1:7" x14ac:dyDescent="0.2">
      <c r="A18" s="12" t="s">
        <v>7</v>
      </c>
      <c r="B18" s="13"/>
      <c r="C18" s="4">
        <f t="shared" ref="C18:G18" si="4">1.96*(C17)/SQRT(4)</f>
        <v>1.3259940811833707E-2</v>
      </c>
      <c r="D18" s="4">
        <f t="shared" si="4"/>
        <v>4.8106588599345313E-3</v>
      </c>
      <c r="E18" s="4">
        <f t="shared" si="4"/>
        <v>1.0639809647420072E-2</v>
      </c>
      <c r="F18" s="4">
        <f t="shared" si="4"/>
        <v>1.443993225976724E-2</v>
      </c>
      <c r="G18" s="4">
        <f t="shared" si="4"/>
        <v>8.0513227898691715E-3</v>
      </c>
    </row>
    <row r="19" spans="1:7" x14ac:dyDescent="0.2">
      <c r="A19" s="12" t="s">
        <v>8</v>
      </c>
      <c r="B19" s="13"/>
      <c r="C19" s="4">
        <f>((C17/C16))</f>
        <v>0.44362465078065266</v>
      </c>
      <c r="D19" s="4">
        <f t="shared" ref="D19:G19" si="5">((D17/D16))</f>
        <v>0.24211272855051871</v>
      </c>
      <c r="E19" s="4">
        <f t="shared" si="5"/>
        <v>0.51151701389005422</v>
      </c>
      <c r="F19" s="4">
        <f t="shared" si="5"/>
        <v>0.87187128727009067</v>
      </c>
      <c r="G19" s="4">
        <f t="shared" si="5"/>
        <v>0.4648167185214428</v>
      </c>
    </row>
    <row r="20" spans="1:7" x14ac:dyDescent="0.2">
      <c r="A20" s="12" t="s">
        <v>16</v>
      </c>
      <c r="B20" s="13"/>
      <c r="C20" s="4">
        <f>((C17/C16)*100)</f>
        <v>44.362465078065263</v>
      </c>
      <c r="D20" s="4">
        <f>((D17/D16)*100)</f>
        <v>24.21127285505187</v>
      </c>
      <c r="E20" s="4">
        <f>((E17/E16)*100)</f>
        <v>51.151701389005424</v>
      </c>
      <c r="F20" s="4">
        <f>((F17/F16)*100)</f>
        <v>87.187128727009068</v>
      </c>
      <c r="G20" s="4">
        <f>((G17/G16)*100)</f>
        <v>46.481671852144281</v>
      </c>
    </row>
    <row r="21" spans="1:7" x14ac:dyDescent="0.2">
      <c r="A21" s="20" t="s">
        <v>10</v>
      </c>
      <c r="B21" s="26">
        <f>B2</f>
        <v>43495</v>
      </c>
      <c r="C21" s="10">
        <f t="shared" ref="C21:G28" si="6">((1000*C3)/40)</f>
        <v>0.42812499999999998</v>
      </c>
      <c r="D21" s="10">
        <f t="shared" si="6"/>
        <v>4.3331250000000008</v>
      </c>
      <c r="E21" s="10">
        <f t="shared" si="6"/>
        <v>6.3356250000000003</v>
      </c>
      <c r="F21" s="10">
        <f t="shared" si="6"/>
        <v>5.6331249999999997</v>
      </c>
      <c r="G21" s="10">
        <f t="shared" si="6"/>
        <v>5.6906249999999998</v>
      </c>
    </row>
    <row r="22" spans="1:7" x14ac:dyDescent="0.2">
      <c r="A22" s="20"/>
      <c r="B22" s="26"/>
      <c r="C22" s="10">
        <f t="shared" si="6"/>
        <v>0.34562500000000002</v>
      </c>
      <c r="D22" s="10">
        <f t="shared" si="6"/>
        <v>5.5231250000000003</v>
      </c>
      <c r="E22" s="10">
        <f t="shared" si="6"/>
        <v>5.5481250000000006</v>
      </c>
      <c r="F22" s="10">
        <f t="shared" si="6"/>
        <v>5.5906250000000002</v>
      </c>
      <c r="G22" s="10">
        <f t="shared" si="6"/>
        <v>5.8081250000000004</v>
      </c>
    </row>
    <row r="23" spans="1:7" x14ac:dyDescent="0.2">
      <c r="A23" s="20"/>
      <c r="B23" s="26"/>
      <c r="C23" s="10">
        <f t="shared" si="6"/>
        <v>0.65062500000000001</v>
      </c>
      <c r="D23" s="10">
        <f t="shared" si="6"/>
        <v>5.3531250000000004</v>
      </c>
      <c r="E23" s="10">
        <f t="shared" si="6"/>
        <v>5.8031249999999996</v>
      </c>
      <c r="F23" s="10">
        <f t="shared" si="6"/>
        <v>5.9656250000000002</v>
      </c>
      <c r="G23" s="10">
        <f t="shared" si="6"/>
        <v>5.8206250000000006</v>
      </c>
    </row>
    <row r="24" spans="1:7" x14ac:dyDescent="0.2">
      <c r="A24" s="20"/>
      <c r="B24" s="26"/>
      <c r="C24" s="10">
        <f t="shared" si="6"/>
        <v>0.58562500000000006</v>
      </c>
      <c r="D24" s="10">
        <f t="shared" si="6"/>
        <v>4.6731250000000006</v>
      </c>
      <c r="E24" s="10">
        <f t="shared" si="6"/>
        <v>5.8781249999999998</v>
      </c>
      <c r="F24" s="10">
        <f t="shared" si="6"/>
        <v>5.328125</v>
      </c>
      <c r="G24" s="10">
        <f t="shared" si="6"/>
        <v>6.2831250000000001</v>
      </c>
    </row>
    <row r="25" spans="1:7" x14ac:dyDescent="0.2">
      <c r="A25" s="20" t="s">
        <v>11</v>
      </c>
      <c r="B25" s="26"/>
      <c r="C25" s="10">
        <f t="shared" si="6"/>
        <v>0.96562499999999996</v>
      </c>
      <c r="D25" s="10">
        <f t="shared" si="6"/>
        <v>0.48812500000000003</v>
      </c>
      <c r="E25" s="10">
        <f t="shared" si="6"/>
        <v>0.27312500000000001</v>
      </c>
      <c r="F25" s="10">
        <f t="shared" si="6"/>
        <v>0.30812499999999998</v>
      </c>
      <c r="G25" s="10">
        <f t="shared" si="6"/>
        <v>0.30812499999999998</v>
      </c>
    </row>
    <row r="26" spans="1:7" x14ac:dyDescent="0.2">
      <c r="A26" s="20"/>
      <c r="B26" s="26"/>
      <c r="C26" s="10">
        <f t="shared" si="6"/>
        <v>0.47062500000000007</v>
      </c>
      <c r="D26" s="10">
        <f t="shared" si="6"/>
        <v>0.42062499999999997</v>
      </c>
      <c r="E26" s="10">
        <f t="shared" si="6"/>
        <v>0.42062499999999997</v>
      </c>
      <c r="F26" s="10">
        <f t="shared" si="6"/>
        <v>0.135625</v>
      </c>
      <c r="G26" s="10">
        <f t="shared" si="6"/>
        <v>0.35562499999999997</v>
      </c>
    </row>
    <row r="27" spans="1:7" x14ac:dyDescent="0.2">
      <c r="A27" s="20"/>
      <c r="B27" s="26"/>
      <c r="C27" s="10">
        <f t="shared" si="6"/>
        <v>0.48062499999999997</v>
      </c>
      <c r="D27" s="10">
        <f t="shared" si="6"/>
        <v>0.43312499999999998</v>
      </c>
      <c r="E27" s="10">
        <f t="shared" si="6"/>
        <v>0.520625</v>
      </c>
      <c r="F27" s="10">
        <f t="shared" si="6"/>
        <v>0.28312499999999996</v>
      </c>
      <c r="G27" s="10">
        <f t="shared" si="6"/>
        <v>0.35562499999999997</v>
      </c>
    </row>
    <row r="28" spans="1:7" x14ac:dyDescent="0.2">
      <c r="A28" s="20"/>
      <c r="B28" s="26"/>
      <c r="C28" s="10">
        <f t="shared" si="6"/>
        <v>1.1331249999999999</v>
      </c>
      <c r="D28" s="10">
        <f t="shared" si="6"/>
        <v>0.68562500000000004</v>
      </c>
      <c r="E28" s="10">
        <f t="shared" si="6"/>
        <v>0.90812500000000007</v>
      </c>
      <c r="F28" s="10">
        <f t="shared" si="6"/>
        <v>0.96312500000000001</v>
      </c>
      <c r="G28" s="10">
        <f t="shared" si="6"/>
        <v>0.74812500000000004</v>
      </c>
    </row>
    <row r="29" spans="1:7" x14ac:dyDescent="0.2">
      <c r="A29" s="21" t="s">
        <v>12</v>
      </c>
      <c r="B29" s="21"/>
      <c r="C29" s="3">
        <f t="shared" ref="C29:G29" si="7">AVERAGE(C21:C24)</f>
        <v>0.50249999999999995</v>
      </c>
      <c r="D29" s="3">
        <f t="shared" si="7"/>
        <v>4.9706250000000001</v>
      </c>
      <c r="E29" s="3">
        <f t="shared" si="7"/>
        <v>5.8912500000000003</v>
      </c>
      <c r="F29" s="3">
        <f t="shared" si="7"/>
        <v>5.6293749999999996</v>
      </c>
      <c r="G29" s="3">
        <f t="shared" si="7"/>
        <v>5.9006249999999998</v>
      </c>
    </row>
    <row r="30" spans="1:7" x14ac:dyDescent="0.2">
      <c r="A30" s="25" t="s">
        <v>6</v>
      </c>
      <c r="B30" s="25"/>
      <c r="C30" s="4">
        <f t="shared" ref="C30:G30" si="8">STDEV(C21:C24)</f>
        <v>0.14022860799423245</v>
      </c>
      <c r="D30" s="4">
        <f t="shared" si="8"/>
        <v>0.56168644871197171</v>
      </c>
      <c r="E30" s="4">
        <f t="shared" si="8"/>
        <v>0.32819820611941186</v>
      </c>
      <c r="F30" s="4">
        <f t="shared" si="8"/>
        <v>0.26161756439505363</v>
      </c>
      <c r="G30" s="4">
        <f t="shared" si="8"/>
        <v>0.26163747183204977</v>
      </c>
    </row>
    <row r="31" spans="1:7" x14ac:dyDescent="0.2">
      <c r="A31" s="12" t="s">
        <v>7</v>
      </c>
      <c r="B31" s="13"/>
      <c r="C31" s="4">
        <f t="shared" ref="C31:G31" si="9">1.96*(C30)/SQRT(4)</f>
        <v>0.13742403583434781</v>
      </c>
      <c r="D31" s="4">
        <f t="shared" si="9"/>
        <v>0.55045271973773224</v>
      </c>
      <c r="E31" s="4">
        <f t="shared" si="9"/>
        <v>0.32163424199702362</v>
      </c>
      <c r="F31" s="4">
        <f t="shared" si="9"/>
        <v>0.25638521310715257</v>
      </c>
      <c r="G31" s="4">
        <f t="shared" si="9"/>
        <v>0.25640472239540879</v>
      </c>
    </row>
    <row r="32" spans="1:7" x14ac:dyDescent="0.2">
      <c r="A32" s="12" t="s">
        <v>8</v>
      </c>
      <c r="B32" s="13"/>
      <c r="C32" s="4">
        <f>((C30/C29))</f>
        <v>0.27906190645618401</v>
      </c>
      <c r="D32" s="4">
        <f t="shared" ref="D32:G32" si="10">((D30/D29))</f>
        <v>0.1130011716256953</v>
      </c>
      <c r="E32" s="4">
        <f t="shared" si="10"/>
        <v>5.5709434520587624E-2</v>
      </c>
      <c r="F32" s="4">
        <f t="shared" si="10"/>
        <v>4.6473643058963676E-2</v>
      </c>
      <c r="G32" s="4">
        <f t="shared" si="10"/>
        <v>4.4340637107433495E-2</v>
      </c>
    </row>
    <row r="33" spans="1:7" x14ac:dyDescent="0.2">
      <c r="A33" s="12" t="s">
        <v>16</v>
      </c>
      <c r="B33" s="13"/>
      <c r="C33" s="4">
        <f>((C30/C29)*100)</f>
        <v>27.906190645618402</v>
      </c>
      <c r="D33" s="4">
        <f t="shared" ref="D33:G33" si="11">((D30/D29)*100)</f>
        <v>11.30011716256953</v>
      </c>
      <c r="E33" s="4">
        <f t="shared" si="11"/>
        <v>5.5709434520587626</v>
      </c>
      <c r="F33" s="4">
        <f t="shared" si="11"/>
        <v>4.6473643058963674</v>
      </c>
      <c r="G33" s="4">
        <f t="shared" si="11"/>
        <v>4.4340637107433496</v>
      </c>
    </row>
    <row r="34" spans="1:7" x14ac:dyDescent="0.2">
      <c r="A34" s="21" t="s">
        <v>13</v>
      </c>
      <c r="B34" s="21"/>
      <c r="C34" s="3">
        <f t="shared" ref="C34:G34" si="12">AVERAGE(C25:C28)</f>
        <v>0.76249999999999996</v>
      </c>
      <c r="D34" s="3">
        <f t="shared" si="12"/>
        <v>0.50687499999999996</v>
      </c>
      <c r="E34" s="3">
        <f t="shared" si="12"/>
        <v>0.53062500000000001</v>
      </c>
      <c r="F34" s="3">
        <f t="shared" si="12"/>
        <v>0.42249999999999999</v>
      </c>
      <c r="G34" s="3">
        <f t="shared" si="12"/>
        <v>0.44187500000000002</v>
      </c>
    </row>
    <row r="35" spans="1:7" x14ac:dyDescent="0.2">
      <c r="A35" s="25" t="s">
        <v>6</v>
      </c>
      <c r="B35" s="25"/>
      <c r="C35" s="4">
        <f t="shared" ref="C35:G35" si="13">STDEV(C25:C28)</f>
        <v>0.33826379622024799</v>
      </c>
      <c r="D35" s="4">
        <f t="shared" si="13"/>
        <v>0.12272088928404457</v>
      </c>
      <c r="E35" s="4">
        <f t="shared" si="13"/>
        <v>0.27142371549541028</v>
      </c>
      <c r="F35" s="4">
        <f t="shared" si="13"/>
        <v>0.36836561887161329</v>
      </c>
      <c r="G35" s="4">
        <f t="shared" si="13"/>
        <v>0.20539088749666243</v>
      </c>
    </row>
    <row r="36" spans="1:7" x14ac:dyDescent="0.2">
      <c r="A36" s="12" t="s">
        <v>7</v>
      </c>
      <c r="B36" s="13"/>
      <c r="C36" s="4">
        <f t="shared" ref="C36:G36" si="14">1.96*(C35)/SQRT(4)</f>
        <v>0.33149852029584304</v>
      </c>
      <c r="D36" s="4">
        <f t="shared" si="14"/>
        <v>0.12026647149836367</v>
      </c>
      <c r="E36" s="4">
        <f t="shared" si="14"/>
        <v>0.26599524118550205</v>
      </c>
      <c r="F36" s="4">
        <f t="shared" si="14"/>
        <v>0.36099830649418102</v>
      </c>
      <c r="G36" s="4">
        <f t="shared" si="14"/>
        <v>0.20128306974672919</v>
      </c>
    </row>
    <row r="37" spans="1:7" x14ac:dyDescent="0.2">
      <c r="A37" s="12" t="s">
        <v>8</v>
      </c>
      <c r="B37" s="13"/>
      <c r="C37" s="4">
        <f>((C35/C34))</f>
        <v>0.44362465078065311</v>
      </c>
      <c r="D37" s="4">
        <f t="shared" ref="D37:G37" si="15">((D35/D34))</f>
        <v>0.24211272855051952</v>
      </c>
      <c r="E37" s="4">
        <f t="shared" si="15"/>
        <v>0.51151701389005466</v>
      </c>
      <c r="F37" s="4">
        <f t="shared" si="15"/>
        <v>0.87187128727009067</v>
      </c>
      <c r="G37" s="4">
        <f t="shared" si="15"/>
        <v>0.46481671852144252</v>
      </c>
    </row>
    <row r="38" spans="1:7" x14ac:dyDescent="0.2">
      <c r="A38" s="12" t="s">
        <v>16</v>
      </c>
      <c r="B38" s="13"/>
      <c r="C38" s="4">
        <f>((C35/C34)*100)</f>
        <v>44.362465078065313</v>
      </c>
      <c r="D38" s="4">
        <f t="shared" ref="D38:G38" si="16">((D35/D34)*100)</f>
        <v>24.211272855051952</v>
      </c>
      <c r="E38" s="4">
        <f t="shared" si="16"/>
        <v>51.151701389005467</v>
      </c>
      <c r="F38" s="4">
        <f t="shared" si="16"/>
        <v>87.187128727009068</v>
      </c>
      <c r="G38" s="4">
        <f t="shared" si="16"/>
        <v>46.481671852144252</v>
      </c>
    </row>
    <row r="39" spans="1:7" x14ac:dyDescent="0.2">
      <c r="A39" s="22" t="s">
        <v>14</v>
      </c>
      <c r="B39" s="17">
        <f>B2</f>
        <v>43495</v>
      </c>
      <c r="C39" s="11">
        <f t="shared" ref="C39:G42" si="17">(C21/C25)</f>
        <v>0.44336569579288027</v>
      </c>
      <c r="D39" s="11">
        <f t="shared" si="17"/>
        <v>8.877080665813061</v>
      </c>
      <c r="E39" s="11">
        <f t="shared" si="17"/>
        <v>23.196796338672769</v>
      </c>
      <c r="F39" s="11">
        <f t="shared" si="17"/>
        <v>18.281947261663287</v>
      </c>
      <c r="G39" s="11">
        <f t="shared" si="17"/>
        <v>18.468559837728197</v>
      </c>
    </row>
    <row r="40" spans="1:7" x14ac:dyDescent="0.2">
      <c r="A40" s="23"/>
      <c r="B40" s="18"/>
      <c r="C40" s="11">
        <f t="shared" si="17"/>
        <v>0.73439575033200521</v>
      </c>
      <c r="D40" s="11">
        <f t="shared" si="17"/>
        <v>13.130757800891532</v>
      </c>
      <c r="E40" s="11">
        <f t="shared" si="17"/>
        <v>13.190193164933138</v>
      </c>
      <c r="F40" s="11">
        <f t="shared" si="17"/>
        <v>41.221198156682028</v>
      </c>
      <c r="G40" s="11">
        <f t="shared" si="17"/>
        <v>16.332161687170476</v>
      </c>
    </row>
    <row r="41" spans="1:7" x14ac:dyDescent="0.2">
      <c r="A41" s="23"/>
      <c r="B41" s="18"/>
      <c r="C41" s="11">
        <f t="shared" si="17"/>
        <v>1.3537061118335503</v>
      </c>
      <c r="D41" s="11">
        <f t="shared" si="17"/>
        <v>12.35930735930736</v>
      </c>
      <c r="E41" s="11">
        <f t="shared" si="17"/>
        <v>11.146458583433372</v>
      </c>
      <c r="F41" s="11">
        <f t="shared" si="17"/>
        <v>21.070640176600445</v>
      </c>
      <c r="G41" s="11">
        <f t="shared" si="17"/>
        <v>16.367311072056243</v>
      </c>
    </row>
    <row r="42" spans="1:7" x14ac:dyDescent="0.2">
      <c r="A42" s="24"/>
      <c r="B42" s="19"/>
      <c r="C42" s="11">
        <f t="shared" si="17"/>
        <v>0.51682294539437401</v>
      </c>
      <c r="D42" s="11">
        <f t="shared" si="17"/>
        <v>6.8158614402917053</v>
      </c>
      <c r="E42" s="11">
        <f t="shared" si="17"/>
        <v>6.4728148657949065</v>
      </c>
      <c r="F42" s="11">
        <f t="shared" si="17"/>
        <v>5.5321219987021415</v>
      </c>
      <c r="G42" s="11">
        <f t="shared" si="17"/>
        <v>8.3984962406015029</v>
      </c>
    </row>
    <row r="43" spans="1:7" x14ac:dyDescent="0.2">
      <c r="A43" s="21" t="s">
        <v>14</v>
      </c>
      <c r="B43" s="21"/>
      <c r="C43" s="5">
        <f>AVERAGE(C39:C42)</f>
        <v>0.76207262583820246</v>
      </c>
      <c r="D43" s="5">
        <f>AVERAGE(D39:D42)</f>
        <v>10.295751816575914</v>
      </c>
      <c r="E43" s="5">
        <f>AVERAGE(E39:E42)</f>
        <v>13.501565738208546</v>
      </c>
      <c r="F43" s="5">
        <f>AVERAGE(F39:F42)</f>
        <v>21.526476898411975</v>
      </c>
      <c r="G43" s="5">
        <f>AVERAGE(G39:G42)</f>
        <v>14.891632209389105</v>
      </c>
    </row>
    <row r="44" spans="1:7" x14ac:dyDescent="0.2">
      <c r="A44" s="12" t="s">
        <v>6</v>
      </c>
      <c r="B44" s="13"/>
      <c r="C44" s="6">
        <f>STDEV(C39:C42)</f>
        <v>0.41332703121761694</v>
      </c>
      <c r="D44" s="6">
        <f>STDEV(D39:D42)</f>
        <v>2.9674784623765107</v>
      </c>
      <c r="E44" s="6">
        <f>STDEV(E39:E42)</f>
        <v>7.0485061730008862</v>
      </c>
      <c r="F44" s="6">
        <f>STDEV(F39:F42)</f>
        <v>14.76974603459742</v>
      </c>
      <c r="G44" s="6">
        <f>STDEV(G39:G42)</f>
        <v>4.4425210278856433</v>
      </c>
    </row>
    <row r="45" spans="1:7" x14ac:dyDescent="0.2">
      <c r="A45" s="12" t="s">
        <v>7</v>
      </c>
      <c r="B45" s="13"/>
      <c r="C45" s="6">
        <f t="shared" ref="C45:G45" si="18">1.96*(C44)/SQRT(4)</f>
        <v>0.4050604905932646</v>
      </c>
      <c r="D45" s="6">
        <f t="shared" si="18"/>
        <v>2.9081288931289806</v>
      </c>
      <c r="E45" s="6">
        <f t="shared" si="18"/>
        <v>6.9075360495408686</v>
      </c>
      <c r="F45" s="6">
        <f t="shared" si="18"/>
        <v>14.47435111390547</v>
      </c>
      <c r="G45" s="6">
        <f t="shared" si="18"/>
        <v>4.3536706073279303</v>
      </c>
    </row>
    <row r="46" spans="1:7" x14ac:dyDescent="0.2">
      <c r="A46" s="12" t="s">
        <v>8</v>
      </c>
      <c r="B46" s="13"/>
      <c r="C46" s="6">
        <f>((C44/C43))</f>
        <v>0.54237223225673437</v>
      </c>
      <c r="D46" s="6">
        <f t="shared" ref="D46:G46" si="19">((D44/D43))</f>
        <v>0.28822358145802829</v>
      </c>
      <c r="E46" s="6">
        <f t="shared" si="19"/>
        <v>0.52205102057564157</v>
      </c>
      <c r="F46" s="6">
        <f t="shared" si="19"/>
        <v>0.68611998629868665</v>
      </c>
      <c r="G46" s="6">
        <f t="shared" si="19"/>
        <v>0.29832331106624127</v>
      </c>
    </row>
    <row r="47" spans="1:7" x14ac:dyDescent="0.2">
      <c r="A47" s="12" t="s">
        <v>16</v>
      </c>
      <c r="B47" s="13"/>
      <c r="C47" s="6">
        <f>((C44/C43)*100)</f>
        <v>54.237223225673439</v>
      </c>
      <c r="D47" s="6">
        <f t="shared" ref="D47:G47" si="20">((D44/D43)*100)</f>
        <v>28.822358145802831</v>
      </c>
      <c r="E47" s="6">
        <f t="shared" si="20"/>
        <v>52.205102057564154</v>
      </c>
      <c r="F47" s="6">
        <f t="shared" si="20"/>
        <v>68.611998629868665</v>
      </c>
      <c r="G47" s="6">
        <f t="shared" si="20"/>
        <v>29.832331106624128</v>
      </c>
    </row>
    <row r="48" spans="1:7" x14ac:dyDescent="0.2">
      <c r="A48" s="22" t="s">
        <v>15</v>
      </c>
      <c r="B48" s="17">
        <f>B2</f>
        <v>43495</v>
      </c>
      <c r="C48" s="11">
        <f t="shared" ref="C48:G51" si="21">(C39/$C$43)</f>
        <v>0.58178929508880217</v>
      </c>
      <c r="D48" s="11">
        <f t="shared" si="21"/>
        <v>11.648601937445495</v>
      </c>
      <c r="E48" s="11">
        <f t="shared" si="21"/>
        <v>30.43908881146157</v>
      </c>
      <c r="F48" s="11">
        <f t="shared" si="21"/>
        <v>23.98977032084705</v>
      </c>
      <c r="G48" s="11">
        <f t="shared" si="21"/>
        <v>24.234645375714233</v>
      </c>
    </row>
    <row r="49" spans="1:7" x14ac:dyDescent="0.2">
      <c r="A49" s="23"/>
      <c r="B49" s="18">
        <v>41235</v>
      </c>
      <c r="C49" s="11">
        <f t="shared" si="21"/>
        <v>0.96368210250859554</v>
      </c>
      <c r="D49" s="11">
        <f t="shared" si="21"/>
        <v>17.230323404477403</v>
      </c>
      <c r="E49" s="11">
        <f t="shared" si="21"/>
        <v>17.30831513653343</v>
      </c>
      <c r="F49" s="11">
        <f t="shared" si="21"/>
        <v>54.090905196001366</v>
      </c>
      <c r="G49" s="11">
        <f t="shared" si="21"/>
        <v>21.431240453239948</v>
      </c>
    </row>
    <row r="50" spans="1:7" x14ac:dyDescent="0.2">
      <c r="A50" s="23"/>
      <c r="B50" s="18">
        <v>41235</v>
      </c>
      <c r="C50" s="11">
        <f t="shared" si="21"/>
        <v>1.7763479043019175</v>
      </c>
      <c r="D50" s="11">
        <f t="shared" si="21"/>
        <v>16.21801773251385</v>
      </c>
      <c r="E50" s="11">
        <f t="shared" si="21"/>
        <v>14.626504358654007</v>
      </c>
      <c r="F50" s="11">
        <f t="shared" si="21"/>
        <v>27.649123537831951</v>
      </c>
      <c r="G50" s="11">
        <f t="shared" si="21"/>
        <v>21.477363858928619</v>
      </c>
    </row>
    <row r="51" spans="1:7" x14ac:dyDescent="0.2">
      <c r="A51" s="24"/>
      <c r="B51" s="19">
        <v>41235</v>
      </c>
      <c r="C51" s="11">
        <f t="shared" si="21"/>
        <v>0.67818069810068471</v>
      </c>
      <c r="D51" s="11">
        <f t="shared" si="21"/>
        <v>8.9438476192409482</v>
      </c>
      <c r="E51" s="11">
        <f t="shared" si="21"/>
        <v>8.4936981677769463</v>
      </c>
      <c r="F51" s="11">
        <f t="shared" si="21"/>
        <v>7.259310741699152</v>
      </c>
      <c r="G51" s="11">
        <f t="shared" si="21"/>
        <v>11.020598242016646</v>
      </c>
    </row>
    <row r="52" spans="1:7" x14ac:dyDescent="0.2">
      <c r="A52" s="21" t="s">
        <v>15</v>
      </c>
      <c r="B52" s="21"/>
      <c r="C52" s="5">
        <f>AVERAGE(C48:C51)</f>
        <v>0.99999999999999989</v>
      </c>
      <c r="D52" s="5">
        <f>AVERAGE(D48:D51)</f>
        <v>13.510197673419425</v>
      </c>
      <c r="E52" s="5">
        <f>AVERAGE(E48:E51)</f>
        <v>17.716901618606485</v>
      </c>
      <c r="F52" s="5">
        <f>AVERAGE(F48:F51)</f>
        <v>28.247277449094881</v>
      </c>
      <c r="G52" s="5">
        <f>AVERAGE(G48:G51)</f>
        <v>19.540961982474862</v>
      </c>
    </row>
    <row r="53" spans="1:7" x14ac:dyDescent="0.2">
      <c r="A53" s="12" t="s">
        <v>6</v>
      </c>
      <c r="B53" s="13"/>
      <c r="C53" s="6">
        <f>STDEV(C48:C51)</f>
        <v>0.54237223225673459</v>
      </c>
      <c r="D53" s="6">
        <f>STDEV(D48:D51)</f>
        <v>3.893957559638856</v>
      </c>
      <c r="E53" s="6">
        <f>STDEV(E48:E51)</f>
        <v>9.2491265714317539</v>
      </c>
      <c r="F53" s="6">
        <f>STDEV(F48:F51)</f>
        <v>19.381021616348182</v>
      </c>
      <c r="G53" s="6">
        <f>STDEV(G48:G51)</f>
        <v>5.8295244800314476</v>
      </c>
    </row>
    <row r="54" spans="1:7" x14ac:dyDescent="0.2">
      <c r="A54" s="12" t="s">
        <v>7</v>
      </c>
      <c r="B54" s="13"/>
      <c r="C54" s="6">
        <f t="shared" ref="C54:G54" si="22">1.96*(C53)/SQRT(4)</f>
        <v>0.53152478761159994</v>
      </c>
      <c r="D54" s="6">
        <f t="shared" si="22"/>
        <v>3.8160784084460788</v>
      </c>
      <c r="E54" s="6">
        <f t="shared" si="22"/>
        <v>9.0641440400031179</v>
      </c>
      <c r="F54" s="6">
        <f t="shared" si="22"/>
        <v>18.993401184021216</v>
      </c>
      <c r="G54" s="6">
        <f t="shared" si="22"/>
        <v>5.7129339904308187</v>
      </c>
    </row>
    <row r="55" spans="1:7" x14ac:dyDescent="0.2">
      <c r="A55" s="12" t="s">
        <v>8</v>
      </c>
      <c r="B55" s="13"/>
      <c r="C55" s="6">
        <f>((C53/C52))</f>
        <v>0.5423722322567347</v>
      </c>
      <c r="D55" s="6">
        <f t="shared" ref="D55:G55" si="23">((D53/D52))</f>
        <v>0.2882235814580274</v>
      </c>
      <c r="E55" s="6">
        <f t="shared" si="23"/>
        <v>0.52205102057564168</v>
      </c>
      <c r="F55" s="6">
        <f t="shared" si="23"/>
        <v>0.68611998629868676</v>
      </c>
      <c r="G55" s="6">
        <f t="shared" si="23"/>
        <v>0.29832331106624149</v>
      </c>
    </row>
    <row r="56" spans="1:7" x14ac:dyDescent="0.2">
      <c r="A56" s="12" t="s">
        <v>16</v>
      </c>
      <c r="B56" s="13"/>
      <c r="C56" s="6">
        <f>((C53/C52)*100)</f>
        <v>54.237223225673468</v>
      </c>
      <c r="D56" s="6">
        <f t="shared" ref="D56:G56" si="24">((D53/D52)*100)</f>
        <v>28.822358145802738</v>
      </c>
      <c r="E56" s="6">
        <f t="shared" si="24"/>
        <v>52.205102057564169</v>
      </c>
      <c r="F56" s="6">
        <f t="shared" si="24"/>
        <v>68.61199862986868</v>
      </c>
      <c r="G56" s="6">
        <f t="shared" si="24"/>
        <v>29.832331106624149</v>
      </c>
    </row>
  </sheetData>
  <mergeCells count="42">
    <mergeCell ref="A56:B56"/>
    <mergeCell ref="A39:A42"/>
    <mergeCell ref="B39:B42"/>
    <mergeCell ref="A43:B43"/>
    <mergeCell ref="A44:B44"/>
    <mergeCell ref="A45:B45"/>
    <mergeCell ref="A47:B47"/>
    <mergeCell ref="A55:B55"/>
    <mergeCell ref="A48:A51"/>
    <mergeCell ref="B48:B51"/>
    <mergeCell ref="A52:B52"/>
    <mergeCell ref="A53:B53"/>
    <mergeCell ref="A54:B54"/>
    <mergeCell ref="A17:B17"/>
    <mergeCell ref="A38:B38"/>
    <mergeCell ref="A20:B20"/>
    <mergeCell ref="A21:A24"/>
    <mergeCell ref="B21:B28"/>
    <mergeCell ref="A25:A28"/>
    <mergeCell ref="A29:B29"/>
    <mergeCell ref="A30:B30"/>
    <mergeCell ref="A31:B31"/>
    <mergeCell ref="A33:B33"/>
    <mergeCell ref="A34:B34"/>
    <mergeCell ref="A35:B35"/>
    <mergeCell ref="A36:B36"/>
    <mergeCell ref="A14:B14"/>
    <mergeCell ref="A12:B12"/>
    <mergeCell ref="A13:B13"/>
    <mergeCell ref="A15:B15"/>
    <mergeCell ref="A16:B16"/>
    <mergeCell ref="A1:B1"/>
    <mergeCell ref="D1:G1"/>
    <mergeCell ref="B2:B10"/>
    <mergeCell ref="A7:A10"/>
    <mergeCell ref="A11:B11"/>
    <mergeCell ref="A2:A6"/>
    <mergeCell ref="A32:B32"/>
    <mergeCell ref="A37:B37"/>
    <mergeCell ref="A46:B46"/>
    <mergeCell ref="A19:B19"/>
    <mergeCell ref="A18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2019-07-09T22:28:48Z</dcterms:modified>
</cp:coreProperties>
</file>