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onyq\Desktop\PROYECTO ESTRATÓSFERA\SOS Chromotest\Yo\19-07-09\"/>
    </mc:Choice>
  </mc:AlternateContent>
  <xr:revisionPtr revIDLastSave="0" documentId="13_ncr:1_{1155566C-FFEC-40E9-A8D9-63DD3F5A1D19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RUV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2" l="1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D21" i="2"/>
  <c r="E21" i="2"/>
  <c r="F21" i="2"/>
  <c r="G21" i="2"/>
  <c r="C21" i="2"/>
  <c r="B21" i="2" l="1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B12" i="2"/>
  <c r="G8" i="2"/>
  <c r="F8" i="2"/>
  <c r="E8" i="2"/>
  <c r="D8" i="2"/>
  <c r="C8" i="2"/>
  <c r="G7" i="2"/>
  <c r="F7" i="2"/>
  <c r="E7" i="2"/>
  <c r="D7" i="2"/>
  <c r="C7" i="2"/>
  <c r="E10" i="2" l="1"/>
  <c r="C11" i="2"/>
  <c r="G11" i="2"/>
  <c r="F9" i="2"/>
  <c r="F10" i="2"/>
  <c r="C9" i="2"/>
  <c r="C10" i="2"/>
  <c r="G9" i="2"/>
  <c r="G10" i="2"/>
  <c r="D9" i="2"/>
  <c r="D10" i="2"/>
  <c r="E11" i="2"/>
  <c r="C16" i="2"/>
  <c r="G16" i="2"/>
  <c r="C17" i="2"/>
  <c r="F11" i="2"/>
  <c r="G17" i="2"/>
  <c r="E16" i="2"/>
  <c r="E9" i="2"/>
  <c r="D11" i="2"/>
  <c r="F16" i="2"/>
  <c r="E17" i="2"/>
  <c r="D16" i="2"/>
  <c r="D17" i="2"/>
  <c r="F17" i="2"/>
  <c r="E19" i="2" l="1"/>
  <c r="F19" i="2"/>
  <c r="D19" i="2"/>
  <c r="C19" i="2"/>
  <c r="C20" i="2"/>
  <c r="G19" i="2"/>
  <c r="C18" i="2"/>
  <c r="F20" i="2"/>
  <c r="F18" i="2"/>
  <c r="D20" i="2"/>
  <c r="D18" i="2"/>
  <c r="E18" i="2"/>
  <c r="E20" i="2"/>
  <c r="G18" i="2"/>
  <c r="G20" i="2"/>
  <c r="F25" i="2" l="1"/>
  <c r="C26" i="2"/>
  <c r="G25" i="2"/>
  <c r="F26" i="2" l="1"/>
  <c r="D25" i="2"/>
  <c r="E25" i="2"/>
  <c r="C25" i="2"/>
  <c r="C28" i="2" s="1"/>
  <c r="E26" i="2"/>
  <c r="D26" i="2"/>
  <c r="G26" i="2"/>
  <c r="G28" i="2" s="1"/>
  <c r="F27" i="2"/>
  <c r="C27" i="2"/>
  <c r="E28" i="2" l="1"/>
  <c r="D27" i="2"/>
  <c r="D28" i="2"/>
  <c r="F29" i="2"/>
  <c r="F28" i="2"/>
  <c r="C29" i="2"/>
  <c r="E29" i="2"/>
  <c r="E27" i="2"/>
  <c r="D29" i="2"/>
  <c r="G27" i="2"/>
  <c r="G29" i="2"/>
</calcChain>
</file>

<file path=xl/sharedStrings.xml><?xml version="1.0" encoding="utf-8"?>
<sst xmlns="http://schemas.openxmlformats.org/spreadsheetml/2006/main" count="21" uniqueCount="12">
  <si>
    <t>DATOS GENOTOXICIDAD (Radiacion UVB)</t>
  </si>
  <si>
    <t>Dosis de radiacion J/m2</t>
  </si>
  <si>
    <t>Control negativo</t>
  </si>
  <si>
    <t>Bgal</t>
  </si>
  <si>
    <t>Bgal media</t>
  </si>
  <si>
    <t>Desviación estándar</t>
  </si>
  <si>
    <t>Error estándar</t>
  </si>
  <si>
    <t>Coeficiente de Variación</t>
  </si>
  <si>
    <t>U.E. Bgal</t>
  </si>
  <si>
    <t>U.E Bgal media</t>
  </si>
  <si>
    <t>FISOS</t>
  </si>
  <si>
    <t>Coeficiente de Variación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</si>
</sst>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9" tint="0.79998168889431442"/>
        <bgColor indexed="3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3" xfId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/>
    </xf>
    <xf numFmtId="166" fontId="1" fillId="3" borderId="3" xfId="1" applyNumberFormat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2" fontId="2" fillId="5" borderId="3" xfId="1" applyNumberFormat="1" applyFont="1" applyFill="1" applyBorder="1" applyAlignment="1">
      <alignment horizontal="center" vertical="center"/>
    </xf>
    <xf numFmtId="164" fontId="1" fillId="5" borderId="3" xfId="1" applyNumberFormat="1" applyFill="1" applyBorder="1" applyAlignment="1">
      <alignment horizontal="center" vertical="center"/>
    </xf>
    <xf numFmtId="165" fontId="1" fillId="4" borderId="3" xfId="1" applyNumberFormat="1" applyFont="1" applyFill="1" applyBorder="1" applyAlignment="1">
      <alignment horizontal="center" vertical="center"/>
    </xf>
    <xf numFmtId="166" fontId="1" fillId="4" borderId="3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14" fontId="2" fillId="4" borderId="5" xfId="1" applyNumberFormat="1" applyFont="1" applyFill="1" applyBorder="1" applyAlignment="1">
      <alignment horizontal="center" vertical="center"/>
    </xf>
    <xf numFmtId="14" fontId="2" fillId="4" borderId="6" xfId="1" applyNumberFormat="1" applyFont="1" applyFill="1" applyBorder="1" applyAlignment="1">
      <alignment horizontal="center" vertical="center"/>
    </xf>
    <xf numFmtId="14" fontId="2" fillId="4" borderId="7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14" fontId="2" fillId="4" borderId="3" xfId="1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β-</a:t>
            </a:r>
            <a:r>
              <a:rPr lang="en-US"/>
              <a:t>galactosidasa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RUVB!$C$16:$G$16</c:f>
              <c:numCache>
                <c:formatCode>0.000</c:formatCode>
                <c:ptCount val="5"/>
                <c:pt idx="0">
                  <c:v>0.50249999999999995</c:v>
                </c:pt>
                <c:pt idx="1">
                  <c:v>4.9706250000000001</c:v>
                </c:pt>
                <c:pt idx="2">
                  <c:v>5.8912500000000003</c:v>
                </c:pt>
                <c:pt idx="3">
                  <c:v>5.6293749999999996</c:v>
                </c:pt>
                <c:pt idx="4">
                  <c:v>5.9006249999999998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3-4EA9-B8D4-0FC5258AF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9632"/>
        <c:axId val="296797672"/>
      </c:lineChart>
      <c:catAx>
        <c:axId val="29679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7672"/>
        <c:crosses val="autoZero"/>
        <c:auto val="1"/>
        <c:lblAlgn val="ctr"/>
        <c:lblOffset val="100"/>
        <c:noMultiLvlLbl val="0"/>
      </c:catAx>
      <c:valAx>
        <c:axId val="29679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U.E. B.G.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Factor</a:t>
            </a:r>
            <a:r>
              <a:rPr lang="en-US" baseline="0">
                <a:latin typeface="Calibri" panose="020F0502020204030204" pitchFamily="34" charset="0"/>
                <a:cs typeface="Calibri" panose="020F0502020204030204" pitchFamily="34" charset="0"/>
              </a:rPr>
              <a:t> de Inducción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043264804548085"/>
          <c:y val="0.19585474476136386"/>
          <c:w val="0.72402036712108231"/>
          <c:h val="0.68164617725190568"/>
        </c:manualLayout>
      </c:layout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RUVB!$C$25:$G$25</c:f>
              <c:numCache>
                <c:formatCode>0.0</c:formatCode>
                <c:ptCount val="5"/>
                <c:pt idx="0">
                  <c:v>1.2562499999999999</c:v>
                </c:pt>
                <c:pt idx="1">
                  <c:v>12.426562499999999</c:v>
                </c:pt>
                <c:pt idx="2">
                  <c:v>14.728125</c:v>
                </c:pt>
                <c:pt idx="3">
                  <c:v>14.073437500000001</c:v>
                </c:pt>
                <c:pt idx="4">
                  <c:v>14.751562499999999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A57-A152-99AC8E8E6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85520"/>
        <c:axId val="296785912"/>
      </c:lineChart>
      <c:catAx>
        <c:axId val="2967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912"/>
        <c:crosses val="autoZero"/>
        <c:auto val="1"/>
        <c:lblAlgn val="ctr"/>
        <c:lblOffset val="100"/>
        <c:noMultiLvlLbl val="0"/>
      </c:catAx>
      <c:valAx>
        <c:axId val="29678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FISOS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4762</xdr:rowOff>
    </xdr:from>
    <xdr:to>
      <xdr:col>15</xdr:col>
      <xdr:colOff>733426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628650</xdr:colOff>
      <xdr:row>15</xdr:row>
      <xdr:rowOff>0</xdr:rowOff>
    </xdr:from>
    <xdr:to>
      <xdr:col>15</xdr:col>
      <xdr:colOff>600076</xdr:colOff>
      <xdr:row>30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B5" workbookViewId="0">
      <selection activeCell="H22" sqref="H22"/>
    </sheetView>
  </sheetViews>
  <sheetFormatPr baseColWidth="10" defaultRowHeight="12.75" x14ac:dyDescent="0.2"/>
  <cols>
    <col min="1" max="1" width="28.140625" style="1" customWidth="1"/>
    <col min="2" max="2" width="14.5703125" style="1" customWidth="1"/>
    <col min="3" max="3" width="16.5703125" style="1" customWidth="1"/>
    <col min="4" max="16384" width="11.42578125" style="1"/>
  </cols>
  <sheetData>
    <row r="1" spans="1:7" x14ac:dyDescent="0.2">
      <c r="A1" s="24" t="s">
        <v>0</v>
      </c>
      <c r="B1" s="25"/>
      <c r="C1" s="2"/>
      <c r="D1" s="24" t="s">
        <v>1</v>
      </c>
      <c r="E1" s="26"/>
      <c r="F1" s="26"/>
      <c r="G1" s="25"/>
    </row>
    <row r="2" spans="1:7" ht="15" customHeight="1" x14ac:dyDescent="0.2">
      <c r="A2" s="14" t="s">
        <v>3</v>
      </c>
      <c r="B2" s="17">
        <v>43495</v>
      </c>
      <c r="C2" s="7" t="s">
        <v>2</v>
      </c>
      <c r="D2" s="8">
        <v>10</v>
      </c>
      <c r="E2" s="8">
        <v>20</v>
      </c>
      <c r="F2" s="8">
        <v>30</v>
      </c>
      <c r="G2" s="8">
        <v>40</v>
      </c>
    </row>
    <row r="3" spans="1:7" x14ac:dyDescent="0.2">
      <c r="A3" s="15"/>
      <c r="B3" s="18"/>
      <c r="C3" s="9">
        <v>1.7125000000000001E-2</v>
      </c>
      <c r="D3" s="9">
        <v>0.17332500000000001</v>
      </c>
      <c r="E3" s="9">
        <v>0.25342500000000001</v>
      </c>
      <c r="F3" s="9">
        <v>0.225325</v>
      </c>
      <c r="G3" s="9">
        <v>0.22762499999999999</v>
      </c>
    </row>
    <row r="4" spans="1:7" x14ac:dyDescent="0.2">
      <c r="A4" s="15"/>
      <c r="B4" s="18"/>
      <c r="C4" s="9">
        <v>1.3825E-2</v>
      </c>
      <c r="D4" s="9">
        <v>0.22092500000000001</v>
      </c>
      <c r="E4" s="9">
        <v>0.22192500000000001</v>
      </c>
      <c r="F4" s="9">
        <v>0.22362499999999999</v>
      </c>
      <c r="G4" s="9">
        <v>0.232325</v>
      </c>
    </row>
    <row r="5" spans="1:7" x14ac:dyDescent="0.2">
      <c r="A5" s="15"/>
      <c r="B5" s="18"/>
      <c r="C5" s="9">
        <v>2.6025E-2</v>
      </c>
      <c r="D5" s="9">
        <v>0.21412500000000001</v>
      </c>
      <c r="E5" s="9">
        <v>0.232125</v>
      </c>
      <c r="F5" s="9">
        <v>0.238625</v>
      </c>
      <c r="G5" s="9">
        <v>0.232825</v>
      </c>
    </row>
    <row r="6" spans="1:7" x14ac:dyDescent="0.2">
      <c r="A6" s="16"/>
      <c r="B6" s="18"/>
      <c r="C6" s="9">
        <v>2.3425000000000001E-2</v>
      </c>
      <c r="D6" s="9">
        <v>0.18692500000000001</v>
      </c>
      <c r="E6" s="9">
        <v>0.235125</v>
      </c>
      <c r="F6" s="9">
        <v>0.21312500000000001</v>
      </c>
      <c r="G6" s="9">
        <v>0.25132500000000002</v>
      </c>
    </row>
    <row r="7" spans="1:7" x14ac:dyDescent="0.2">
      <c r="A7" s="20" t="s">
        <v>4</v>
      </c>
      <c r="B7" s="20"/>
      <c r="C7" s="3">
        <f>AVERAGE(C3:C6)</f>
        <v>2.01E-2</v>
      </c>
      <c r="D7" s="3">
        <f>AVERAGE(D3:D6)</f>
        <v>0.198825</v>
      </c>
      <c r="E7" s="3">
        <f>AVERAGE(E3:E6)</f>
        <v>0.23565000000000003</v>
      </c>
      <c r="F7" s="3">
        <f>AVERAGE(F3:F6)</f>
        <v>0.22517499999999999</v>
      </c>
      <c r="G7" s="3">
        <f>AVERAGE(G3:G6)</f>
        <v>0.23602499999999998</v>
      </c>
    </row>
    <row r="8" spans="1:7" x14ac:dyDescent="0.2">
      <c r="A8" s="23" t="s">
        <v>5</v>
      </c>
      <c r="B8" s="23"/>
      <c r="C8" s="4">
        <f>STDEV(C3:C6)</f>
        <v>5.6091443197692882E-3</v>
      </c>
      <c r="D8" s="4">
        <f>STDEV(D3:D6)</f>
        <v>2.2467457948478878E-2</v>
      </c>
      <c r="E8" s="4">
        <f>STDEV(E3:E6)</f>
        <v>1.3127928244776477E-2</v>
      </c>
      <c r="F8" s="4">
        <f>STDEV(F3:F6)</f>
        <v>1.0464702575802141E-2</v>
      </c>
      <c r="G8" s="4">
        <f>STDEV(G3:G6)</f>
        <v>1.0465498873282004E-2</v>
      </c>
    </row>
    <row r="9" spans="1:7" x14ac:dyDescent="0.2">
      <c r="A9" s="12" t="s">
        <v>6</v>
      </c>
      <c r="B9" s="13"/>
      <c r="C9" s="4">
        <f t="shared" ref="C9:G9" si="0">1.96*(C8)/SQRT(4)</f>
        <v>5.4969614333739026E-3</v>
      </c>
      <c r="D9" s="4">
        <f t="shared" si="0"/>
        <v>2.20181087895093E-2</v>
      </c>
      <c r="E9" s="4">
        <f t="shared" si="0"/>
        <v>1.2865369679880948E-2</v>
      </c>
      <c r="F9" s="4">
        <f t="shared" si="0"/>
        <v>1.0255408524286098E-2</v>
      </c>
      <c r="G9" s="4">
        <f t="shared" si="0"/>
        <v>1.0256188895816363E-2</v>
      </c>
    </row>
    <row r="10" spans="1:7" x14ac:dyDescent="0.2">
      <c r="A10" s="12" t="s">
        <v>7</v>
      </c>
      <c r="B10" s="13"/>
      <c r="C10" s="4">
        <f>((C8/C7))</f>
        <v>0.27906190645618351</v>
      </c>
      <c r="D10" s="4">
        <f t="shared" ref="D10:G10" si="1">((D8/D7))</f>
        <v>0.11300117162569535</v>
      </c>
      <c r="E10" s="4">
        <f t="shared" si="1"/>
        <v>5.5709434520587631E-2</v>
      </c>
      <c r="F10" s="4">
        <f t="shared" si="1"/>
        <v>4.6473643058963662E-2</v>
      </c>
      <c r="G10" s="4">
        <f t="shared" si="1"/>
        <v>4.4340637107433557E-2</v>
      </c>
    </row>
    <row r="11" spans="1:7" x14ac:dyDescent="0.2">
      <c r="A11" s="12" t="s">
        <v>11</v>
      </c>
      <c r="B11" s="13"/>
      <c r="C11" s="4">
        <f>((C8/C7)*100)</f>
        <v>27.906190645618352</v>
      </c>
      <c r="D11" s="4">
        <f>((D8/D7)*100)</f>
        <v>11.300117162569535</v>
      </c>
      <c r="E11" s="4">
        <f>((E8/E7)*100)</f>
        <v>5.5709434520587635</v>
      </c>
      <c r="F11" s="4">
        <f>((F8/F7)*100)</f>
        <v>4.6473643058963665</v>
      </c>
      <c r="G11" s="4">
        <f>((G8/G7)*100)</f>
        <v>4.4340637107433558</v>
      </c>
    </row>
    <row r="12" spans="1:7" x14ac:dyDescent="0.2">
      <c r="A12" s="21" t="s">
        <v>8</v>
      </c>
      <c r="B12" s="22">
        <f>B2</f>
        <v>43495</v>
      </c>
      <c r="C12" s="10">
        <f t="shared" ref="C12:G15" si="2">((1000*C3)/40)</f>
        <v>0.42812499999999998</v>
      </c>
      <c r="D12" s="10">
        <f t="shared" si="2"/>
        <v>4.3331250000000008</v>
      </c>
      <c r="E12" s="10">
        <f t="shared" si="2"/>
        <v>6.3356250000000003</v>
      </c>
      <c r="F12" s="10">
        <f t="shared" si="2"/>
        <v>5.6331249999999997</v>
      </c>
      <c r="G12" s="10">
        <f t="shared" si="2"/>
        <v>5.6906249999999998</v>
      </c>
    </row>
    <row r="13" spans="1:7" x14ac:dyDescent="0.2">
      <c r="A13" s="21"/>
      <c r="B13" s="22"/>
      <c r="C13" s="10">
        <f t="shared" si="2"/>
        <v>0.34562500000000002</v>
      </c>
      <c r="D13" s="10">
        <f t="shared" si="2"/>
        <v>5.5231250000000003</v>
      </c>
      <c r="E13" s="10">
        <f t="shared" si="2"/>
        <v>5.5481250000000006</v>
      </c>
      <c r="F13" s="10">
        <f t="shared" si="2"/>
        <v>5.5906250000000002</v>
      </c>
      <c r="G13" s="10">
        <f t="shared" si="2"/>
        <v>5.8081250000000004</v>
      </c>
    </row>
    <row r="14" spans="1:7" x14ac:dyDescent="0.2">
      <c r="A14" s="21"/>
      <c r="B14" s="22"/>
      <c r="C14" s="10">
        <f t="shared" si="2"/>
        <v>0.65062500000000001</v>
      </c>
      <c r="D14" s="10">
        <f t="shared" si="2"/>
        <v>5.3531250000000004</v>
      </c>
      <c r="E14" s="10">
        <f t="shared" si="2"/>
        <v>5.8031249999999996</v>
      </c>
      <c r="F14" s="10">
        <f t="shared" si="2"/>
        <v>5.9656250000000002</v>
      </c>
      <c r="G14" s="10">
        <f t="shared" si="2"/>
        <v>5.8206250000000006</v>
      </c>
    </row>
    <row r="15" spans="1:7" x14ac:dyDescent="0.2">
      <c r="A15" s="21"/>
      <c r="B15" s="22"/>
      <c r="C15" s="10">
        <f t="shared" si="2"/>
        <v>0.58562500000000006</v>
      </c>
      <c r="D15" s="10">
        <f t="shared" si="2"/>
        <v>4.6731250000000006</v>
      </c>
      <c r="E15" s="10">
        <f t="shared" si="2"/>
        <v>5.8781249999999998</v>
      </c>
      <c r="F15" s="10">
        <f t="shared" si="2"/>
        <v>5.328125</v>
      </c>
      <c r="G15" s="10">
        <f t="shared" si="2"/>
        <v>6.2831250000000001</v>
      </c>
    </row>
    <row r="16" spans="1:7" x14ac:dyDescent="0.2">
      <c r="A16" s="20" t="s">
        <v>9</v>
      </c>
      <c r="B16" s="20"/>
      <c r="C16" s="3">
        <f>AVERAGE(C12:C15)</f>
        <v>0.50249999999999995</v>
      </c>
      <c r="D16" s="3">
        <f>AVERAGE(D12:D15)</f>
        <v>4.9706250000000001</v>
      </c>
      <c r="E16" s="3">
        <f>AVERAGE(E12:E15)</f>
        <v>5.8912500000000003</v>
      </c>
      <c r="F16" s="3">
        <f>AVERAGE(F12:F15)</f>
        <v>5.6293749999999996</v>
      </c>
      <c r="G16" s="3">
        <f>AVERAGE(G12:G15)</f>
        <v>5.9006249999999998</v>
      </c>
    </row>
    <row r="17" spans="1:7" x14ac:dyDescent="0.2">
      <c r="A17" s="23" t="s">
        <v>5</v>
      </c>
      <c r="B17" s="23"/>
      <c r="C17" s="4">
        <f>STDEV(C12:C15)</f>
        <v>0.14022860799423245</v>
      </c>
      <c r="D17" s="4">
        <f>STDEV(D12:D15)</f>
        <v>0.56168644871197171</v>
      </c>
      <c r="E17" s="4">
        <f>STDEV(E12:E15)</f>
        <v>0.32819820611941186</v>
      </c>
      <c r="F17" s="4">
        <f>STDEV(F12:F15)</f>
        <v>0.26161756439505363</v>
      </c>
      <c r="G17" s="4">
        <f>STDEV(G12:G15)</f>
        <v>0.26163747183204977</v>
      </c>
    </row>
    <row r="18" spans="1:7" x14ac:dyDescent="0.2">
      <c r="A18" s="12" t="s">
        <v>6</v>
      </c>
      <c r="B18" s="13"/>
      <c r="C18" s="4">
        <f t="shared" ref="C18:G18" si="3">1.96*(C17)/SQRT(4)</f>
        <v>0.13742403583434781</v>
      </c>
      <c r="D18" s="4">
        <f t="shared" si="3"/>
        <v>0.55045271973773224</v>
      </c>
      <c r="E18" s="4">
        <f t="shared" si="3"/>
        <v>0.32163424199702362</v>
      </c>
      <c r="F18" s="4">
        <f t="shared" si="3"/>
        <v>0.25638521310715257</v>
      </c>
      <c r="G18" s="4">
        <f t="shared" si="3"/>
        <v>0.25640472239540879</v>
      </c>
    </row>
    <row r="19" spans="1:7" x14ac:dyDescent="0.2">
      <c r="A19" s="12" t="s">
        <v>7</v>
      </c>
      <c r="B19" s="13"/>
      <c r="C19" s="4">
        <f>((C17/C16))</f>
        <v>0.27906190645618401</v>
      </c>
      <c r="D19" s="4">
        <f t="shared" ref="D19:G19" si="4">((D17/D16))</f>
        <v>0.1130011716256953</v>
      </c>
      <c r="E19" s="4">
        <f t="shared" si="4"/>
        <v>5.5709434520587624E-2</v>
      </c>
      <c r="F19" s="4">
        <f t="shared" si="4"/>
        <v>4.6473643058963676E-2</v>
      </c>
      <c r="G19" s="4">
        <f t="shared" si="4"/>
        <v>4.4340637107433495E-2</v>
      </c>
    </row>
    <row r="20" spans="1:7" x14ac:dyDescent="0.2">
      <c r="A20" s="12" t="s">
        <v>11</v>
      </c>
      <c r="B20" s="13"/>
      <c r="C20" s="4">
        <f>((C17/C16)*100)</f>
        <v>27.906190645618402</v>
      </c>
      <c r="D20" s="4">
        <f t="shared" ref="D20:G20" si="5">((D17/D16)*100)</f>
        <v>11.30011716256953</v>
      </c>
      <c r="E20" s="4">
        <f t="shared" si="5"/>
        <v>5.5709434520587626</v>
      </c>
      <c r="F20" s="4">
        <f t="shared" si="5"/>
        <v>4.6473643058963674</v>
      </c>
      <c r="G20" s="4">
        <f t="shared" si="5"/>
        <v>4.4340637107433496</v>
      </c>
    </row>
    <row r="21" spans="1:7" x14ac:dyDescent="0.2">
      <c r="A21" s="14" t="s">
        <v>10</v>
      </c>
      <c r="B21" s="17">
        <f>B2</f>
        <v>43495</v>
      </c>
      <c r="C21" s="11">
        <f>(C12/0.4)</f>
        <v>1.0703124999999998</v>
      </c>
      <c r="D21" s="11">
        <f t="shared" ref="D21:G21" si="6">(D12/0.4)</f>
        <v>10.832812500000001</v>
      </c>
      <c r="E21" s="11">
        <f t="shared" si="6"/>
        <v>15.839062500000001</v>
      </c>
      <c r="F21" s="11">
        <f t="shared" si="6"/>
        <v>14.082812499999999</v>
      </c>
      <c r="G21" s="11">
        <f t="shared" si="6"/>
        <v>14.226562499999998</v>
      </c>
    </row>
    <row r="22" spans="1:7" x14ac:dyDescent="0.2">
      <c r="A22" s="15"/>
      <c r="B22" s="18">
        <v>41235</v>
      </c>
      <c r="C22" s="11">
        <f t="shared" ref="C22:G22" si="7">(C13/0.4)</f>
        <v>0.86406249999999996</v>
      </c>
      <c r="D22" s="11">
        <f t="shared" si="7"/>
        <v>13.807812500000001</v>
      </c>
      <c r="E22" s="11">
        <f t="shared" si="7"/>
        <v>13.870312500000001</v>
      </c>
      <c r="F22" s="11">
        <f t="shared" si="7"/>
        <v>13.9765625</v>
      </c>
      <c r="G22" s="11">
        <f t="shared" si="7"/>
        <v>14.520312500000001</v>
      </c>
    </row>
    <row r="23" spans="1:7" x14ac:dyDescent="0.2">
      <c r="A23" s="15"/>
      <c r="B23" s="18">
        <v>41235</v>
      </c>
      <c r="C23" s="11">
        <f t="shared" ref="C23:G23" si="8">(C14/0.4)</f>
        <v>1.6265624999999999</v>
      </c>
      <c r="D23" s="11">
        <f t="shared" si="8"/>
        <v>13.3828125</v>
      </c>
      <c r="E23" s="11">
        <f t="shared" si="8"/>
        <v>14.507812499999998</v>
      </c>
      <c r="F23" s="11">
        <f t="shared" si="8"/>
        <v>14.9140625</v>
      </c>
      <c r="G23" s="11">
        <f t="shared" si="8"/>
        <v>14.551562500000001</v>
      </c>
    </row>
    <row r="24" spans="1:7" x14ac:dyDescent="0.2">
      <c r="A24" s="16"/>
      <c r="B24" s="19">
        <v>41235</v>
      </c>
      <c r="C24" s="11">
        <f t="shared" ref="C24:G24" si="9">(C15/0.4)</f>
        <v>1.4640625</v>
      </c>
      <c r="D24" s="11">
        <f t="shared" si="9"/>
        <v>11.682812500000001</v>
      </c>
      <c r="E24" s="11">
        <f t="shared" si="9"/>
        <v>14.695312499999998</v>
      </c>
      <c r="F24" s="11">
        <f t="shared" si="9"/>
        <v>13.3203125</v>
      </c>
      <c r="G24" s="11">
        <f t="shared" si="9"/>
        <v>15.707812499999999</v>
      </c>
    </row>
    <row r="25" spans="1:7" x14ac:dyDescent="0.2">
      <c r="A25" s="20" t="s">
        <v>10</v>
      </c>
      <c r="B25" s="20"/>
      <c r="C25" s="5">
        <f>AVERAGE(C21:C24)</f>
        <v>1.2562499999999999</v>
      </c>
      <c r="D25" s="5">
        <f>AVERAGE(D21:D24)</f>
        <v>12.426562499999999</v>
      </c>
      <c r="E25" s="5">
        <f>AVERAGE(E21:E24)</f>
        <v>14.728125</v>
      </c>
      <c r="F25" s="5">
        <f>AVERAGE(F21:F24)</f>
        <v>14.073437500000001</v>
      </c>
      <c r="G25" s="5">
        <f>AVERAGE(G21:G24)</f>
        <v>14.751562499999999</v>
      </c>
    </row>
    <row r="26" spans="1:7" x14ac:dyDescent="0.2">
      <c r="A26" s="12" t="s">
        <v>5</v>
      </c>
      <c r="B26" s="13"/>
      <c r="C26" s="6">
        <f>STDEV(C21:C24)</f>
        <v>0.35057151998558023</v>
      </c>
      <c r="D26" s="6">
        <f>STDEV(D21:D24)</f>
        <v>1.4042161217799294</v>
      </c>
      <c r="E26" s="6">
        <f>STDEV(E21:E24)</f>
        <v>0.82049551529853004</v>
      </c>
      <c r="F26" s="6">
        <f>STDEV(F21:F24)</f>
        <v>0.65404391098763393</v>
      </c>
      <c r="G26" s="6">
        <f>STDEV(G21:G24)</f>
        <v>0.65409367958012454</v>
      </c>
    </row>
    <row r="27" spans="1:7" x14ac:dyDescent="0.2">
      <c r="A27" s="12" t="s">
        <v>6</v>
      </c>
      <c r="B27" s="13"/>
      <c r="C27" s="6">
        <f t="shared" ref="C27:G27" si="10">1.96*(C26)/SQRT(4)</f>
        <v>0.34356008958586859</v>
      </c>
      <c r="D27" s="6">
        <f t="shared" si="10"/>
        <v>1.3761317993443307</v>
      </c>
      <c r="E27" s="6">
        <f t="shared" si="10"/>
        <v>0.80408560499255943</v>
      </c>
      <c r="F27" s="6">
        <f t="shared" si="10"/>
        <v>0.64096303276788125</v>
      </c>
      <c r="G27" s="6">
        <f t="shared" si="10"/>
        <v>0.64101180598852203</v>
      </c>
    </row>
    <row r="28" spans="1:7" x14ac:dyDescent="0.2">
      <c r="A28" s="12" t="s">
        <v>7</v>
      </c>
      <c r="B28" s="13"/>
      <c r="C28" s="6">
        <f>((C26/C25))</f>
        <v>0.27906190645618328</v>
      </c>
      <c r="D28" s="6">
        <f t="shared" ref="D28:G28" si="11">((D26/D25))</f>
        <v>0.11300117162569531</v>
      </c>
      <c r="E28" s="6">
        <f t="shared" si="11"/>
        <v>5.5709434520587651E-2</v>
      </c>
      <c r="F28" s="6">
        <f t="shared" si="11"/>
        <v>4.6473643058963662E-2</v>
      </c>
      <c r="G28" s="6">
        <f t="shared" si="11"/>
        <v>4.4340637107433509E-2</v>
      </c>
    </row>
    <row r="29" spans="1:7" x14ac:dyDescent="0.2">
      <c r="A29" s="12" t="s">
        <v>11</v>
      </c>
      <c r="B29" s="13"/>
      <c r="C29" s="6">
        <f>((C26/C25)*100)</f>
        <v>27.906190645618327</v>
      </c>
      <c r="D29" s="6">
        <f t="shared" ref="D29:G29" si="12">((D26/D25)*100)</f>
        <v>11.300117162569531</v>
      </c>
      <c r="E29" s="6">
        <f t="shared" si="12"/>
        <v>5.5709434520587653</v>
      </c>
      <c r="F29" s="6">
        <f t="shared" si="12"/>
        <v>4.6473643058963665</v>
      </c>
      <c r="G29" s="6">
        <f t="shared" si="12"/>
        <v>4.4340637107433505</v>
      </c>
    </row>
  </sheetData>
  <mergeCells count="23">
    <mergeCell ref="A1:B1"/>
    <mergeCell ref="D1:G1"/>
    <mergeCell ref="B2:B6"/>
    <mergeCell ref="A7:B7"/>
    <mergeCell ref="A2:A6"/>
    <mergeCell ref="A20:B20"/>
    <mergeCell ref="A10:B10"/>
    <mergeCell ref="A8:B8"/>
    <mergeCell ref="A9:B9"/>
    <mergeCell ref="A11:B11"/>
    <mergeCell ref="A19:B19"/>
    <mergeCell ref="A12:A15"/>
    <mergeCell ref="B12:B15"/>
    <mergeCell ref="A16:B16"/>
    <mergeCell ref="A17:B17"/>
    <mergeCell ref="A18:B18"/>
    <mergeCell ref="A29:B29"/>
    <mergeCell ref="A28:B28"/>
    <mergeCell ref="A21:A24"/>
    <mergeCell ref="B21:B24"/>
    <mergeCell ref="A25:B25"/>
    <mergeCell ref="A26:B26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Quiñones Camacho</dc:creator>
  <cp:lastModifiedBy>Antony Quiñones Camacho</cp:lastModifiedBy>
  <dcterms:created xsi:type="dcterms:W3CDTF">2019-03-07T17:17:59Z</dcterms:created>
  <dcterms:modified xsi:type="dcterms:W3CDTF">2019-08-05T20:27:22Z</dcterms:modified>
</cp:coreProperties>
</file>