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19-07-15\"/>
    </mc:Choice>
  </mc:AlternateContent>
  <xr:revisionPtr revIDLastSave="0" documentId="13_ncr:1_{F1CBA7D6-B794-413D-BD2D-08CDF34AD4B2}" xr6:coauthVersionLast="43" xr6:coauthVersionMax="43" xr10:uidLastSave="{00000000-0000-0000-0000-000000000000}"/>
  <bookViews>
    <workbookView xWindow="-120" yWindow="-120" windowWidth="20640" windowHeight="11160" xr2:uid="{00000000-000D-0000-FFFF-FFFF00000000}"/>
  </bookViews>
  <sheets>
    <sheet name="RUVB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2" l="1"/>
  <c r="G15" i="2"/>
  <c r="G24" i="2" s="1"/>
  <c r="F15" i="2"/>
  <c r="F24" i="2" s="1"/>
  <c r="E15" i="2"/>
  <c r="E24" i="2" s="1"/>
  <c r="D15" i="2"/>
  <c r="D24" i="2" s="1"/>
  <c r="C15" i="2"/>
  <c r="C24" i="2" s="1"/>
  <c r="G14" i="2"/>
  <c r="G23" i="2" s="1"/>
  <c r="F14" i="2"/>
  <c r="F23" i="2" s="1"/>
  <c r="E14" i="2"/>
  <c r="E23" i="2" s="1"/>
  <c r="D14" i="2"/>
  <c r="D23" i="2" s="1"/>
  <c r="C14" i="2"/>
  <c r="C23" i="2" s="1"/>
  <c r="G13" i="2"/>
  <c r="G22" i="2" s="1"/>
  <c r="F13" i="2"/>
  <c r="F22" i="2" s="1"/>
  <c r="E13" i="2"/>
  <c r="E22" i="2" s="1"/>
  <c r="D13" i="2"/>
  <c r="D22" i="2" s="1"/>
  <c r="C13" i="2"/>
  <c r="C22" i="2" s="1"/>
  <c r="G12" i="2"/>
  <c r="G21" i="2" s="1"/>
  <c r="F12" i="2"/>
  <c r="F21" i="2" s="1"/>
  <c r="E12" i="2"/>
  <c r="E21" i="2" s="1"/>
  <c r="D12" i="2"/>
  <c r="D21" i="2" s="1"/>
  <c r="C12" i="2"/>
  <c r="C21" i="2" s="1"/>
  <c r="B12" i="2"/>
  <c r="G8" i="2"/>
  <c r="F8" i="2"/>
  <c r="E8" i="2"/>
  <c r="D8" i="2"/>
  <c r="C8" i="2"/>
  <c r="G7" i="2"/>
  <c r="F7" i="2"/>
  <c r="E7" i="2"/>
  <c r="D7" i="2"/>
  <c r="C7" i="2"/>
  <c r="C25" i="2" l="1"/>
  <c r="C26" i="2"/>
  <c r="E10" i="2"/>
  <c r="C11" i="2"/>
  <c r="G11" i="2"/>
  <c r="F9" i="2"/>
  <c r="F10" i="2"/>
  <c r="C9" i="2"/>
  <c r="C10" i="2"/>
  <c r="G9" i="2"/>
  <c r="G10" i="2"/>
  <c r="D9" i="2"/>
  <c r="D10" i="2"/>
  <c r="E11" i="2"/>
  <c r="C16" i="2"/>
  <c r="G16" i="2"/>
  <c r="C17" i="2"/>
  <c r="F11" i="2"/>
  <c r="G17" i="2"/>
  <c r="E16" i="2"/>
  <c r="E9" i="2"/>
  <c r="D11" i="2"/>
  <c r="F16" i="2"/>
  <c r="E17" i="2"/>
  <c r="D16" i="2"/>
  <c r="D17" i="2"/>
  <c r="F17" i="2"/>
  <c r="C29" i="2" l="1"/>
  <c r="C27" i="2"/>
  <c r="C28" i="2"/>
  <c r="E19" i="2"/>
  <c r="F19" i="2"/>
  <c r="D19" i="2"/>
  <c r="C19" i="2"/>
  <c r="C20" i="2"/>
  <c r="G19" i="2"/>
  <c r="C18" i="2"/>
  <c r="F20" i="2"/>
  <c r="F18" i="2"/>
  <c r="D20" i="2"/>
  <c r="D18" i="2"/>
  <c r="E18" i="2"/>
  <c r="E20" i="2"/>
  <c r="G18" i="2"/>
  <c r="G20" i="2"/>
  <c r="F25" i="2" l="1"/>
  <c r="G25" i="2"/>
  <c r="F26" i="2" l="1"/>
  <c r="D25" i="2"/>
  <c r="E25" i="2"/>
  <c r="E26" i="2"/>
  <c r="D26" i="2"/>
  <c r="G26" i="2"/>
  <c r="G28" i="2" s="1"/>
  <c r="F27" i="2"/>
  <c r="E28" i="2" l="1"/>
  <c r="D27" i="2"/>
  <c r="D28" i="2"/>
  <c r="F29" i="2"/>
  <c r="F28" i="2"/>
  <c r="E29" i="2"/>
  <c r="E27" i="2"/>
  <c r="D29" i="2"/>
  <c r="G27" i="2"/>
  <c r="G29" i="2"/>
</calcChain>
</file>

<file path=xl/sharedStrings.xml><?xml version="1.0" encoding="utf-8"?>
<sst xmlns="http://schemas.openxmlformats.org/spreadsheetml/2006/main" count="21" uniqueCount="12">
  <si>
    <t>DATOS GENOTOXICIDAD (Radiacion UVB)</t>
  </si>
  <si>
    <t>Dosis de radiacion J/m2</t>
  </si>
  <si>
    <t>Control negativo</t>
  </si>
  <si>
    <t>Bgal</t>
  </si>
  <si>
    <t>Bgal media</t>
  </si>
  <si>
    <t>Desviación estándar</t>
  </si>
  <si>
    <t>Error estándar</t>
  </si>
  <si>
    <t>Coeficiente de Variación</t>
  </si>
  <si>
    <t>U.E. Bgal</t>
  </si>
  <si>
    <t>U.E Bgal media</t>
  </si>
  <si>
    <t>FISOS</t>
  </si>
  <si>
    <t>Coeficiente de Variación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</si>
</sst>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2" fillId="2" borderId="3" xfId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2" fontId="2" fillId="5" borderId="3" xfId="1" applyNumberFormat="1" applyFont="1" applyFill="1" applyBorder="1" applyAlignment="1">
      <alignment horizontal="center" vertical="center"/>
    </xf>
    <xf numFmtId="164" fontId="1" fillId="5" borderId="3" xfId="1" applyNumberFormat="1" applyFill="1" applyBorder="1" applyAlignment="1">
      <alignment horizontal="center" vertical="center"/>
    </xf>
    <xf numFmtId="165" fontId="1" fillId="4" borderId="3" xfId="1" applyNumberFormat="1" applyFont="1" applyFill="1" applyBorder="1" applyAlignment="1">
      <alignment horizontal="center" vertical="center"/>
    </xf>
    <xf numFmtId="166" fontId="1" fillId="4" borderId="3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14" fontId="2" fillId="4" borderId="5" xfId="1" applyNumberFormat="1" applyFont="1" applyFill="1" applyBorder="1" applyAlignment="1">
      <alignment horizontal="center" vertical="center"/>
    </xf>
    <xf numFmtId="14" fontId="2" fillId="4" borderId="6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14" fontId="2" fillId="4" borderId="3" xfId="1" applyNumberFormat="1" applyFont="1" applyFill="1" applyBorder="1" applyAlignment="1">
      <alignment horizontal="center" vertical="center"/>
    </xf>
    <xf numFmtId="14" fontId="2" fillId="4" borderId="7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RUVB!$C$16:$G$16</c:f>
              <c:numCache>
                <c:formatCode>0.000</c:formatCode>
                <c:ptCount val="5"/>
                <c:pt idx="0">
                  <c:v>0.42499999999999993</c:v>
                </c:pt>
                <c:pt idx="1">
                  <c:v>4.2643749999999994</c:v>
                </c:pt>
                <c:pt idx="2">
                  <c:v>6.2424999999999997</c:v>
                </c:pt>
                <c:pt idx="3">
                  <c:v>6.2537499999999993</c:v>
                </c:pt>
                <c:pt idx="4">
                  <c:v>6.3543749999999992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3-4EA9-B8D4-0FC5258A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RUVB!$C$25:$G$25</c:f>
              <c:numCache>
                <c:formatCode>0.0</c:formatCode>
                <c:ptCount val="5"/>
                <c:pt idx="0">
                  <c:v>1.0625</c:v>
                </c:pt>
                <c:pt idx="1">
                  <c:v>10.660937499999998</c:v>
                </c:pt>
                <c:pt idx="2">
                  <c:v>15.606249999999999</c:v>
                </c:pt>
                <c:pt idx="3">
                  <c:v>15.634374999999999</c:v>
                </c:pt>
                <c:pt idx="4">
                  <c:v>15.885937499999999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4A57-A152-99AC8E8E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628650</xdr:colOff>
      <xdr:row>15</xdr:row>
      <xdr:rowOff>0</xdr:rowOff>
    </xdr:from>
    <xdr:to>
      <xdr:col>15</xdr:col>
      <xdr:colOff>600076</xdr:colOff>
      <xdr:row>30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topLeftCell="A4" workbookViewId="0">
      <selection activeCell="C3" sqref="C3:G6"/>
    </sheetView>
  </sheetViews>
  <sheetFormatPr baseColWidth="10" defaultRowHeight="12.75" x14ac:dyDescent="0.2"/>
  <cols>
    <col min="1" max="1" width="28.140625" style="1" customWidth="1"/>
    <col min="2" max="2" width="14.5703125" style="1" customWidth="1"/>
    <col min="3" max="3" width="16.5703125" style="1" customWidth="1"/>
    <col min="4" max="16384" width="11.42578125" style="1"/>
  </cols>
  <sheetData>
    <row r="1" spans="1:7" x14ac:dyDescent="0.2">
      <c r="A1" s="12" t="s">
        <v>0</v>
      </c>
      <c r="B1" s="13"/>
      <c r="C1" s="2"/>
      <c r="D1" s="12" t="s">
        <v>1</v>
      </c>
      <c r="E1" s="14"/>
      <c r="F1" s="14"/>
      <c r="G1" s="13"/>
    </row>
    <row r="2" spans="1:7" ht="15" customHeight="1" x14ac:dyDescent="0.2">
      <c r="A2" s="18" t="s">
        <v>3</v>
      </c>
      <c r="B2" s="15">
        <v>43495</v>
      </c>
      <c r="C2" s="7" t="s">
        <v>2</v>
      </c>
      <c r="D2" s="8">
        <v>10</v>
      </c>
      <c r="E2" s="8">
        <v>20</v>
      </c>
      <c r="F2" s="8">
        <v>30</v>
      </c>
      <c r="G2" s="8">
        <v>40</v>
      </c>
    </row>
    <row r="3" spans="1:7" x14ac:dyDescent="0.2">
      <c r="A3" s="19"/>
      <c r="B3" s="16"/>
      <c r="C3" s="9">
        <v>1.6500000000000001E-2</v>
      </c>
      <c r="D3" s="9">
        <v>0.17560000000000001</v>
      </c>
      <c r="E3" s="9">
        <v>0.29349999999999998</v>
      </c>
      <c r="F3" s="9">
        <v>0.2394</v>
      </c>
      <c r="G3" s="9">
        <v>0.2482</v>
      </c>
    </row>
    <row r="4" spans="1:7" x14ac:dyDescent="0.2">
      <c r="A4" s="19"/>
      <c r="B4" s="16"/>
      <c r="C4" s="9">
        <v>2.3800000000000002E-2</v>
      </c>
      <c r="D4" s="9">
        <v>0.1898</v>
      </c>
      <c r="E4" s="9">
        <v>0.21229999999999999</v>
      </c>
      <c r="F4" s="9">
        <v>0.26679999999999998</v>
      </c>
      <c r="G4" s="9">
        <v>0.2384</v>
      </c>
    </row>
    <row r="5" spans="1:7" x14ac:dyDescent="0.2">
      <c r="A5" s="19"/>
      <c r="B5" s="16"/>
      <c r="C5" s="9">
        <v>1.46E-2</v>
      </c>
      <c r="D5" s="9">
        <v>0.16</v>
      </c>
      <c r="E5" s="9">
        <v>0.24299999999999999</v>
      </c>
      <c r="F5" s="9">
        <v>0.22639999999999999</v>
      </c>
      <c r="G5" s="9">
        <v>0.26889999999999997</v>
      </c>
    </row>
    <row r="6" spans="1:7" x14ac:dyDescent="0.2">
      <c r="A6" s="20"/>
      <c r="B6" s="16"/>
      <c r="C6" s="9">
        <v>1.3100000000000001E-2</v>
      </c>
      <c r="D6" s="9">
        <v>0.15690000000000001</v>
      </c>
      <c r="E6" s="9">
        <v>0.25</v>
      </c>
      <c r="F6" s="9">
        <v>0.26800000000000002</v>
      </c>
      <c r="G6" s="9">
        <v>0.26119999999999999</v>
      </c>
    </row>
    <row r="7" spans="1:7" x14ac:dyDescent="0.2">
      <c r="A7" s="17" t="s">
        <v>4</v>
      </c>
      <c r="B7" s="17"/>
      <c r="C7" s="3">
        <f>AVERAGE(C3:C6)</f>
        <v>1.7000000000000001E-2</v>
      </c>
      <c r="D7" s="3">
        <f>AVERAGE(D3:D6)</f>
        <v>0.170575</v>
      </c>
      <c r="E7" s="3">
        <f>AVERAGE(E3:E6)</f>
        <v>0.24970000000000001</v>
      </c>
      <c r="F7" s="3">
        <f>AVERAGE(F3:F6)</f>
        <v>0.25014999999999998</v>
      </c>
      <c r="G7" s="3">
        <f>AVERAGE(G3:G6)</f>
        <v>0.25417500000000004</v>
      </c>
    </row>
    <row r="8" spans="1:7" x14ac:dyDescent="0.2">
      <c r="A8" s="23" t="s">
        <v>5</v>
      </c>
      <c r="B8" s="23"/>
      <c r="C8" s="4">
        <f>STDEV(C3:C6)</f>
        <v>4.7420108252371829E-3</v>
      </c>
      <c r="D8" s="4">
        <f>STDEV(D3:D6)</f>
        <v>1.5206221314536578E-2</v>
      </c>
      <c r="E8" s="4">
        <f>STDEV(E3:E6)</f>
        <v>3.3477255960825923E-2</v>
      </c>
      <c r="F8" s="4">
        <f>STDEV(F3:F6)</f>
        <v>2.0619327502774353E-2</v>
      </c>
      <c r="G8" s="4">
        <f>STDEV(G3:G6)</f>
        <v>1.3549015954427578E-2</v>
      </c>
    </row>
    <row r="9" spans="1:7" x14ac:dyDescent="0.2">
      <c r="A9" s="21" t="s">
        <v>6</v>
      </c>
      <c r="B9" s="22"/>
      <c r="C9" s="4">
        <f t="shared" ref="C9:G9" si="0">1.96*(C8)/SQRT(4)</f>
        <v>4.6471706087324394E-3</v>
      </c>
      <c r="D9" s="4">
        <f t="shared" si="0"/>
        <v>1.4902096888245847E-2</v>
      </c>
      <c r="E9" s="4">
        <f t="shared" si="0"/>
        <v>3.2807710841609404E-2</v>
      </c>
      <c r="F9" s="4">
        <f t="shared" si="0"/>
        <v>2.0206940952718865E-2</v>
      </c>
      <c r="G9" s="4">
        <f t="shared" si="0"/>
        <v>1.3278035635339027E-2</v>
      </c>
    </row>
    <row r="10" spans="1:7" x14ac:dyDescent="0.2">
      <c r="A10" s="21" t="s">
        <v>7</v>
      </c>
      <c r="B10" s="22"/>
      <c r="C10" s="4">
        <f>((C8/C7))</f>
        <v>0.27894181324924605</v>
      </c>
      <c r="D10" s="4">
        <f t="shared" ref="D10:G10" si="1">((D8/D7))</f>
        <v>8.9146834615486309E-2</v>
      </c>
      <c r="E10" s="4">
        <f t="shared" si="1"/>
        <v>0.13406990773258279</v>
      </c>
      <c r="F10" s="4">
        <f t="shared" si="1"/>
        <v>8.2427853299117948E-2</v>
      </c>
      <c r="G10" s="4">
        <f t="shared" si="1"/>
        <v>5.3305856022140559E-2</v>
      </c>
    </row>
    <row r="11" spans="1:7" x14ac:dyDescent="0.2">
      <c r="A11" s="21" t="s">
        <v>11</v>
      </c>
      <c r="B11" s="22"/>
      <c r="C11" s="4">
        <f>((C8/C7)*100)</f>
        <v>27.894181324924606</v>
      </c>
      <c r="D11" s="4">
        <f>((D8/D7)*100)</f>
        <v>8.9146834615486306</v>
      </c>
      <c r="E11" s="4">
        <f>((E8/E7)*100)</f>
        <v>13.406990773258279</v>
      </c>
      <c r="F11" s="4">
        <f>((F8/F7)*100)</f>
        <v>8.2427853299117952</v>
      </c>
      <c r="G11" s="4">
        <f>((G8/G7)*100)</f>
        <v>5.3305856022140556</v>
      </c>
    </row>
    <row r="12" spans="1:7" x14ac:dyDescent="0.2">
      <c r="A12" s="24" t="s">
        <v>8</v>
      </c>
      <c r="B12" s="25">
        <f>B2</f>
        <v>43495</v>
      </c>
      <c r="C12" s="10">
        <f t="shared" ref="C12:G15" si="2">((1000*C3)/40)</f>
        <v>0.41249999999999998</v>
      </c>
      <c r="D12" s="10">
        <f t="shared" si="2"/>
        <v>4.3899999999999997</v>
      </c>
      <c r="E12" s="10">
        <f t="shared" si="2"/>
        <v>7.3375000000000004</v>
      </c>
      <c r="F12" s="10">
        <f t="shared" si="2"/>
        <v>5.9850000000000003</v>
      </c>
      <c r="G12" s="10">
        <f t="shared" si="2"/>
        <v>6.2050000000000001</v>
      </c>
    </row>
    <row r="13" spans="1:7" x14ac:dyDescent="0.2">
      <c r="A13" s="24"/>
      <c r="B13" s="25"/>
      <c r="C13" s="10">
        <f t="shared" si="2"/>
        <v>0.59499999999999997</v>
      </c>
      <c r="D13" s="10">
        <f t="shared" si="2"/>
        <v>4.7449999999999992</v>
      </c>
      <c r="E13" s="10">
        <f t="shared" si="2"/>
        <v>5.3074999999999992</v>
      </c>
      <c r="F13" s="10">
        <f t="shared" si="2"/>
        <v>6.669999999999999</v>
      </c>
      <c r="G13" s="10">
        <f t="shared" si="2"/>
        <v>5.96</v>
      </c>
    </row>
    <row r="14" spans="1:7" x14ac:dyDescent="0.2">
      <c r="A14" s="24"/>
      <c r="B14" s="25"/>
      <c r="C14" s="10">
        <f t="shared" si="2"/>
        <v>0.36499999999999999</v>
      </c>
      <c r="D14" s="10">
        <f t="shared" si="2"/>
        <v>4</v>
      </c>
      <c r="E14" s="10">
        <f t="shared" si="2"/>
        <v>6.0750000000000002</v>
      </c>
      <c r="F14" s="10">
        <f t="shared" si="2"/>
        <v>5.6599999999999993</v>
      </c>
      <c r="G14" s="10">
        <f t="shared" si="2"/>
        <v>6.7224999999999993</v>
      </c>
    </row>
    <row r="15" spans="1:7" x14ac:dyDescent="0.2">
      <c r="A15" s="24"/>
      <c r="B15" s="25"/>
      <c r="C15" s="10">
        <f t="shared" si="2"/>
        <v>0.32750000000000001</v>
      </c>
      <c r="D15" s="10">
        <f t="shared" si="2"/>
        <v>3.9225000000000003</v>
      </c>
      <c r="E15" s="10">
        <f t="shared" si="2"/>
        <v>6.25</v>
      </c>
      <c r="F15" s="10">
        <f t="shared" si="2"/>
        <v>6.7</v>
      </c>
      <c r="G15" s="10">
        <f t="shared" si="2"/>
        <v>6.5299999999999994</v>
      </c>
    </row>
    <row r="16" spans="1:7" x14ac:dyDescent="0.2">
      <c r="A16" s="17" t="s">
        <v>9</v>
      </c>
      <c r="B16" s="17"/>
      <c r="C16" s="3">
        <f>AVERAGE(C12:C15)</f>
        <v>0.42499999999999993</v>
      </c>
      <c r="D16" s="3">
        <f>AVERAGE(D12:D15)</f>
        <v>4.2643749999999994</v>
      </c>
      <c r="E16" s="3">
        <f>AVERAGE(E12:E15)</f>
        <v>6.2424999999999997</v>
      </c>
      <c r="F16" s="3">
        <f>AVERAGE(F12:F15)</f>
        <v>6.2537499999999993</v>
      </c>
      <c r="G16" s="3">
        <f>AVERAGE(G12:G15)</f>
        <v>6.3543749999999992</v>
      </c>
    </row>
    <row r="17" spans="1:7" x14ac:dyDescent="0.2">
      <c r="A17" s="23" t="s">
        <v>5</v>
      </c>
      <c r="B17" s="23"/>
      <c r="C17" s="4">
        <f>STDEV(C12:C15)</f>
        <v>0.11855027063092997</v>
      </c>
      <c r="D17" s="4">
        <f>STDEV(D12:D15)</f>
        <v>0.38015553286341408</v>
      </c>
      <c r="E17" s="4">
        <f>STDEV(E12:E15)</f>
        <v>0.83693139902065683</v>
      </c>
      <c r="F17" s="4">
        <f>STDEV(F12:F15)</f>
        <v>0.51548318756935874</v>
      </c>
      <c r="G17" s="4">
        <f>STDEV(G12:G15)</f>
        <v>0.33872539886068931</v>
      </c>
    </row>
    <row r="18" spans="1:7" x14ac:dyDescent="0.2">
      <c r="A18" s="21" t="s">
        <v>6</v>
      </c>
      <c r="B18" s="22"/>
      <c r="C18" s="4">
        <f t="shared" ref="C18:G18" si="3">1.96*(C17)/SQRT(4)</f>
        <v>0.11617926521831137</v>
      </c>
      <c r="D18" s="4">
        <f t="shared" si="3"/>
        <v>0.37255242220614582</v>
      </c>
      <c r="E18" s="4">
        <f t="shared" si="3"/>
        <v>0.82019277104024368</v>
      </c>
      <c r="F18" s="4">
        <f t="shared" si="3"/>
        <v>0.50517352381797154</v>
      </c>
      <c r="G18" s="4">
        <f t="shared" si="3"/>
        <v>0.33195089088347551</v>
      </c>
    </row>
    <row r="19" spans="1:7" x14ac:dyDescent="0.2">
      <c r="A19" s="21" t="s">
        <v>7</v>
      </c>
      <c r="B19" s="22"/>
      <c r="C19" s="4">
        <f>((C17/C16))</f>
        <v>0.27894181324924705</v>
      </c>
      <c r="D19" s="4">
        <f t="shared" ref="D19:G19" si="4">((D17/D16))</f>
        <v>8.914683461548624E-2</v>
      </c>
      <c r="E19" s="4">
        <f t="shared" si="4"/>
        <v>0.1340699077325842</v>
      </c>
      <c r="F19" s="4">
        <f t="shared" si="4"/>
        <v>8.2427853299117934E-2</v>
      </c>
      <c r="G19" s="4">
        <f t="shared" si="4"/>
        <v>5.3305856022140552E-2</v>
      </c>
    </row>
    <row r="20" spans="1:7" x14ac:dyDescent="0.2">
      <c r="A20" s="21" t="s">
        <v>11</v>
      </c>
      <c r="B20" s="22"/>
      <c r="C20" s="4">
        <f>((C17/C16)*100)</f>
        <v>27.894181324924705</v>
      </c>
      <c r="D20" s="4">
        <f t="shared" ref="D20:G20" si="5">((D17/D16)*100)</f>
        <v>8.9146834615486235</v>
      </c>
      <c r="E20" s="4">
        <f t="shared" si="5"/>
        <v>13.406990773258421</v>
      </c>
      <c r="F20" s="4">
        <f t="shared" si="5"/>
        <v>8.2427853299117935</v>
      </c>
      <c r="G20" s="4">
        <f t="shared" si="5"/>
        <v>5.3305856022140556</v>
      </c>
    </row>
    <row r="21" spans="1:7" x14ac:dyDescent="0.2">
      <c r="A21" s="18" t="s">
        <v>10</v>
      </c>
      <c r="B21" s="15">
        <f>B2</f>
        <v>43495</v>
      </c>
      <c r="C21" s="11">
        <f>(C12/0.4)</f>
        <v>1.0312499999999998</v>
      </c>
      <c r="D21" s="11">
        <f t="shared" ref="D21:G21" si="6">(D12/0.4)</f>
        <v>10.974999999999998</v>
      </c>
      <c r="E21" s="11">
        <f t="shared" si="6"/>
        <v>18.34375</v>
      </c>
      <c r="F21" s="11">
        <f t="shared" si="6"/>
        <v>14.9625</v>
      </c>
      <c r="G21" s="11">
        <f t="shared" si="6"/>
        <v>15.512499999999999</v>
      </c>
    </row>
    <row r="22" spans="1:7" x14ac:dyDescent="0.2">
      <c r="A22" s="19"/>
      <c r="B22" s="16">
        <v>41235</v>
      </c>
      <c r="C22" s="11">
        <f t="shared" ref="C22:G24" si="7">(C13/0.4)</f>
        <v>1.4874999999999998</v>
      </c>
      <c r="D22" s="11">
        <f t="shared" si="7"/>
        <v>11.862499999999997</v>
      </c>
      <c r="E22" s="11">
        <f t="shared" si="7"/>
        <v>13.268749999999997</v>
      </c>
      <c r="F22" s="11">
        <f t="shared" si="7"/>
        <v>16.674999999999997</v>
      </c>
      <c r="G22" s="11">
        <f t="shared" si="7"/>
        <v>14.899999999999999</v>
      </c>
    </row>
    <row r="23" spans="1:7" x14ac:dyDescent="0.2">
      <c r="A23" s="19"/>
      <c r="B23" s="16">
        <v>41235</v>
      </c>
      <c r="C23" s="11">
        <f t="shared" si="7"/>
        <v>0.91249999999999998</v>
      </c>
      <c r="D23" s="11">
        <f t="shared" si="7"/>
        <v>10</v>
      </c>
      <c r="E23" s="11">
        <f t="shared" si="7"/>
        <v>15.1875</v>
      </c>
      <c r="F23" s="11">
        <f t="shared" si="7"/>
        <v>14.149999999999997</v>
      </c>
      <c r="G23" s="11">
        <f t="shared" si="7"/>
        <v>16.806249999999999</v>
      </c>
    </row>
    <row r="24" spans="1:7" x14ac:dyDescent="0.2">
      <c r="A24" s="20"/>
      <c r="B24" s="26">
        <v>41235</v>
      </c>
      <c r="C24" s="11">
        <f t="shared" si="7"/>
        <v>0.81874999999999998</v>
      </c>
      <c r="D24" s="11">
        <f t="shared" si="7"/>
        <v>9.8062500000000004</v>
      </c>
      <c r="E24" s="11">
        <f t="shared" si="7"/>
        <v>15.625</v>
      </c>
      <c r="F24" s="11">
        <f t="shared" si="7"/>
        <v>16.75</v>
      </c>
      <c r="G24" s="11">
        <f t="shared" si="7"/>
        <v>16.324999999999996</v>
      </c>
    </row>
    <row r="25" spans="1:7" x14ac:dyDescent="0.2">
      <c r="A25" s="17" t="s">
        <v>10</v>
      </c>
      <c r="B25" s="17"/>
      <c r="C25" s="5">
        <f>AVERAGE(C21:C24)</f>
        <v>1.0625</v>
      </c>
      <c r="D25" s="5">
        <f>AVERAGE(D21:D24)</f>
        <v>10.660937499999998</v>
      </c>
      <c r="E25" s="5">
        <f>AVERAGE(E21:E24)</f>
        <v>15.606249999999999</v>
      </c>
      <c r="F25" s="5">
        <f>AVERAGE(F21:F24)</f>
        <v>15.634374999999999</v>
      </c>
      <c r="G25" s="5">
        <f>AVERAGE(G21:G24)</f>
        <v>15.885937499999999</v>
      </c>
    </row>
    <row r="26" spans="1:7" x14ac:dyDescent="0.2">
      <c r="A26" s="21" t="s">
        <v>5</v>
      </c>
      <c r="B26" s="22"/>
      <c r="C26" s="6">
        <f>STDEV(C21:C24)</f>
        <v>0.29637567657732328</v>
      </c>
      <c r="D26" s="6">
        <f>STDEV(D21:D24)</f>
        <v>0.95038883215853487</v>
      </c>
      <c r="E26" s="6">
        <f>STDEV(E21:E24)</f>
        <v>2.092328497551629</v>
      </c>
      <c r="F26" s="6">
        <f>STDEV(F21:F24)</f>
        <v>1.2887079689233971</v>
      </c>
      <c r="G26" s="6">
        <f>STDEV(G21:G24)</f>
        <v>0.8468134971517236</v>
      </c>
    </row>
    <row r="27" spans="1:7" x14ac:dyDescent="0.2">
      <c r="A27" s="21" t="s">
        <v>6</v>
      </c>
      <c r="B27" s="22"/>
      <c r="C27" s="6">
        <f t="shared" ref="C27:G27" si="8">1.96*(C26)/SQRT(4)</f>
        <v>0.29044816304577681</v>
      </c>
      <c r="D27" s="6">
        <f t="shared" si="8"/>
        <v>0.93138105551536421</v>
      </c>
      <c r="E27" s="6">
        <f t="shared" si="8"/>
        <v>2.0504819276005963</v>
      </c>
      <c r="F27" s="6">
        <f t="shared" si="8"/>
        <v>1.2629338095449292</v>
      </c>
      <c r="G27" s="6">
        <f t="shared" si="8"/>
        <v>0.82987722720868917</v>
      </c>
    </row>
    <row r="28" spans="1:7" x14ac:dyDescent="0.2">
      <c r="A28" s="21" t="s">
        <v>7</v>
      </c>
      <c r="B28" s="22"/>
      <c r="C28" s="6">
        <f>((C26/C25))</f>
        <v>0.27894181324924544</v>
      </c>
      <c r="D28" s="6">
        <f t="shared" ref="D28:G28" si="9">((D26/D25))</f>
        <v>8.9146834615486212E-2</v>
      </c>
      <c r="E28" s="6">
        <f t="shared" si="9"/>
        <v>0.13406990773258337</v>
      </c>
      <c r="F28" s="6">
        <f t="shared" si="9"/>
        <v>8.2427853299117948E-2</v>
      </c>
      <c r="G28" s="6">
        <f t="shared" si="9"/>
        <v>5.3305856022140566E-2</v>
      </c>
    </row>
    <row r="29" spans="1:7" x14ac:dyDescent="0.2">
      <c r="A29" s="21" t="s">
        <v>11</v>
      </c>
      <c r="B29" s="22"/>
      <c r="C29" s="6">
        <f>((C26/C25)*100)</f>
        <v>27.894181324924546</v>
      </c>
      <c r="D29" s="6">
        <f t="shared" ref="D29:G29" si="10">((D26/D25)*100)</f>
        <v>8.9146834615486217</v>
      </c>
      <c r="E29" s="6">
        <f t="shared" si="10"/>
        <v>13.406990773258338</v>
      </c>
      <c r="F29" s="6">
        <f t="shared" si="10"/>
        <v>8.2427853299117952</v>
      </c>
      <c r="G29" s="6">
        <f t="shared" si="10"/>
        <v>5.3305856022140565</v>
      </c>
    </row>
  </sheetData>
  <mergeCells count="23">
    <mergeCell ref="A29:B29"/>
    <mergeCell ref="A28:B28"/>
    <mergeCell ref="A21:A24"/>
    <mergeCell ref="B21:B24"/>
    <mergeCell ref="A25:B25"/>
    <mergeCell ref="A26:B26"/>
    <mergeCell ref="A27:B27"/>
    <mergeCell ref="A20:B20"/>
    <mergeCell ref="A10:B10"/>
    <mergeCell ref="A8:B8"/>
    <mergeCell ref="A9:B9"/>
    <mergeCell ref="A11:B11"/>
    <mergeCell ref="A19:B19"/>
    <mergeCell ref="A12:A15"/>
    <mergeCell ref="B12:B15"/>
    <mergeCell ref="A16:B16"/>
    <mergeCell ref="A17:B17"/>
    <mergeCell ref="A18:B18"/>
    <mergeCell ref="A1:B1"/>
    <mergeCell ref="D1:G1"/>
    <mergeCell ref="B2:B6"/>
    <mergeCell ref="A7:B7"/>
    <mergeCell ref="A2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RUVB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Quiñones Camacho</dc:creator>
  <cp:lastModifiedBy>Antony Quiñones Camacho</cp:lastModifiedBy>
  <dcterms:created xsi:type="dcterms:W3CDTF">2019-03-07T17:17:59Z</dcterms:created>
  <dcterms:modified xsi:type="dcterms:W3CDTF">2019-08-05T20:30:27Z</dcterms:modified>
</cp:coreProperties>
</file>