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19-07-29\"/>
    </mc:Choice>
  </mc:AlternateContent>
  <xr:revisionPtr revIDLastSave="0" documentId="13_ncr:1_{F32DB436-1147-4336-945B-4F852582441B}" xr6:coauthVersionLast="43" xr6:coauthVersionMax="43" xr10:uidLastSave="{00000000-0000-0000-0000-000000000000}"/>
  <bookViews>
    <workbookView xWindow="-120" yWindow="-120" windowWidth="20640" windowHeight="11160" xr2:uid="{00000000-000D-0000-FFFF-FFFF00000000}"/>
  </bookViews>
  <sheets>
    <sheet name="RUV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" l="1"/>
  <c r="G15" i="2"/>
  <c r="G24" i="2" s="1"/>
  <c r="F15" i="2"/>
  <c r="F24" i="2" s="1"/>
  <c r="E15" i="2"/>
  <c r="E24" i="2" s="1"/>
  <c r="D15" i="2"/>
  <c r="D24" i="2" s="1"/>
  <c r="C15" i="2"/>
  <c r="C24" i="2" s="1"/>
  <c r="G14" i="2"/>
  <c r="G23" i="2" s="1"/>
  <c r="F14" i="2"/>
  <c r="F23" i="2" s="1"/>
  <c r="E14" i="2"/>
  <c r="E23" i="2" s="1"/>
  <c r="D14" i="2"/>
  <c r="D23" i="2" s="1"/>
  <c r="C14" i="2"/>
  <c r="C23" i="2" s="1"/>
  <c r="G13" i="2"/>
  <c r="G22" i="2" s="1"/>
  <c r="F13" i="2"/>
  <c r="F22" i="2" s="1"/>
  <c r="E13" i="2"/>
  <c r="E22" i="2" s="1"/>
  <c r="D13" i="2"/>
  <c r="D22" i="2" s="1"/>
  <c r="C13" i="2"/>
  <c r="C22" i="2" s="1"/>
  <c r="G12" i="2"/>
  <c r="G21" i="2" s="1"/>
  <c r="F12" i="2"/>
  <c r="F21" i="2" s="1"/>
  <c r="E12" i="2"/>
  <c r="E21" i="2" s="1"/>
  <c r="D12" i="2"/>
  <c r="D21" i="2" s="1"/>
  <c r="C12" i="2"/>
  <c r="C21" i="2" s="1"/>
  <c r="B12" i="2"/>
  <c r="G8" i="2"/>
  <c r="F8" i="2"/>
  <c r="E8" i="2"/>
  <c r="D8" i="2"/>
  <c r="C8" i="2"/>
  <c r="G7" i="2"/>
  <c r="F7" i="2"/>
  <c r="E7" i="2"/>
  <c r="D7" i="2"/>
  <c r="C7" i="2"/>
  <c r="C25" i="2" l="1"/>
  <c r="C26" i="2"/>
  <c r="E10" i="2"/>
  <c r="C11" i="2"/>
  <c r="G11" i="2"/>
  <c r="F9" i="2"/>
  <c r="F10" i="2"/>
  <c r="C9" i="2"/>
  <c r="C10" i="2"/>
  <c r="G9" i="2"/>
  <c r="G10" i="2"/>
  <c r="D9" i="2"/>
  <c r="D10" i="2"/>
  <c r="E11" i="2"/>
  <c r="C16" i="2"/>
  <c r="G16" i="2"/>
  <c r="C17" i="2"/>
  <c r="F11" i="2"/>
  <c r="G17" i="2"/>
  <c r="E16" i="2"/>
  <c r="E9" i="2"/>
  <c r="D11" i="2"/>
  <c r="F16" i="2"/>
  <c r="E17" i="2"/>
  <c r="D16" i="2"/>
  <c r="D17" i="2"/>
  <c r="F17" i="2"/>
  <c r="C29" i="2" l="1"/>
  <c r="C27" i="2"/>
  <c r="C28" i="2"/>
  <c r="E19" i="2"/>
  <c r="F19" i="2"/>
  <c r="D19" i="2"/>
  <c r="C19" i="2"/>
  <c r="C20" i="2"/>
  <c r="G19" i="2"/>
  <c r="C18" i="2"/>
  <c r="F20" i="2"/>
  <c r="F18" i="2"/>
  <c r="D20" i="2"/>
  <c r="D18" i="2"/>
  <c r="E18" i="2"/>
  <c r="E20" i="2"/>
  <c r="G18" i="2"/>
  <c r="G20" i="2"/>
  <c r="F25" i="2" l="1"/>
  <c r="G25" i="2"/>
  <c r="F26" i="2" l="1"/>
  <c r="D25" i="2"/>
  <c r="E25" i="2"/>
  <c r="E26" i="2"/>
  <c r="D26" i="2"/>
  <c r="G26" i="2"/>
  <c r="G28" i="2" s="1"/>
  <c r="F27" i="2"/>
  <c r="E28" i="2" l="1"/>
  <c r="D27" i="2"/>
  <c r="D28" i="2"/>
  <c r="F29" i="2"/>
  <c r="F28" i="2"/>
  <c r="E29" i="2"/>
  <c r="E27" i="2"/>
  <c r="D29" i="2"/>
  <c r="G27" i="2"/>
  <c r="G29" i="2"/>
</calcChain>
</file>

<file path=xl/sharedStrings.xml><?xml version="1.0" encoding="utf-8"?>
<sst xmlns="http://schemas.openxmlformats.org/spreadsheetml/2006/main" count="21" uniqueCount="12">
  <si>
    <t>DATOS GENOTOXICIDAD (Radiacion UVB)</t>
  </si>
  <si>
    <t>Dosis de radiacion J/m2</t>
  </si>
  <si>
    <t>Control negativo</t>
  </si>
  <si>
    <t>Bgal</t>
  </si>
  <si>
    <t>Bgal media</t>
  </si>
  <si>
    <t>Desviación estándar</t>
  </si>
  <si>
    <t>Error estándar</t>
  </si>
  <si>
    <t>Coeficiente de Variación</t>
  </si>
  <si>
    <t>U.E. Bgal</t>
  </si>
  <si>
    <t>U.E Bgal media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</si>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</sst>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RUVB!$C$16:$G$16</c:f>
              <c:numCache>
                <c:formatCode>0.000</c:formatCode>
                <c:ptCount val="5"/>
                <c:pt idx="0">
                  <c:v>0.53687499999999999</c:v>
                </c:pt>
                <c:pt idx="1">
                  <c:v>4.7993750000000004</c:v>
                </c:pt>
                <c:pt idx="2">
                  <c:v>6.2593750000000004</c:v>
                </c:pt>
                <c:pt idx="3">
                  <c:v>6.6349999999999998</c:v>
                </c:pt>
                <c:pt idx="4">
                  <c:v>3.5749999999999997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RUVB!$C$25:$G$25</c:f>
              <c:numCache>
                <c:formatCode>0.0</c:formatCode>
                <c:ptCount val="5"/>
                <c:pt idx="0">
                  <c:v>1.3421874999999999</c:v>
                </c:pt>
                <c:pt idx="1">
                  <c:v>11.9984375</c:v>
                </c:pt>
                <c:pt idx="2">
                  <c:v>15.648437500000002</c:v>
                </c:pt>
                <c:pt idx="3">
                  <c:v>16.587500000000002</c:v>
                </c:pt>
                <c:pt idx="4">
                  <c:v>8.9375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14</xdr:row>
      <xdr:rowOff>85725</xdr:rowOff>
    </xdr:from>
    <xdr:to>
      <xdr:col>15</xdr:col>
      <xdr:colOff>266701</xdr:colOff>
      <xdr:row>29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5" workbookViewId="0">
      <selection activeCell="H25" sqref="H25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24" t="s">
        <v>0</v>
      </c>
      <c r="B1" s="25"/>
      <c r="C1" s="2"/>
      <c r="D1" s="24" t="s">
        <v>1</v>
      </c>
      <c r="E1" s="26"/>
      <c r="F1" s="26"/>
      <c r="G1" s="25"/>
    </row>
    <row r="2" spans="1:7" ht="15" customHeight="1" x14ac:dyDescent="0.2">
      <c r="A2" s="14" t="s">
        <v>3</v>
      </c>
      <c r="B2" s="17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15"/>
      <c r="B3" s="18"/>
      <c r="C3" s="9">
        <v>2.0975000000000001E-2</v>
      </c>
      <c r="D3" s="9">
        <v>0.158275</v>
      </c>
      <c r="E3" s="9">
        <v>0.27297500000000002</v>
      </c>
      <c r="F3" s="9">
        <v>0.26347500000000001</v>
      </c>
      <c r="G3" s="9">
        <v>0.144375</v>
      </c>
    </row>
    <row r="4" spans="1:7" x14ac:dyDescent="0.2">
      <c r="A4" s="15"/>
      <c r="B4" s="18"/>
      <c r="C4" s="9">
        <v>2.9075E-2</v>
      </c>
      <c r="D4" s="9">
        <v>0.162275</v>
      </c>
      <c r="E4" s="9">
        <v>0.269675</v>
      </c>
      <c r="F4" s="9">
        <v>0.26467499999999999</v>
      </c>
      <c r="G4" s="9">
        <v>0.157475</v>
      </c>
    </row>
    <row r="5" spans="1:7" x14ac:dyDescent="0.2">
      <c r="A5" s="15"/>
      <c r="B5" s="18"/>
      <c r="C5" s="9">
        <v>1.7675E-2</v>
      </c>
      <c r="D5" s="9">
        <v>0.158475</v>
      </c>
      <c r="E5" s="9">
        <v>0.23757500000000001</v>
      </c>
      <c r="F5" s="9">
        <v>0.26497500000000002</v>
      </c>
      <c r="G5" s="9">
        <v>0.13897499999999999</v>
      </c>
    </row>
    <row r="6" spans="1:7" x14ac:dyDescent="0.2">
      <c r="A6" s="16"/>
      <c r="B6" s="18"/>
      <c r="C6" s="9">
        <v>1.8175E-2</v>
      </c>
      <c r="D6" s="9">
        <v>0.28887499999999999</v>
      </c>
      <c r="E6" s="9">
        <v>0.221275</v>
      </c>
      <c r="F6" s="9">
        <v>0.26847500000000002</v>
      </c>
      <c r="G6" s="9">
        <v>0.13117500000000001</v>
      </c>
    </row>
    <row r="7" spans="1:7" x14ac:dyDescent="0.2">
      <c r="A7" s="20" t="s">
        <v>4</v>
      </c>
      <c r="B7" s="20"/>
      <c r="C7" s="3">
        <f>AVERAGE(C3:C6)</f>
        <v>2.1474999999999998E-2</v>
      </c>
      <c r="D7" s="3">
        <f>AVERAGE(D3:D6)</f>
        <v>0.19197500000000001</v>
      </c>
      <c r="E7" s="3">
        <f>AVERAGE(E3:E6)</f>
        <v>0.25037500000000001</v>
      </c>
      <c r="F7" s="3">
        <f>AVERAGE(F3:F6)</f>
        <v>0.26540000000000002</v>
      </c>
      <c r="G7" s="3">
        <f>AVERAGE(G3:G6)</f>
        <v>0.14300000000000002</v>
      </c>
    </row>
    <row r="8" spans="1:7" x14ac:dyDescent="0.2">
      <c r="A8" s="21" t="s">
        <v>5</v>
      </c>
      <c r="B8" s="21"/>
      <c r="C8" s="4">
        <f>STDEV(C3:C6)</f>
        <v>5.2706735812417787E-3</v>
      </c>
      <c r="D8" s="4">
        <f>STDEV(D3:D6)</f>
        <v>6.4626207274345371E-2</v>
      </c>
      <c r="E8" s="4">
        <f>STDEV(E3:E6)</f>
        <v>2.5125684070289516E-2</v>
      </c>
      <c r="F8" s="4">
        <f>STDEV(F3:F6)</f>
        <v>2.1500000000000043E-3</v>
      </c>
      <c r="G8" s="4">
        <f>STDEV(G3:G6)</f>
        <v>1.1067181212937646E-2</v>
      </c>
    </row>
    <row r="9" spans="1:7" x14ac:dyDescent="0.2">
      <c r="A9" s="12" t="s">
        <v>6</v>
      </c>
      <c r="B9" s="13"/>
      <c r="C9" s="4">
        <f t="shared" ref="C9:G9" si="0">1.96*(C8)/SQRT(4)</f>
        <v>5.1652601096169428E-3</v>
      </c>
      <c r="D9" s="4">
        <f t="shared" si="0"/>
        <v>6.3333683128858467E-2</v>
      </c>
      <c r="E9" s="4">
        <f t="shared" si="0"/>
        <v>2.4623170388883724E-2</v>
      </c>
      <c r="F9" s="4">
        <f t="shared" si="0"/>
        <v>2.1070000000000043E-3</v>
      </c>
      <c r="G9" s="4">
        <f t="shared" si="0"/>
        <v>1.0845837588678893E-2</v>
      </c>
    </row>
    <row r="10" spans="1:7" x14ac:dyDescent="0.2">
      <c r="A10" s="12" t="s">
        <v>7</v>
      </c>
      <c r="B10" s="13"/>
      <c r="C10" s="4">
        <f>((C8/C7))</f>
        <v>0.24543299563407586</v>
      </c>
      <c r="D10" s="4">
        <f t="shared" ref="D10:G10" si="1">((D8/D7))</f>
        <v>0.33663866271308956</v>
      </c>
      <c r="E10" s="4">
        <f t="shared" si="1"/>
        <v>0.10035220796920426</v>
      </c>
      <c r="F10" s="4">
        <f t="shared" si="1"/>
        <v>8.1009796533534437E-3</v>
      </c>
      <c r="G10" s="4">
        <f t="shared" si="1"/>
        <v>7.7392875614948564E-2</v>
      </c>
    </row>
    <row r="11" spans="1:7" x14ac:dyDescent="0.2">
      <c r="A11" s="12" t="s">
        <v>11</v>
      </c>
      <c r="B11" s="13"/>
      <c r="C11" s="4">
        <f>((C8/C7)*100)</f>
        <v>24.543299563407587</v>
      </c>
      <c r="D11" s="4">
        <f>((D8/D7)*100)</f>
        <v>33.663866271308954</v>
      </c>
      <c r="E11" s="4">
        <f>((E8/E7)*100)</f>
        <v>10.035220796920425</v>
      </c>
      <c r="F11" s="4">
        <f>((F8/F7)*100)</f>
        <v>0.81009796533534439</v>
      </c>
      <c r="G11" s="4">
        <f>((G8/G7)*100)</f>
        <v>7.7392875614948569</v>
      </c>
    </row>
    <row r="12" spans="1:7" x14ac:dyDescent="0.2">
      <c r="A12" s="22" t="s">
        <v>8</v>
      </c>
      <c r="B12" s="23">
        <f>B2</f>
        <v>43495</v>
      </c>
      <c r="C12" s="10">
        <f t="shared" ref="C12:G15" si="2">((1000*C3)/40)</f>
        <v>0.52437500000000004</v>
      </c>
      <c r="D12" s="10">
        <f t="shared" si="2"/>
        <v>3.9568750000000001</v>
      </c>
      <c r="E12" s="10">
        <f t="shared" si="2"/>
        <v>6.8243750000000007</v>
      </c>
      <c r="F12" s="10">
        <f t="shared" si="2"/>
        <v>6.5868750000000009</v>
      </c>
      <c r="G12" s="10">
        <f t="shared" si="2"/>
        <v>3.609375</v>
      </c>
    </row>
    <row r="13" spans="1:7" x14ac:dyDescent="0.2">
      <c r="A13" s="22"/>
      <c r="B13" s="23"/>
      <c r="C13" s="10">
        <f t="shared" si="2"/>
        <v>0.72687499999999994</v>
      </c>
      <c r="D13" s="10">
        <f t="shared" si="2"/>
        <v>4.0568749999999998</v>
      </c>
      <c r="E13" s="10">
        <f t="shared" si="2"/>
        <v>6.7418750000000003</v>
      </c>
      <c r="F13" s="10">
        <f t="shared" si="2"/>
        <v>6.6168750000000003</v>
      </c>
      <c r="G13" s="10">
        <f t="shared" si="2"/>
        <v>3.9368749999999997</v>
      </c>
    </row>
    <row r="14" spans="1:7" x14ac:dyDescent="0.2">
      <c r="A14" s="22"/>
      <c r="B14" s="23"/>
      <c r="C14" s="10">
        <f t="shared" si="2"/>
        <v>0.44187500000000002</v>
      </c>
      <c r="D14" s="10">
        <f t="shared" si="2"/>
        <v>3.961875</v>
      </c>
      <c r="E14" s="10">
        <f t="shared" si="2"/>
        <v>5.9393750000000001</v>
      </c>
      <c r="F14" s="10">
        <f t="shared" si="2"/>
        <v>6.6243750000000006</v>
      </c>
      <c r="G14" s="10">
        <f t="shared" si="2"/>
        <v>3.4743749999999998</v>
      </c>
    </row>
    <row r="15" spans="1:7" x14ac:dyDescent="0.2">
      <c r="A15" s="22"/>
      <c r="B15" s="23"/>
      <c r="C15" s="10">
        <f t="shared" si="2"/>
        <v>0.45437500000000003</v>
      </c>
      <c r="D15" s="10">
        <f t="shared" si="2"/>
        <v>7.2218749999999998</v>
      </c>
      <c r="E15" s="10">
        <f t="shared" si="2"/>
        <v>5.5318750000000003</v>
      </c>
      <c r="F15" s="10">
        <f t="shared" si="2"/>
        <v>6.7118750000000009</v>
      </c>
      <c r="G15" s="10">
        <f t="shared" si="2"/>
        <v>3.2793750000000004</v>
      </c>
    </row>
    <row r="16" spans="1:7" x14ac:dyDescent="0.2">
      <c r="A16" s="20" t="s">
        <v>9</v>
      </c>
      <c r="B16" s="20"/>
      <c r="C16" s="3">
        <f>AVERAGE(C12:C15)</f>
        <v>0.53687499999999999</v>
      </c>
      <c r="D16" s="3">
        <f>AVERAGE(D12:D15)</f>
        <v>4.7993750000000004</v>
      </c>
      <c r="E16" s="3">
        <f>AVERAGE(E12:E15)</f>
        <v>6.2593750000000004</v>
      </c>
      <c r="F16" s="3">
        <f>AVERAGE(F12:F15)</f>
        <v>6.6349999999999998</v>
      </c>
      <c r="G16" s="3">
        <f>AVERAGE(G12:G15)</f>
        <v>3.5749999999999997</v>
      </c>
    </row>
    <row r="17" spans="1:7" x14ac:dyDescent="0.2">
      <c r="A17" s="21" t="s">
        <v>5</v>
      </c>
      <c r="B17" s="21"/>
      <c r="C17" s="4">
        <f>STDEV(C12:C15)</f>
        <v>0.13176683953104446</v>
      </c>
      <c r="D17" s="4">
        <f>STDEV(D12:D15)</f>
        <v>1.6156551818586355</v>
      </c>
      <c r="E17" s="4">
        <f>STDEV(E12:E15)</f>
        <v>0.62814210175723795</v>
      </c>
      <c r="F17" s="4">
        <f>STDEV(F12:F15)</f>
        <v>5.3750000000000096E-2</v>
      </c>
      <c r="G17" s="4">
        <f>STDEV(G12:G15)</f>
        <v>0.27667953032344089</v>
      </c>
    </row>
    <row r="18" spans="1:7" x14ac:dyDescent="0.2">
      <c r="A18" s="12" t="s">
        <v>6</v>
      </c>
      <c r="B18" s="13"/>
      <c r="C18" s="4">
        <f t="shared" ref="C18:G18" si="3">1.96*(C17)/SQRT(4)</f>
        <v>0.12913150274042356</v>
      </c>
      <c r="D18" s="4">
        <f t="shared" si="3"/>
        <v>1.5833420782214629</v>
      </c>
      <c r="E18" s="4">
        <f t="shared" si="3"/>
        <v>0.61557925972209315</v>
      </c>
      <c r="F18" s="4">
        <f t="shared" si="3"/>
        <v>5.2675000000000097E-2</v>
      </c>
      <c r="G18" s="4">
        <f t="shared" si="3"/>
        <v>0.2711459397169721</v>
      </c>
    </row>
    <row r="19" spans="1:7" x14ac:dyDescent="0.2">
      <c r="A19" s="12" t="s">
        <v>7</v>
      </c>
      <c r="B19" s="13"/>
      <c r="C19" s="4">
        <f>((C17/C16))</f>
        <v>0.24543299563407583</v>
      </c>
      <c r="D19" s="4">
        <f t="shared" ref="D19:G19" si="4">((D17/D16))</f>
        <v>0.33663866271308979</v>
      </c>
      <c r="E19" s="4">
        <f t="shared" si="4"/>
        <v>0.10035220796920426</v>
      </c>
      <c r="F19" s="4">
        <f t="shared" si="4"/>
        <v>8.1009796533534437E-3</v>
      </c>
      <c r="G19" s="4">
        <f t="shared" si="4"/>
        <v>7.7392875614948509E-2</v>
      </c>
    </row>
    <row r="20" spans="1:7" x14ac:dyDescent="0.2">
      <c r="A20" s="12" t="s">
        <v>11</v>
      </c>
      <c r="B20" s="13"/>
      <c r="C20" s="4">
        <f>((C17/C16)*100)</f>
        <v>24.543299563407583</v>
      </c>
      <c r="D20" s="4">
        <f t="shared" ref="D20:G20" si="5">((D17/D16)*100)</f>
        <v>33.663866271308976</v>
      </c>
      <c r="E20" s="4">
        <f t="shared" si="5"/>
        <v>10.035220796920425</v>
      </c>
      <c r="F20" s="4">
        <f t="shared" si="5"/>
        <v>0.81009796533534439</v>
      </c>
      <c r="G20" s="4">
        <f t="shared" si="5"/>
        <v>7.7392875614948506</v>
      </c>
    </row>
    <row r="21" spans="1:7" x14ac:dyDescent="0.2">
      <c r="A21" s="14" t="s">
        <v>10</v>
      </c>
      <c r="B21" s="17">
        <f>B2</f>
        <v>43495</v>
      </c>
      <c r="C21" s="11">
        <f>(C12/0.4)</f>
        <v>1.3109375000000001</v>
      </c>
      <c r="D21" s="11">
        <f t="shared" ref="D21:G21" si="6">(D12/0.4)</f>
        <v>9.8921875000000004</v>
      </c>
      <c r="E21" s="11">
        <f t="shared" si="6"/>
        <v>17.060937500000001</v>
      </c>
      <c r="F21" s="11">
        <f t="shared" si="6"/>
        <v>16.467187500000001</v>
      </c>
      <c r="G21" s="11">
        <f t="shared" si="6"/>
        <v>9.0234375</v>
      </c>
    </row>
    <row r="22" spans="1:7" x14ac:dyDescent="0.2">
      <c r="A22" s="15"/>
      <c r="B22" s="18">
        <v>41235</v>
      </c>
      <c r="C22" s="11">
        <f t="shared" ref="C22:G24" si="7">(C13/0.4)</f>
        <v>1.8171874999999997</v>
      </c>
      <c r="D22" s="11">
        <f t="shared" si="7"/>
        <v>10.142187499999999</v>
      </c>
      <c r="E22" s="11">
        <f t="shared" si="7"/>
        <v>16.854687500000001</v>
      </c>
      <c r="F22" s="11">
        <f t="shared" si="7"/>
        <v>16.542187500000001</v>
      </c>
      <c r="G22" s="11">
        <f t="shared" si="7"/>
        <v>9.8421874999999979</v>
      </c>
    </row>
    <row r="23" spans="1:7" x14ac:dyDescent="0.2">
      <c r="A23" s="15"/>
      <c r="B23" s="18">
        <v>41235</v>
      </c>
      <c r="C23" s="11">
        <f t="shared" si="7"/>
        <v>1.1046875</v>
      </c>
      <c r="D23" s="11">
        <f t="shared" si="7"/>
        <v>9.9046874999999996</v>
      </c>
      <c r="E23" s="11">
        <f t="shared" si="7"/>
        <v>14.848437499999999</v>
      </c>
      <c r="F23" s="11">
        <f t="shared" si="7"/>
        <v>16.560937500000001</v>
      </c>
      <c r="G23" s="11">
        <f t="shared" si="7"/>
        <v>8.6859374999999996</v>
      </c>
    </row>
    <row r="24" spans="1:7" x14ac:dyDescent="0.2">
      <c r="A24" s="16"/>
      <c r="B24" s="19">
        <v>41235</v>
      </c>
      <c r="C24" s="11">
        <f t="shared" si="7"/>
        <v>1.1359375</v>
      </c>
      <c r="D24" s="11">
        <f t="shared" si="7"/>
        <v>18.0546875</v>
      </c>
      <c r="E24" s="11">
        <f t="shared" si="7"/>
        <v>13.8296875</v>
      </c>
      <c r="F24" s="11">
        <f t="shared" si="7"/>
        <v>16.779687500000001</v>
      </c>
      <c r="G24" s="11">
        <f t="shared" si="7"/>
        <v>8.1984375000000007</v>
      </c>
    </row>
    <row r="25" spans="1:7" x14ac:dyDescent="0.2">
      <c r="A25" s="20" t="s">
        <v>10</v>
      </c>
      <c r="B25" s="20"/>
      <c r="C25" s="5">
        <f>AVERAGE(C21:C24)</f>
        <v>1.3421874999999999</v>
      </c>
      <c r="D25" s="5">
        <f>AVERAGE(D21:D24)</f>
        <v>11.9984375</v>
      </c>
      <c r="E25" s="5">
        <f>AVERAGE(E21:E24)</f>
        <v>15.648437500000002</v>
      </c>
      <c r="F25" s="5">
        <f>AVERAGE(F21:F24)</f>
        <v>16.587500000000002</v>
      </c>
      <c r="G25" s="5">
        <f>AVERAGE(G21:G24)</f>
        <v>8.9375</v>
      </c>
    </row>
    <row r="26" spans="1:7" x14ac:dyDescent="0.2">
      <c r="A26" s="12" t="s">
        <v>5</v>
      </c>
      <c r="B26" s="13"/>
      <c r="C26" s="6">
        <f>STDEV(C21:C24)</f>
        <v>0.32941709882761172</v>
      </c>
      <c r="D26" s="6">
        <f>STDEV(D21:D24)</f>
        <v>4.0391379546465958</v>
      </c>
      <c r="E26" s="6">
        <f>STDEV(E21:E24)</f>
        <v>1.570355254393095</v>
      </c>
      <c r="F26" s="6">
        <f>STDEV(F21:F24)</f>
        <v>0.13437500000000008</v>
      </c>
      <c r="G26" s="6">
        <f>STDEV(G21:G24)</f>
        <v>0.69169882580860187</v>
      </c>
    </row>
    <row r="27" spans="1:7" x14ac:dyDescent="0.2">
      <c r="A27" s="12" t="s">
        <v>6</v>
      </c>
      <c r="B27" s="13"/>
      <c r="C27" s="6">
        <f t="shared" ref="C27:G27" si="8">1.96*(C26)/SQRT(4)</f>
        <v>0.3228287568510595</v>
      </c>
      <c r="D27" s="6">
        <f t="shared" si="8"/>
        <v>3.9583551955536636</v>
      </c>
      <c r="E27" s="6">
        <f t="shared" si="8"/>
        <v>1.538948149305233</v>
      </c>
      <c r="F27" s="6">
        <f t="shared" si="8"/>
        <v>0.13168750000000007</v>
      </c>
      <c r="G27" s="6">
        <f t="shared" si="8"/>
        <v>0.67786484929242985</v>
      </c>
    </row>
    <row r="28" spans="1:7" x14ac:dyDescent="0.2">
      <c r="A28" s="12" t="s">
        <v>7</v>
      </c>
      <c r="B28" s="13"/>
      <c r="C28" s="6">
        <f>((C26/C25))</f>
        <v>0.24543299563407628</v>
      </c>
      <c r="D28" s="6">
        <f t="shared" ref="D28:G28" si="9">((D26/D25))</f>
        <v>0.3366386627130904</v>
      </c>
      <c r="E28" s="6">
        <f t="shared" si="9"/>
        <v>0.10035220796920426</v>
      </c>
      <c r="F28" s="6">
        <f t="shared" si="9"/>
        <v>8.1009796533534316E-3</v>
      </c>
      <c r="G28" s="6">
        <f t="shared" si="9"/>
        <v>7.7392875614948467E-2</v>
      </c>
    </row>
    <row r="29" spans="1:7" x14ac:dyDescent="0.2">
      <c r="A29" s="12" t="s">
        <v>11</v>
      </c>
      <c r="B29" s="13"/>
      <c r="C29" s="6">
        <f>((C26/C25)*100)</f>
        <v>24.543299563407629</v>
      </c>
      <c r="D29" s="6">
        <f t="shared" ref="D29:G29" si="10">((D26/D25)*100)</f>
        <v>33.66386627130904</v>
      </c>
      <c r="E29" s="6">
        <f t="shared" si="10"/>
        <v>10.035220796920425</v>
      </c>
      <c r="F29" s="6">
        <f t="shared" si="10"/>
        <v>0.81009796533534317</v>
      </c>
      <c r="G29" s="6">
        <f t="shared" si="10"/>
        <v>7.7392875614948471</v>
      </c>
    </row>
  </sheetData>
  <mergeCells count="23">
    <mergeCell ref="A1:B1"/>
    <mergeCell ref="D1:G1"/>
    <mergeCell ref="B2:B6"/>
    <mergeCell ref="A7:B7"/>
    <mergeCell ref="A2:A6"/>
    <mergeCell ref="A20:B20"/>
    <mergeCell ref="A10:B10"/>
    <mergeCell ref="A8:B8"/>
    <mergeCell ref="A9:B9"/>
    <mergeCell ref="A11:B11"/>
    <mergeCell ref="A19:B19"/>
    <mergeCell ref="A12:A15"/>
    <mergeCell ref="B12:B15"/>
    <mergeCell ref="A16:B16"/>
    <mergeCell ref="A17:B17"/>
    <mergeCell ref="A18:B18"/>
    <mergeCell ref="A29:B29"/>
    <mergeCell ref="A28:B28"/>
    <mergeCell ref="A21:A24"/>
    <mergeCell ref="B21:B24"/>
    <mergeCell ref="A25:B25"/>
    <mergeCell ref="A26:B26"/>
    <mergeCell ref="A27:B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2019-08-05T20:38:13Z</dcterms:modified>
</cp:coreProperties>
</file>