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o\OneDrive\Controller\PowerPoint  Impressionador\Grupo  Marcelo  Rodrigues\Aulas  de  Excel\Conteudo  Linkedin e YOutube\"/>
    </mc:Choice>
  </mc:AlternateContent>
  <xr:revisionPtr revIDLastSave="0" documentId="13_ncr:1_{E73D60FB-EFDA-4A39-BB4B-84FCB3E73331}" xr6:coauthVersionLast="47" xr6:coauthVersionMax="47" xr10:uidLastSave="{00000000-0000-0000-0000-000000000000}"/>
  <bookViews>
    <workbookView xWindow="-108" yWindow="-108" windowWidth="23256" windowHeight="12456" activeTab="2" xr2:uid="{66C4D399-021F-4550-A947-E220AA6B0723}"/>
  </bookViews>
  <sheets>
    <sheet name="Base" sheetId="1" r:id="rId1"/>
    <sheet name="Cores" sheetId="2" r:id="rId2"/>
    <sheet name="Dashboard" sheetId="3" r:id="rId3"/>
    <sheet name="Tratada" sheetId="4" r:id="rId4"/>
  </sheets>
  <definedNames>
    <definedName name="DadosExternos_1" localSheetId="3" hidden="1">Tratada!$A$1:$G$133</definedName>
    <definedName name="SegmentaçãodeDados_Conta">#N/A</definedName>
    <definedName name="SegmentaçãodeDados_Nome_do_Mês">#N/A</definedName>
  </definedNames>
  <calcPr calcId="18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X14" i="1" l="1"/>
  <c r="Y14" i="1" s="1"/>
  <c r="N14" i="1"/>
  <c r="O14" i="1" s="1"/>
  <c r="F14" i="1"/>
  <c r="G14" i="1" s="1"/>
  <c r="P14" i="1"/>
  <c r="Q14" i="1" s="1"/>
  <c r="V14" i="1"/>
  <c r="W14" i="1" s="1"/>
  <c r="J14" i="1"/>
  <c r="K14" i="1" s="1"/>
  <c r="H14" i="1"/>
  <c r="I14" i="1" s="1"/>
  <c r="B14" i="1"/>
  <c r="C14" i="1" s="1"/>
  <c r="R14" i="1"/>
  <c r="S14" i="1" s="1"/>
  <c r="Z5" i="1"/>
  <c r="Z7" i="1"/>
  <c r="Z10" i="1"/>
  <c r="Z11" i="1"/>
  <c r="Z13" i="1"/>
  <c r="AA3" i="1"/>
  <c r="AA4" i="1"/>
  <c r="AA5" i="1"/>
  <c r="AA6" i="1"/>
  <c r="AA7" i="1"/>
  <c r="AA8" i="1"/>
  <c r="AA9" i="1"/>
  <c r="AA10" i="1"/>
  <c r="AA11" i="1"/>
  <c r="AA12" i="1"/>
  <c r="AA13" i="1"/>
  <c r="Z4" i="1"/>
  <c r="Z6" i="1"/>
  <c r="Z9" i="1"/>
  <c r="D14" i="1"/>
  <c r="E14" i="1" s="1"/>
  <c r="T14" i="1"/>
  <c r="U14" i="1" s="1"/>
  <c r="Z8" i="1"/>
  <c r="Z12" i="1"/>
  <c r="L14" i="1"/>
  <c r="M14" i="1" s="1"/>
  <c r="Z3" i="1"/>
  <c r="AA14" i="1" l="1"/>
  <c r="Z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CCAC6-02CB-4C61-BBE2-CADE62D713FF}" keepAlive="1" name="Consulta - Orcamento" description="Conexão com a consulta 'Orcamento' na pasta de trabalho." type="5" refreshedVersion="8" background="1" saveData="1">
    <dbPr connection="Provider=Microsoft.Mashup.OleDb.1;Data Source=$Workbook$;Location=Orcamento;Extended Properties=&quot;&quot;" command="SELECT * FROM [Orcamento]"/>
  </connection>
</connections>
</file>

<file path=xl/sharedStrings.xml><?xml version="1.0" encoding="utf-8"?>
<sst xmlns="http://schemas.openxmlformats.org/spreadsheetml/2006/main" count="362" uniqueCount="65">
  <si>
    <t>Coluna1</t>
  </si>
  <si>
    <t>jan/21</t>
  </si>
  <si>
    <t>Coluna2</t>
  </si>
  <si>
    <t>fev/21</t>
  </si>
  <si>
    <t>Coluna3</t>
  </si>
  <si>
    <t>mar/21</t>
  </si>
  <si>
    <t>Coluna4</t>
  </si>
  <si>
    <t>abr/21</t>
  </si>
  <si>
    <t>Coluna5</t>
  </si>
  <si>
    <t>mai/21</t>
  </si>
  <si>
    <t>Coluna6</t>
  </si>
  <si>
    <t>jun/21</t>
  </si>
  <si>
    <t>Coluna7</t>
  </si>
  <si>
    <t>jul/21</t>
  </si>
  <si>
    <t>Coluna8</t>
  </si>
  <si>
    <t>ago/21</t>
  </si>
  <si>
    <t>Coluna9</t>
  </si>
  <si>
    <t>set/21</t>
  </si>
  <si>
    <t>Coluna10</t>
  </si>
  <si>
    <t>out/21</t>
  </si>
  <si>
    <t>Coluna11</t>
  </si>
  <si>
    <t>nov/21</t>
  </si>
  <si>
    <t>Coluna12</t>
  </si>
  <si>
    <t>dez/21</t>
  </si>
  <si>
    <t>Coluna13</t>
  </si>
  <si>
    <t>Total</t>
  </si>
  <si>
    <t>Coluna14</t>
  </si>
  <si>
    <t>Despesa</t>
  </si>
  <si>
    <t>Orçado</t>
  </si>
  <si>
    <t>Realizado</t>
  </si>
  <si>
    <t>Operacionais</t>
  </si>
  <si>
    <t>Serviços terceiros</t>
  </si>
  <si>
    <t>Financeiras</t>
  </si>
  <si>
    <t>Dpto. Vendas</t>
  </si>
  <si>
    <t>Gerais Vendas</t>
  </si>
  <si>
    <t>Gerais Mkt</t>
  </si>
  <si>
    <t>P&amp;D</t>
  </si>
  <si>
    <t>Expedição</t>
  </si>
  <si>
    <t>RH</t>
  </si>
  <si>
    <t>Diretoria</t>
  </si>
  <si>
    <t>Corporativa</t>
  </si>
  <si>
    <t>#005ea0</t>
  </si>
  <si>
    <t>#003153</t>
  </si>
  <si>
    <t>#000853</t>
  </si>
  <si>
    <t>Conta</t>
  </si>
  <si>
    <t>Datas</t>
  </si>
  <si>
    <t>Ano</t>
  </si>
  <si>
    <t>Mês</t>
  </si>
  <si>
    <t>Nome do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</si>
  <si>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</si>
  <si>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</si>
  <si>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</si>
  <si>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</si>
  <si>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</si>
  <si>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</si>
  <si>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</si>
  <si>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</si>
  <si>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</si>
  <si>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</si>
  <si>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</si>
  <si>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</si>
  <si>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</si>
  <si>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Soma de Orçado</t>
  </si>
  <si>
    <t>Soma de Realizado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</si>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</sst>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74" formatCode="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0853"/>
        <bgColor indexed="64"/>
      </patternFill>
    </fill>
    <fill>
      <patternFill patternType="solid">
        <fgColor rgb="FF003153"/>
        <bgColor indexed="64"/>
      </patternFill>
    </fill>
    <fill>
      <patternFill patternType="solid">
        <fgColor rgb="FF005EA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2" xfId="0" applyBorder="1"/>
    <xf numFmtId="43" fontId="0" fillId="0" borderId="2" xfId="1" applyFont="1" applyBorder="1"/>
    <xf numFmtId="0" fontId="3" fillId="0" borderId="3" xfId="0" applyFont="1" applyBorder="1"/>
    <xf numFmtId="43" fontId="3" fillId="0" borderId="4" xfId="1" applyFont="1" applyBorder="1"/>
    <xf numFmtId="43" fontId="3" fillId="0" borderId="5" xfId="1" applyFont="1" applyBorder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left"/>
    </xf>
    <xf numFmtId="174" fontId="0" fillId="0" borderId="0" xfId="0" applyNumberFormat="1"/>
    <xf numFmtId="174" fontId="4" fillId="4" borderId="0" xfId="0" applyNumberFormat="1" applyFont="1" applyFill="1"/>
  </cellXfs>
  <cellStyles count="2">
    <cellStyle name="Normal" xfId="0" builtinId="0"/>
    <cellStyle name="Vírgula" xfId="1" builtinId="3"/>
  </cellStyles>
  <dxfs count="55">
    <dxf>
      <font>
        <color theme="0"/>
      </font>
    </dxf>
    <dxf>
      <fill>
        <patternFill patternType="solid">
          <bgColor rgb="FF003153"/>
        </patternFill>
      </fill>
    </dxf>
    <dxf>
      <numFmt numFmtId="174" formatCode="\ #,##0"/>
    </dxf>
    <dxf>
      <numFmt numFmtId="174" formatCode="\ #,##0"/>
    </dxf>
    <dxf>
      <numFmt numFmtId="174" formatCode="\ #,##0"/>
    </dxf>
    <dxf>
      <font>
        <color theme="0"/>
      </font>
      <fill>
        <patternFill>
          <bgColor rgb="FF002060"/>
        </patternFill>
      </fill>
    </dxf>
    <dxf>
      <font>
        <color theme="0"/>
      </font>
    </dxf>
    <dxf>
      <fill>
        <patternFill patternType="solid">
          <bgColor rgb="FF00315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3153"/>
        </patternFill>
      </fill>
    </dxf>
    <dxf>
      <fill>
        <patternFill patternType="solid">
          <bgColor rgb="FF00315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3153"/>
        </patternFill>
      </fill>
    </dxf>
    <dxf>
      <fill>
        <patternFill patternType="solid">
          <bgColor rgb="FF003153"/>
        </patternFill>
      </fill>
    </dxf>
    <dxf>
      <font>
        <color theme="0"/>
      </font>
    </dxf>
    <dxf>
      <fill>
        <patternFill patternType="solid">
          <bgColor rgb="FF00315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3153"/>
        </patternFill>
      </fill>
    </dxf>
    <dxf>
      <fill>
        <patternFill patternType="solid">
          <bgColor rgb="FF003153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3" xr9:uid="{549EBD5F-68B6-43C7-9CEF-FEE41647AF09}">
      <tableStyleElement type="wholeTable" dxfId="5"/>
    </tableStyle>
  </tableStyles>
  <colors>
    <mruColors>
      <color rgb="FF003153"/>
      <color rgb="FF005EA0"/>
      <color rgb="FF000853"/>
      <color rgb="FF000000"/>
    </mruColors>
  </colors>
  <extLst>
    <ext xmlns:x14="http://schemas.microsoft.com/office/spreadsheetml/2009/9/main" uri="{46F421CA-312F-682f-3DD2-61675219B42D}">
      <x14:dxfs count="2">
        <dxf>
          <font>
            <color rgb="FF003153"/>
          </font>
          <fill>
            <patternFill>
              <bgColor theme="0"/>
            </patternFill>
          </fill>
        </dxf>
        <dxf>
          <font>
            <color rgb="FF003153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0"/>
            <x14:slicerStyleElement type="selectedItemWith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  aula 30072024.xlsx]Dashboard!Analise_Contas</c:name>
    <c:fmtId val="0"/>
  </c:pivotSource>
  <c:chart>
    <c:autoTitleDeleted val="0"/>
    <c:pivotFmts>
      <c:pivotFmt>
        <c:idx val="0"/>
        <c:spPr>
          <a:solidFill>
            <a:srgbClr val="0008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E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853"/>
          </a:solidFill>
          <a:ln>
            <a:noFill/>
          </a:ln>
          <a:effectLst/>
        </c:spPr>
        <c:dLbl>
          <c:idx val="0"/>
          <c:layout>
            <c:manualLayout>
              <c:x val="-9.356725146198832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59322033898305E-2"/>
          <c:y val="3.478810879190386E-2"/>
          <c:w val="0.8860722935948796"/>
          <c:h val="0.89184608565295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Dashboard!$D$2</c:f>
              <c:strCache>
                <c:ptCount val="1"/>
                <c:pt idx="0">
                  <c:v>Soma de Orçado</c:v>
                </c:pt>
              </c:strCache>
            </c:strRef>
          </c:tx>
          <c:spPr>
            <a:solidFill>
              <a:srgbClr val="00085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35672514619883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E8-445D-A3BA-254C88DD6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Dashboard!$C$3:$C$14</c:f>
              <c:strCache>
                <c:ptCount val="11"/>
                <c:pt idx="0">
                  <c:v>P&amp;D</c:v>
                </c:pt>
                <c:pt idx="1">
                  <c:v>Corporativa</c:v>
                </c:pt>
                <c:pt idx="2">
                  <c:v>Diretoria</c:v>
                </c:pt>
                <c:pt idx="3">
                  <c:v>Dpto. Vendas</c:v>
                </c:pt>
                <c:pt idx="4">
                  <c:v>Expedição</c:v>
                </c:pt>
                <c:pt idx="5">
                  <c:v>Financeiras</c:v>
                </c:pt>
                <c:pt idx="6">
                  <c:v>Gerais Mkt</c:v>
                </c:pt>
                <c:pt idx="7">
                  <c:v>Gerais Vendas</c:v>
                </c:pt>
                <c:pt idx="8">
                  <c:v>Operacionais</c:v>
                </c:pt>
                <c:pt idx="9">
                  <c:v>RH</c:v>
                </c:pt>
                <c:pt idx="10">
                  <c:v>Serviços terceiros</c:v>
                </c:pt>
              </c:strCache>
            </c:strRef>
          </c:cat>
          <c:val>
            <c:numRef>
              <c:f>Dashboard!$D$3:$D$14</c:f>
              <c:numCache>
                <c:formatCode>\ #,##0</c:formatCode>
                <c:ptCount val="11"/>
                <c:pt idx="0">
                  <c:v>5840.26</c:v>
                </c:pt>
                <c:pt idx="1">
                  <c:v>3781.16</c:v>
                </c:pt>
                <c:pt idx="2">
                  <c:v>8084.5</c:v>
                </c:pt>
                <c:pt idx="3">
                  <c:v>5341.21</c:v>
                </c:pt>
                <c:pt idx="4">
                  <c:v>3507.5</c:v>
                </c:pt>
                <c:pt idx="5">
                  <c:v>8074.22</c:v>
                </c:pt>
                <c:pt idx="6">
                  <c:v>9266.58</c:v>
                </c:pt>
                <c:pt idx="7">
                  <c:v>9393.15</c:v>
                </c:pt>
                <c:pt idx="8">
                  <c:v>4868.71</c:v>
                </c:pt>
                <c:pt idx="9">
                  <c:v>7471.55</c:v>
                </c:pt>
                <c:pt idx="10">
                  <c:v>4240.37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45D-A3BA-254C88DD6853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Soma de Realizado</c:v>
                </c:pt>
              </c:strCache>
            </c:strRef>
          </c:tx>
          <c:spPr>
            <a:solidFill>
              <a:srgbClr val="005E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Dashboard!$C$3:$C$14</c:f>
              <c:strCache>
                <c:ptCount val="11"/>
                <c:pt idx="0">
                  <c:v>P&amp;D</c:v>
                </c:pt>
                <c:pt idx="1">
                  <c:v>Corporativa</c:v>
                </c:pt>
                <c:pt idx="2">
                  <c:v>Diretoria</c:v>
                </c:pt>
                <c:pt idx="3">
                  <c:v>Dpto. Vendas</c:v>
                </c:pt>
                <c:pt idx="4">
                  <c:v>Expedição</c:v>
                </c:pt>
                <c:pt idx="5">
                  <c:v>Financeiras</c:v>
                </c:pt>
                <c:pt idx="6">
                  <c:v>Gerais Mkt</c:v>
                </c:pt>
                <c:pt idx="7">
                  <c:v>Gerais Vendas</c:v>
                </c:pt>
                <c:pt idx="8">
                  <c:v>Operacionais</c:v>
                </c:pt>
                <c:pt idx="9">
                  <c:v>RH</c:v>
                </c:pt>
                <c:pt idx="10">
                  <c:v>Serviços terceiros</c:v>
                </c:pt>
              </c:strCache>
            </c:strRef>
          </c:cat>
          <c:val>
            <c:numRef>
              <c:f>Dashboard!$E$3:$E$14</c:f>
              <c:numCache>
                <c:formatCode>\ #,##0</c:formatCode>
                <c:ptCount val="11"/>
                <c:pt idx="0">
                  <c:v>4020.31</c:v>
                </c:pt>
                <c:pt idx="1">
                  <c:v>5834.77</c:v>
                </c:pt>
                <c:pt idx="2">
                  <c:v>6685.36</c:v>
                </c:pt>
                <c:pt idx="3">
                  <c:v>9170.2800000000007</c:v>
                </c:pt>
                <c:pt idx="4">
                  <c:v>9415.83</c:v>
                </c:pt>
                <c:pt idx="5">
                  <c:v>4943.7700000000004</c:v>
                </c:pt>
                <c:pt idx="6">
                  <c:v>6742.28</c:v>
                </c:pt>
                <c:pt idx="7">
                  <c:v>9354.76</c:v>
                </c:pt>
                <c:pt idx="8">
                  <c:v>8653.44</c:v>
                </c:pt>
                <c:pt idx="9">
                  <c:v>9475.93</c:v>
                </c:pt>
                <c:pt idx="10">
                  <c:v>9702.44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8-445D-A3BA-254C88DD6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7958976"/>
        <c:axId val="807959456"/>
      </c:barChart>
      <c:catAx>
        <c:axId val="8079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959456"/>
        <c:crosses val="autoZero"/>
        <c:auto val="1"/>
        <c:lblAlgn val="ctr"/>
        <c:lblOffset val="100"/>
        <c:noMultiLvlLbl val="0"/>
      </c:catAx>
      <c:valAx>
        <c:axId val="807959456"/>
        <c:scaling>
          <c:orientation val="minMax"/>
        </c:scaling>
        <c:delete val="1"/>
        <c:axPos val="l"/>
        <c:numFmt formatCode="\ #,##0" sourceLinked="1"/>
        <c:majorTickMark val="none"/>
        <c:minorTickMark val="none"/>
        <c:tickLblPos val="nextTo"/>
        <c:crossAx val="8079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  aula 30072024.xlsx]Dashboard!Analise_Orcado _Real</c:name>
    <c:fmtId val="1"/>
  </c:pivotSource>
  <c:chart>
    <c:autoTitleDeleted val="1"/>
    <c:pivotFmts>
      <c:pivotFmt>
        <c:idx val="0"/>
        <c:spPr>
          <a:solidFill>
            <a:srgbClr val="00315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dLbl>
          <c:idx val="0"/>
          <c:layout>
            <c:manualLayout>
              <c:x val="-2.3858214042263126E-2"/>
              <c:y val="-0.398230088495575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153"/>
          </a:solidFill>
          <a:ln>
            <a:noFill/>
          </a:ln>
          <a:effectLst/>
        </c:spPr>
        <c:dLbl>
          <c:idx val="0"/>
          <c:layout>
            <c:manualLayout>
              <c:x val="0.10565780504430811"/>
              <c:y val="-0.309734513274336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08675173464951"/>
          <c:y val="0.25181509001515656"/>
          <c:w val="0.44444747079571029"/>
          <c:h val="0.74648395623082331"/>
        </c:manualLayout>
      </c:layout>
      <c:doughnutChart>
        <c:varyColors val="1"/>
        <c:ser>
          <c:idx val="0"/>
          <c:order val="0"/>
          <c:tx>
            <c:strRef>
              <c:f>Dashboard!$H$2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153"/>
            </a:solidFill>
          </c:spPr>
          <c:dPt>
            <c:idx val="0"/>
            <c:bubble3D val="0"/>
            <c:spPr>
              <a:solidFill>
                <a:srgbClr val="00315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F-43E6-8B9A-7761854A9B3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1F-43E6-8B9A-7761854A9B3D}"/>
              </c:ext>
            </c:extLst>
          </c:dPt>
          <c:dLbls>
            <c:dLbl>
              <c:idx val="0"/>
              <c:layout>
                <c:manualLayout>
                  <c:x val="0.10565780504430811"/>
                  <c:y val="-0.309734513274336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1F-43E6-8B9A-7761854A9B3D}"/>
                </c:ext>
              </c:extLst>
            </c:dLbl>
            <c:dLbl>
              <c:idx val="1"/>
              <c:layout>
                <c:manualLayout>
                  <c:x val="-2.3858214042263126E-2"/>
                  <c:y val="-0.39823008849557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1F-43E6-8B9A-7761854A9B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Dashboard!$G$3:$G$4</c:f>
              <c:strCache>
                <c:ptCount val="2"/>
                <c:pt idx="0">
                  <c:v>Soma de Orçado</c:v>
                </c:pt>
                <c:pt idx="1">
                  <c:v>Soma de Realizado</c:v>
                </c:pt>
              </c:strCache>
            </c:strRef>
          </c:cat>
          <c:val>
            <c:numRef>
              <c:f>Dashboard!$H$3:$H$4</c:f>
              <c:numCache>
                <c:formatCode>\ #,##0</c:formatCode>
                <c:ptCount val="2"/>
                <c:pt idx="0">
                  <c:v>3781.16</c:v>
                </c:pt>
                <c:pt idx="1">
                  <c:v>5834.77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F-43E6-8B9A-7761854A9B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[Orcamento  aula 30072024.xlsx]Dashboard!Analise-Mensal</c:name>
    <c:fmtId val="3"/>
  </c:pivotSource>
  <c:chart>
    <c:autoTitleDeleted val="0"/>
    <c:pivotFmts>
      <c:pivotFmt>
        <c:idx val="0"/>
        <c:spPr>
          <a:solidFill>
            <a:srgbClr val="005E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826180625726869E-2"/>
          <c:y val="0.18222743708760542"/>
          <c:w val="0.85945972855088026"/>
          <c:h val="0.72327834020747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Dashboard!$L$2</c:f>
              <c:strCache>
                <c:ptCount val="1"/>
                <c:pt idx="0">
                  <c:v>Soma de Orçado</c:v>
                </c:pt>
              </c:strCache>
            </c:strRef>
          </c:tx>
          <c:spPr>
            <a:solidFill>
              <a:srgbClr val="005E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Dashboard!$K$3:$K$15</c:f>
              <c:strCache>
                <c:ptCount val="1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</c:strCache>
            </c:strRef>
          </c:cat>
          <c:val>
            <c:numRef>
              <c:f>Dashboard!$L$3:$L$15</c:f>
              <c:numCache>
                <c:formatCode>\ #,##0</c:formatCode>
                <c:ptCount val="12"/>
                <c:pt idx="0">
                  <c:v>5229.91</c:v>
                </c:pt>
                <c:pt idx="1">
                  <c:v>5242.7700000000004</c:v>
                </c:pt>
                <c:pt idx="2">
                  <c:v>9103.1200000000008</c:v>
                </c:pt>
                <c:pt idx="3">
                  <c:v>4855.3100000000004</c:v>
                </c:pt>
                <c:pt idx="4">
                  <c:v>3781.16</c:v>
                </c:pt>
                <c:pt idx="5">
                  <c:v>7088.97</c:v>
                </c:pt>
                <c:pt idx="6">
                  <c:v>6421.15</c:v>
                </c:pt>
                <c:pt idx="7">
                  <c:v>2914.74</c:v>
                </c:pt>
                <c:pt idx="8">
                  <c:v>6596.62</c:v>
                </c:pt>
                <c:pt idx="9">
                  <c:v>9259.4</c:v>
                </c:pt>
                <c:pt idx="10">
                  <c:v>9097.39</c:v>
                </c:pt>
                <c:pt idx="11">
                  <c:v>6579.12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1-4623-B983-5EB9701AFB82}"/>
            </c:ext>
          </c:extLst>
        </c:ser>
        <c:ser>
          <c:idx val="1"/>
          <c:order val="1"/>
          <c:tx>
            <c:strRef>
              <c:f>Dashboard!$M$2</c:f>
              <c:strCache>
                <c:ptCount val="1"/>
                <c:pt idx="0">
                  <c:v>Soma de Realizado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Dashboard!$K$3:$K$15</c:f>
              <c:strCache>
                <c:ptCount val="1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</c:strCache>
            </c:strRef>
          </c:cat>
          <c:val>
            <c:numRef>
              <c:f>Dashboard!$M$3:$M$15</c:f>
              <c:numCache>
                <c:formatCode>\ #,##0</c:formatCode>
                <c:ptCount val="12"/>
                <c:pt idx="0">
                  <c:v>9581.4699999999993</c:v>
                </c:pt>
                <c:pt idx="1">
                  <c:v>8195.42</c:v>
                </c:pt>
                <c:pt idx="2">
                  <c:v>3458.82</c:v>
                </c:pt>
                <c:pt idx="3">
                  <c:v>1448.48</c:v>
                </c:pt>
                <c:pt idx="4">
                  <c:v>5834.77</c:v>
                </c:pt>
                <c:pt idx="5">
                  <c:v>4521.45</c:v>
                </c:pt>
                <c:pt idx="6">
                  <c:v>6111.28</c:v>
                </c:pt>
                <c:pt idx="7">
                  <c:v>5553.91</c:v>
                </c:pt>
                <c:pt idx="8">
                  <c:v>4747.3900000000003</c:v>
                </c:pt>
                <c:pt idx="9">
                  <c:v>8683.68</c:v>
                </c:pt>
                <c:pt idx="10">
                  <c:v>2553.04</c:v>
                </c:pt>
                <c:pt idx="11">
                  <c:v>1102.3699999999999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1-4623-B983-5EB9701AFB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346144"/>
        <c:axId val="876346624"/>
      </c:barChart>
      <c:catAx>
        <c:axId val="8763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346624"/>
        <c:crosses val="autoZero"/>
        <c:auto val="1"/>
        <c:lblAlgn val="ctr"/>
        <c:lblOffset val="100"/>
        <c:noMultiLvlLbl val="0"/>
      </c:catAx>
      <c:valAx>
        <c:axId val="876346624"/>
        <c:scaling>
          <c:orientation val="minMax"/>
        </c:scaling>
        <c:delete val="1"/>
        <c:axPos val="l"/>
        <c:numFmt formatCode="\ #,##0" sourceLinked="1"/>
        <c:majorTickMark val="none"/>
        <c:minorTickMark val="none"/>
        <c:tickLblPos val="nextTo"/>
        <c:crossAx val="8763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23</xdr:col>
      <xdr:colOff>137160</xdr:colOff>
      <xdr:row>39</xdr:row>
      <xdr:rowOff>53340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2B6684-BDA4-7259-EF25-709384DBE1F5}"/>
            </a:ext>
          </a:extLst>
        </xdr:cNvPr>
        <xdr:cNvSpPr/>
      </xdr:nvSpPr>
      <xdr:spPr>
        <a:xfrm>
          <a:off x="30480" y="0"/>
          <a:ext cx="20375880" cy="7185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15240</xdr:colOff>
      <xdr:row>15</xdr:row>
      <xdr:rowOff>106680</xdr:rowOff>
    </xdr:from>
    <xdr:to>
      <xdr:col>12</xdr:col>
      <xdr:colOff>68580</xdr:colOff>
      <xdr:row>37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20B26F-4B81-D1D4-DD42-CA24D800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1242060</xdr:colOff>
      <xdr:row>4</xdr:row>
      <xdr:rowOff>137160</xdr:rowOff>
    </xdr:from>
    <xdr:to>
      <xdr:col>9</xdr:col>
      <xdr:colOff>480060</xdr:colOff>
      <xdr:row>16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A5194D-BDF3-070F-78A8-3A3F9FE4D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13</xdr:row>
      <xdr:rowOff>129540</xdr:rowOff>
    </xdr:from>
    <xdr:to>
      <xdr:col>26</xdr:col>
      <xdr:colOff>586740</xdr:colOff>
      <xdr:row>39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A4E251-38BF-2555-391A-AF5C96FA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137160</xdr:rowOff>
    </xdr:from>
    <xdr:to>
      <xdr:col>1</xdr:col>
      <xdr:colOff>647700</xdr:colOff>
      <xdr:row>14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ome do Mês">
              <a:extLst>
                <a:ext uri="{FF2B5EF4-FFF2-40B4-BE49-F238E27FC236}">
                  <a16:creationId xmlns:a16="http://schemas.microsoft.com/office/drawing/2014/main" id="{FB018D6F-1387-71C1-18A2-CBA0B991D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144780</xdr:rowOff>
    </xdr:from>
    <xdr:to>
      <xdr:col>1</xdr:col>
      <xdr:colOff>647700</xdr:colOff>
      <xdr:row>31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nta">
              <a:extLst>
                <a:ext uri="{FF2B5EF4-FFF2-40B4-BE49-F238E27FC236}">
                  <a16:creationId xmlns:a16="http://schemas.microsoft.com/office/drawing/2014/main" id="{9CE40E9A-E8A0-D1DB-0786-A18D754F2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53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952500</xdr:colOff>
      <xdr:row>4</xdr:row>
      <xdr:rowOff>160020</xdr:rowOff>
    </xdr:from>
    <xdr:to>
      <xdr:col>8</xdr:col>
      <xdr:colOff>1165860</xdr:colOff>
      <xdr:row>5</xdr:row>
      <xdr:rowOff>160020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B537B1C-9884-AED8-CEF3-858F68558E8D}"/>
            </a:ext>
          </a:extLst>
        </xdr:cNvPr>
        <xdr:cNvSpPr txBox="1"/>
      </xdr:nvSpPr>
      <xdr:spPr>
        <a:xfrm>
          <a:off x="7680960" y="891540"/>
          <a:ext cx="206502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tx1"/>
              </a:solidFill>
            </a:rPr>
            <a:t>Analise  Orçado  vs  Real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0.30697</cdr:x>
      <cdr:y>0.06199</cdr:y>
    </cdr:from>
    <cdr:to>
      <cdr:x>0.50471</cdr:x>
      <cdr:y>0.10753</cdr:y>
    </cdr:to>
    <cdr:sp macro="" textlink="">
      <cdr:nvSpPr>
        <cdr:cNvPr id="2" name="CaixaDeTexto 7">
          <a:extLst xmlns:a="http://schemas.openxmlformats.org/drawingml/2006/main">
            <a:ext uri="{FF2B5EF4-FFF2-40B4-BE49-F238E27FC236}">
              <a16:creationId xmlns:a16="http://schemas.microsoft.com/office/drawing/2014/main" id="{1B537B1C-9884-AED8-CEF3-858F68558E8D}"/>
            </a:ext>
          </a:extLst>
        </cdr:cNvPr>
        <cdr:cNvSpPr txBox="1"/>
      </cdr:nvSpPr>
      <cdr:spPr>
        <a:xfrm xmlns:a="http://schemas.openxmlformats.org/drawingml/2006/main">
          <a:off x="3312160" y="248920"/>
          <a:ext cx="2133600" cy="182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ln>
                <a:noFill/>
              </a:ln>
              <a:solidFill>
                <a:schemeClr val="tx1"/>
              </a:solidFill>
            </a:rPr>
            <a:t>Analise Despesas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0.32137</cdr:x>
      <cdr:y>0</cdr:y>
    </cdr:from>
    <cdr:to>
      <cdr:x>0.62052</cdr:x>
      <cdr:y>0.05405</cdr:y>
    </cdr:to>
    <cdr:sp macro="" textlink="">
      <cdr:nvSpPr>
        <cdr:cNvPr id="2" name="CaixaDeTexto 7">
          <a:extLst xmlns:a="http://schemas.openxmlformats.org/drawingml/2006/main">
            <a:ext uri="{FF2B5EF4-FFF2-40B4-BE49-F238E27FC236}">
              <a16:creationId xmlns:a16="http://schemas.microsoft.com/office/drawing/2014/main" id="{1B537B1C-9884-AED8-CEF3-858F68558E8D}"/>
            </a:ext>
          </a:extLst>
        </cdr:cNvPr>
        <cdr:cNvSpPr txBox="1"/>
      </cdr:nvSpPr>
      <cdr:spPr>
        <a:xfrm xmlns:a="http://schemas.openxmlformats.org/drawingml/2006/main">
          <a:off x="2527235" y="0"/>
          <a:ext cx="2352431" cy="217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>
              <a:ln>
                <a:noFill/>
              </a:ln>
              <a:solidFill>
                <a:schemeClr val="tx1"/>
              </a:solidFill>
            </a:rPr>
            <a:t>Analise  Mensal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5503.321154398145" createdVersion="8" refreshedVersion="8" minRefreshableVersion="3" recordCount="132" xr:uid="{6C67FF4E-ECEA-4C2D-ABD7-CC7D17045742}">
  <cacheSource type="worksheet">
    <worksheetSource name="Orcamento"/>
  </cacheSource>
  <cacheFields count="9">
    <cacheField name="Conta" numFmtId="0">
      <sharedItems count="11">
        <s v="Corporativa"/>
        <s v="Diretoria"/>
        <s v="Dpto. Vendas"/>
        <s v="Expedição"/>
        <s v="Financeiras"/>
        <s v="Gerais Mkt"/>
        <s v="Gerais Vendas"/>
        <s v="Operacionais"/>
        <s v="P&amp;D"/>
        <s v="RH"/>
        <s v="Serviços terceiros"/>
      </sharedItems>
    </cacheField>
    <cacheField name="Datas" numFmtId="14">
      <sharedItems containsSemiMixedTypes="0" containsNonDate="0" containsDate="1" containsString="0" minDate="2021-01-01T00:00:00" maxDate="2021-12-02T00:00:00" count="1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8"/>
    </cacheField>
    <cacheField name="Orçado" numFmtId="0">
      <sharedItems containsSemiMixedTypes="0" containsString="0" containsNumber="1" minValue="1017.03" maxValue="9872.0300000000007"/>
    </cacheField>
    <cacheField name="Realizado" numFmtId="0">
      <sharedItems containsSemiMixedTypes="0" containsString="0" containsNumber="1" minValue="1044.8" maxValue="9910.4699999999993"/>
    </cacheField>
    <cacheField name="Ano" numFmtId="0">
      <sharedItems containsSemiMixedTypes="0" containsString="0" containsNumber="1" containsInteger="1" minValue="2021" maxValue="2021"/>
    </cacheField>
    <cacheField name="Mês" numFmtId="0">
      <sharedItems containsSemiMixedTypes="0" containsString="0" containsNumber="1" containsInteger="1" minValue="1" maxValue="12"/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Dias (Datas)" numFmtId="0" databaseField="0">
      <fieldGroup base="1">
        <rangePr groupBy="days" startDate="2021-01-01T00:00:00" endDate="2021-12-02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1"/>
        </groupItems>
      </fieldGroup>
    </cacheField>
    <cacheField name="Meses (Datas)" numFmtId="0" databaseField="0">
      <fieldGroup base="1">
        <rangePr groupBy="months" startDate="2021-01-01T00:00:00" endDate="2021-12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 pivotCacheId="19914166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n v="5229.91"/>
    <n v="9581.4699999999993"/>
    <n v="2021"/>
    <n v="1"/>
    <x v="0"/>
  </r>
  <r>
    <x v="0"/>
    <x v="1"/>
    <n v="5242.7700000000004"/>
    <n v="8195.42"/>
    <n v="2021"/>
    <n v="2"/>
    <x v="1"/>
  </r>
  <r>
    <x v="0"/>
    <x v="2"/>
    <n v="9103.1200000000008"/>
    <n v="3458.82"/>
    <n v="2021"/>
    <n v="3"/>
    <x v="2"/>
  </r>
  <r>
    <x v="0"/>
    <x v="3"/>
    <n v="4855.3100000000004"/>
    <n v="1448.48"/>
    <n v="2021"/>
    <n v="4"/>
    <x v="3"/>
  </r>
  <r>
    <x v="0"/>
    <x v="4"/>
    <n v="3781.16"/>
    <n v="5834.77"/>
    <n v="2021"/>
    <n v="5"/>
    <x v="4"/>
  </r>
  <r>
    <x v="0"/>
    <x v="5"/>
    <n v="7088.97"/>
    <n v="4521.45"/>
    <n v="2021"/>
    <n v="6"/>
    <x v="5"/>
  </r>
  <r>
    <x v="0"/>
    <x v="6"/>
    <n v="6421.15"/>
    <n v="6111.28"/>
    <n v="2021"/>
    <n v="7"/>
    <x v="6"/>
  </r>
  <r>
    <x v="0"/>
    <x v="7"/>
    <n v="2914.74"/>
    <n v="5553.91"/>
    <n v="2021"/>
    <n v="8"/>
    <x v="7"/>
  </r>
  <r>
    <x v="0"/>
    <x v="8"/>
    <n v="6596.62"/>
    <n v="4747.3900000000003"/>
    <n v="2021"/>
    <n v="9"/>
    <x v="8"/>
  </r>
  <r>
    <x v="0"/>
    <x v="9"/>
    <n v="9259.4"/>
    <n v="8683.68"/>
    <n v="2021"/>
    <n v="10"/>
    <x v="9"/>
  </r>
  <r>
    <x v="0"/>
    <x v="10"/>
    <n v="9097.39"/>
    <n v="2553.04"/>
    <n v="2021"/>
    <n v="11"/>
    <x v="10"/>
  </r>
  <r>
    <x v="0"/>
    <x v="11"/>
    <n v="6579.12"/>
    <n v="1102.3699999999999"/>
    <n v="2021"/>
    <n v="12"/>
    <x v="11"/>
  </r>
  <r>
    <x v="1"/>
    <x v="0"/>
    <n v="4666.55"/>
    <n v="3995.48"/>
    <n v="2021"/>
    <n v="1"/>
    <x v="0"/>
  </r>
  <r>
    <x v="1"/>
    <x v="1"/>
    <n v="9781.23"/>
    <n v="3499.33"/>
    <n v="2021"/>
    <n v="2"/>
    <x v="1"/>
  </r>
  <r>
    <x v="1"/>
    <x v="2"/>
    <n v="7465.26"/>
    <n v="4330.6499999999996"/>
    <n v="2021"/>
    <n v="3"/>
    <x v="2"/>
  </r>
  <r>
    <x v="1"/>
    <x v="3"/>
    <n v="5409.06"/>
    <n v="7312.34"/>
    <n v="2021"/>
    <n v="4"/>
    <x v="3"/>
  </r>
  <r>
    <x v="1"/>
    <x v="4"/>
    <n v="8084.5"/>
    <n v="6685.36"/>
    <n v="2021"/>
    <n v="5"/>
    <x v="4"/>
  </r>
  <r>
    <x v="1"/>
    <x v="5"/>
    <n v="3054.51"/>
    <n v="4732.91"/>
    <n v="2021"/>
    <n v="6"/>
    <x v="5"/>
  </r>
  <r>
    <x v="1"/>
    <x v="6"/>
    <n v="1396.39"/>
    <n v="6708.93"/>
    <n v="2021"/>
    <n v="7"/>
    <x v="6"/>
  </r>
  <r>
    <x v="1"/>
    <x v="7"/>
    <n v="3038.76"/>
    <n v="2862.28"/>
    <n v="2021"/>
    <n v="8"/>
    <x v="7"/>
  </r>
  <r>
    <x v="1"/>
    <x v="8"/>
    <n v="6800.64"/>
    <n v="9685.2000000000007"/>
    <n v="2021"/>
    <n v="9"/>
    <x v="8"/>
  </r>
  <r>
    <x v="1"/>
    <x v="9"/>
    <n v="6489.78"/>
    <n v="5437.96"/>
    <n v="2021"/>
    <n v="10"/>
    <x v="9"/>
  </r>
  <r>
    <x v="1"/>
    <x v="10"/>
    <n v="5641.33"/>
    <n v="8187.98"/>
    <n v="2021"/>
    <n v="11"/>
    <x v="10"/>
  </r>
  <r>
    <x v="1"/>
    <x v="11"/>
    <n v="1904.69"/>
    <n v="5458.56"/>
    <n v="2021"/>
    <n v="12"/>
    <x v="11"/>
  </r>
  <r>
    <x v="2"/>
    <x v="0"/>
    <n v="9740.5499999999993"/>
    <n v="5628.08"/>
    <n v="2021"/>
    <n v="1"/>
    <x v="0"/>
  </r>
  <r>
    <x v="2"/>
    <x v="1"/>
    <n v="1335.19"/>
    <n v="2785.7"/>
    <n v="2021"/>
    <n v="2"/>
    <x v="1"/>
  </r>
  <r>
    <x v="2"/>
    <x v="2"/>
    <n v="2560.35"/>
    <n v="1767.62"/>
    <n v="2021"/>
    <n v="3"/>
    <x v="2"/>
  </r>
  <r>
    <x v="2"/>
    <x v="3"/>
    <n v="9872.0300000000007"/>
    <n v="1904.2"/>
    <n v="2021"/>
    <n v="4"/>
    <x v="3"/>
  </r>
  <r>
    <x v="2"/>
    <x v="4"/>
    <n v="5341.21"/>
    <n v="9170.2800000000007"/>
    <n v="2021"/>
    <n v="5"/>
    <x v="4"/>
  </r>
  <r>
    <x v="2"/>
    <x v="5"/>
    <n v="2654.2"/>
    <n v="5649.43"/>
    <n v="2021"/>
    <n v="6"/>
    <x v="5"/>
  </r>
  <r>
    <x v="2"/>
    <x v="6"/>
    <n v="8277.9599999999991"/>
    <n v="8423.0400000000009"/>
    <n v="2021"/>
    <n v="7"/>
    <x v="6"/>
  </r>
  <r>
    <x v="2"/>
    <x v="7"/>
    <n v="8479.74"/>
    <n v="8932.8700000000008"/>
    <n v="2021"/>
    <n v="8"/>
    <x v="7"/>
  </r>
  <r>
    <x v="2"/>
    <x v="8"/>
    <n v="4878.7299999999996"/>
    <n v="4050.82"/>
    <n v="2021"/>
    <n v="9"/>
    <x v="8"/>
  </r>
  <r>
    <x v="2"/>
    <x v="9"/>
    <n v="1398.35"/>
    <n v="2080.58"/>
    <n v="2021"/>
    <n v="10"/>
    <x v="9"/>
  </r>
  <r>
    <x v="2"/>
    <x v="10"/>
    <n v="7757.38"/>
    <n v="9665.18"/>
    <n v="2021"/>
    <n v="11"/>
    <x v="10"/>
  </r>
  <r>
    <x v="2"/>
    <x v="11"/>
    <n v="3600.3"/>
    <n v="6789.44"/>
    <n v="2021"/>
    <n v="12"/>
    <x v="11"/>
  </r>
  <r>
    <x v="3"/>
    <x v="0"/>
    <n v="8622.64"/>
    <n v="1729.77"/>
    <n v="2021"/>
    <n v="1"/>
    <x v="0"/>
  </r>
  <r>
    <x v="3"/>
    <x v="1"/>
    <n v="2157.3000000000002"/>
    <n v="7363.07"/>
    <n v="2021"/>
    <n v="2"/>
    <x v="1"/>
  </r>
  <r>
    <x v="3"/>
    <x v="2"/>
    <n v="3882.59"/>
    <n v="1736.3"/>
    <n v="2021"/>
    <n v="3"/>
    <x v="2"/>
  </r>
  <r>
    <x v="3"/>
    <x v="3"/>
    <n v="1430"/>
    <n v="7789.61"/>
    <n v="2021"/>
    <n v="4"/>
    <x v="3"/>
  </r>
  <r>
    <x v="3"/>
    <x v="4"/>
    <n v="3507.5"/>
    <n v="9415.83"/>
    <n v="2021"/>
    <n v="5"/>
    <x v="4"/>
  </r>
  <r>
    <x v="3"/>
    <x v="5"/>
    <n v="5646.16"/>
    <n v="5599.37"/>
    <n v="2021"/>
    <n v="6"/>
    <x v="5"/>
  </r>
  <r>
    <x v="3"/>
    <x v="6"/>
    <n v="1046.3599999999999"/>
    <n v="7570.9"/>
    <n v="2021"/>
    <n v="7"/>
    <x v="6"/>
  </r>
  <r>
    <x v="3"/>
    <x v="7"/>
    <n v="8858.24"/>
    <n v="2853.92"/>
    <n v="2021"/>
    <n v="8"/>
    <x v="7"/>
  </r>
  <r>
    <x v="3"/>
    <x v="8"/>
    <n v="7825.12"/>
    <n v="7948.03"/>
    <n v="2021"/>
    <n v="9"/>
    <x v="8"/>
  </r>
  <r>
    <x v="3"/>
    <x v="9"/>
    <n v="1826.11"/>
    <n v="6094.66"/>
    <n v="2021"/>
    <n v="10"/>
    <x v="9"/>
  </r>
  <r>
    <x v="3"/>
    <x v="10"/>
    <n v="1053.19"/>
    <n v="6419.67"/>
    <n v="2021"/>
    <n v="11"/>
    <x v="10"/>
  </r>
  <r>
    <x v="3"/>
    <x v="11"/>
    <n v="3516.72"/>
    <n v="5975.5"/>
    <n v="2021"/>
    <n v="12"/>
    <x v="11"/>
  </r>
  <r>
    <x v="4"/>
    <x v="0"/>
    <n v="6023.61"/>
    <n v="5533.41"/>
    <n v="2021"/>
    <n v="1"/>
    <x v="0"/>
  </r>
  <r>
    <x v="4"/>
    <x v="1"/>
    <n v="3529.34"/>
    <n v="4671.8900000000003"/>
    <n v="2021"/>
    <n v="2"/>
    <x v="1"/>
  </r>
  <r>
    <x v="4"/>
    <x v="2"/>
    <n v="7217.85"/>
    <n v="8187.3"/>
    <n v="2021"/>
    <n v="3"/>
    <x v="2"/>
  </r>
  <r>
    <x v="4"/>
    <x v="3"/>
    <n v="4715.4799999999996"/>
    <n v="6379.78"/>
    <n v="2021"/>
    <n v="4"/>
    <x v="3"/>
  </r>
  <r>
    <x v="4"/>
    <x v="4"/>
    <n v="8074.22"/>
    <n v="4943.7700000000004"/>
    <n v="2021"/>
    <n v="5"/>
    <x v="4"/>
  </r>
  <r>
    <x v="4"/>
    <x v="5"/>
    <n v="8746.36"/>
    <n v="2298.5500000000002"/>
    <n v="2021"/>
    <n v="6"/>
    <x v="5"/>
  </r>
  <r>
    <x v="4"/>
    <x v="6"/>
    <n v="1338.02"/>
    <n v="5567.99"/>
    <n v="2021"/>
    <n v="7"/>
    <x v="6"/>
  </r>
  <r>
    <x v="4"/>
    <x v="7"/>
    <n v="9395.14"/>
    <n v="3828.59"/>
    <n v="2021"/>
    <n v="8"/>
    <x v="7"/>
  </r>
  <r>
    <x v="4"/>
    <x v="8"/>
    <n v="4061.8"/>
    <n v="7856.78"/>
    <n v="2021"/>
    <n v="9"/>
    <x v="8"/>
  </r>
  <r>
    <x v="4"/>
    <x v="9"/>
    <n v="7300.58"/>
    <n v="4521.96"/>
    <n v="2021"/>
    <n v="10"/>
    <x v="9"/>
  </r>
  <r>
    <x v="4"/>
    <x v="10"/>
    <n v="7760.11"/>
    <n v="6514.72"/>
    <n v="2021"/>
    <n v="11"/>
    <x v="10"/>
  </r>
  <r>
    <x v="4"/>
    <x v="11"/>
    <n v="3095.3"/>
    <n v="6997.47"/>
    <n v="2021"/>
    <n v="12"/>
    <x v="11"/>
  </r>
  <r>
    <x v="5"/>
    <x v="0"/>
    <n v="7687.94"/>
    <n v="1903.47"/>
    <n v="2021"/>
    <n v="1"/>
    <x v="0"/>
  </r>
  <r>
    <x v="5"/>
    <x v="1"/>
    <n v="7817.98"/>
    <n v="5721.04"/>
    <n v="2021"/>
    <n v="2"/>
    <x v="1"/>
  </r>
  <r>
    <x v="5"/>
    <x v="2"/>
    <n v="2359.0100000000002"/>
    <n v="1347.97"/>
    <n v="2021"/>
    <n v="3"/>
    <x v="2"/>
  </r>
  <r>
    <x v="5"/>
    <x v="3"/>
    <n v="9437.83"/>
    <n v="3402.51"/>
    <n v="2021"/>
    <n v="4"/>
    <x v="3"/>
  </r>
  <r>
    <x v="5"/>
    <x v="4"/>
    <n v="9266.58"/>
    <n v="6742.28"/>
    <n v="2021"/>
    <n v="5"/>
    <x v="4"/>
  </r>
  <r>
    <x v="5"/>
    <x v="5"/>
    <n v="3186.51"/>
    <n v="3100.34"/>
    <n v="2021"/>
    <n v="6"/>
    <x v="5"/>
  </r>
  <r>
    <x v="5"/>
    <x v="6"/>
    <n v="8128.31"/>
    <n v="4754.8500000000004"/>
    <n v="2021"/>
    <n v="7"/>
    <x v="6"/>
  </r>
  <r>
    <x v="5"/>
    <x v="7"/>
    <n v="2922.66"/>
    <n v="1551.16"/>
    <n v="2021"/>
    <n v="8"/>
    <x v="7"/>
  </r>
  <r>
    <x v="5"/>
    <x v="8"/>
    <n v="6733.77"/>
    <n v="7018.5"/>
    <n v="2021"/>
    <n v="9"/>
    <x v="8"/>
  </r>
  <r>
    <x v="5"/>
    <x v="9"/>
    <n v="5467.84"/>
    <n v="2065.46"/>
    <n v="2021"/>
    <n v="10"/>
    <x v="9"/>
  </r>
  <r>
    <x v="5"/>
    <x v="10"/>
    <n v="3905.06"/>
    <n v="1127.8800000000001"/>
    <n v="2021"/>
    <n v="11"/>
    <x v="10"/>
  </r>
  <r>
    <x v="5"/>
    <x v="11"/>
    <n v="4982.3100000000004"/>
    <n v="1811.93"/>
    <n v="2021"/>
    <n v="12"/>
    <x v="11"/>
  </r>
  <r>
    <x v="6"/>
    <x v="0"/>
    <n v="4206.17"/>
    <n v="6272.66"/>
    <n v="2021"/>
    <n v="1"/>
    <x v="0"/>
  </r>
  <r>
    <x v="6"/>
    <x v="1"/>
    <n v="6993.43"/>
    <n v="9428"/>
    <n v="2021"/>
    <n v="2"/>
    <x v="1"/>
  </r>
  <r>
    <x v="6"/>
    <x v="2"/>
    <n v="1234.8599999999999"/>
    <n v="3259.35"/>
    <n v="2021"/>
    <n v="3"/>
    <x v="2"/>
  </r>
  <r>
    <x v="6"/>
    <x v="3"/>
    <n v="6193.79"/>
    <n v="7536.32"/>
    <n v="2021"/>
    <n v="4"/>
    <x v="3"/>
  </r>
  <r>
    <x v="6"/>
    <x v="4"/>
    <n v="9393.15"/>
    <n v="9354.76"/>
    <n v="2021"/>
    <n v="5"/>
    <x v="4"/>
  </r>
  <r>
    <x v="6"/>
    <x v="5"/>
    <n v="1955.09"/>
    <n v="4253.34"/>
    <n v="2021"/>
    <n v="6"/>
    <x v="5"/>
  </r>
  <r>
    <x v="6"/>
    <x v="6"/>
    <n v="9512.0400000000009"/>
    <n v="9226.83"/>
    <n v="2021"/>
    <n v="7"/>
    <x v="6"/>
  </r>
  <r>
    <x v="6"/>
    <x v="7"/>
    <n v="8503.24"/>
    <n v="9406.94"/>
    <n v="2021"/>
    <n v="8"/>
    <x v="7"/>
  </r>
  <r>
    <x v="6"/>
    <x v="8"/>
    <n v="1168.6400000000001"/>
    <n v="8527.42"/>
    <n v="2021"/>
    <n v="9"/>
    <x v="8"/>
  </r>
  <r>
    <x v="6"/>
    <x v="9"/>
    <n v="3899.54"/>
    <n v="3309.48"/>
    <n v="2021"/>
    <n v="10"/>
    <x v="9"/>
  </r>
  <r>
    <x v="6"/>
    <x v="10"/>
    <n v="8973.11"/>
    <n v="8020.72"/>
    <n v="2021"/>
    <n v="11"/>
    <x v="10"/>
  </r>
  <r>
    <x v="6"/>
    <x v="11"/>
    <n v="2878.01"/>
    <n v="2839.96"/>
    <n v="2021"/>
    <n v="12"/>
    <x v="11"/>
  </r>
  <r>
    <x v="7"/>
    <x v="0"/>
    <n v="3122.01"/>
    <n v="2951.22"/>
    <n v="2021"/>
    <n v="1"/>
    <x v="0"/>
  </r>
  <r>
    <x v="7"/>
    <x v="1"/>
    <n v="2510.9"/>
    <n v="4677.83"/>
    <n v="2021"/>
    <n v="2"/>
    <x v="1"/>
  </r>
  <r>
    <x v="7"/>
    <x v="2"/>
    <n v="1965.37"/>
    <n v="4345.3500000000004"/>
    <n v="2021"/>
    <n v="3"/>
    <x v="2"/>
  </r>
  <r>
    <x v="7"/>
    <x v="3"/>
    <n v="9785.2099999999991"/>
    <n v="7182.38"/>
    <n v="2021"/>
    <n v="4"/>
    <x v="3"/>
  </r>
  <r>
    <x v="7"/>
    <x v="4"/>
    <n v="4868.71"/>
    <n v="8653.44"/>
    <n v="2021"/>
    <n v="5"/>
    <x v="4"/>
  </r>
  <r>
    <x v="7"/>
    <x v="5"/>
    <n v="4523.3999999999996"/>
    <n v="3153.44"/>
    <n v="2021"/>
    <n v="6"/>
    <x v="5"/>
  </r>
  <r>
    <x v="7"/>
    <x v="6"/>
    <n v="4234.2"/>
    <n v="7811.26"/>
    <n v="2021"/>
    <n v="7"/>
    <x v="6"/>
  </r>
  <r>
    <x v="7"/>
    <x v="7"/>
    <n v="8623.49"/>
    <n v="9615.43"/>
    <n v="2021"/>
    <n v="8"/>
    <x v="7"/>
  </r>
  <r>
    <x v="7"/>
    <x v="8"/>
    <n v="8209.3700000000008"/>
    <n v="3745.3"/>
    <n v="2021"/>
    <n v="9"/>
    <x v="8"/>
  </r>
  <r>
    <x v="7"/>
    <x v="9"/>
    <n v="8137.9"/>
    <n v="2998.48"/>
    <n v="2021"/>
    <n v="10"/>
    <x v="9"/>
  </r>
  <r>
    <x v="7"/>
    <x v="10"/>
    <n v="5561.24"/>
    <n v="8394.73"/>
    <n v="2021"/>
    <n v="11"/>
    <x v="10"/>
  </r>
  <r>
    <x v="7"/>
    <x v="11"/>
    <n v="2665.81"/>
    <n v="1513.81"/>
    <n v="2021"/>
    <n v="12"/>
    <x v="11"/>
  </r>
  <r>
    <x v="8"/>
    <x v="0"/>
    <n v="3537.94"/>
    <n v="9910.4699999999993"/>
    <n v="2021"/>
    <n v="1"/>
    <x v="0"/>
  </r>
  <r>
    <x v="8"/>
    <x v="1"/>
    <n v="8071.14"/>
    <n v="7748.67"/>
    <n v="2021"/>
    <n v="2"/>
    <x v="1"/>
  </r>
  <r>
    <x v="8"/>
    <x v="2"/>
    <n v="5257.58"/>
    <n v="9509.0400000000009"/>
    <n v="2021"/>
    <n v="3"/>
    <x v="2"/>
  </r>
  <r>
    <x v="8"/>
    <x v="3"/>
    <n v="4924.2299999999996"/>
    <n v="8999.7999999999993"/>
    <n v="2021"/>
    <n v="4"/>
    <x v="3"/>
  </r>
  <r>
    <x v="8"/>
    <x v="4"/>
    <n v="5840.26"/>
    <n v="4020.31"/>
    <n v="2021"/>
    <n v="5"/>
    <x v="4"/>
  </r>
  <r>
    <x v="8"/>
    <x v="5"/>
    <n v="9118.56"/>
    <n v="3419.95"/>
    <n v="2021"/>
    <n v="6"/>
    <x v="5"/>
  </r>
  <r>
    <x v="8"/>
    <x v="6"/>
    <n v="8087.06"/>
    <n v="8291.23"/>
    <n v="2021"/>
    <n v="7"/>
    <x v="6"/>
  </r>
  <r>
    <x v="8"/>
    <x v="7"/>
    <n v="8992.26"/>
    <n v="3031.29"/>
    <n v="2021"/>
    <n v="8"/>
    <x v="7"/>
  </r>
  <r>
    <x v="8"/>
    <x v="8"/>
    <n v="3864.45"/>
    <n v="7117.95"/>
    <n v="2021"/>
    <n v="9"/>
    <x v="8"/>
  </r>
  <r>
    <x v="8"/>
    <x v="9"/>
    <n v="8570.09"/>
    <n v="2741.99"/>
    <n v="2021"/>
    <n v="10"/>
    <x v="9"/>
  </r>
  <r>
    <x v="8"/>
    <x v="10"/>
    <n v="2402.35"/>
    <n v="8856.7800000000007"/>
    <n v="2021"/>
    <n v="11"/>
    <x v="10"/>
  </r>
  <r>
    <x v="8"/>
    <x v="11"/>
    <n v="2174.75"/>
    <n v="4572.3999999999996"/>
    <n v="2021"/>
    <n v="12"/>
    <x v="11"/>
  </r>
  <r>
    <x v="9"/>
    <x v="0"/>
    <n v="8013.65"/>
    <n v="5726.01"/>
    <n v="2021"/>
    <n v="1"/>
    <x v="0"/>
  </r>
  <r>
    <x v="9"/>
    <x v="1"/>
    <n v="4711.66"/>
    <n v="6521.5"/>
    <n v="2021"/>
    <n v="2"/>
    <x v="1"/>
  </r>
  <r>
    <x v="9"/>
    <x v="2"/>
    <n v="5455.05"/>
    <n v="3183.88"/>
    <n v="2021"/>
    <n v="3"/>
    <x v="2"/>
  </r>
  <r>
    <x v="9"/>
    <x v="3"/>
    <n v="8057.7"/>
    <n v="4302.76"/>
    <n v="2021"/>
    <n v="4"/>
    <x v="3"/>
  </r>
  <r>
    <x v="9"/>
    <x v="4"/>
    <n v="7471.55"/>
    <n v="9475.93"/>
    <n v="2021"/>
    <n v="5"/>
    <x v="4"/>
  </r>
  <r>
    <x v="9"/>
    <x v="5"/>
    <n v="9637.49"/>
    <n v="5082.59"/>
    <n v="2021"/>
    <n v="6"/>
    <x v="5"/>
  </r>
  <r>
    <x v="9"/>
    <x v="6"/>
    <n v="8966.64"/>
    <n v="4894.88"/>
    <n v="2021"/>
    <n v="7"/>
    <x v="6"/>
  </r>
  <r>
    <x v="9"/>
    <x v="7"/>
    <n v="8134.97"/>
    <n v="4539.66"/>
    <n v="2021"/>
    <n v="8"/>
    <x v="7"/>
  </r>
  <r>
    <x v="9"/>
    <x v="8"/>
    <n v="3015.05"/>
    <n v="1214.1199999999999"/>
    <n v="2021"/>
    <n v="9"/>
    <x v="8"/>
  </r>
  <r>
    <x v="9"/>
    <x v="9"/>
    <n v="1017.03"/>
    <n v="9533.61"/>
    <n v="2021"/>
    <n v="10"/>
    <x v="9"/>
  </r>
  <r>
    <x v="9"/>
    <x v="10"/>
    <n v="8536.61"/>
    <n v="3798.5"/>
    <n v="2021"/>
    <n v="11"/>
    <x v="10"/>
  </r>
  <r>
    <x v="9"/>
    <x v="11"/>
    <n v="4873.1099999999997"/>
    <n v="1044.8"/>
    <n v="2021"/>
    <n v="12"/>
    <x v="11"/>
  </r>
  <r>
    <x v="10"/>
    <x v="0"/>
    <n v="3417.18"/>
    <n v="6758.92"/>
    <n v="2021"/>
    <n v="1"/>
    <x v="0"/>
  </r>
  <r>
    <x v="10"/>
    <x v="1"/>
    <n v="4710.3900000000003"/>
    <n v="2938.4"/>
    <n v="2021"/>
    <n v="2"/>
    <x v="1"/>
  </r>
  <r>
    <x v="10"/>
    <x v="2"/>
    <n v="2751.89"/>
    <n v="9238.1"/>
    <n v="2021"/>
    <n v="3"/>
    <x v="2"/>
  </r>
  <r>
    <x v="10"/>
    <x v="3"/>
    <n v="2897.66"/>
    <n v="7127.74"/>
    <n v="2021"/>
    <n v="4"/>
    <x v="3"/>
  </r>
  <r>
    <x v="10"/>
    <x v="4"/>
    <n v="4240.37"/>
    <n v="9702.44"/>
    <n v="2021"/>
    <n v="5"/>
    <x v="4"/>
  </r>
  <r>
    <x v="10"/>
    <x v="5"/>
    <n v="5180.0200000000004"/>
    <n v="6640.39"/>
    <n v="2021"/>
    <n v="6"/>
    <x v="5"/>
  </r>
  <r>
    <x v="10"/>
    <x v="6"/>
    <n v="9542.7800000000007"/>
    <n v="2820.76"/>
    <n v="2021"/>
    <n v="7"/>
    <x v="6"/>
  </r>
  <r>
    <x v="10"/>
    <x v="7"/>
    <n v="6962.22"/>
    <n v="9046.51"/>
    <n v="2021"/>
    <n v="8"/>
    <x v="7"/>
  </r>
  <r>
    <x v="10"/>
    <x v="8"/>
    <n v="2443.2600000000002"/>
    <n v="1212.19"/>
    <n v="2021"/>
    <n v="9"/>
    <x v="8"/>
  </r>
  <r>
    <x v="10"/>
    <x v="9"/>
    <n v="9845.2000000000007"/>
    <n v="5208.79"/>
    <n v="2021"/>
    <n v="10"/>
    <x v="9"/>
  </r>
  <r>
    <x v="10"/>
    <x v="10"/>
    <n v="1456.08"/>
    <n v="2432.06"/>
    <n v="2021"/>
    <n v="11"/>
    <x v="10"/>
  </r>
  <r>
    <x v="10"/>
    <x v="11"/>
    <n v="9307.26"/>
    <n v="1076.8499999999999"/>
    <n v="2021"/>
    <n v="1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FCA01-AF90-4373-9E73-212CCEC10367}" name="Analise-Mens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Conta">
  <location ref="K2:M15" firstHeaderRow="0" firstDataRow="1" firstDataCol="1"/>
  <pivotFields count="9">
    <pivotField showAll="0">
      <items count="12">
        <item h="1" x="8"/>
        <item x="0"/>
        <item h="1" x="1"/>
        <item h="1" x="2"/>
        <item h="1" x="3"/>
        <item h="1" x="4"/>
        <item h="1" x="5"/>
        <item h="1" x="6"/>
        <item h="1" x="7"/>
        <item h="1" x="9"/>
        <item h="1" x="10"/>
        <item t="default"/>
      </items>
    </pivotField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rçado" fld="2" baseField="0" baseItem="0"/>
    <dataField name="Soma de Realizado" fld="3" baseField="0" baseItem="0"/>
  </dataFields>
  <formats count="9">
    <format dxfId="11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grandRow="1" axis="axisRow" fieldPosition="0"/>
    </format>
    <format dxfId="6">
      <pivotArea dataOnly="0" grandRow="1" axis="axisRow" fieldPosition="0"/>
    </format>
    <format dxfId="2">
      <pivotArea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7404C-BB6B-444B-982B-3BFA09C7D217}" name="Analise_Orcado _Real" cacheId="6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Conta">
  <location ref="G2:H4" firstHeaderRow="1" firstDataRow="1" firstDataCol="1"/>
  <pivotFields count="9">
    <pivotField showAll="0">
      <items count="12">
        <item h="1" x="8"/>
        <item x="0"/>
        <item h="1" x="1"/>
        <item h="1" x="2"/>
        <item h="1" x="3"/>
        <item h="1" x="4"/>
        <item h="1" x="5"/>
        <item h="1" x="6"/>
        <item h="1" x="7"/>
        <item h="1" x="9"/>
        <item h="1" x="10"/>
        <item t="default"/>
      </items>
    </pivotField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>
      <items count="13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2">
    <i>
      <x/>
    </i>
    <i i="1">
      <x v="1"/>
    </i>
  </rowItems>
  <colItems count="1">
    <i/>
  </colItems>
  <dataFields count="2">
    <dataField name="Soma de Orçado" fld="2" baseField="0" baseItem="0"/>
    <dataField name="Soma de Realizado" fld="3" baseField="0" baseItem="0"/>
  </dataFields>
  <formats count="5">
    <format dxfId="15">
      <pivotArea field="-2" type="button" dataOnly="0" labelOnly="1" outline="0" axis="axisRow" fieldPosition="0"/>
    </format>
    <format dxfId="14">
      <pivotArea dataOnly="0" labelOnly="1" grandCol="1" outline="0" axis="axisCol" fieldPosition="0"/>
    </format>
    <format dxfId="13">
      <pivotArea field="-2" type="button" dataOnly="0" labelOnly="1" outline="0" axis="axisRow" fieldPosition="0"/>
    </format>
    <format dxfId="12">
      <pivotArea dataOnly="0" labelOnly="1" grandCol="1" outline="0" axis="axisCol" fieldPosition="0"/>
    </format>
    <format dxfId="3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06D4-C716-4E57-9752-B98118316C96}" name="Analise_Conta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Conta">
  <location ref="C2:E14" firstHeaderRow="0" firstDataRow="1" firstDataCol="1"/>
  <pivotFields count="9">
    <pivotField axis="axisRow" showAll="0">
      <items count="12"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>
      <items count="13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rçado" fld="2" baseField="0" baseItem="0"/>
    <dataField name="Soma de Realizado" fld="3" baseField="0" baseItem="0"/>
  </dataFields>
  <formats count="7"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0" dataOnly="0" grandRow="1" axis="axisRow" fieldPosition="0">
        <references count="1">
          <reference field="0" count="1">
            <x v="10"/>
          </reference>
        </references>
      </pivotArea>
    </format>
    <format dxfId="16">
      <pivotArea field="0" dataOnly="0" grandRow="1" axis="axisRow" fieldPosition="0">
        <references count="1">
          <reference field="0" count="1">
            <x v="10"/>
          </reference>
        </references>
      </pivotArea>
    </format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A49DF7-7243-42F9-95CA-B8B080AADF35}" autoFormatId="16" applyNumberFormats="0" applyBorderFormats="0" applyFontFormats="0" applyPatternFormats="0" applyAlignmentFormats="0" applyWidthHeightFormats="0">
  <queryTableRefresh nextId="8">
    <queryTableFields count="7">
      <queryTableField id="1" name="Conta" tableColumnId="8"/>
      <queryTableField id="2" name="Datas" tableColumnId="2"/>
      <queryTableField id="3" name="Orçado" tableColumnId="3"/>
      <queryTableField id="4" name="Realizado" tableColumnId="4"/>
      <queryTableField id="5" name="Ano" tableColumnId="5"/>
      <queryTableField id="6" name="Mês" tableColumnId="6"/>
      <queryTableField id="7" name="Nome do Mês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FEE7ACB9-C367-4598-B61D-1543AA1A5B67}" sourceName="Nome do Mês">
  <pivotTables>
    <pivotTable tabId="3" name="Analise_Contas"/>
    <pivotTable tabId="3" name="Analise_Orcado _Real"/>
  </pivotTables>
  <data>
    <tabular pivotCacheId="1991416642">
      <items count="12">
        <i x="0"/>
        <i x="1"/>
        <i x="2"/>
        <i x="3"/>
        <i x="4" s="1"/>
        <i x="5"/>
        <i x="6"/>
        <i x="7"/>
        <i x="8"/>
        <i x="9"/>
        <i x="10"/>
        <i x="1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a" xr10:uid="{05C1F6CE-5924-48F7-9176-6EE1F36FAAE3}" sourceName="Conta">
  <pivotTables>
    <pivotTable tabId="3" name="Analise-Mensal"/>
    <pivotTable tabId="3" name="Analise_Orcado _Real"/>
  </pivotTables>
  <data>
    <tabular pivotCacheId="1991416642">
      <items count="11">
        <i x="8"/>
        <i x="0" s="1"/>
        <i x="1"/>
        <i x="2"/>
        <i x="3"/>
        <i x="4"/>
        <i x="5"/>
        <i x="6"/>
        <i x="7"/>
        <i x="9"/>
        <i x="1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" xr10:uid="{AECDDEE7-286C-44A1-8C22-946264E546C3}" cache="SegmentaçãodeDados_Nome_do_Mês" caption="Nome do Mês" style="Estilo de Segmentação de Dados 1" rowHeight="234950"/>
  <slicer name="Conta" xr10:uid="{25F18586-CB5C-482A-9482-EE146025B7F5}" cache="SegmentaçãodeDados_Conta" caption="Conta" style="Estilo de Segmentação de Dados 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E2CD4-B03F-498F-B1F8-3C05C2958F26}" name="Tabela1" displayName="Tabela1" ref="A1:AA14" totalsRowShown="0" headerRowDxfId="54" dataDxfId="53" tableBorderDxfId="52" dataCellStyle="Vírgula">
  <autoFilter ref="A1:AA14" xr:uid="{B78E2CD4-B03F-498F-B1F8-3C05C2958F26}"/>
  <tableColumns count="27">
    <tableColumn id="1" xr3:uid="{414F84D1-0C04-44E5-B5AE-06A6AA567AA6}" name="Coluna1" dataDxfId="51"/>
    <tableColumn id="2" xr3:uid="{4A27FE35-7CC1-4333-9C22-F255D0E7F5D9}" name="jan/21" dataDxfId="50" dataCellStyle="Vírgula"/>
    <tableColumn id="3" xr3:uid="{D402083D-C129-4E33-A771-A622AA598F2A}" name="Coluna2" dataDxfId="49" dataCellStyle="Vírgula"/>
    <tableColumn id="4" xr3:uid="{E3E330FD-A8D4-465A-BCFC-658A4D096ABA}" name="fev/21" dataDxfId="48" dataCellStyle="Vírgula"/>
    <tableColumn id="5" xr3:uid="{5A56C39B-8BB2-4714-947C-A8DF35E1F5FB}" name="Coluna3" dataDxfId="47" dataCellStyle="Vírgula"/>
    <tableColumn id="6" xr3:uid="{6AA0A7B7-2DB0-4946-B079-89A4EA3DC9B8}" name="mar/21" dataDxfId="46" dataCellStyle="Vírgula"/>
    <tableColumn id="7" xr3:uid="{9AEBC30B-A0D9-417E-A75F-BDD52A7079BF}" name="Coluna4" dataDxfId="45" dataCellStyle="Vírgula"/>
    <tableColumn id="8" xr3:uid="{C5ED5861-1D12-47CE-BD71-A41591899E1D}" name="abr/21" dataDxfId="44" dataCellStyle="Vírgula"/>
    <tableColumn id="9" xr3:uid="{40961705-2D7E-4BB4-89D4-7A38FEE01BBB}" name="Coluna5" dataDxfId="43" dataCellStyle="Vírgula"/>
    <tableColumn id="10" xr3:uid="{5E35F758-0006-4756-8EC7-EA6EC4F58620}" name="mai/21" dataDxfId="42" dataCellStyle="Vírgula"/>
    <tableColumn id="11" xr3:uid="{10455ED9-E8E3-4006-8146-A44205C15970}" name="Coluna6" dataDxfId="41" dataCellStyle="Vírgula"/>
    <tableColumn id="12" xr3:uid="{E0A2EDBC-FF5F-4B2F-8D84-5252A846AB03}" name="jun/21" dataDxfId="40" dataCellStyle="Vírgula"/>
    <tableColumn id="13" xr3:uid="{FA45E89A-76C2-4FE9-BEA1-710CCD6970C3}" name="Coluna7" dataDxfId="39" dataCellStyle="Vírgula"/>
    <tableColumn id="14" xr3:uid="{D3CAADD2-D8E1-440E-8256-69703F83178A}" name="jul/21" dataDxfId="38" dataCellStyle="Vírgula"/>
    <tableColumn id="15" xr3:uid="{ECADECFB-840C-452F-A2F6-8B8882659C80}" name="Coluna8" dataDxfId="37" dataCellStyle="Vírgula"/>
    <tableColumn id="16" xr3:uid="{2FAD2532-9B1C-4A52-B73F-879E9717AC88}" name="ago/21" dataDxfId="36" dataCellStyle="Vírgula"/>
    <tableColumn id="17" xr3:uid="{94A83A83-C82E-4336-92FC-99F9E3E9810F}" name="Coluna9" dataDxfId="35" dataCellStyle="Vírgula"/>
    <tableColumn id="18" xr3:uid="{45CEBAE5-A1E2-4173-9474-E11AC328034F}" name="set/21" dataDxfId="34" dataCellStyle="Vírgula"/>
    <tableColumn id="19" xr3:uid="{E658C970-481A-4CBE-BDBB-902AB844DB2E}" name="Coluna10" dataDxfId="33" dataCellStyle="Vírgula"/>
    <tableColumn id="20" xr3:uid="{B969A01D-4CA1-48BE-B7B1-DCB5B35EB221}" name="out/21" dataDxfId="32" dataCellStyle="Vírgula"/>
    <tableColumn id="21" xr3:uid="{FCDAA28C-771C-4BF1-8D38-6E7B736E4449}" name="Coluna11" dataDxfId="31" dataCellStyle="Vírgula"/>
    <tableColumn id="22" xr3:uid="{F69B2E04-AC31-4E1A-80F4-49CA5081A6A2}" name="nov/21" dataDxfId="30" dataCellStyle="Vírgula"/>
    <tableColumn id="23" xr3:uid="{717955AD-4C59-4455-914D-FA52D2BAE1EB}" name="Coluna12" dataDxfId="29" dataCellStyle="Vírgula"/>
    <tableColumn id="24" xr3:uid="{181B07EE-EB6E-450F-885E-EBA7C44AFF93}" name="dez/21" dataDxfId="28" dataCellStyle="Vírgula"/>
    <tableColumn id="25" xr3:uid="{F7817C56-F651-44E3-80A3-81D72E54A80C}" name="Coluna13" dataDxfId="27" dataCellStyle="Vírgula"/>
    <tableColumn id="26" xr3:uid="{B20F192C-E361-4047-AA46-2782B5F1A2DE}" name="Total" dataDxfId="26" dataCellStyle="Vírgula">
      <calculatedColumnFormula>SUM(B2,D2,F2,H2,J2,L2,N2,P2,R2,T2,V2,X2,)</calculatedColumnFormula>
    </tableColumn>
    <tableColumn id="27" xr3:uid="{DB93120A-8AE9-408F-9E9E-B32D81F59D16}" name="Coluna14" dataDxfId="25" dataCellStyle="Vírgula">
      <calculatedColumnFormula>SUM(C2,E2,G2,I2,K2,M2,O2,Q2,S2,U2,W2,Y2,)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74EF0-D1D1-48AB-AB8F-D7F9FDA61C02}" name="Orcamento" displayName="Orcamento" ref="A1:G133" tableType="queryTable" totalsRowShown="0">
  <autoFilter ref="A1:G133" xr:uid="{CFE74EF0-D1D1-48AB-AB8F-D7F9FDA61C02}"/>
  <tableColumns count="7">
    <tableColumn id="8" xr3:uid="{6B834BD2-D760-4B3B-9489-D0269C6D1F9B}" uniqueName="8" name="Conta" queryTableFieldId="1" dataDxfId="24"/>
    <tableColumn id="2" xr3:uid="{E6DF7F44-2E17-40E8-8B19-CDD6DA74C504}" uniqueName="2" name="Datas" queryTableFieldId="2" dataDxfId="23"/>
    <tableColumn id="3" xr3:uid="{F7990BF7-0E90-408E-96B1-F5C0B094C0B1}" uniqueName="3" name="Orçado" queryTableFieldId="3"/>
    <tableColumn id="4" xr3:uid="{00240952-A1D5-4549-87E8-91417CB74238}" uniqueName="4" name="Realizado" queryTableFieldId="4"/>
    <tableColumn id="5" xr3:uid="{EFFF996C-1A24-4AB0-927F-9FFB100AE9BB}" uniqueName="5" name="Ano" queryTableFieldId="5"/>
    <tableColumn id="6" xr3:uid="{BEA0B162-AD89-40C5-A69E-51119C0D0743}" uniqueName="6" name="Mês" queryTableFieldId="6"/>
    <tableColumn id="7" xr3:uid="{54005306-D258-4A69-8306-CA33C8FEE676}" uniqueName="7" name="Nome do Mês" queryTableFieldId="7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AB60-062F-4D47-9C57-9A6C8FA580BD}">
  <dimension ref="A1:AA14"/>
  <sheetViews>
    <sheetView showGridLines="0" workbookViewId="0">
      <selection activeCell="A2" sqref="A2"/>
    </sheetView>
  </sheetViews>
  <sheetFormatPr defaultColWidth="8.77734375" defaultRowHeight="14.4" x14ac:dyDescent="0.3"/>
  <cols>
    <col min="1" max="1" width="15.44140625" bestFit="1" customWidth="1"/>
    <col min="2" max="2" width="11" bestFit="1" customWidth="1"/>
    <col min="3" max="3" width="12.33203125" bestFit="1" customWidth="1"/>
    <col min="4" max="4" width="11" bestFit="1" customWidth="1"/>
    <col min="5" max="5" width="12.33203125" bestFit="1" customWidth="1"/>
    <col min="6" max="6" width="11.6640625" bestFit="1" customWidth="1"/>
    <col min="7" max="7" width="12.33203125" bestFit="1" customWidth="1"/>
    <col min="8" max="8" width="11.109375" bestFit="1" customWidth="1"/>
    <col min="9" max="9" width="12.33203125" bestFit="1" customWidth="1"/>
    <col min="10" max="10" width="11.44140625" bestFit="1" customWidth="1"/>
    <col min="11" max="11" width="12.33203125" bestFit="1" customWidth="1"/>
    <col min="12" max="12" width="11.109375" bestFit="1" customWidth="1"/>
    <col min="13" max="13" width="12.33203125" bestFit="1" customWidth="1"/>
    <col min="14" max="14" width="10.44140625" bestFit="1" customWidth="1"/>
    <col min="15" max="15" width="12.33203125" bestFit="1" customWidth="1"/>
    <col min="16" max="16" width="11.44140625" bestFit="1" customWidth="1"/>
    <col min="17" max="17" width="12.33203125" bestFit="1" customWidth="1"/>
    <col min="18" max="18" width="10.77734375" bestFit="1" customWidth="1"/>
    <col min="19" max="19" width="13.33203125" bestFit="1" customWidth="1"/>
    <col min="20" max="20" width="11.21875" bestFit="1" customWidth="1"/>
    <col min="21" max="21" width="13.33203125" bestFit="1" customWidth="1"/>
    <col min="22" max="22" width="11.5546875" bestFit="1" customWidth="1"/>
    <col min="23" max="23" width="13.33203125" bestFit="1" customWidth="1"/>
    <col min="24" max="24" width="11.21875" bestFit="1" customWidth="1"/>
    <col min="25" max="25" width="13.33203125" bestFit="1" customWidth="1"/>
    <col min="26" max="26" width="11.44140625" bestFit="1" customWidth="1"/>
    <col min="27" max="27" width="13.33203125" bestFit="1" customWidth="1"/>
  </cols>
  <sheetData>
    <row r="1" spans="1:2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2" t="s">
        <v>27</v>
      </c>
      <c r="B2" s="1" t="s">
        <v>28</v>
      </c>
      <c r="C2" s="2" t="s">
        <v>29</v>
      </c>
      <c r="D2" s="1" t="s">
        <v>28</v>
      </c>
      <c r="E2" s="2" t="s">
        <v>29</v>
      </c>
      <c r="F2" s="1" t="s">
        <v>28</v>
      </c>
      <c r="G2" s="2" t="s">
        <v>29</v>
      </c>
      <c r="H2" s="1" t="s">
        <v>28</v>
      </c>
      <c r="I2" s="2" t="s">
        <v>29</v>
      </c>
      <c r="J2" s="1" t="s">
        <v>28</v>
      </c>
      <c r="K2" s="2" t="s">
        <v>29</v>
      </c>
      <c r="L2" s="1" t="s">
        <v>28</v>
      </c>
      <c r="M2" s="2" t="s">
        <v>29</v>
      </c>
      <c r="N2" s="1" t="s">
        <v>28</v>
      </c>
      <c r="O2" s="2" t="s">
        <v>29</v>
      </c>
      <c r="P2" s="1" t="s">
        <v>28</v>
      </c>
      <c r="Q2" s="2" t="s">
        <v>29</v>
      </c>
      <c r="R2" s="1" t="s">
        <v>28</v>
      </c>
      <c r="S2" s="2" t="s">
        <v>29</v>
      </c>
      <c r="T2" s="1" t="s">
        <v>28</v>
      </c>
      <c r="U2" s="2" t="s">
        <v>29</v>
      </c>
      <c r="V2" s="1" t="s">
        <v>28</v>
      </c>
      <c r="W2" s="2" t="s">
        <v>29</v>
      </c>
      <c r="X2" s="1" t="s">
        <v>28</v>
      </c>
      <c r="Y2" s="2" t="s">
        <v>29</v>
      </c>
      <c r="Z2" s="1" t="s">
        <v>28</v>
      </c>
      <c r="AA2" s="2" t="s">
        <v>29</v>
      </c>
    </row>
    <row r="3" spans="1:27" x14ac:dyDescent="0.3">
      <c r="A3" s="3" t="s">
        <v>30</v>
      </c>
      <c r="B3" s="4">
        <f t="shared" ref="B3:Y13" ca="1" si="0">RANDBETWEEN(1000,10000)+RANDBETWEEN(1,100)/100</f>
        <v>7123.91</v>
      </c>
      <c r="C3" s="4">
        <f t="shared" ca="1" si="0"/>
        <v>7802.14</v>
      </c>
      <c r="D3" s="4">
        <f t="shared" ca="1" si="0"/>
        <v>6878.01</v>
      </c>
      <c r="E3" s="4">
        <f t="shared" ca="1" si="0"/>
        <v>6495.85</v>
      </c>
      <c r="F3" s="4">
        <f t="shared" ca="1" si="0"/>
        <v>6782.79</v>
      </c>
      <c r="G3" s="4">
        <f t="shared" ca="1" si="0"/>
        <v>9982.9</v>
      </c>
      <c r="H3" s="4">
        <f t="shared" ca="1" si="0"/>
        <v>2599.46</v>
      </c>
      <c r="I3" s="4">
        <f t="shared" ca="1" si="0"/>
        <v>2237.48</v>
      </c>
      <c r="J3" s="4">
        <f t="shared" ca="1" si="0"/>
        <v>7129.48</v>
      </c>
      <c r="K3" s="4">
        <f t="shared" ca="1" si="0"/>
        <v>9893.68</v>
      </c>
      <c r="L3" s="4">
        <f t="shared" ca="1" si="0"/>
        <v>7027.7</v>
      </c>
      <c r="M3" s="4">
        <f t="shared" ca="1" si="0"/>
        <v>6353.86</v>
      </c>
      <c r="N3" s="4">
        <f t="shared" ca="1" si="0"/>
        <v>9843.01</v>
      </c>
      <c r="O3" s="4">
        <f t="shared" ca="1" si="0"/>
        <v>6374.06</v>
      </c>
      <c r="P3" s="4">
        <f t="shared" ca="1" si="0"/>
        <v>9232.24</v>
      </c>
      <c r="Q3" s="4">
        <f t="shared" ca="1" si="0"/>
        <v>2690.96</v>
      </c>
      <c r="R3" s="4">
        <f t="shared" ca="1" si="0"/>
        <v>9657.52</v>
      </c>
      <c r="S3" s="4">
        <f t="shared" ca="1" si="0"/>
        <v>3186.21</v>
      </c>
      <c r="T3" s="4">
        <f t="shared" ca="1" si="0"/>
        <v>9042.0400000000009</v>
      </c>
      <c r="U3" s="4">
        <f t="shared" ca="1" si="0"/>
        <v>6675.61</v>
      </c>
      <c r="V3" s="4">
        <f t="shared" ca="1" si="0"/>
        <v>7445.59</v>
      </c>
      <c r="W3" s="4">
        <f t="shared" ca="1" si="0"/>
        <v>2022.5</v>
      </c>
      <c r="X3" s="4">
        <f t="shared" ca="1" si="0"/>
        <v>7073.64</v>
      </c>
      <c r="Y3" s="4">
        <f t="shared" ca="1" si="0"/>
        <v>7114.25</v>
      </c>
      <c r="Z3" s="4">
        <f ca="1">SUM(B3,D3,F3,H3,J3,L3,N3,P3,R3,T3,V3,X3,)</f>
        <v>89835.39</v>
      </c>
      <c r="AA3" s="4">
        <f ca="1">SUM(C3,E3,G3,I3,K3,M3,O3,Q3,S3,U3,W3,Y3,)</f>
        <v>70829.5</v>
      </c>
    </row>
    <row r="4" spans="1:27" x14ac:dyDescent="0.3">
      <c r="A4" s="3" t="s">
        <v>31</v>
      </c>
      <c r="B4" s="4">
        <f t="shared" ca="1" si="0"/>
        <v>7841.2</v>
      </c>
      <c r="C4" s="4">
        <f t="shared" ca="1" si="0"/>
        <v>7133.66</v>
      </c>
      <c r="D4" s="4">
        <f t="shared" ca="1" si="0"/>
        <v>2411.19</v>
      </c>
      <c r="E4" s="4">
        <f t="shared" ca="1" si="0"/>
        <v>3838.7</v>
      </c>
      <c r="F4" s="4">
        <f t="shared" ca="1" si="0"/>
        <v>5465.46</v>
      </c>
      <c r="G4" s="4">
        <f t="shared" ca="1" si="0"/>
        <v>4547.33</v>
      </c>
      <c r="H4" s="4">
        <f t="shared" ca="1" si="0"/>
        <v>5772.71</v>
      </c>
      <c r="I4" s="4">
        <f t="shared" ca="1" si="0"/>
        <v>2507.29</v>
      </c>
      <c r="J4" s="4">
        <f t="shared" ca="1" si="0"/>
        <v>5062.6400000000003</v>
      </c>
      <c r="K4" s="4">
        <f t="shared" ca="1" si="0"/>
        <v>2852.17</v>
      </c>
      <c r="L4" s="4">
        <f t="shared" ca="1" si="0"/>
        <v>3658.15</v>
      </c>
      <c r="M4" s="4">
        <f t="shared" ca="1" si="0"/>
        <v>5364.14</v>
      </c>
      <c r="N4" s="4">
        <f t="shared" ca="1" si="0"/>
        <v>8882.07</v>
      </c>
      <c r="O4" s="4">
        <f t="shared" ca="1" si="0"/>
        <v>5234.59</v>
      </c>
      <c r="P4" s="4">
        <f t="shared" ca="1" si="0"/>
        <v>8138.01</v>
      </c>
      <c r="Q4" s="4">
        <f t="shared" ca="1" si="0"/>
        <v>4070.31</v>
      </c>
      <c r="R4" s="4">
        <f t="shared" ca="1" si="0"/>
        <v>1762.57</v>
      </c>
      <c r="S4" s="4">
        <f t="shared" ca="1" si="0"/>
        <v>7669.16</v>
      </c>
      <c r="T4" s="4">
        <f t="shared" ca="1" si="0"/>
        <v>3800.09</v>
      </c>
      <c r="U4" s="4">
        <f t="shared" ca="1" si="0"/>
        <v>2979.12</v>
      </c>
      <c r="V4" s="4">
        <f t="shared" ca="1" si="0"/>
        <v>4358.28</v>
      </c>
      <c r="W4" s="4">
        <f t="shared" ca="1" si="0"/>
        <v>9732.07</v>
      </c>
      <c r="X4" s="4">
        <f t="shared" ca="1" si="0"/>
        <v>6194.23</v>
      </c>
      <c r="Y4" s="4">
        <f t="shared" ca="1" si="0"/>
        <v>2806.11</v>
      </c>
      <c r="Z4" s="4">
        <f t="shared" ref="Z4:AA14" ca="1" si="1">SUM(B4,D4,F4,H4,J4,L4,N4,P4,R4,T4,V4,X4,)</f>
        <v>63346.599999999991</v>
      </c>
      <c r="AA4" s="4">
        <f t="shared" ca="1" si="1"/>
        <v>58734.650000000009</v>
      </c>
    </row>
    <row r="5" spans="1:27" x14ac:dyDescent="0.3">
      <c r="A5" s="3" t="s">
        <v>32</v>
      </c>
      <c r="B5" s="4">
        <f t="shared" ca="1" si="0"/>
        <v>8701.74</v>
      </c>
      <c r="C5" s="4">
        <f t="shared" ca="1" si="0"/>
        <v>9263.33</v>
      </c>
      <c r="D5" s="4">
        <f t="shared" ca="1" si="0"/>
        <v>5699.11</v>
      </c>
      <c r="E5" s="4">
        <f t="shared" ca="1" si="0"/>
        <v>9774.5300000000007</v>
      </c>
      <c r="F5" s="4">
        <f t="shared" ca="1" si="0"/>
        <v>3123.91</v>
      </c>
      <c r="G5" s="4">
        <f t="shared" ca="1" si="0"/>
        <v>2443.09</v>
      </c>
      <c r="H5" s="4">
        <f t="shared" ca="1" si="0"/>
        <v>5249.05</v>
      </c>
      <c r="I5" s="4">
        <f t="shared" ca="1" si="0"/>
        <v>6895.41</v>
      </c>
      <c r="J5" s="4">
        <f t="shared" ca="1" si="0"/>
        <v>2661.67</v>
      </c>
      <c r="K5" s="4">
        <f t="shared" ca="1" si="0"/>
        <v>5910.81</v>
      </c>
      <c r="L5" s="4">
        <f t="shared" ca="1" si="0"/>
        <v>6595.29</v>
      </c>
      <c r="M5" s="4">
        <f t="shared" ca="1" si="0"/>
        <v>1614.18</v>
      </c>
      <c r="N5" s="4">
        <f t="shared" ca="1" si="0"/>
        <v>7402.78</v>
      </c>
      <c r="O5" s="4">
        <f t="shared" ca="1" si="0"/>
        <v>3188.76</v>
      </c>
      <c r="P5" s="4">
        <f t="shared" ca="1" si="0"/>
        <v>8778.41</v>
      </c>
      <c r="Q5" s="4">
        <f t="shared" ca="1" si="0"/>
        <v>4063</v>
      </c>
      <c r="R5" s="4">
        <f t="shared" ca="1" si="0"/>
        <v>4024.4</v>
      </c>
      <c r="S5" s="4">
        <f t="shared" ca="1" si="0"/>
        <v>7288.45</v>
      </c>
      <c r="T5" s="4">
        <f t="shared" ca="1" si="0"/>
        <v>7787.27</v>
      </c>
      <c r="U5" s="4">
        <f t="shared" ca="1" si="0"/>
        <v>2030.58</v>
      </c>
      <c r="V5" s="4">
        <f t="shared" ca="1" si="0"/>
        <v>1566.68</v>
      </c>
      <c r="W5" s="4">
        <f t="shared" ca="1" si="0"/>
        <v>2728.78</v>
      </c>
      <c r="X5" s="4">
        <f t="shared" ca="1" si="0"/>
        <v>6339.85</v>
      </c>
      <c r="Y5" s="4">
        <f t="shared" ca="1" si="0"/>
        <v>2945.48</v>
      </c>
      <c r="Z5" s="4">
        <f t="shared" ca="1" si="1"/>
        <v>67930.159999999989</v>
      </c>
      <c r="AA5" s="4">
        <f t="shared" ca="1" si="1"/>
        <v>58146.400000000001</v>
      </c>
    </row>
    <row r="6" spans="1:27" x14ac:dyDescent="0.3">
      <c r="A6" s="3" t="s">
        <v>33</v>
      </c>
      <c r="B6" s="4">
        <f t="shared" ca="1" si="0"/>
        <v>3535.23</v>
      </c>
      <c r="C6" s="4">
        <f t="shared" ca="1" si="0"/>
        <v>4500.5600000000004</v>
      </c>
      <c r="D6" s="4">
        <f t="shared" ca="1" si="0"/>
        <v>7952.39</v>
      </c>
      <c r="E6" s="4">
        <f t="shared" ca="1" si="0"/>
        <v>6035.51</v>
      </c>
      <c r="F6" s="4">
        <f t="shared" ca="1" si="0"/>
        <v>6688.36</v>
      </c>
      <c r="G6" s="4">
        <f t="shared" ca="1" si="0"/>
        <v>6975.48</v>
      </c>
      <c r="H6" s="4">
        <f t="shared" ca="1" si="0"/>
        <v>3151.75</v>
      </c>
      <c r="I6" s="4">
        <f t="shared" ca="1" si="0"/>
        <v>2093.9899999999998</v>
      </c>
      <c r="J6" s="4">
        <f t="shared" ca="1" si="0"/>
        <v>7829.01</v>
      </c>
      <c r="K6" s="4">
        <f t="shared" ca="1" si="0"/>
        <v>9224.9500000000007</v>
      </c>
      <c r="L6" s="4">
        <f t="shared" ca="1" si="0"/>
        <v>1831.39</v>
      </c>
      <c r="M6" s="4">
        <f t="shared" ca="1" si="0"/>
        <v>2586.0500000000002</v>
      </c>
      <c r="N6" s="4">
        <f t="shared" ca="1" si="0"/>
        <v>1949.73</v>
      </c>
      <c r="O6" s="4">
        <f t="shared" ca="1" si="0"/>
        <v>7977.75</v>
      </c>
      <c r="P6" s="4">
        <f t="shared" ca="1" si="0"/>
        <v>8051.43</v>
      </c>
      <c r="Q6" s="4">
        <f t="shared" ca="1" si="0"/>
        <v>9485.19</v>
      </c>
      <c r="R6" s="4">
        <f t="shared" ca="1" si="0"/>
        <v>9630.76</v>
      </c>
      <c r="S6" s="4">
        <f t="shared" ca="1" si="0"/>
        <v>8870.02</v>
      </c>
      <c r="T6" s="4">
        <f t="shared" ca="1" si="0"/>
        <v>6640.64</v>
      </c>
      <c r="U6" s="4">
        <f t="shared" ca="1" si="0"/>
        <v>8840.94</v>
      </c>
      <c r="V6" s="4">
        <f t="shared" ca="1" si="0"/>
        <v>7359.45</v>
      </c>
      <c r="W6" s="4">
        <f t="shared" ca="1" si="0"/>
        <v>5223.5600000000004</v>
      </c>
      <c r="X6" s="4">
        <f t="shared" ca="1" si="0"/>
        <v>2082.31</v>
      </c>
      <c r="Y6" s="4">
        <f t="shared" ca="1" si="0"/>
        <v>1987.87</v>
      </c>
      <c r="Z6" s="4">
        <f t="shared" ca="1" si="1"/>
        <v>66702.45</v>
      </c>
      <c r="AA6" s="4">
        <f t="shared" ca="1" si="1"/>
        <v>73801.87</v>
      </c>
    </row>
    <row r="7" spans="1:27" x14ac:dyDescent="0.3">
      <c r="A7" s="3" t="s">
        <v>34</v>
      </c>
      <c r="B7" s="4">
        <f t="shared" ca="1" si="0"/>
        <v>3748.88</v>
      </c>
      <c r="C7" s="4">
        <f t="shared" ca="1" si="0"/>
        <v>8407.84</v>
      </c>
      <c r="D7" s="4">
        <f t="shared" ca="1" si="0"/>
        <v>2405.35</v>
      </c>
      <c r="E7" s="4">
        <f t="shared" ca="1" si="0"/>
        <v>5348.76</v>
      </c>
      <c r="F7" s="4">
        <f t="shared" ca="1" si="0"/>
        <v>6829.57</v>
      </c>
      <c r="G7" s="4">
        <f t="shared" ca="1" si="0"/>
        <v>4897.3500000000004</v>
      </c>
      <c r="H7" s="4">
        <f t="shared" ca="1" si="0"/>
        <v>9258.8700000000008</v>
      </c>
      <c r="I7" s="4">
        <f t="shared" ca="1" si="0"/>
        <v>2341.54</v>
      </c>
      <c r="J7" s="4">
        <f t="shared" ca="1" si="0"/>
        <v>7089.81</v>
      </c>
      <c r="K7" s="4">
        <f t="shared" ca="1" si="0"/>
        <v>3505.93</v>
      </c>
      <c r="L7" s="4">
        <f t="shared" ca="1" si="0"/>
        <v>5299.23</v>
      </c>
      <c r="M7" s="4">
        <f t="shared" ca="1" si="0"/>
        <v>5421.46</v>
      </c>
      <c r="N7" s="4">
        <f t="shared" ca="1" si="0"/>
        <v>5445.6</v>
      </c>
      <c r="O7" s="4">
        <f t="shared" ca="1" si="0"/>
        <v>3639.94</v>
      </c>
      <c r="P7" s="4">
        <f t="shared" ca="1" si="0"/>
        <v>5378.66</v>
      </c>
      <c r="Q7" s="4">
        <f t="shared" ca="1" si="0"/>
        <v>1714.74</v>
      </c>
      <c r="R7" s="4">
        <f t="shared" ca="1" si="0"/>
        <v>4164.45</v>
      </c>
      <c r="S7" s="4">
        <f t="shared" ca="1" si="0"/>
        <v>4148.2700000000004</v>
      </c>
      <c r="T7" s="4">
        <f t="shared" ca="1" si="0"/>
        <v>9958.52</v>
      </c>
      <c r="U7" s="4">
        <f t="shared" ca="1" si="0"/>
        <v>7801.17</v>
      </c>
      <c r="V7" s="4">
        <f t="shared" ca="1" si="0"/>
        <v>6800.01</v>
      </c>
      <c r="W7" s="4">
        <f t="shared" ca="1" si="0"/>
        <v>3433.43</v>
      </c>
      <c r="X7" s="4">
        <f t="shared" ca="1" si="0"/>
        <v>5878.79</v>
      </c>
      <c r="Y7" s="4">
        <f t="shared" ca="1" si="0"/>
        <v>3304.77</v>
      </c>
      <c r="Z7" s="4">
        <f t="shared" ca="1" si="1"/>
        <v>72257.739999999991</v>
      </c>
      <c r="AA7" s="4">
        <f t="shared" ca="1" si="1"/>
        <v>53965.2</v>
      </c>
    </row>
    <row r="8" spans="1:27" x14ac:dyDescent="0.3">
      <c r="A8" s="3" t="s">
        <v>35</v>
      </c>
      <c r="B8" s="4">
        <f t="shared" ca="1" si="0"/>
        <v>6844.54</v>
      </c>
      <c r="C8" s="4">
        <f t="shared" ca="1" si="0"/>
        <v>2920.54</v>
      </c>
      <c r="D8" s="4">
        <f t="shared" ca="1" si="0"/>
        <v>2587.73</v>
      </c>
      <c r="E8" s="4">
        <f t="shared" ca="1" si="0"/>
        <v>6357.31</v>
      </c>
      <c r="F8" s="4">
        <f t="shared" ca="1" si="0"/>
        <v>6995.76</v>
      </c>
      <c r="G8" s="4">
        <f t="shared" ca="1" si="0"/>
        <v>6813.53</v>
      </c>
      <c r="H8" s="4">
        <f t="shared" ca="1" si="0"/>
        <v>8229.65</v>
      </c>
      <c r="I8" s="4">
        <f t="shared" ca="1" si="0"/>
        <v>7082.82</v>
      </c>
      <c r="J8" s="4">
        <f t="shared" ca="1" si="0"/>
        <v>8906.3700000000008</v>
      </c>
      <c r="K8" s="4">
        <f t="shared" ca="1" si="0"/>
        <v>5085.09</v>
      </c>
      <c r="L8" s="4">
        <f t="shared" ca="1" si="0"/>
        <v>6006.84</v>
      </c>
      <c r="M8" s="4">
        <f t="shared" ca="1" si="0"/>
        <v>2171.39</v>
      </c>
      <c r="N8" s="4">
        <f t="shared" ca="1" si="0"/>
        <v>4357.76</v>
      </c>
      <c r="O8" s="4">
        <f t="shared" ca="1" si="0"/>
        <v>2572.6</v>
      </c>
      <c r="P8" s="4">
        <f t="shared" ca="1" si="0"/>
        <v>6362.68</v>
      </c>
      <c r="Q8" s="4">
        <f t="shared" ca="1" si="0"/>
        <v>2122.39</v>
      </c>
      <c r="R8" s="4">
        <f t="shared" ca="1" si="0"/>
        <v>3833.05</v>
      </c>
      <c r="S8" s="4">
        <f t="shared" ca="1" si="0"/>
        <v>2718.65</v>
      </c>
      <c r="T8" s="4">
        <f t="shared" ca="1" si="0"/>
        <v>4854.7700000000004</v>
      </c>
      <c r="U8" s="4">
        <f t="shared" ca="1" si="0"/>
        <v>2851.49</v>
      </c>
      <c r="V8" s="4">
        <f t="shared" ca="1" si="0"/>
        <v>5365.62</v>
      </c>
      <c r="W8" s="4">
        <f t="shared" ca="1" si="0"/>
        <v>5194.4399999999996</v>
      </c>
      <c r="X8" s="4">
        <f t="shared" ca="1" si="0"/>
        <v>9159.92</v>
      </c>
      <c r="Y8" s="4">
        <f t="shared" ca="1" si="0"/>
        <v>7416.99</v>
      </c>
      <c r="Z8" s="4">
        <f t="shared" ca="1" si="1"/>
        <v>73504.690000000017</v>
      </c>
      <c r="AA8" s="4">
        <f t="shared" ca="1" si="1"/>
        <v>53307.24</v>
      </c>
    </row>
    <row r="9" spans="1:27" x14ac:dyDescent="0.3">
      <c r="A9" s="3" t="s">
        <v>36</v>
      </c>
      <c r="B9" s="4">
        <f t="shared" ca="1" si="0"/>
        <v>2666.59</v>
      </c>
      <c r="C9" s="4">
        <f t="shared" ca="1" si="0"/>
        <v>8479.0300000000007</v>
      </c>
      <c r="D9" s="4">
        <f t="shared" ca="1" si="0"/>
        <v>8332.2099999999991</v>
      </c>
      <c r="E9" s="4">
        <f t="shared" ca="1" si="0"/>
        <v>1957.51</v>
      </c>
      <c r="F9" s="4">
        <f t="shared" ca="1" si="0"/>
        <v>4352.95</v>
      </c>
      <c r="G9" s="4">
        <f t="shared" ca="1" si="0"/>
        <v>8434.16</v>
      </c>
      <c r="H9" s="4">
        <f t="shared" ca="1" si="0"/>
        <v>9587.61</v>
      </c>
      <c r="I9" s="4">
        <f t="shared" ca="1" si="0"/>
        <v>2909.99</v>
      </c>
      <c r="J9" s="4">
        <f t="shared" ca="1" si="0"/>
        <v>4100.5600000000004</v>
      </c>
      <c r="K9" s="4">
        <f t="shared" ca="1" si="0"/>
        <v>4737.2299999999996</v>
      </c>
      <c r="L9" s="4">
        <f t="shared" ca="1" si="0"/>
        <v>7764.57</v>
      </c>
      <c r="M9" s="4">
        <f t="shared" ca="1" si="0"/>
        <v>6057.78</v>
      </c>
      <c r="N9" s="4">
        <f t="shared" ca="1" si="0"/>
        <v>6806.42</v>
      </c>
      <c r="O9" s="4">
        <f t="shared" ca="1" si="0"/>
        <v>5873.94</v>
      </c>
      <c r="P9" s="4">
        <f t="shared" ca="1" si="0"/>
        <v>5058.82</v>
      </c>
      <c r="Q9" s="4">
        <f t="shared" ca="1" si="0"/>
        <v>5489.14</v>
      </c>
      <c r="R9" s="4">
        <f t="shared" ca="1" si="0"/>
        <v>9952.2900000000009</v>
      </c>
      <c r="S9" s="4">
        <f t="shared" ca="1" si="0"/>
        <v>4855.2</v>
      </c>
      <c r="T9" s="4">
        <f t="shared" ca="1" si="0"/>
        <v>3089.78</v>
      </c>
      <c r="U9" s="4">
        <f t="shared" ca="1" si="0"/>
        <v>5352.63</v>
      </c>
      <c r="V9" s="4">
        <f t="shared" ca="1" si="0"/>
        <v>8844.42</v>
      </c>
      <c r="W9" s="4">
        <f t="shared" ca="1" si="0"/>
        <v>1343.14</v>
      </c>
      <c r="X9" s="4">
        <f t="shared" ca="1" si="0"/>
        <v>5091.67</v>
      </c>
      <c r="Y9" s="4">
        <f t="shared" ca="1" si="0"/>
        <v>4401.07</v>
      </c>
      <c r="Z9" s="4">
        <f t="shared" ca="1" si="1"/>
        <v>75647.89</v>
      </c>
      <c r="AA9" s="4">
        <f t="shared" ca="1" si="1"/>
        <v>59890.819999999992</v>
      </c>
    </row>
    <row r="10" spans="1:27" x14ac:dyDescent="0.3">
      <c r="A10" s="3" t="s">
        <v>37</v>
      </c>
      <c r="B10" s="4">
        <f t="shared" ca="1" si="0"/>
        <v>7649.17</v>
      </c>
      <c r="C10" s="4">
        <f t="shared" ca="1" si="0"/>
        <v>1871.67</v>
      </c>
      <c r="D10" s="4">
        <f t="shared" ca="1" si="0"/>
        <v>6200.51</v>
      </c>
      <c r="E10" s="4">
        <f t="shared" ca="1" si="0"/>
        <v>4804.1400000000003</v>
      </c>
      <c r="F10" s="4">
        <f t="shared" ca="1" si="0"/>
        <v>9749.83</v>
      </c>
      <c r="G10" s="4">
        <f t="shared" ca="1" si="0"/>
        <v>3211.47</v>
      </c>
      <c r="H10" s="4">
        <f t="shared" ca="1" si="0"/>
        <v>2320.91</v>
      </c>
      <c r="I10" s="4">
        <f t="shared" ca="1" si="0"/>
        <v>2212.9499999999998</v>
      </c>
      <c r="J10" s="4">
        <f t="shared" ca="1" si="0"/>
        <v>2287.39</v>
      </c>
      <c r="K10" s="4">
        <f t="shared" ca="1" si="0"/>
        <v>6806.33</v>
      </c>
      <c r="L10" s="4">
        <f t="shared" ca="1" si="0"/>
        <v>6775.25</v>
      </c>
      <c r="M10" s="4">
        <f t="shared" ca="1" si="0"/>
        <v>9618.85</v>
      </c>
      <c r="N10" s="4">
        <f t="shared" ca="1" si="0"/>
        <v>5239.84</v>
      </c>
      <c r="O10" s="4">
        <f t="shared" ca="1" si="0"/>
        <v>9863.83</v>
      </c>
      <c r="P10" s="4">
        <f t="shared" ca="1" si="0"/>
        <v>5107.1400000000003</v>
      </c>
      <c r="Q10" s="4">
        <f t="shared" ca="1" si="0"/>
        <v>5508.55</v>
      </c>
      <c r="R10" s="4">
        <f t="shared" ca="1" si="0"/>
        <v>4959.26</v>
      </c>
      <c r="S10" s="4">
        <f t="shared" ca="1" si="0"/>
        <v>1709.88</v>
      </c>
      <c r="T10" s="4">
        <f t="shared" ca="1" si="0"/>
        <v>8239.76</v>
      </c>
      <c r="U10" s="4">
        <f t="shared" ca="1" si="0"/>
        <v>7125.48</v>
      </c>
      <c r="V10" s="4">
        <f t="shared" ca="1" si="0"/>
        <v>7144.59</v>
      </c>
      <c r="W10" s="4">
        <f t="shared" ca="1" si="0"/>
        <v>4617.8599999999997</v>
      </c>
      <c r="X10" s="4">
        <f t="shared" ca="1" si="0"/>
        <v>3706.54</v>
      </c>
      <c r="Y10" s="4">
        <f t="shared" ca="1" si="0"/>
        <v>9829.5400000000009</v>
      </c>
      <c r="Z10" s="4">
        <f t="shared" ca="1" si="1"/>
        <v>69380.189999999988</v>
      </c>
      <c r="AA10" s="4">
        <f t="shared" ca="1" si="1"/>
        <v>67180.549999999988</v>
      </c>
    </row>
    <row r="11" spans="1:27" x14ac:dyDescent="0.3">
      <c r="A11" s="3" t="s">
        <v>38</v>
      </c>
      <c r="B11" s="4">
        <f t="shared" ca="1" si="0"/>
        <v>7606.01</v>
      </c>
      <c r="C11" s="4">
        <f t="shared" ca="1" si="0"/>
        <v>6219.86</v>
      </c>
      <c r="D11" s="4">
        <f t="shared" ca="1" si="0"/>
        <v>9118.85</v>
      </c>
      <c r="E11" s="4">
        <f t="shared" ca="1" si="0"/>
        <v>1140.8900000000001</v>
      </c>
      <c r="F11" s="4">
        <f t="shared" ca="1" si="0"/>
        <v>6917.2</v>
      </c>
      <c r="G11" s="4">
        <f t="shared" ca="1" si="0"/>
        <v>2052.37</v>
      </c>
      <c r="H11" s="4">
        <f t="shared" ca="1" si="0"/>
        <v>2889.87</v>
      </c>
      <c r="I11" s="4">
        <f t="shared" ca="1" si="0"/>
        <v>1122.1600000000001</v>
      </c>
      <c r="J11" s="4">
        <f t="shared" ca="1" si="0"/>
        <v>8201.66</v>
      </c>
      <c r="K11" s="4">
        <f t="shared" ca="1" si="0"/>
        <v>4413.34</v>
      </c>
      <c r="L11" s="4">
        <f t="shared" ca="1" si="0"/>
        <v>4472.83</v>
      </c>
      <c r="M11" s="4">
        <f t="shared" ca="1" si="0"/>
        <v>1084.45</v>
      </c>
      <c r="N11" s="4">
        <f t="shared" ca="1" si="0"/>
        <v>2390.37</v>
      </c>
      <c r="O11" s="4">
        <f t="shared" ca="1" si="0"/>
        <v>5663.17</v>
      </c>
      <c r="P11" s="4">
        <f t="shared" ca="1" si="0"/>
        <v>6851.35</v>
      </c>
      <c r="Q11" s="4">
        <f t="shared" ca="1" si="0"/>
        <v>5908.4</v>
      </c>
      <c r="R11" s="4">
        <f t="shared" ca="1" si="0"/>
        <v>2177</v>
      </c>
      <c r="S11" s="4">
        <f t="shared" ca="1" si="0"/>
        <v>5373.3</v>
      </c>
      <c r="T11" s="4">
        <f t="shared" ca="1" si="0"/>
        <v>5455.47</v>
      </c>
      <c r="U11" s="4">
        <f t="shared" ca="1" si="0"/>
        <v>4916.74</v>
      </c>
      <c r="V11" s="4">
        <f t="shared" ca="1" si="0"/>
        <v>6624.85</v>
      </c>
      <c r="W11" s="4">
        <f t="shared" ca="1" si="0"/>
        <v>8481.83</v>
      </c>
      <c r="X11" s="4">
        <f t="shared" ca="1" si="0"/>
        <v>5104.68</v>
      </c>
      <c r="Y11" s="4">
        <f t="shared" ca="1" si="0"/>
        <v>1577.02</v>
      </c>
      <c r="Z11" s="4">
        <f t="shared" ca="1" si="1"/>
        <v>67810.14</v>
      </c>
      <c r="AA11" s="4">
        <f t="shared" ca="1" si="1"/>
        <v>47953.53</v>
      </c>
    </row>
    <row r="12" spans="1:27" x14ac:dyDescent="0.3">
      <c r="A12" s="3" t="s">
        <v>39</v>
      </c>
      <c r="B12" s="4">
        <f t="shared" ca="1" si="0"/>
        <v>5118.8900000000003</v>
      </c>
      <c r="C12" s="4">
        <f t="shared" ca="1" si="0"/>
        <v>1503.2</v>
      </c>
      <c r="D12" s="4">
        <f t="shared" ca="1" si="0"/>
        <v>9419.59</v>
      </c>
      <c r="E12" s="4">
        <f t="shared" ca="1" si="0"/>
        <v>8528.8700000000008</v>
      </c>
      <c r="F12" s="4">
        <f t="shared" ca="1" si="0"/>
        <v>5359.96</v>
      </c>
      <c r="G12" s="4">
        <f t="shared" ca="1" si="0"/>
        <v>4042.1</v>
      </c>
      <c r="H12" s="4">
        <f t="shared" ca="1" si="0"/>
        <v>5900.42</v>
      </c>
      <c r="I12" s="4">
        <f t="shared" ca="1" si="0"/>
        <v>3701.68</v>
      </c>
      <c r="J12" s="4">
        <f t="shared" ca="1" si="0"/>
        <v>7517.86</v>
      </c>
      <c r="K12" s="4">
        <f t="shared" ca="1" si="0"/>
        <v>3396.49</v>
      </c>
      <c r="L12" s="4">
        <f t="shared" ca="1" si="0"/>
        <v>7276.64</v>
      </c>
      <c r="M12" s="4">
        <f t="shared" ca="1" si="0"/>
        <v>1737.38</v>
      </c>
      <c r="N12" s="4">
        <f t="shared" ca="1" si="0"/>
        <v>2768.74</v>
      </c>
      <c r="O12" s="4">
        <f t="shared" ca="1" si="0"/>
        <v>4540.6000000000004</v>
      </c>
      <c r="P12" s="4">
        <f t="shared" ca="1" si="0"/>
        <v>1119.45</v>
      </c>
      <c r="Q12" s="4">
        <f t="shared" ca="1" si="0"/>
        <v>5092.2700000000004</v>
      </c>
      <c r="R12" s="4">
        <f t="shared" ca="1" si="0"/>
        <v>8087.09</v>
      </c>
      <c r="S12" s="4">
        <f t="shared" ca="1" si="0"/>
        <v>5641.17</v>
      </c>
      <c r="T12" s="4">
        <f t="shared" ca="1" si="0"/>
        <v>5257.74</v>
      </c>
      <c r="U12" s="4">
        <f t="shared" ca="1" si="0"/>
        <v>1851.27</v>
      </c>
      <c r="V12" s="4">
        <f t="shared" ca="1" si="0"/>
        <v>8767.36</v>
      </c>
      <c r="W12" s="4">
        <f t="shared" ca="1" si="0"/>
        <v>5075.7700000000004</v>
      </c>
      <c r="X12" s="4">
        <f t="shared" ca="1" si="0"/>
        <v>3685.21</v>
      </c>
      <c r="Y12" s="4">
        <f t="shared" ca="1" si="0"/>
        <v>6786.63</v>
      </c>
      <c r="Z12" s="4">
        <f t="shared" ca="1" si="1"/>
        <v>70278.95</v>
      </c>
      <c r="AA12" s="4">
        <f t="shared" ca="1" si="1"/>
        <v>51897.43</v>
      </c>
    </row>
    <row r="13" spans="1:27" x14ac:dyDescent="0.3">
      <c r="A13" s="5" t="s">
        <v>40</v>
      </c>
      <c r="B13" s="4">
        <f t="shared" ca="1" si="0"/>
        <v>6036.18</v>
      </c>
      <c r="C13" s="4">
        <f t="shared" ca="1" si="0"/>
        <v>8047.46</v>
      </c>
      <c r="D13" s="4">
        <f t="shared" ca="1" si="0"/>
        <v>6044.92</v>
      </c>
      <c r="E13" s="4">
        <f t="shared" ca="1" si="0"/>
        <v>6370.37</v>
      </c>
      <c r="F13" s="4">
        <f t="shared" ca="1" si="0"/>
        <v>2906.81</v>
      </c>
      <c r="G13" s="4">
        <f t="shared" ca="1" si="0"/>
        <v>9121.6</v>
      </c>
      <c r="H13" s="4">
        <f t="shared" ca="1" si="0"/>
        <v>7028.11</v>
      </c>
      <c r="I13" s="4">
        <f t="shared" ca="1" si="0"/>
        <v>8267.82</v>
      </c>
      <c r="J13" s="4">
        <f t="shared" ca="1" si="0"/>
        <v>8633.01</v>
      </c>
      <c r="K13" s="4">
        <f t="shared" ca="1" si="0"/>
        <v>8940.0499999999993</v>
      </c>
      <c r="L13" s="4">
        <f t="shared" ca="1" si="0"/>
        <v>9430.61</v>
      </c>
      <c r="M13" s="4">
        <f t="shared" ca="1" si="0"/>
        <v>1908.23</v>
      </c>
      <c r="N13" s="4">
        <f t="shared" ca="1" si="0"/>
        <v>9989.06</v>
      </c>
      <c r="O13" s="4">
        <f t="shared" ca="1" si="0"/>
        <v>8997.58</v>
      </c>
      <c r="P13" s="4">
        <f t="shared" ca="1" si="0"/>
        <v>5371.48</v>
      </c>
      <c r="Q13" s="4">
        <f t="shared" ref="Q13:Y13" ca="1" si="2">RANDBETWEEN(1000,10000)+RANDBETWEEN(1,100)/100</f>
        <v>5205.8500000000004</v>
      </c>
      <c r="R13" s="4">
        <f t="shared" ca="1" si="2"/>
        <v>7640.67</v>
      </c>
      <c r="S13" s="4">
        <f t="shared" ca="1" si="2"/>
        <v>9691.86</v>
      </c>
      <c r="T13" s="4">
        <f t="shared" ca="1" si="2"/>
        <v>1334.88</v>
      </c>
      <c r="U13" s="4">
        <f t="shared" ca="1" si="2"/>
        <v>8766.59</v>
      </c>
      <c r="V13" s="4">
        <f t="shared" ca="1" si="2"/>
        <v>2410.5</v>
      </c>
      <c r="W13" s="4">
        <f t="shared" ca="1" si="2"/>
        <v>8471.2000000000007</v>
      </c>
      <c r="X13" s="4">
        <f t="shared" ca="1" si="2"/>
        <v>7547.96</v>
      </c>
      <c r="Y13" s="4">
        <f t="shared" ca="1" si="2"/>
        <v>1565.54</v>
      </c>
      <c r="Z13" s="6">
        <f t="shared" ca="1" si="1"/>
        <v>74374.189999999988</v>
      </c>
      <c r="AA13" s="6">
        <f t="shared" ca="1" si="1"/>
        <v>85354.15</v>
      </c>
    </row>
    <row r="14" spans="1:27" x14ac:dyDescent="0.3">
      <c r="A14" s="7" t="s">
        <v>25</v>
      </c>
      <c r="B14" s="8">
        <f ca="1">SUM(B3:B13)</f>
        <v>66872.34</v>
      </c>
      <c r="C14" s="8">
        <f ca="1">B14-(B14*(RANDBETWEEN(-50,100)/100))</f>
        <v>62859.999599999996</v>
      </c>
      <c r="D14" s="8">
        <f ca="1">SUM(D3:D13)</f>
        <v>67049.86</v>
      </c>
      <c r="E14" s="8">
        <f ca="1">D14-(D14*(RANDBETWEEN(-50,100)/100))</f>
        <v>69061.355800000005</v>
      </c>
      <c r="F14" s="8">
        <f ca="1">SUM(F3:F13)</f>
        <v>65172.599999999991</v>
      </c>
      <c r="G14" s="8">
        <f ca="1">F14-(F14*(RANDBETWEEN(-50,100)/100))</f>
        <v>74948.489999999991</v>
      </c>
      <c r="H14" s="8">
        <f ca="1">SUM(H3:H13)</f>
        <v>61988.410000000011</v>
      </c>
      <c r="I14" s="8">
        <f ca="1">H14-(H14*(RANDBETWEEN(-50,100)/100))</f>
        <v>57029.337200000009</v>
      </c>
      <c r="J14" s="8">
        <f ca="1">SUM(J3:J13)</f>
        <v>69419.459999999992</v>
      </c>
      <c r="K14" s="8">
        <f ca="1">J14-(J14*(RANDBETWEEN(-50,100)/100))</f>
        <v>77749.795199999993</v>
      </c>
      <c r="L14" s="8">
        <f ca="1">SUM(L3:L13)</f>
        <v>66138.5</v>
      </c>
      <c r="M14" s="8">
        <f ca="1">L14-(L14*(RANDBETWEEN(-50,100)/100))</f>
        <v>50265.26</v>
      </c>
      <c r="N14" s="8">
        <f ca="1">SUM(N3:N13)</f>
        <v>65075.380000000005</v>
      </c>
      <c r="O14" s="8">
        <f ca="1">N14-(N14*(RANDBETWEEN(-50,100)/100))</f>
        <v>0</v>
      </c>
      <c r="P14" s="8">
        <f ca="1">SUM(P3:P13)</f>
        <v>69449.67</v>
      </c>
      <c r="Q14" s="8">
        <f ca="1">P14-(P14*(RANDBETWEEN(-50,100)/100))</f>
        <v>48614.769</v>
      </c>
      <c r="R14" s="8">
        <f ca="1">SUM(R3:R13)</f>
        <v>65889.06</v>
      </c>
      <c r="S14" s="8">
        <f ca="1">R14-(R14*(RANDBETWEEN(-50,100)/100))</f>
        <v>97515.808799999999</v>
      </c>
      <c r="T14" s="8">
        <f ca="1">SUM(T3:T13)</f>
        <v>65460.959999999999</v>
      </c>
      <c r="U14" s="8">
        <f ca="1">T14-(T14*(RANDBETWEEN(-50,100)/100))</f>
        <v>12437.582399999999</v>
      </c>
      <c r="V14" s="8">
        <f ca="1">SUM(V3:V13)</f>
        <v>66687.350000000006</v>
      </c>
      <c r="W14" s="8">
        <f ca="1">V14-(V14*(RANDBETWEEN(-50,100)/100))</f>
        <v>34010.548500000004</v>
      </c>
      <c r="X14" s="8">
        <f ca="1">SUM(X3:X13)</f>
        <v>61864.800000000003</v>
      </c>
      <c r="Y14" s="8">
        <f ca="1">X14-(X14*(RANDBETWEEN(-50,100)/100))</f>
        <v>59390.208000000006</v>
      </c>
      <c r="Z14" s="8">
        <f t="shared" ca="1" si="1"/>
        <v>791068.39</v>
      </c>
      <c r="AA14" s="9">
        <f t="shared" ca="1" si="1"/>
        <v>643883.15449999995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0C1E-5E7B-4848-B1EB-72A2979D5A65}">
  <dimension ref="A1:B3"/>
  <sheetViews>
    <sheetView showGridLines="0" workbookViewId="0">
      <selection activeCell="N17" sqref="N17"/>
    </sheetView>
  </sheetViews>
  <sheetFormatPr defaultRowHeight="14.4" x14ac:dyDescent="0.3"/>
  <sheetData>
    <row r="1" spans="1:2" x14ac:dyDescent="0.3">
      <c r="A1" s="12"/>
      <c r="B1" t="s">
        <v>41</v>
      </c>
    </row>
    <row r="2" spans="1:2" x14ac:dyDescent="0.3">
      <c r="A2" s="11"/>
      <c r="B2" t="s">
        <v>42</v>
      </c>
    </row>
    <row r="3" spans="1:2" x14ac:dyDescent="0.3">
      <c r="A3" s="10"/>
      <c r="B3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CA51-B4CD-4A72-8E0A-DA03FAF575CB}">
  <dimension ref="C2:M15"/>
  <sheetViews>
    <sheetView showGridLines="0" showRowColHeaders="0" tabSelected="1" workbookViewId="0">
      <selection activeCell="A16" sqref="A16"/>
    </sheetView>
  </sheetViews>
  <sheetFormatPr defaultRowHeight="14.4" x14ac:dyDescent="0.3"/>
  <cols>
    <col min="1" max="1" width="17.21875" bestFit="1" customWidth="1"/>
    <col min="2" max="2" width="15" bestFit="1" customWidth="1"/>
    <col min="3" max="3" width="15.44140625" bestFit="1" customWidth="1"/>
    <col min="4" max="4" width="15" bestFit="1" customWidth="1"/>
    <col min="5" max="5" width="16.88671875" bestFit="1" customWidth="1"/>
    <col min="6" max="6" width="18.5546875" bestFit="1" customWidth="1"/>
    <col min="7" max="7" width="16.44140625" bestFit="1" customWidth="1"/>
    <col min="8" max="8" width="6" bestFit="1" customWidth="1"/>
    <col min="9" max="10" width="18.5546875" bestFit="1" customWidth="1"/>
    <col min="11" max="11" width="10.5546875" bestFit="1" customWidth="1"/>
    <col min="12" max="12" width="15" bestFit="1" customWidth="1"/>
    <col min="13" max="13" width="16.88671875" bestFit="1" customWidth="1"/>
  </cols>
  <sheetData>
    <row r="2" spans="3:13" x14ac:dyDescent="0.3">
      <c r="C2" s="17" t="s">
        <v>44</v>
      </c>
      <c r="D2" s="17" t="s">
        <v>62</v>
      </c>
      <c r="E2" s="17" t="s">
        <v>63</v>
      </c>
      <c r="G2" s="17" t="s">
        <v>64</v>
      </c>
      <c r="H2" s="17"/>
      <c r="K2" s="17" t="s">
        <v>44</v>
      </c>
      <c r="L2" s="17" t="s">
        <v>62</v>
      </c>
      <c r="M2" s="17" t="s">
        <v>63</v>
      </c>
    </row>
    <row r="3" spans="3:13" x14ac:dyDescent="0.3">
      <c r="C3" s="15" t="s">
        <v>36</v>
      </c>
      <c r="D3" s="20">
        <v>5840.26</v>
      </c>
      <c r="E3" s="20">
        <v>4020.31</v>
      </c>
      <c r="G3" s="15" t="s">
        <v>62</v>
      </c>
      <c r="H3" s="20">
        <v>3781.16</v>
      </c>
      <c r="K3" s="16">
        <v>44197</v>
      </c>
      <c r="L3" s="20">
        <v>5229.91</v>
      </c>
      <c r="M3" s="20">
        <v>9581.4699999999993</v>
      </c>
    </row>
    <row r="4" spans="3:13" x14ac:dyDescent="0.3">
      <c r="C4" s="15" t="s">
        <v>40</v>
      </c>
      <c r="D4" s="20">
        <v>3781.16</v>
      </c>
      <c r="E4" s="20">
        <v>5834.77</v>
      </c>
      <c r="G4" s="15" t="s">
        <v>63</v>
      </c>
      <c r="H4" s="20">
        <v>5834.77</v>
      </c>
      <c r="K4" s="16">
        <v>44228</v>
      </c>
      <c r="L4" s="20">
        <v>5242.7700000000004</v>
      </c>
      <c r="M4" s="20">
        <v>8195.42</v>
      </c>
    </row>
    <row r="5" spans="3:13" x14ac:dyDescent="0.3">
      <c r="C5" s="15" t="s">
        <v>39</v>
      </c>
      <c r="D5" s="20">
        <v>8084.5</v>
      </c>
      <c r="E5" s="20">
        <v>6685.36</v>
      </c>
      <c r="K5" s="16">
        <v>44256</v>
      </c>
      <c r="L5" s="20">
        <v>9103.1200000000008</v>
      </c>
      <c r="M5" s="20">
        <v>3458.82</v>
      </c>
    </row>
    <row r="6" spans="3:13" x14ac:dyDescent="0.3">
      <c r="C6" s="15" t="s">
        <v>33</v>
      </c>
      <c r="D6" s="20">
        <v>5341.21</v>
      </c>
      <c r="E6" s="20">
        <v>9170.2800000000007</v>
      </c>
      <c r="K6" s="16">
        <v>44287</v>
      </c>
      <c r="L6" s="20">
        <v>4855.3100000000004</v>
      </c>
      <c r="M6" s="20">
        <v>1448.48</v>
      </c>
    </row>
    <row r="7" spans="3:13" x14ac:dyDescent="0.3">
      <c r="C7" s="15" t="s">
        <v>37</v>
      </c>
      <c r="D7" s="20">
        <v>3507.5</v>
      </c>
      <c r="E7" s="20">
        <v>9415.83</v>
      </c>
      <c r="K7" s="16">
        <v>44317</v>
      </c>
      <c r="L7" s="20">
        <v>3781.16</v>
      </c>
      <c r="M7" s="20">
        <v>5834.77</v>
      </c>
    </row>
    <row r="8" spans="3:13" x14ac:dyDescent="0.3">
      <c r="C8" s="15" t="s">
        <v>32</v>
      </c>
      <c r="D8" s="20">
        <v>8074.22</v>
      </c>
      <c r="E8" s="20">
        <v>4943.7700000000004</v>
      </c>
      <c r="K8" s="16">
        <v>44348</v>
      </c>
      <c r="L8" s="20">
        <v>7088.97</v>
      </c>
      <c r="M8" s="20">
        <v>4521.45</v>
      </c>
    </row>
    <row r="9" spans="3:13" x14ac:dyDescent="0.3">
      <c r="C9" s="15" t="s">
        <v>35</v>
      </c>
      <c r="D9" s="20">
        <v>9266.58</v>
      </c>
      <c r="E9" s="20">
        <v>6742.28</v>
      </c>
      <c r="K9" s="16">
        <v>44378</v>
      </c>
      <c r="L9" s="20">
        <v>6421.15</v>
      </c>
      <c r="M9" s="20">
        <v>6111.28</v>
      </c>
    </row>
    <row r="10" spans="3:13" x14ac:dyDescent="0.3">
      <c r="C10" s="15" t="s">
        <v>34</v>
      </c>
      <c r="D10" s="20">
        <v>9393.15</v>
      </c>
      <c r="E10" s="20">
        <v>9354.76</v>
      </c>
      <c r="K10" s="16">
        <v>44409</v>
      </c>
      <c r="L10" s="20">
        <v>2914.74</v>
      </c>
      <c r="M10" s="20">
        <v>5553.91</v>
      </c>
    </row>
    <row r="11" spans="3:13" x14ac:dyDescent="0.3">
      <c r="C11" s="15" t="s">
        <v>30</v>
      </c>
      <c r="D11" s="20">
        <v>4868.71</v>
      </c>
      <c r="E11" s="20">
        <v>8653.44</v>
      </c>
      <c r="K11" s="16">
        <v>44440</v>
      </c>
      <c r="L11" s="20">
        <v>6596.62</v>
      </c>
      <c r="M11" s="20">
        <v>4747.3900000000003</v>
      </c>
    </row>
    <row r="12" spans="3:13" x14ac:dyDescent="0.3">
      <c r="C12" s="15" t="s">
        <v>38</v>
      </c>
      <c r="D12" s="20">
        <v>7471.55</v>
      </c>
      <c r="E12" s="20">
        <v>9475.93</v>
      </c>
      <c r="K12" s="16">
        <v>44470</v>
      </c>
      <c r="L12" s="20">
        <v>9259.4</v>
      </c>
      <c r="M12" s="20">
        <v>8683.68</v>
      </c>
    </row>
    <row r="13" spans="3:13" x14ac:dyDescent="0.3">
      <c r="C13" s="15" t="s">
        <v>31</v>
      </c>
      <c r="D13" s="20">
        <v>4240.37</v>
      </c>
      <c r="E13" s="20">
        <v>9702.44</v>
      </c>
      <c r="K13" s="16">
        <v>44501</v>
      </c>
      <c r="L13" s="20">
        <v>9097.39</v>
      </c>
      <c r="M13" s="20">
        <v>2553.04</v>
      </c>
    </row>
    <row r="14" spans="3:13" x14ac:dyDescent="0.3">
      <c r="C14" s="18" t="s">
        <v>61</v>
      </c>
      <c r="D14" s="21">
        <v>69869.209999999992</v>
      </c>
      <c r="E14" s="21">
        <v>83999.170000000013</v>
      </c>
      <c r="K14" s="16">
        <v>44531</v>
      </c>
      <c r="L14" s="20">
        <v>6579.12</v>
      </c>
      <c r="M14" s="20">
        <v>1102.3699999999999</v>
      </c>
    </row>
    <row r="15" spans="3:13" x14ac:dyDescent="0.3">
      <c r="K15" s="19" t="s">
        <v>61</v>
      </c>
      <c r="L15" s="21">
        <v>76169.66</v>
      </c>
      <c r="M15" s="21">
        <v>61792.079999999994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3C88-CB94-4B3C-A73F-C1F37D22273F}">
  <dimension ref="A1:G133"/>
  <sheetViews>
    <sheetView topLeftCell="A2" workbookViewId="0">
      <selection activeCell="A2" sqref="A2:G133"/>
    </sheetView>
  </sheetViews>
  <sheetFormatPr defaultRowHeight="14.4" x14ac:dyDescent="0.3"/>
  <cols>
    <col min="1" max="1" width="15.44140625" bestFit="1" customWidth="1"/>
    <col min="2" max="2" width="10.5546875" bestFit="1" customWidth="1"/>
    <col min="3" max="3" width="9.33203125" bestFit="1" customWidth="1"/>
    <col min="4" max="4" width="11.21875" bestFit="1" customWidth="1"/>
    <col min="5" max="5" width="6.6640625" bestFit="1" customWidth="1"/>
    <col min="6" max="6" width="6.77734375" bestFit="1" customWidth="1"/>
    <col min="7" max="7" width="15" bestFit="1" customWidth="1"/>
  </cols>
  <sheetData>
    <row r="1" spans="1:7" x14ac:dyDescent="0.3">
      <c r="A1" s="13" t="s">
        <v>44</v>
      </c>
      <c r="B1" s="13" t="s">
        <v>45</v>
      </c>
      <c r="C1" s="13" t="s">
        <v>28</v>
      </c>
      <c r="D1" s="13" t="s">
        <v>29</v>
      </c>
      <c r="E1" s="13" t="s">
        <v>46</v>
      </c>
      <c r="F1" s="13" t="s">
        <v>47</v>
      </c>
      <c r="G1" s="13" t="s">
        <v>48</v>
      </c>
    </row>
    <row r="2" spans="1:7" x14ac:dyDescent="0.3">
      <c r="A2" s="13" t="s">
        <v>40</v>
      </c>
      <c r="B2" s="14">
        <v>44197</v>
      </c>
      <c r="C2" s="13">
        <v>5229.91</v>
      </c>
      <c r="D2" s="13">
        <v>9581.4699999999993</v>
      </c>
      <c r="E2" s="13">
        <v>2021</v>
      </c>
      <c r="F2" s="13">
        <v>1</v>
      </c>
      <c r="G2" s="13" t="s">
        <v>49</v>
      </c>
    </row>
    <row r="3" spans="1:7" x14ac:dyDescent="0.3">
      <c r="A3" s="13" t="s">
        <v>40</v>
      </c>
      <c r="B3" s="14">
        <v>44228</v>
      </c>
      <c r="C3" s="13">
        <v>5242.7700000000004</v>
      </c>
      <c r="D3" s="13">
        <v>8195.42</v>
      </c>
      <c r="E3" s="13">
        <v>2021</v>
      </c>
      <c r="F3" s="13">
        <v>2</v>
      </c>
      <c r="G3" s="13" t="s">
        <v>50</v>
      </c>
    </row>
    <row r="4" spans="1:7" x14ac:dyDescent="0.3">
      <c r="A4" s="13" t="s">
        <v>40</v>
      </c>
      <c r="B4" s="14">
        <v>44256</v>
      </c>
      <c r="C4" s="13">
        <v>9103.1200000000008</v>
      </c>
      <c r="D4" s="13">
        <v>3458.82</v>
      </c>
      <c r="E4" s="13">
        <v>2021</v>
      </c>
      <c r="F4" s="13">
        <v>3</v>
      </c>
      <c r="G4" s="13" t="s">
        <v>51</v>
      </c>
    </row>
    <row r="5" spans="1:7" x14ac:dyDescent="0.3">
      <c r="A5" s="13" t="s">
        <v>40</v>
      </c>
      <c r="B5" s="14">
        <v>44287</v>
      </c>
      <c r="C5" s="13">
        <v>4855.3100000000004</v>
      </c>
      <c r="D5" s="13">
        <v>1448.48</v>
      </c>
      <c r="E5" s="13">
        <v>2021</v>
      </c>
      <c r="F5" s="13">
        <v>4</v>
      </c>
      <c r="G5" s="13" t="s">
        <v>52</v>
      </c>
    </row>
    <row r="6" spans="1:7" x14ac:dyDescent="0.3">
      <c r="A6" s="13" t="s">
        <v>40</v>
      </c>
      <c r="B6" s="14">
        <v>44317</v>
      </c>
      <c r="C6" s="13">
        <v>3781.16</v>
      </c>
      <c r="D6" s="13">
        <v>5834.77</v>
      </c>
      <c r="E6" s="13">
        <v>2021</v>
      </c>
      <c r="F6" s="13">
        <v>5</v>
      </c>
      <c r="G6" s="13" t="s">
        <v>53</v>
      </c>
    </row>
    <row r="7" spans="1:7" x14ac:dyDescent="0.3">
      <c r="A7" s="13" t="s">
        <v>40</v>
      </c>
      <c r="B7" s="14">
        <v>44348</v>
      </c>
      <c r="C7" s="13">
        <v>7088.97</v>
      </c>
      <c r="D7" s="13">
        <v>4521.45</v>
      </c>
      <c r="E7" s="13">
        <v>2021</v>
      </c>
      <c r="F7" s="13">
        <v>6</v>
      </c>
      <c r="G7" s="13" t="s">
        <v>54</v>
      </c>
    </row>
    <row r="8" spans="1:7" x14ac:dyDescent="0.3">
      <c r="A8" s="13" t="s">
        <v>40</v>
      </c>
      <c r="B8" s="14">
        <v>44378</v>
      </c>
      <c r="C8" s="13">
        <v>6421.15</v>
      </c>
      <c r="D8" s="13">
        <v>6111.28</v>
      </c>
      <c r="E8" s="13">
        <v>2021</v>
      </c>
      <c r="F8" s="13">
        <v>7</v>
      </c>
      <c r="G8" s="13" t="s">
        <v>55</v>
      </c>
    </row>
    <row r="9" spans="1:7" x14ac:dyDescent="0.3">
      <c r="A9" s="13" t="s">
        <v>40</v>
      </c>
      <c r="B9" s="14">
        <v>44409</v>
      </c>
      <c r="C9" s="13">
        <v>2914.74</v>
      </c>
      <c r="D9" s="13">
        <v>5553.91</v>
      </c>
      <c r="E9" s="13">
        <v>2021</v>
      </c>
      <c r="F9" s="13">
        <v>8</v>
      </c>
      <c r="G9" s="13" t="s">
        <v>56</v>
      </c>
    </row>
    <row r="10" spans="1:7" x14ac:dyDescent="0.3">
      <c r="A10" s="13" t="s">
        <v>40</v>
      </c>
      <c r="B10" s="14">
        <v>44440</v>
      </c>
      <c r="C10" s="13">
        <v>6596.62</v>
      </c>
      <c r="D10" s="13">
        <v>4747.3900000000003</v>
      </c>
      <c r="E10" s="13">
        <v>2021</v>
      </c>
      <c r="F10" s="13">
        <v>9</v>
      </c>
      <c r="G10" s="13" t="s">
        <v>57</v>
      </c>
    </row>
    <row r="11" spans="1:7" x14ac:dyDescent="0.3">
      <c r="A11" s="13" t="s">
        <v>40</v>
      </c>
      <c r="B11" s="14">
        <v>44470</v>
      </c>
      <c r="C11" s="13">
        <v>9259.4</v>
      </c>
      <c r="D11" s="13">
        <v>8683.68</v>
      </c>
      <c r="E11" s="13">
        <v>2021</v>
      </c>
      <c r="F11" s="13">
        <v>10</v>
      </c>
      <c r="G11" s="13" t="s">
        <v>58</v>
      </c>
    </row>
    <row r="12" spans="1:7" x14ac:dyDescent="0.3">
      <c r="A12" s="13" t="s">
        <v>40</v>
      </c>
      <c r="B12" s="14">
        <v>44501</v>
      </c>
      <c r="C12" s="13">
        <v>9097.39</v>
      </c>
      <c r="D12" s="13">
        <v>2553.04</v>
      </c>
      <c r="E12" s="13">
        <v>2021</v>
      </c>
      <c r="F12" s="13">
        <v>11</v>
      </c>
      <c r="G12" s="13" t="s">
        <v>59</v>
      </c>
    </row>
    <row r="13" spans="1:7" x14ac:dyDescent="0.3">
      <c r="A13" s="13" t="s">
        <v>40</v>
      </c>
      <c r="B13" s="14">
        <v>44531</v>
      </c>
      <c r="C13" s="13">
        <v>6579.12</v>
      </c>
      <c r="D13" s="13">
        <v>1102.3699999999999</v>
      </c>
      <c r="E13" s="13">
        <v>2021</v>
      </c>
      <c r="F13" s="13">
        <v>12</v>
      </c>
      <c r="G13" s="13" t="s">
        <v>60</v>
      </c>
    </row>
    <row r="14" spans="1:7" x14ac:dyDescent="0.3">
      <c r="A14" s="13" t="s">
        <v>39</v>
      </c>
      <c r="B14" s="14">
        <v>44197</v>
      </c>
      <c r="C14" s="13">
        <v>4666.55</v>
      </c>
      <c r="D14" s="13">
        <v>3995.48</v>
      </c>
      <c r="E14" s="13">
        <v>2021</v>
      </c>
      <c r="F14" s="13">
        <v>1</v>
      </c>
      <c r="G14" s="13" t="s">
        <v>49</v>
      </c>
    </row>
    <row r="15" spans="1:7" x14ac:dyDescent="0.3">
      <c r="A15" s="13" t="s">
        <v>39</v>
      </c>
      <c r="B15" s="14">
        <v>44228</v>
      </c>
      <c r="C15" s="13">
        <v>9781.23</v>
      </c>
      <c r="D15" s="13">
        <v>3499.33</v>
      </c>
      <c r="E15" s="13">
        <v>2021</v>
      </c>
      <c r="F15" s="13">
        <v>2</v>
      </c>
      <c r="G15" s="13" t="s">
        <v>50</v>
      </c>
    </row>
    <row r="16" spans="1:7" x14ac:dyDescent="0.3">
      <c r="A16" s="13" t="s">
        <v>39</v>
      </c>
      <c r="B16" s="14">
        <v>44256</v>
      </c>
      <c r="C16" s="13">
        <v>7465.26</v>
      </c>
      <c r="D16" s="13">
        <v>4330.6499999999996</v>
      </c>
      <c r="E16" s="13">
        <v>2021</v>
      </c>
      <c r="F16" s="13">
        <v>3</v>
      </c>
      <c r="G16" s="13" t="s">
        <v>51</v>
      </c>
    </row>
    <row r="17" spans="1:7" x14ac:dyDescent="0.3">
      <c r="A17" s="13" t="s">
        <v>39</v>
      </c>
      <c r="B17" s="14">
        <v>44287</v>
      </c>
      <c r="C17" s="13">
        <v>5409.06</v>
      </c>
      <c r="D17" s="13">
        <v>7312.34</v>
      </c>
      <c r="E17" s="13">
        <v>2021</v>
      </c>
      <c r="F17" s="13">
        <v>4</v>
      </c>
      <c r="G17" s="13" t="s">
        <v>52</v>
      </c>
    </row>
    <row r="18" spans="1:7" x14ac:dyDescent="0.3">
      <c r="A18" s="13" t="s">
        <v>39</v>
      </c>
      <c r="B18" s="14">
        <v>44317</v>
      </c>
      <c r="C18" s="13">
        <v>8084.5</v>
      </c>
      <c r="D18" s="13">
        <v>6685.36</v>
      </c>
      <c r="E18" s="13">
        <v>2021</v>
      </c>
      <c r="F18" s="13">
        <v>5</v>
      </c>
      <c r="G18" s="13" t="s">
        <v>53</v>
      </c>
    </row>
    <row r="19" spans="1:7" x14ac:dyDescent="0.3">
      <c r="A19" s="13" t="s">
        <v>39</v>
      </c>
      <c r="B19" s="14">
        <v>44348</v>
      </c>
      <c r="C19" s="13">
        <v>3054.51</v>
      </c>
      <c r="D19" s="13">
        <v>4732.91</v>
      </c>
      <c r="E19" s="13">
        <v>2021</v>
      </c>
      <c r="F19" s="13">
        <v>6</v>
      </c>
      <c r="G19" s="13" t="s">
        <v>54</v>
      </c>
    </row>
    <row r="20" spans="1:7" x14ac:dyDescent="0.3">
      <c r="A20" s="13" t="s">
        <v>39</v>
      </c>
      <c r="B20" s="14">
        <v>44378</v>
      </c>
      <c r="C20" s="13">
        <v>1396.39</v>
      </c>
      <c r="D20" s="13">
        <v>6708.93</v>
      </c>
      <c r="E20" s="13">
        <v>2021</v>
      </c>
      <c r="F20" s="13">
        <v>7</v>
      </c>
      <c r="G20" s="13" t="s">
        <v>55</v>
      </c>
    </row>
    <row r="21" spans="1:7" x14ac:dyDescent="0.3">
      <c r="A21" s="13" t="s">
        <v>39</v>
      </c>
      <c r="B21" s="14">
        <v>44409</v>
      </c>
      <c r="C21" s="13">
        <v>3038.76</v>
      </c>
      <c r="D21" s="13">
        <v>2862.28</v>
      </c>
      <c r="E21" s="13">
        <v>2021</v>
      </c>
      <c r="F21" s="13">
        <v>8</v>
      </c>
      <c r="G21" s="13" t="s">
        <v>56</v>
      </c>
    </row>
    <row r="22" spans="1:7" x14ac:dyDescent="0.3">
      <c r="A22" s="13" t="s">
        <v>39</v>
      </c>
      <c r="B22" s="14">
        <v>44440</v>
      </c>
      <c r="C22" s="13">
        <v>6800.64</v>
      </c>
      <c r="D22" s="13">
        <v>9685.2000000000007</v>
      </c>
      <c r="E22" s="13">
        <v>2021</v>
      </c>
      <c r="F22" s="13">
        <v>9</v>
      </c>
      <c r="G22" s="13" t="s">
        <v>57</v>
      </c>
    </row>
    <row r="23" spans="1:7" x14ac:dyDescent="0.3">
      <c r="A23" s="13" t="s">
        <v>39</v>
      </c>
      <c r="B23" s="14">
        <v>44470</v>
      </c>
      <c r="C23" s="13">
        <v>6489.78</v>
      </c>
      <c r="D23" s="13">
        <v>5437.96</v>
      </c>
      <c r="E23" s="13">
        <v>2021</v>
      </c>
      <c r="F23" s="13">
        <v>10</v>
      </c>
      <c r="G23" s="13" t="s">
        <v>58</v>
      </c>
    </row>
    <row r="24" spans="1:7" x14ac:dyDescent="0.3">
      <c r="A24" s="13" t="s">
        <v>39</v>
      </c>
      <c r="B24" s="14">
        <v>44501</v>
      </c>
      <c r="C24" s="13">
        <v>5641.33</v>
      </c>
      <c r="D24" s="13">
        <v>8187.98</v>
      </c>
      <c r="E24" s="13">
        <v>2021</v>
      </c>
      <c r="F24" s="13">
        <v>11</v>
      </c>
      <c r="G24" s="13" t="s">
        <v>59</v>
      </c>
    </row>
    <row r="25" spans="1:7" x14ac:dyDescent="0.3">
      <c r="A25" s="13" t="s">
        <v>39</v>
      </c>
      <c r="B25" s="14">
        <v>44531</v>
      </c>
      <c r="C25" s="13">
        <v>1904.69</v>
      </c>
      <c r="D25" s="13">
        <v>5458.56</v>
      </c>
      <c r="E25" s="13">
        <v>2021</v>
      </c>
      <c r="F25" s="13">
        <v>12</v>
      </c>
      <c r="G25" s="13" t="s">
        <v>60</v>
      </c>
    </row>
    <row r="26" spans="1:7" x14ac:dyDescent="0.3">
      <c r="A26" s="13" t="s">
        <v>33</v>
      </c>
      <c r="B26" s="14">
        <v>44197</v>
      </c>
      <c r="C26" s="13">
        <v>9740.5499999999993</v>
      </c>
      <c r="D26" s="13">
        <v>5628.08</v>
      </c>
      <c r="E26" s="13">
        <v>2021</v>
      </c>
      <c r="F26" s="13">
        <v>1</v>
      </c>
      <c r="G26" s="13" t="s">
        <v>49</v>
      </c>
    </row>
    <row r="27" spans="1:7" x14ac:dyDescent="0.3">
      <c r="A27" s="13" t="s">
        <v>33</v>
      </c>
      <c r="B27" s="14">
        <v>44228</v>
      </c>
      <c r="C27" s="13">
        <v>1335.19</v>
      </c>
      <c r="D27" s="13">
        <v>2785.7</v>
      </c>
      <c r="E27" s="13">
        <v>2021</v>
      </c>
      <c r="F27" s="13">
        <v>2</v>
      </c>
      <c r="G27" s="13" t="s">
        <v>50</v>
      </c>
    </row>
    <row r="28" spans="1:7" x14ac:dyDescent="0.3">
      <c r="A28" s="13" t="s">
        <v>33</v>
      </c>
      <c r="B28" s="14">
        <v>44256</v>
      </c>
      <c r="C28" s="13">
        <v>2560.35</v>
      </c>
      <c r="D28" s="13">
        <v>1767.62</v>
      </c>
      <c r="E28" s="13">
        <v>2021</v>
      </c>
      <c r="F28" s="13">
        <v>3</v>
      </c>
      <c r="G28" s="13" t="s">
        <v>51</v>
      </c>
    </row>
    <row r="29" spans="1:7" x14ac:dyDescent="0.3">
      <c r="A29" s="13" t="s">
        <v>33</v>
      </c>
      <c r="B29" s="14">
        <v>44287</v>
      </c>
      <c r="C29">
        <v>9872.0300000000007</v>
      </c>
      <c r="D29">
        <v>1904.2</v>
      </c>
      <c r="E29">
        <v>2021</v>
      </c>
      <c r="F29">
        <v>4</v>
      </c>
      <c r="G29" s="13" t="s">
        <v>52</v>
      </c>
    </row>
    <row r="30" spans="1:7" x14ac:dyDescent="0.3">
      <c r="A30" s="13" t="s">
        <v>33</v>
      </c>
      <c r="B30" s="14">
        <v>44317</v>
      </c>
      <c r="C30">
        <v>5341.21</v>
      </c>
      <c r="D30">
        <v>9170.2800000000007</v>
      </c>
      <c r="E30">
        <v>2021</v>
      </c>
      <c r="F30">
        <v>5</v>
      </c>
      <c r="G30" s="13" t="s">
        <v>53</v>
      </c>
    </row>
    <row r="31" spans="1:7" x14ac:dyDescent="0.3">
      <c r="A31" s="13" t="s">
        <v>33</v>
      </c>
      <c r="B31" s="14">
        <v>44348</v>
      </c>
      <c r="C31">
        <v>2654.2</v>
      </c>
      <c r="D31">
        <v>5649.43</v>
      </c>
      <c r="E31">
        <v>2021</v>
      </c>
      <c r="F31">
        <v>6</v>
      </c>
      <c r="G31" s="13" t="s">
        <v>54</v>
      </c>
    </row>
    <row r="32" spans="1:7" x14ac:dyDescent="0.3">
      <c r="A32" s="13" t="s">
        <v>33</v>
      </c>
      <c r="B32" s="14">
        <v>44378</v>
      </c>
      <c r="C32">
        <v>8277.9599999999991</v>
      </c>
      <c r="D32">
        <v>8423.0400000000009</v>
      </c>
      <c r="E32">
        <v>2021</v>
      </c>
      <c r="F32">
        <v>7</v>
      </c>
      <c r="G32" s="13" t="s">
        <v>55</v>
      </c>
    </row>
    <row r="33" spans="1:7" x14ac:dyDescent="0.3">
      <c r="A33" s="13" t="s">
        <v>33</v>
      </c>
      <c r="B33" s="14">
        <v>44409</v>
      </c>
      <c r="C33">
        <v>8479.74</v>
      </c>
      <c r="D33">
        <v>8932.8700000000008</v>
      </c>
      <c r="E33">
        <v>2021</v>
      </c>
      <c r="F33">
        <v>8</v>
      </c>
      <c r="G33" s="13" t="s">
        <v>56</v>
      </c>
    </row>
    <row r="34" spans="1:7" x14ac:dyDescent="0.3">
      <c r="A34" s="13" t="s">
        <v>33</v>
      </c>
      <c r="B34" s="14">
        <v>44440</v>
      </c>
      <c r="C34">
        <v>4878.7299999999996</v>
      </c>
      <c r="D34">
        <v>4050.82</v>
      </c>
      <c r="E34">
        <v>2021</v>
      </c>
      <c r="F34">
        <v>9</v>
      </c>
      <c r="G34" s="13" t="s">
        <v>57</v>
      </c>
    </row>
    <row r="35" spans="1:7" x14ac:dyDescent="0.3">
      <c r="A35" s="13" t="s">
        <v>33</v>
      </c>
      <c r="B35" s="14">
        <v>44470</v>
      </c>
      <c r="C35">
        <v>1398.35</v>
      </c>
      <c r="D35">
        <v>2080.58</v>
      </c>
      <c r="E35">
        <v>2021</v>
      </c>
      <c r="F35">
        <v>10</v>
      </c>
      <c r="G35" s="13" t="s">
        <v>58</v>
      </c>
    </row>
    <row r="36" spans="1:7" x14ac:dyDescent="0.3">
      <c r="A36" s="13" t="s">
        <v>33</v>
      </c>
      <c r="B36" s="14">
        <v>44501</v>
      </c>
      <c r="C36">
        <v>7757.38</v>
      </c>
      <c r="D36">
        <v>9665.18</v>
      </c>
      <c r="E36">
        <v>2021</v>
      </c>
      <c r="F36">
        <v>11</v>
      </c>
      <c r="G36" s="13" t="s">
        <v>59</v>
      </c>
    </row>
    <row r="37" spans="1:7" x14ac:dyDescent="0.3">
      <c r="A37" s="13" t="s">
        <v>33</v>
      </c>
      <c r="B37" s="14">
        <v>44531</v>
      </c>
      <c r="C37">
        <v>3600.3</v>
      </c>
      <c r="D37">
        <v>6789.44</v>
      </c>
      <c r="E37">
        <v>2021</v>
      </c>
      <c r="F37">
        <v>12</v>
      </c>
      <c r="G37" s="13" t="s">
        <v>60</v>
      </c>
    </row>
    <row r="38" spans="1:7" x14ac:dyDescent="0.3">
      <c r="A38" s="13" t="s">
        <v>37</v>
      </c>
      <c r="B38" s="14">
        <v>44197</v>
      </c>
      <c r="C38">
        <v>8622.64</v>
      </c>
      <c r="D38">
        <v>1729.77</v>
      </c>
      <c r="E38">
        <v>2021</v>
      </c>
      <c r="F38">
        <v>1</v>
      </c>
      <c r="G38" s="13" t="s">
        <v>49</v>
      </c>
    </row>
    <row r="39" spans="1:7" x14ac:dyDescent="0.3">
      <c r="A39" s="13" t="s">
        <v>37</v>
      </c>
      <c r="B39" s="14">
        <v>44228</v>
      </c>
      <c r="C39">
        <v>2157.3000000000002</v>
      </c>
      <c r="D39">
        <v>7363.07</v>
      </c>
      <c r="E39">
        <v>2021</v>
      </c>
      <c r="F39">
        <v>2</v>
      </c>
      <c r="G39" s="13" t="s">
        <v>50</v>
      </c>
    </row>
    <row r="40" spans="1:7" x14ac:dyDescent="0.3">
      <c r="A40" s="13" t="s">
        <v>37</v>
      </c>
      <c r="B40" s="14">
        <v>44256</v>
      </c>
      <c r="C40">
        <v>3882.59</v>
      </c>
      <c r="D40">
        <v>1736.3</v>
      </c>
      <c r="E40">
        <v>2021</v>
      </c>
      <c r="F40">
        <v>3</v>
      </c>
      <c r="G40" s="13" t="s">
        <v>51</v>
      </c>
    </row>
    <row r="41" spans="1:7" x14ac:dyDescent="0.3">
      <c r="A41" s="13" t="s">
        <v>37</v>
      </c>
      <c r="B41" s="14">
        <v>44287</v>
      </c>
      <c r="C41">
        <v>1430</v>
      </c>
      <c r="D41">
        <v>7789.61</v>
      </c>
      <c r="E41">
        <v>2021</v>
      </c>
      <c r="F41">
        <v>4</v>
      </c>
      <c r="G41" s="13" t="s">
        <v>52</v>
      </c>
    </row>
    <row r="42" spans="1:7" x14ac:dyDescent="0.3">
      <c r="A42" s="13" t="s">
        <v>37</v>
      </c>
      <c r="B42" s="14">
        <v>44317</v>
      </c>
      <c r="C42">
        <v>3507.5</v>
      </c>
      <c r="D42">
        <v>9415.83</v>
      </c>
      <c r="E42">
        <v>2021</v>
      </c>
      <c r="F42">
        <v>5</v>
      </c>
      <c r="G42" s="13" t="s">
        <v>53</v>
      </c>
    </row>
    <row r="43" spans="1:7" x14ac:dyDescent="0.3">
      <c r="A43" s="13" t="s">
        <v>37</v>
      </c>
      <c r="B43" s="14">
        <v>44348</v>
      </c>
      <c r="C43">
        <v>5646.16</v>
      </c>
      <c r="D43">
        <v>5599.37</v>
      </c>
      <c r="E43">
        <v>2021</v>
      </c>
      <c r="F43">
        <v>6</v>
      </c>
      <c r="G43" s="13" t="s">
        <v>54</v>
      </c>
    </row>
    <row r="44" spans="1:7" x14ac:dyDescent="0.3">
      <c r="A44" s="13" t="s">
        <v>37</v>
      </c>
      <c r="B44" s="14">
        <v>44378</v>
      </c>
      <c r="C44">
        <v>1046.3599999999999</v>
      </c>
      <c r="D44">
        <v>7570.9</v>
      </c>
      <c r="E44">
        <v>2021</v>
      </c>
      <c r="F44">
        <v>7</v>
      </c>
      <c r="G44" s="13" t="s">
        <v>55</v>
      </c>
    </row>
    <row r="45" spans="1:7" x14ac:dyDescent="0.3">
      <c r="A45" s="13" t="s">
        <v>37</v>
      </c>
      <c r="B45" s="14">
        <v>44409</v>
      </c>
      <c r="C45">
        <v>8858.24</v>
      </c>
      <c r="D45">
        <v>2853.92</v>
      </c>
      <c r="E45">
        <v>2021</v>
      </c>
      <c r="F45">
        <v>8</v>
      </c>
      <c r="G45" s="13" t="s">
        <v>56</v>
      </c>
    </row>
    <row r="46" spans="1:7" x14ac:dyDescent="0.3">
      <c r="A46" s="13" t="s">
        <v>37</v>
      </c>
      <c r="B46" s="14">
        <v>44440</v>
      </c>
      <c r="C46">
        <v>7825.12</v>
      </c>
      <c r="D46">
        <v>7948.03</v>
      </c>
      <c r="E46">
        <v>2021</v>
      </c>
      <c r="F46">
        <v>9</v>
      </c>
      <c r="G46" s="13" t="s">
        <v>57</v>
      </c>
    </row>
    <row r="47" spans="1:7" x14ac:dyDescent="0.3">
      <c r="A47" s="13" t="s">
        <v>37</v>
      </c>
      <c r="B47" s="14">
        <v>44470</v>
      </c>
      <c r="C47">
        <v>1826.11</v>
      </c>
      <c r="D47">
        <v>6094.66</v>
      </c>
      <c r="E47">
        <v>2021</v>
      </c>
      <c r="F47">
        <v>10</v>
      </c>
      <c r="G47" s="13" t="s">
        <v>58</v>
      </c>
    </row>
    <row r="48" spans="1:7" x14ac:dyDescent="0.3">
      <c r="A48" s="13" t="s">
        <v>37</v>
      </c>
      <c r="B48" s="14">
        <v>44501</v>
      </c>
      <c r="C48">
        <v>1053.19</v>
      </c>
      <c r="D48">
        <v>6419.67</v>
      </c>
      <c r="E48">
        <v>2021</v>
      </c>
      <c r="F48">
        <v>11</v>
      </c>
      <c r="G48" s="13" t="s">
        <v>59</v>
      </c>
    </row>
    <row r="49" spans="1:7" x14ac:dyDescent="0.3">
      <c r="A49" s="13" t="s">
        <v>37</v>
      </c>
      <c r="B49" s="14">
        <v>44531</v>
      </c>
      <c r="C49">
        <v>3516.72</v>
      </c>
      <c r="D49">
        <v>5975.5</v>
      </c>
      <c r="E49">
        <v>2021</v>
      </c>
      <c r="F49">
        <v>12</v>
      </c>
      <c r="G49" s="13" t="s">
        <v>60</v>
      </c>
    </row>
    <row r="50" spans="1:7" x14ac:dyDescent="0.3">
      <c r="A50" s="13" t="s">
        <v>32</v>
      </c>
      <c r="B50" s="14">
        <v>44197</v>
      </c>
      <c r="C50">
        <v>6023.61</v>
      </c>
      <c r="D50">
        <v>5533.41</v>
      </c>
      <c r="E50">
        <v>2021</v>
      </c>
      <c r="F50">
        <v>1</v>
      </c>
      <c r="G50" s="13" t="s">
        <v>49</v>
      </c>
    </row>
    <row r="51" spans="1:7" x14ac:dyDescent="0.3">
      <c r="A51" s="13" t="s">
        <v>32</v>
      </c>
      <c r="B51" s="14">
        <v>44228</v>
      </c>
      <c r="C51">
        <v>3529.34</v>
      </c>
      <c r="D51">
        <v>4671.8900000000003</v>
      </c>
      <c r="E51">
        <v>2021</v>
      </c>
      <c r="F51">
        <v>2</v>
      </c>
      <c r="G51" s="13" t="s">
        <v>50</v>
      </c>
    </row>
    <row r="52" spans="1:7" x14ac:dyDescent="0.3">
      <c r="A52" s="13" t="s">
        <v>32</v>
      </c>
      <c r="B52" s="14">
        <v>44256</v>
      </c>
      <c r="C52">
        <v>7217.85</v>
      </c>
      <c r="D52">
        <v>8187.3</v>
      </c>
      <c r="E52">
        <v>2021</v>
      </c>
      <c r="F52">
        <v>3</v>
      </c>
      <c r="G52" s="13" t="s">
        <v>51</v>
      </c>
    </row>
    <row r="53" spans="1:7" x14ac:dyDescent="0.3">
      <c r="A53" s="13" t="s">
        <v>32</v>
      </c>
      <c r="B53" s="14">
        <v>44287</v>
      </c>
      <c r="C53">
        <v>4715.4799999999996</v>
      </c>
      <c r="D53">
        <v>6379.78</v>
      </c>
      <c r="E53">
        <v>2021</v>
      </c>
      <c r="F53">
        <v>4</v>
      </c>
      <c r="G53" s="13" t="s">
        <v>52</v>
      </c>
    </row>
    <row r="54" spans="1:7" x14ac:dyDescent="0.3">
      <c r="A54" s="13" t="s">
        <v>32</v>
      </c>
      <c r="B54" s="14">
        <v>44317</v>
      </c>
      <c r="C54">
        <v>8074.22</v>
      </c>
      <c r="D54">
        <v>4943.7700000000004</v>
      </c>
      <c r="E54">
        <v>2021</v>
      </c>
      <c r="F54">
        <v>5</v>
      </c>
      <c r="G54" s="13" t="s">
        <v>53</v>
      </c>
    </row>
    <row r="55" spans="1:7" x14ac:dyDescent="0.3">
      <c r="A55" s="13" t="s">
        <v>32</v>
      </c>
      <c r="B55" s="14">
        <v>44348</v>
      </c>
      <c r="C55">
        <v>8746.36</v>
      </c>
      <c r="D55">
        <v>2298.5500000000002</v>
      </c>
      <c r="E55">
        <v>2021</v>
      </c>
      <c r="F55">
        <v>6</v>
      </c>
      <c r="G55" s="13" t="s">
        <v>54</v>
      </c>
    </row>
    <row r="56" spans="1:7" x14ac:dyDescent="0.3">
      <c r="A56" s="13" t="s">
        <v>32</v>
      </c>
      <c r="B56" s="14">
        <v>44378</v>
      </c>
      <c r="C56">
        <v>1338.02</v>
      </c>
      <c r="D56">
        <v>5567.99</v>
      </c>
      <c r="E56">
        <v>2021</v>
      </c>
      <c r="F56">
        <v>7</v>
      </c>
      <c r="G56" s="13" t="s">
        <v>55</v>
      </c>
    </row>
    <row r="57" spans="1:7" x14ac:dyDescent="0.3">
      <c r="A57" s="13" t="s">
        <v>32</v>
      </c>
      <c r="B57" s="14">
        <v>44409</v>
      </c>
      <c r="C57">
        <v>9395.14</v>
      </c>
      <c r="D57">
        <v>3828.59</v>
      </c>
      <c r="E57">
        <v>2021</v>
      </c>
      <c r="F57">
        <v>8</v>
      </c>
      <c r="G57" s="13" t="s">
        <v>56</v>
      </c>
    </row>
    <row r="58" spans="1:7" x14ac:dyDescent="0.3">
      <c r="A58" s="13" t="s">
        <v>32</v>
      </c>
      <c r="B58" s="14">
        <v>44440</v>
      </c>
      <c r="C58">
        <v>4061.8</v>
      </c>
      <c r="D58">
        <v>7856.78</v>
      </c>
      <c r="E58">
        <v>2021</v>
      </c>
      <c r="F58">
        <v>9</v>
      </c>
      <c r="G58" s="13" t="s">
        <v>57</v>
      </c>
    </row>
    <row r="59" spans="1:7" x14ac:dyDescent="0.3">
      <c r="A59" s="13" t="s">
        <v>32</v>
      </c>
      <c r="B59" s="14">
        <v>44470</v>
      </c>
      <c r="C59">
        <v>7300.58</v>
      </c>
      <c r="D59">
        <v>4521.96</v>
      </c>
      <c r="E59">
        <v>2021</v>
      </c>
      <c r="F59">
        <v>10</v>
      </c>
      <c r="G59" s="13" t="s">
        <v>58</v>
      </c>
    </row>
    <row r="60" spans="1:7" x14ac:dyDescent="0.3">
      <c r="A60" s="13" t="s">
        <v>32</v>
      </c>
      <c r="B60" s="14">
        <v>44501</v>
      </c>
      <c r="C60">
        <v>7760.11</v>
      </c>
      <c r="D60">
        <v>6514.72</v>
      </c>
      <c r="E60">
        <v>2021</v>
      </c>
      <c r="F60">
        <v>11</v>
      </c>
      <c r="G60" s="13" t="s">
        <v>59</v>
      </c>
    </row>
    <row r="61" spans="1:7" x14ac:dyDescent="0.3">
      <c r="A61" s="13" t="s">
        <v>32</v>
      </c>
      <c r="B61" s="14">
        <v>44531</v>
      </c>
      <c r="C61">
        <v>3095.3</v>
      </c>
      <c r="D61">
        <v>6997.47</v>
      </c>
      <c r="E61">
        <v>2021</v>
      </c>
      <c r="F61">
        <v>12</v>
      </c>
      <c r="G61" s="13" t="s">
        <v>60</v>
      </c>
    </row>
    <row r="62" spans="1:7" x14ac:dyDescent="0.3">
      <c r="A62" s="13" t="s">
        <v>35</v>
      </c>
      <c r="B62" s="14">
        <v>44197</v>
      </c>
      <c r="C62">
        <v>7687.94</v>
      </c>
      <c r="D62">
        <v>1903.47</v>
      </c>
      <c r="E62">
        <v>2021</v>
      </c>
      <c r="F62">
        <v>1</v>
      </c>
      <c r="G62" s="13" t="s">
        <v>49</v>
      </c>
    </row>
    <row r="63" spans="1:7" x14ac:dyDescent="0.3">
      <c r="A63" s="13" t="s">
        <v>35</v>
      </c>
      <c r="B63" s="14">
        <v>44228</v>
      </c>
      <c r="C63">
        <v>7817.98</v>
      </c>
      <c r="D63">
        <v>5721.04</v>
      </c>
      <c r="E63">
        <v>2021</v>
      </c>
      <c r="F63">
        <v>2</v>
      </c>
      <c r="G63" s="13" t="s">
        <v>50</v>
      </c>
    </row>
    <row r="64" spans="1:7" x14ac:dyDescent="0.3">
      <c r="A64" s="13" t="s">
        <v>35</v>
      </c>
      <c r="B64" s="14">
        <v>44256</v>
      </c>
      <c r="C64">
        <v>2359.0100000000002</v>
      </c>
      <c r="D64">
        <v>1347.97</v>
      </c>
      <c r="E64">
        <v>2021</v>
      </c>
      <c r="F64">
        <v>3</v>
      </c>
      <c r="G64" s="13" t="s">
        <v>51</v>
      </c>
    </row>
    <row r="65" spans="1:7" x14ac:dyDescent="0.3">
      <c r="A65" s="13" t="s">
        <v>35</v>
      </c>
      <c r="B65" s="14">
        <v>44287</v>
      </c>
      <c r="C65">
        <v>9437.83</v>
      </c>
      <c r="D65">
        <v>3402.51</v>
      </c>
      <c r="E65">
        <v>2021</v>
      </c>
      <c r="F65">
        <v>4</v>
      </c>
      <c r="G65" s="13" t="s">
        <v>52</v>
      </c>
    </row>
    <row r="66" spans="1:7" x14ac:dyDescent="0.3">
      <c r="A66" s="13" t="s">
        <v>35</v>
      </c>
      <c r="B66" s="14">
        <v>44317</v>
      </c>
      <c r="C66">
        <v>9266.58</v>
      </c>
      <c r="D66">
        <v>6742.28</v>
      </c>
      <c r="E66">
        <v>2021</v>
      </c>
      <c r="F66">
        <v>5</v>
      </c>
      <c r="G66" s="13" t="s">
        <v>53</v>
      </c>
    </row>
    <row r="67" spans="1:7" x14ac:dyDescent="0.3">
      <c r="A67" s="13" t="s">
        <v>35</v>
      </c>
      <c r="B67" s="14">
        <v>44348</v>
      </c>
      <c r="C67">
        <v>3186.51</v>
      </c>
      <c r="D67">
        <v>3100.34</v>
      </c>
      <c r="E67">
        <v>2021</v>
      </c>
      <c r="F67">
        <v>6</v>
      </c>
      <c r="G67" s="13" t="s">
        <v>54</v>
      </c>
    </row>
    <row r="68" spans="1:7" x14ac:dyDescent="0.3">
      <c r="A68" s="13" t="s">
        <v>35</v>
      </c>
      <c r="B68" s="14">
        <v>44378</v>
      </c>
      <c r="C68">
        <v>8128.31</v>
      </c>
      <c r="D68">
        <v>4754.8500000000004</v>
      </c>
      <c r="E68">
        <v>2021</v>
      </c>
      <c r="F68">
        <v>7</v>
      </c>
      <c r="G68" s="13" t="s">
        <v>55</v>
      </c>
    </row>
    <row r="69" spans="1:7" x14ac:dyDescent="0.3">
      <c r="A69" s="13" t="s">
        <v>35</v>
      </c>
      <c r="B69" s="14">
        <v>44409</v>
      </c>
      <c r="C69">
        <v>2922.66</v>
      </c>
      <c r="D69">
        <v>1551.16</v>
      </c>
      <c r="E69">
        <v>2021</v>
      </c>
      <c r="F69">
        <v>8</v>
      </c>
      <c r="G69" s="13" t="s">
        <v>56</v>
      </c>
    </row>
    <row r="70" spans="1:7" x14ac:dyDescent="0.3">
      <c r="A70" s="13" t="s">
        <v>35</v>
      </c>
      <c r="B70" s="14">
        <v>44440</v>
      </c>
      <c r="C70">
        <v>6733.77</v>
      </c>
      <c r="D70">
        <v>7018.5</v>
      </c>
      <c r="E70">
        <v>2021</v>
      </c>
      <c r="F70">
        <v>9</v>
      </c>
      <c r="G70" s="13" t="s">
        <v>57</v>
      </c>
    </row>
    <row r="71" spans="1:7" x14ac:dyDescent="0.3">
      <c r="A71" s="13" t="s">
        <v>35</v>
      </c>
      <c r="B71" s="14">
        <v>44470</v>
      </c>
      <c r="C71">
        <v>5467.84</v>
      </c>
      <c r="D71">
        <v>2065.46</v>
      </c>
      <c r="E71">
        <v>2021</v>
      </c>
      <c r="F71">
        <v>10</v>
      </c>
      <c r="G71" s="13" t="s">
        <v>58</v>
      </c>
    </row>
    <row r="72" spans="1:7" x14ac:dyDescent="0.3">
      <c r="A72" s="13" t="s">
        <v>35</v>
      </c>
      <c r="B72" s="14">
        <v>44501</v>
      </c>
      <c r="C72">
        <v>3905.06</v>
      </c>
      <c r="D72">
        <v>1127.8800000000001</v>
      </c>
      <c r="E72">
        <v>2021</v>
      </c>
      <c r="F72">
        <v>11</v>
      </c>
      <c r="G72" s="13" t="s">
        <v>59</v>
      </c>
    </row>
    <row r="73" spans="1:7" x14ac:dyDescent="0.3">
      <c r="A73" s="13" t="s">
        <v>35</v>
      </c>
      <c r="B73" s="14">
        <v>44531</v>
      </c>
      <c r="C73">
        <v>4982.3100000000004</v>
      </c>
      <c r="D73">
        <v>1811.93</v>
      </c>
      <c r="E73">
        <v>2021</v>
      </c>
      <c r="F73">
        <v>12</v>
      </c>
      <c r="G73" s="13" t="s">
        <v>60</v>
      </c>
    </row>
    <row r="74" spans="1:7" x14ac:dyDescent="0.3">
      <c r="A74" s="13" t="s">
        <v>34</v>
      </c>
      <c r="B74" s="14">
        <v>44197</v>
      </c>
      <c r="C74">
        <v>4206.17</v>
      </c>
      <c r="D74">
        <v>6272.66</v>
      </c>
      <c r="E74">
        <v>2021</v>
      </c>
      <c r="F74">
        <v>1</v>
      </c>
      <c r="G74" s="13" t="s">
        <v>49</v>
      </c>
    </row>
    <row r="75" spans="1:7" x14ac:dyDescent="0.3">
      <c r="A75" s="13" t="s">
        <v>34</v>
      </c>
      <c r="B75" s="14">
        <v>44228</v>
      </c>
      <c r="C75">
        <v>6993.43</v>
      </c>
      <c r="D75">
        <v>9428</v>
      </c>
      <c r="E75">
        <v>2021</v>
      </c>
      <c r="F75">
        <v>2</v>
      </c>
      <c r="G75" s="13" t="s">
        <v>50</v>
      </c>
    </row>
    <row r="76" spans="1:7" x14ac:dyDescent="0.3">
      <c r="A76" s="13" t="s">
        <v>34</v>
      </c>
      <c r="B76" s="14">
        <v>44256</v>
      </c>
      <c r="C76">
        <v>1234.8599999999999</v>
      </c>
      <c r="D76">
        <v>3259.35</v>
      </c>
      <c r="E76">
        <v>2021</v>
      </c>
      <c r="F76">
        <v>3</v>
      </c>
      <c r="G76" s="13" t="s">
        <v>51</v>
      </c>
    </row>
    <row r="77" spans="1:7" x14ac:dyDescent="0.3">
      <c r="A77" s="13" t="s">
        <v>34</v>
      </c>
      <c r="B77" s="14">
        <v>44287</v>
      </c>
      <c r="C77">
        <v>6193.79</v>
      </c>
      <c r="D77">
        <v>7536.32</v>
      </c>
      <c r="E77">
        <v>2021</v>
      </c>
      <c r="F77">
        <v>4</v>
      </c>
      <c r="G77" s="13" t="s">
        <v>52</v>
      </c>
    </row>
    <row r="78" spans="1:7" x14ac:dyDescent="0.3">
      <c r="A78" s="13" t="s">
        <v>34</v>
      </c>
      <c r="B78" s="14">
        <v>44317</v>
      </c>
      <c r="C78">
        <v>9393.15</v>
      </c>
      <c r="D78">
        <v>9354.76</v>
      </c>
      <c r="E78">
        <v>2021</v>
      </c>
      <c r="F78">
        <v>5</v>
      </c>
      <c r="G78" s="13" t="s">
        <v>53</v>
      </c>
    </row>
    <row r="79" spans="1:7" x14ac:dyDescent="0.3">
      <c r="A79" s="13" t="s">
        <v>34</v>
      </c>
      <c r="B79" s="14">
        <v>44348</v>
      </c>
      <c r="C79">
        <v>1955.09</v>
      </c>
      <c r="D79">
        <v>4253.34</v>
      </c>
      <c r="E79">
        <v>2021</v>
      </c>
      <c r="F79">
        <v>6</v>
      </c>
      <c r="G79" s="13" t="s">
        <v>54</v>
      </c>
    </row>
    <row r="80" spans="1:7" x14ac:dyDescent="0.3">
      <c r="A80" s="13" t="s">
        <v>34</v>
      </c>
      <c r="B80" s="14">
        <v>44378</v>
      </c>
      <c r="C80">
        <v>9512.0400000000009</v>
      </c>
      <c r="D80">
        <v>9226.83</v>
      </c>
      <c r="E80">
        <v>2021</v>
      </c>
      <c r="F80">
        <v>7</v>
      </c>
      <c r="G80" s="13" t="s">
        <v>55</v>
      </c>
    </row>
    <row r="81" spans="1:7" x14ac:dyDescent="0.3">
      <c r="A81" s="13" t="s">
        <v>34</v>
      </c>
      <c r="B81" s="14">
        <v>44409</v>
      </c>
      <c r="C81">
        <v>8503.24</v>
      </c>
      <c r="D81">
        <v>9406.94</v>
      </c>
      <c r="E81">
        <v>2021</v>
      </c>
      <c r="F81">
        <v>8</v>
      </c>
      <c r="G81" s="13" t="s">
        <v>56</v>
      </c>
    </row>
    <row r="82" spans="1:7" x14ac:dyDescent="0.3">
      <c r="A82" s="13" t="s">
        <v>34</v>
      </c>
      <c r="B82" s="14">
        <v>44440</v>
      </c>
      <c r="C82">
        <v>1168.6400000000001</v>
      </c>
      <c r="D82">
        <v>8527.42</v>
      </c>
      <c r="E82">
        <v>2021</v>
      </c>
      <c r="F82">
        <v>9</v>
      </c>
      <c r="G82" s="13" t="s">
        <v>57</v>
      </c>
    </row>
    <row r="83" spans="1:7" x14ac:dyDescent="0.3">
      <c r="A83" s="13" t="s">
        <v>34</v>
      </c>
      <c r="B83" s="14">
        <v>44470</v>
      </c>
      <c r="C83">
        <v>3899.54</v>
      </c>
      <c r="D83">
        <v>3309.48</v>
      </c>
      <c r="E83">
        <v>2021</v>
      </c>
      <c r="F83">
        <v>10</v>
      </c>
      <c r="G83" s="13" t="s">
        <v>58</v>
      </c>
    </row>
    <row r="84" spans="1:7" x14ac:dyDescent="0.3">
      <c r="A84" s="13" t="s">
        <v>34</v>
      </c>
      <c r="B84" s="14">
        <v>44501</v>
      </c>
      <c r="C84">
        <v>8973.11</v>
      </c>
      <c r="D84">
        <v>8020.72</v>
      </c>
      <c r="E84">
        <v>2021</v>
      </c>
      <c r="F84">
        <v>11</v>
      </c>
      <c r="G84" s="13" t="s">
        <v>59</v>
      </c>
    </row>
    <row r="85" spans="1:7" x14ac:dyDescent="0.3">
      <c r="A85" s="13" t="s">
        <v>34</v>
      </c>
      <c r="B85" s="14">
        <v>44531</v>
      </c>
      <c r="C85">
        <v>2878.01</v>
      </c>
      <c r="D85">
        <v>2839.96</v>
      </c>
      <c r="E85">
        <v>2021</v>
      </c>
      <c r="F85">
        <v>12</v>
      </c>
      <c r="G85" s="13" t="s">
        <v>60</v>
      </c>
    </row>
    <row r="86" spans="1:7" x14ac:dyDescent="0.3">
      <c r="A86" s="13" t="s">
        <v>30</v>
      </c>
      <c r="B86" s="14">
        <v>44197</v>
      </c>
      <c r="C86">
        <v>3122.01</v>
      </c>
      <c r="D86">
        <v>2951.22</v>
      </c>
      <c r="E86">
        <v>2021</v>
      </c>
      <c r="F86">
        <v>1</v>
      </c>
      <c r="G86" s="13" t="s">
        <v>49</v>
      </c>
    </row>
    <row r="87" spans="1:7" x14ac:dyDescent="0.3">
      <c r="A87" s="13" t="s">
        <v>30</v>
      </c>
      <c r="B87" s="14">
        <v>44228</v>
      </c>
      <c r="C87">
        <v>2510.9</v>
      </c>
      <c r="D87">
        <v>4677.83</v>
      </c>
      <c r="E87">
        <v>2021</v>
      </c>
      <c r="F87">
        <v>2</v>
      </c>
      <c r="G87" s="13" t="s">
        <v>50</v>
      </c>
    </row>
    <row r="88" spans="1:7" x14ac:dyDescent="0.3">
      <c r="A88" s="13" t="s">
        <v>30</v>
      </c>
      <c r="B88" s="14">
        <v>44256</v>
      </c>
      <c r="C88">
        <v>1965.37</v>
      </c>
      <c r="D88">
        <v>4345.3500000000004</v>
      </c>
      <c r="E88">
        <v>2021</v>
      </c>
      <c r="F88">
        <v>3</v>
      </c>
      <c r="G88" s="13" t="s">
        <v>51</v>
      </c>
    </row>
    <row r="89" spans="1:7" x14ac:dyDescent="0.3">
      <c r="A89" s="13" t="s">
        <v>30</v>
      </c>
      <c r="B89" s="14">
        <v>44287</v>
      </c>
      <c r="C89">
        <v>9785.2099999999991</v>
      </c>
      <c r="D89">
        <v>7182.38</v>
      </c>
      <c r="E89">
        <v>2021</v>
      </c>
      <c r="F89">
        <v>4</v>
      </c>
      <c r="G89" s="13" t="s">
        <v>52</v>
      </c>
    </row>
    <row r="90" spans="1:7" x14ac:dyDescent="0.3">
      <c r="A90" s="13" t="s">
        <v>30</v>
      </c>
      <c r="B90" s="14">
        <v>44317</v>
      </c>
      <c r="C90">
        <v>4868.71</v>
      </c>
      <c r="D90">
        <v>8653.44</v>
      </c>
      <c r="E90">
        <v>2021</v>
      </c>
      <c r="F90">
        <v>5</v>
      </c>
      <c r="G90" s="13" t="s">
        <v>53</v>
      </c>
    </row>
    <row r="91" spans="1:7" x14ac:dyDescent="0.3">
      <c r="A91" s="13" t="s">
        <v>30</v>
      </c>
      <c r="B91" s="14">
        <v>44348</v>
      </c>
      <c r="C91">
        <v>4523.3999999999996</v>
      </c>
      <c r="D91">
        <v>3153.44</v>
      </c>
      <c r="E91">
        <v>2021</v>
      </c>
      <c r="F91">
        <v>6</v>
      </c>
      <c r="G91" s="13" t="s">
        <v>54</v>
      </c>
    </row>
    <row r="92" spans="1:7" x14ac:dyDescent="0.3">
      <c r="A92" s="13" t="s">
        <v>30</v>
      </c>
      <c r="B92" s="14">
        <v>44378</v>
      </c>
      <c r="C92">
        <v>4234.2</v>
      </c>
      <c r="D92">
        <v>7811.26</v>
      </c>
      <c r="E92">
        <v>2021</v>
      </c>
      <c r="F92">
        <v>7</v>
      </c>
      <c r="G92" s="13" t="s">
        <v>55</v>
      </c>
    </row>
    <row r="93" spans="1:7" x14ac:dyDescent="0.3">
      <c r="A93" s="13" t="s">
        <v>30</v>
      </c>
      <c r="B93" s="14">
        <v>44409</v>
      </c>
      <c r="C93">
        <v>8623.49</v>
      </c>
      <c r="D93">
        <v>9615.43</v>
      </c>
      <c r="E93">
        <v>2021</v>
      </c>
      <c r="F93">
        <v>8</v>
      </c>
      <c r="G93" s="13" t="s">
        <v>56</v>
      </c>
    </row>
    <row r="94" spans="1:7" x14ac:dyDescent="0.3">
      <c r="A94" s="13" t="s">
        <v>30</v>
      </c>
      <c r="B94" s="14">
        <v>44440</v>
      </c>
      <c r="C94">
        <v>8209.3700000000008</v>
      </c>
      <c r="D94">
        <v>3745.3</v>
      </c>
      <c r="E94">
        <v>2021</v>
      </c>
      <c r="F94">
        <v>9</v>
      </c>
      <c r="G94" s="13" t="s">
        <v>57</v>
      </c>
    </row>
    <row r="95" spans="1:7" x14ac:dyDescent="0.3">
      <c r="A95" s="13" t="s">
        <v>30</v>
      </c>
      <c r="B95" s="14">
        <v>44470</v>
      </c>
      <c r="C95">
        <v>8137.9</v>
      </c>
      <c r="D95">
        <v>2998.48</v>
      </c>
      <c r="E95">
        <v>2021</v>
      </c>
      <c r="F95">
        <v>10</v>
      </c>
      <c r="G95" s="13" t="s">
        <v>58</v>
      </c>
    </row>
    <row r="96" spans="1:7" x14ac:dyDescent="0.3">
      <c r="A96" s="13" t="s">
        <v>30</v>
      </c>
      <c r="B96" s="14">
        <v>44501</v>
      </c>
      <c r="C96">
        <v>5561.24</v>
      </c>
      <c r="D96">
        <v>8394.73</v>
      </c>
      <c r="E96">
        <v>2021</v>
      </c>
      <c r="F96">
        <v>11</v>
      </c>
      <c r="G96" s="13" t="s">
        <v>59</v>
      </c>
    </row>
    <row r="97" spans="1:7" x14ac:dyDescent="0.3">
      <c r="A97" s="13" t="s">
        <v>30</v>
      </c>
      <c r="B97" s="14">
        <v>44531</v>
      </c>
      <c r="C97">
        <v>2665.81</v>
      </c>
      <c r="D97">
        <v>1513.81</v>
      </c>
      <c r="E97">
        <v>2021</v>
      </c>
      <c r="F97">
        <v>12</v>
      </c>
      <c r="G97" s="13" t="s">
        <v>60</v>
      </c>
    </row>
    <row r="98" spans="1:7" x14ac:dyDescent="0.3">
      <c r="A98" s="13" t="s">
        <v>36</v>
      </c>
      <c r="B98" s="14">
        <v>44197</v>
      </c>
      <c r="C98">
        <v>3537.94</v>
      </c>
      <c r="D98">
        <v>9910.4699999999993</v>
      </c>
      <c r="E98">
        <v>2021</v>
      </c>
      <c r="F98">
        <v>1</v>
      </c>
      <c r="G98" s="13" t="s">
        <v>49</v>
      </c>
    </row>
    <row r="99" spans="1:7" x14ac:dyDescent="0.3">
      <c r="A99" s="13" t="s">
        <v>36</v>
      </c>
      <c r="B99" s="14">
        <v>44228</v>
      </c>
      <c r="C99">
        <v>8071.14</v>
      </c>
      <c r="D99">
        <v>7748.67</v>
      </c>
      <c r="E99">
        <v>2021</v>
      </c>
      <c r="F99">
        <v>2</v>
      </c>
      <c r="G99" s="13" t="s">
        <v>50</v>
      </c>
    </row>
    <row r="100" spans="1:7" x14ac:dyDescent="0.3">
      <c r="A100" s="13" t="s">
        <v>36</v>
      </c>
      <c r="B100" s="14">
        <v>44256</v>
      </c>
      <c r="C100">
        <v>5257.58</v>
      </c>
      <c r="D100">
        <v>9509.0400000000009</v>
      </c>
      <c r="E100">
        <v>2021</v>
      </c>
      <c r="F100">
        <v>3</v>
      </c>
      <c r="G100" s="13" t="s">
        <v>51</v>
      </c>
    </row>
    <row r="101" spans="1:7" x14ac:dyDescent="0.3">
      <c r="A101" s="13" t="s">
        <v>36</v>
      </c>
      <c r="B101" s="14">
        <v>44287</v>
      </c>
      <c r="C101">
        <v>4924.2299999999996</v>
      </c>
      <c r="D101">
        <v>8999.7999999999993</v>
      </c>
      <c r="E101">
        <v>2021</v>
      </c>
      <c r="F101">
        <v>4</v>
      </c>
      <c r="G101" s="13" t="s">
        <v>52</v>
      </c>
    </row>
    <row r="102" spans="1:7" x14ac:dyDescent="0.3">
      <c r="A102" s="13" t="s">
        <v>36</v>
      </c>
      <c r="B102" s="14">
        <v>44317</v>
      </c>
      <c r="C102">
        <v>5840.26</v>
      </c>
      <c r="D102">
        <v>4020.31</v>
      </c>
      <c r="E102">
        <v>2021</v>
      </c>
      <c r="F102">
        <v>5</v>
      </c>
      <c r="G102" s="13" t="s">
        <v>53</v>
      </c>
    </row>
    <row r="103" spans="1:7" x14ac:dyDescent="0.3">
      <c r="A103" s="13" t="s">
        <v>36</v>
      </c>
      <c r="B103" s="14">
        <v>44348</v>
      </c>
      <c r="C103">
        <v>9118.56</v>
      </c>
      <c r="D103">
        <v>3419.95</v>
      </c>
      <c r="E103">
        <v>2021</v>
      </c>
      <c r="F103">
        <v>6</v>
      </c>
      <c r="G103" s="13" t="s">
        <v>54</v>
      </c>
    </row>
    <row r="104" spans="1:7" x14ac:dyDescent="0.3">
      <c r="A104" s="13" t="s">
        <v>36</v>
      </c>
      <c r="B104" s="14">
        <v>44378</v>
      </c>
      <c r="C104">
        <v>8087.06</v>
      </c>
      <c r="D104">
        <v>8291.23</v>
      </c>
      <c r="E104">
        <v>2021</v>
      </c>
      <c r="F104">
        <v>7</v>
      </c>
      <c r="G104" s="13" t="s">
        <v>55</v>
      </c>
    </row>
    <row r="105" spans="1:7" x14ac:dyDescent="0.3">
      <c r="A105" s="13" t="s">
        <v>36</v>
      </c>
      <c r="B105" s="14">
        <v>44409</v>
      </c>
      <c r="C105">
        <v>8992.26</v>
      </c>
      <c r="D105">
        <v>3031.29</v>
      </c>
      <c r="E105">
        <v>2021</v>
      </c>
      <c r="F105">
        <v>8</v>
      </c>
      <c r="G105" s="13" t="s">
        <v>56</v>
      </c>
    </row>
    <row r="106" spans="1:7" x14ac:dyDescent="0.3">
      <c r="A106" s="13" t="s">
        <v>36</v>
      </c>
      <c r="B106" s="14">
        <v>44440</v>
      </c>
      <c r="C106">
        <v>3864.45</v>
      </c>
      <c r="D106">
        <v>7117.95</v>
      </c>
      <c r="E106">
        <v>2021</v>
      </c>
      <c r="F106">
        <v>9</v>
      </c>
      <c r="G106" s="13" t="s">
        <v>57</v>
      </c>
    </row>
    <row r="107" spans="1:7" x14ac:dyDescent="0.3">
      <c r="A107" s="13" t="s">
        <v>36</v>
      </c>
      <c r="B107" s="14">
        <v>44470</v>
      </c>
      <c r="C107">
        <v>8570.09</v>
      </c>
      <c r="D107">
        <v>2741.99</v>
      </c>
      <c r="E107">
        <v>2021</v>
      </c>
      <c r="F107">
        <v>10</v>
      </c>
      <c r="G107" s="13" t="s">
        <v>58</v>
      </c>
    </row>
    <row r="108" spans="1:7" x14ac:dyDescent="0.3">
      <c r="A108" s="13" t="s">
        <v>36</v>
      </c>
      <c r="B108" s="14">
        <v>44501</v>
      </c>
      <c r="C108">
        <v>2402.35</v>
      </c>
      <c r="D108">
        <v>8856.7800000000007</v>
      </c>
      <c r="E108">
        <v>2021</v>
      </c>
      <c r="F108">
        <v>11</v>
      </c>
      <c r="G108" s="13" t="s">
        <v>59</v>
      </c>
    </row>
    <row r="109" spans="1:7" x14ac:dyDescent="0.3">
      <c r="A109" s="13" t="s">
        <v>36</v>
      </c>
      <c r="B109" s="14">
        <v>44531</v>
      </c>
      <c r="C109">
        <v>2174.75</v>
      </c>
      <c r="D109">
        <v>4572.3999999999996</v>
      </c>
      <c r="E109">
        <v>2021</v>
      </c>
      <c r="F109">
        <v>12</v>
      </c>
      <c r="G109" s="13" t="s">
        <v>60</v>
      </c>
    </row>
    <row r="110" spans="1:7" x14ac:dyDescent="0.3">
      <c r="A110" s="13" t="s">
        <v>38</v>
      </c>
      <c r="B110" s="14">
        <v>44197</v>
      </c>
      <c r="C110">
        <v>8013.65</v>
      </c>
      <c r="D110">
        <v>5726.01</v>
      </c>
      <c r="E110">
        <v>2021</v>
      </c>
      <c r="F110">
        <v>1</v>
      </c>
      <c r="G110" s="13" t="s">
        <v>49</v>
      </c>
    </row>
    <row r="111" spans="1:7" x14ac:dyDescent="0.3">
      <c r="A111" s="13" t="s">
        <v>38</v>
      </c>
      <c r="B111" s="14">
        <v>44228</v>
      </c>
      <c r="C111">
        <v>4711.66</v>
      </c>
      <c r="D111">
        <v>6521.5</v>
      </c>
      <c r="E111">
        <v>2021</v>
      </c>
      <c r="F111">
        <v>2</v>
      </c>
      <c r="G111" s="13" t="s">
        <v>50</v>
      </c>
    </row>
    <row r="112" spans="1:7" x14ac:dyDescent="0.3">
      <c r="A112" s="13" t="s">
        <v>38</v>
      </c>
      <c r="B112" s="14">
        <v>44256</v>
      </c>
      <c r="C112">
        <v>5455.05</v>
      </c>
      <c r="D112">
        <v>3183.88</v>
      </c>
      <c r="E112">
        <v>2021</v>
      </c>
      <c r="F112">
        <v>3</v>
      </c>
      <c r="G112" s="13" t="s">
        <v>51</v>
      </c>
    </row>
    <row r="113" spans="1:7" x14ac:dyDescent="0.3">
      <c r="A113" s="13" t="s">
        <v>38</v>
      </c>
      <c r="B113" s="14">
        <v>44287</v>
      </c>
      <c r="C113">
        <v>8057.7</v>
      </c>
      <c r="D113">
        <v>4302.76</v>
      </c>
      <c r="E113">
        <v>2021</v>
      </c>
      <c r="F113">
        <v>4</v>
      </c>
      <c r="G113" s="13" t="s">
        <v>52</v>
      </c>
    </row>
    <row r="114" spans="1:7" x14ac:dyDescent="0.3">
      <c r="A114" s="13" t="s">
        <v>38</v>
      </c>
      <c r="B114" s="14">
        <v>44317</v>
      </c>
      <c r="C114">
        <v>7471.55</v>
      </c>
      <c r="D114">
        <v>9475.93</v>
      </c>
      <c r="E114">
        <v>2021</v>
      </c>
      <c r="F114">
        <v>5</v>
      </c>
      <c r="G114" s="13" t="s">
        <v>53</v>
      </c>
    </row>
    <row r="115" spans="1:7" x14ac:dyDescent="0.3">
      <c r="A115" s="13" t="s">
        <v>38</v>
      </c>
      <c r="B115" s="14">
        <v>44348</v>
      </c>
      <c r="C115">
        <v>9637.49</v>
      </c>
      <c r="D115">
        <v>5082.59</v>
      </c>
      <c r="E115">
        <v>2021</v>
      </c>
      <c r="F115">
        <v>6</v>
      </c>
      <c r="G115" s="13" t="s">
        <v>54</v>
      </c>
    </row>
    <row r="116" spans="1:7" x14ac:dyDescent="0.3">
      <c r="A116" s="13" t="s">
        <v>38</v>
      </c>
      <c r="B116" s="14">
        <v>44378</v>
      </c>
      <c r="C116">
        <v>8966.64</v>
      </c>
      <c r="D116">
        <v>4894.88</v>
      </c>
      <c r="E116">
        <v>2021</v>
      </c>
      <c r="F116">
        <v>7</v>
      </c>
      <c r="G116" s="13" t="s">
        <v>55</v>
      </c>
    </row>
    <row r="117" spans="1:7" x14ac:dyDescent="0.3">
      <c r="A117" s="13" t="s">
        <v>38</v>
      </c>
      <c r="B117" s="14">
        <v>44409</v>
      </c>
      <c r="C117">
        <v>8134.97</v>
      </c>
      <c r="D117">
        <v>4539.66</v>
      </c>
      <c r="E117">
        <v>2021</v>
      </c>
      <c r="F117">
        <v>8</v>
      </c>
      <c r="G117" s="13" t="s">
        <v>56</v>
      </c>
    </row>
    <row r="118" spans="1:7" x14ac:dyDescent="0.3">
      <c r="A118" s="13" t="s">
        <v>38</v>
      </c>
      <c r="B118" s="14">
        <v>44440</v>
      </c>
      <c r="C118">
        <v>3015.05</v>
      </c>
      <c r="D118">
        <v>1214.1199999999999</v>
      </c>
      <c r="E118">
        <v>2021</v>
      </c>
      <c r="F118">
        <v>9</v>
      </c>
      <c r="G118" s="13" t="s">
        <v>57</v>
      </c>
    </row>
    <row r="119" spans="1:7" x14ac:dyDescent="0.3">
      <c r="A119" s="13" t="s">
        <v>38</v>
      </c>
      <c r="B119" s="14">
        <v>44470</v>
      </c>
      <c r="C119">
        <v>1017.03</v>
      </c>
      <c r="D119">
        <v>9533.61</v>
      </c>
      <c r="E119">
        <v>2021</v>
      </c>
      <c r="F119">
        <v>10</v>
      </c>
      <c r="G119" s="13" t="s">
        <v>58</v>
      </c>
    </row>
    <row r="120" spans="1:7" x14ac:dyDescent="0.3">
      <c r="A120" s="13" t="s">
        <v>38</v>
      </c>
      <c r="B120" s="14">
        <v>44501</v>
      </c>
      <c r="C120">
        <v>8536.61</v>
      </c>
      <c r="D120">
        <v>3798.5</v>
      </c>
      <c r="E120">
        <v>2021</v>
      </c>
      <c r="F120">
        <v>11</v>
      </c>
      <c r="G120" s="13" t="s">
        <v>59</v>
      </c>
    </row>
    <row r="121" spans="1:7" x14ac:dyDescent="0.3">
      <c r="A121" s="13" t="s">
        <v>38</v>
      </c>
      <c r="B121" s="14">
        <v>44531</v>
      </c>
      <c r="C121">
        <v>4873.1099999999997</v>
      </c>
      <c r="D121">
        <v>1044.8</v>
      </c>
      <c r="E121">
        <v>2021</v>
      </c>
      <c r="F121">
        <v>12</v>
      </c>
      <c r="G121" s="13" t="s">
        <v>60</v>
      </c>
    </row>
    <row r="122" spans="1:7" x14ac:dyDescent="0.3">
      <c r="A122" s="13" t="s">
        <v>31</v>
      </c>
      <c r="B122" s="14">
        <v>44197</v>
      </c>
      <c r="C122">
        <v>3417.18</v>
      </c>
      <c r="D122">
        <v>6758.92</v>
      </c>
      <c r="E122">
        <v>2021</v>
      </c>
      <c r="F122">
        <v>1</v>
      </c>
      <c r="G122" s="13" t="s">
        <v>49</v>
      </c>
    </row>
    <row r="123" spans="1:7" x14ac:dyDescent="0.3">
      <c r="A123" s="13" t="s">
        <v>31</v>
      </c>
      <c r="B123" s="14">
        <v>44228</v>
      </c>
      <c r="C123">
        <v>4710.3900000000003</v>
      </c>
      <c r="D123">
        <v>2938.4</v>
      </c>
      <c r="E123">
        <v>2021</v>
      </c>
      <c r="F123">
        <v>2</v>
      </c>
      <c r="G123" s="13" t="s">
        <v>50</v>
      </c>
    </row>
    <row r="124" spans="1:7" x14ac:dyDescent="0.3">
      <c r="A124" s="13" t="s">
        <v>31</v>
      </c>
      <c r="B124" s="14">
        <v>44256</v>
      </c>
      <c r="C124">
        <v>2751.89</v>
      </c>
      <c r="D124">
        <v>9238.1</v>
      </c>
      <c r="E124">
        <v>2021</v>
      </c>
      <c r="F124">
        <v>3</v>
      </c>
      <c r="G124" s="13" t="s">
        <v>51</v>
      </c>
    </row>
    <row r="125" spans="1:7" x14ac:dyDescent="0.3">
      <c r="A125" s="13" t="s">
        <v>31</v>
      </c>
      <c r="B125" s="14">
        <v>44287</v>
      </c>
      <c r="C125">
        <v>2897.66</v>
      </c>
      <c r="D125">
        <v>7127.74</v>
      </c>
      <c r="E125">
        <v>2021</v>
      </c>
      <c r="F125">
        <v>4</v>
      </c>
      <c r="G125" s="13" t="s">
        <v>52</v>
      </c>
    </row>
    <row r="126" spans="1:7" x14ac:dyDescent="0.3">
      <c r="A126" s="13" t="s">
        <v>31</v>
      </c>
      <c r="B126" s="14">
        <v>44317</v>
      </c>
      <c r="C126">
        <v>4240.37</v>
      </c>
      <c r="D126">
        <v>9702.44</v>
      </c>
      <c r="E126">
        <v>2021</v>
      </c>
      <c r="F126">
        <v>5</v>
      </c>
      <c r="G126" s="13" t="s">
        <v>53</v>
      </c>
    </row>
    <row r="127" spans="1:7" x14ac:dyDescent="0.3">
      <c r="A127" s="13" t="s">
        <v>31</v>
      </c>
      <c r="B127" s="14">
        <v>44348</v>
      </c>
      <c r="C127">
        <v>5180.0200000000004</v>
      </c>
      <c r="D127">
        <v>6640.39</v>
      </c>
      <c r="E127">
        <v>2021</v>
      </c>
      <c r="F127">
        <v>6</v>
      </c>
      <c r="G127" s="13" t="s">
        <v>54</v>
      </c>
    </row>
    <row r="128" spans="1:7" x14ac:dyDescent="0.3">
      <c r="A128" s="13" t="s">
        <v>31</v>
      </c>
      <c r="B128" s="14">
        <v>44378</v>
      </c>
      <c r="C128">
        <v>9542.7800000000007</v>
      </c>
      <c r="D128">
        <v>2820.76</v>
      </c>
      <c r="E128">
        <v>2021</v>
      </c>
      <c r="F128">
        <v>7</v>
      </c>
      <c r="G128" s="13" t="s">
        <v>55</v>
      </c>
    </row>
    <row r="129" spans="1:7" x14ac:dyDescent="0.3">
      <c r="A129" s="13" t="s">
        <v>31</v>
      </c>
      <c r="B129" s="14">
        <v>44409</v>
      </c>
      <c r="C129">
        <v>6962.22</v>
      </c>
      <c r="D129">
        <v>9046.51</v>
      </c>
      <c r="E129">
        <v>2021</v>
      </c>
      <c r="F129">
        <v>8</v>
      </c>
      <c r="G129" s="13" t="s">
        <v>56</v>
      </c>
    </row>
    <row r="130" spans="1:7" x14ac:dyDescent="0.3">
      <c r="A130" s="13" t="s">
        <v>31</v>
      </c>
      <c r="B130" s="14">
        <v>44440</v>
      </c>
      <c r="C130">
        <v>2443.2600000000002</v>
      </c>
      <c r="D130">
        <v>1212.19</v>
      </c>
      <c r="E130">
        <v>2021</v>
      </c>
      <c r="F130">
        <v>9</v>
      </c>
      <c r="G130" s="13" t="s">
        <v>57</v>
      </c>
    </row>
    <row r="131" spans="1:7" x14ac:dyDescent="0.3">
      <c r="A131" s="13" t="s">
        <v>31</v>
      </c>
      <c r="B131" s="14">
        <v>44470</v>
      </c>
      <c r="C131">
        <v>9845.2000000000007</v>
      </c>
      <c r="D131">
        <v>5208.79</v>
      </c>
      <c r="E131">
        <v>2021</v>
      </c>
      <c r="F131">
        <v>10</v>
      </c>
      <c r="G131" s="13" t="s">
        <v>58</v>
      </c>
    </row>
    <row r="132" spans="1:7" x14ac:dyDescent="0.3">
      <c r="A132" s="13" t="s">
        <v>31</v>
      </c>
      <c r="B132" s="14">
        <v>44501</v>
      </c>
      <c r="C132">
        <v>1456.08</v>
      </c>
      <c r="D132">
        <v>2432.06</v>
      </c>
      <c r="E132">
        <v>2021</v>
      </c>
      <c r="F132">
        <v>11</v>
      </c>
      <c r="G132" s="13" t="s">
        <v>59</v>
      </c>
    </row>
    <row r="133" spans="1:7" x14ac:dyDescent="0.3">
      <c r="A133" s="13" t="s">
        <v>31</v>
      </c>
      <c r="B133" s="14">
        <v>44531</v>
      </c>
      <c r="C133">
        <v>9307.26</v>
      </c>
      <c r="D133">
        <v>1076.8499999999999</v>
      </c>
      <c r="E133">
        <v>2021</v>
      </c>
      <c r="F133">
        <v>12</v>
      </c>
      <c r="G133" s="13" t="s">
        <v>60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H A A B Q S w M E F A A C A A g A N T 3 +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D U 9 /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P f 5 Y Z Z I w b t o E A A C A F A A A E w A c A E Z v c m 1 1 b G F z L 1 N l Y 3 R p b 2 4 x L m 0 g o h g A K K A U A A A A A A A A A A A A A A A A A A A A A A A A A A A A p V h f b 9 s 2 E H 8 P k O 9 A a E B h A 4 p X K f 9 a d B n g x S s 2 o E 2 6 2 N s w G H 6 g L X Z m S 5 E G R a V J A 3 + Z 7 a F A g b 7 t G / i L 7 S Q q F i W K V I f 1 o V U v P / 3 u j v e 7 4 y k Z W S k q O J r q f 6 M X h w e H B 9 k a S 5 K g a 7 n C K e F K o A v E i D o 8 Q P D n p e C K g O H H u x V h o 8 t c S k D 8 L u T 7 p R D v B 8 O H + R W 8 c x H M 8 J I w H A W L 7 f y y e I O r R a g J v g l m d C P Q m C k i c S I C 4 A I w I 6 O Z x D x 7 K 2 R 6 K V i e 8 t n 9 h m S D 0 l 3 4 8 B A U R g 6 E I V L w A 6 T I n d q G 6 C F 4 h / m 3 8 d 6 M + X 1 p 1 e i 4 b X 5 L b p 3 g 4 7 Y 5 x d I J P m m b 8 d I N P r W Z q R N 8 1 j a / y 9 0 J n t t g 5 g Q / s 2 L + U z j B z 9 v m j C g n O H r a t o v c g 7 b s X L j L E l l F T M h H N 9 q q 4 k w o z B z g R h W 3 w 7 1 A L 0 G 8 u 0 + Y r U W G J F l i e g d C z W q l T k g q F P m J 4 I T I b N A W 9 L B b 6 F G P 0 p 1 u H 9 W f c l v 9 2 m 4 d k T Z b Z 6 H N l n a 1 2 V K p N l t 6 1 G Z L e d p s a U y b L T V V + V i 6 q e y d 1 Q W 7 I 1 G 7 6 p X d k W r k y D V y J B s 5 s o 0 c 6 U a O f G N H v t 1 q B r s j 3 9 i R b + z I N 3 b k G z v y j c 8 d j a G n O i r 1 u x G Z w i 1 N g 4 2 0 + y E y G m J C b 2 l C J d L 9 h z Z C o g l h N K U K g L I m m 2 4 Y V T q W Q Z f X E B k d U Y L B l 3 5 r B q 3 x w 3 3 F S u S g 6 n X A / Z J D 0 0 7 V P f B f Z r d D o 1 y j y G A c x c H W 0 c J x b w v 3 J G i 0 8 s j V z E U A I f q Z q 7 O T U U H b G E w l b Y Z u Y A C B I 2 z M p N J E N I U 1 k 4 D x o T u / 3 z C D G K f 5 M l N U 5 b s v 5 o V 8 Q z Y M r w h A 8 q K q t v M w C E K e M x Z W S N l 4 J T R z N V y + k Y T w 1 Z o m E F 8 x 5 A y P L y l j E / G h K H p H Y E 5 C m M K C Y 0 Y / 4 t 2 n 3 d 9 A m 9 A V L D M 4 M f Q 5 T p K 9 o O w I y v L z U l k E r 9 Z o v n e 0 e I K C o + B J Z Y g X X c U Q M i G F t 0 Y 5 C q O s 6 + E L s k y M N 3 R t S j K u H 4 / r x 5 P 6 8 b R + P K s f z + v H Z / X j c 8 P J U + P Z b A H D Y W R 4 h H F q n P o r y t e Q P Z R M y W b u U 8 J g m 7 w R H 7 J B 9 y l V h z w w T h l 9 9 z 2 q 7 u q h R + + R W / B W P G F n f z e 7 u z 1 Z 2 p d 0 N d A 6 4 u j e F t 5 I U S L M b a G 0 N d Y F 2 2 u I 5 h V s z N h 0 h R m W 2 Y W S O V k 4 R t H x f 9 o m j L B 8 2 4 T e p Y + u J b x X 9 J v + M c / T J Z E m 4 I a U O u 6 E 6 B X b w 1 E B f B x 6 8 / Z w V A A f h 1 7 I P R w V w B 8 H 7 Y u D 9 n H o 9 d 1 3 p n n v m e q t 3 s v B e s + j X P Z 9 5 6 E B P g 7 9 D e D h q A A + D v 1 l 4 O G o A D 4 O / b 3 g 4 a g A P g 7 9 F e H h q A A u D s 8 k j B y j s N X A r a u m M Q I 7 J i A X K W n f M R y + t d 0 T M G o 1 e 3 X J m K F f 5 w D N 0 K O X q + J i m l C + + y u l K 9 P V r 3 x D b 4 W 6 V m v z T u s I T u 8 x p R t w O F a S L n N V 3 q / l h f 7 V u 2 D k W g Z 7 I m 4 6 7 V k N j 7 q 3 w k c C f W 3 s / + f e C 0 / + 5 1 6 o C 9 V w W 0 o t w Y p s G x H t P w j K m d 2 5 G T 6 W I n I L p R W 8 5 T y Y Y A V n a f M j k i I Q w u 4 f 4 3 Y r d N G p h Y L p F c 3 U a A J / U b 5 y o e Z 1 d n D b o W a y l W w q p m m e 1 i G N u Y A 1 O S O S m k u r u e e 1 g y 7 I u X h s P E i S j P 4 g W A 7 m Z b 6 F 8 3 r t r v 2 8 3 n 3 O e h w 1 Q g E v x S s N N 6 + h J d Y 9 f q 7 g R B C s p F / h r w k B h + a 7 t u P i V 3 K G 8 7 2 A H H I + 7 Z V z d 6 i F j r R y T P 1 u h 4 c H l D s c v f g X U E s B A i 0 A F A A C A A g A N T 3 + W M 2 F Y N q l A A A A 9 g A A A B I A A A A A A A A A A A A A A A A A A A A A A E N v b m Z p Z y 9 Q Y W N r Y W d l L n h t b F B L A Q I t A B Q A A g A I A D U 9 / l g P y u m r p A A A A O k A A A A T A A A A A A A A A A A A A A A A A P E A A A B b Q 2 9 u d G V u d F 9 U e X B l c 1 0 u e G 1 s U E s B A i 0 A F A A C A A g A N T 3 + W G W S M G 7 a B A A A g B Q A A B M A A A A A A A A A A A A A A A A A 4 g E A A E Z v c m 1 1 b G F z L 1 N l Y 3 R p b 2 4 x L m 1 Q S w U G A A A A A A M A A w D C A A A A C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s A A A A A A A B b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j Y W 1 l b n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h Y m J i Z G I t M G Q 4 Z S 0 0 Y j U 1 L W I 1 M z M t N z Q 1 N W Y 0 N m I 1 Y j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3 J j Y W 1 l b n R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Y 2 F t Z W 5 0 b y 9 D b 2 x 1 b m E g Z W 0 g c G l 2 w 7 Q u e 0 N v b n R h L D B 9 J n F 1 b 3 Q 7 L C Z x d W 9 0 O 1 N l Y 3 R p b 2 4 x L 0 9 y Y 2 F t Z W 5 0 b y 9 U a X B v I E F s d G V y Y W R v N S 5 7 R G F 0 Y X M s M X 0 m c X V v d D s s J n F 1 b 3 Q 7 U 2 V j d G l v b j E v T 3 J j Y W 1 l b n R v L 0 N v b H V u Y S B l b S B w a X b D t C 5 7 T 3 L D p 2 F k b y w y f S Z x d W 9 0 O y w m c X V v d D t T Z W N 0 a W 9 u M S 9 P c m N h b W V u d G 8 v Q 2 9 s d W 5 h I G V t I H B p d s O 0 L n t S Z W F s a X p h Z G 8 s M 3 0 m c X V v d D s s J n F 1 b 3 Q 7 U 2 V j d G l v b j E v T 3 J j Y W 1 l b n R v L 0 F u b y B J b n N l c m l k b y 5 7 Q W 5 v L D R 9 J n F 1 b 3 Q 7 L C Z x d W 9 0 O 1 N l Y 3 R p b 2 4 x L 0 9 y Y 2 F t Z W 5 0 b y 9 N w 6 p z I E l u c 2 V y a W R v L n t N w 6 p z L D V 9 J n F 1 b 3 Q 7 L C Z x d W 9 0 O 1 N l Y 3 R p b 2 4 x L 0 9 y Y 2 F t Z W 5 0 b y 9 O b 2 1 l I G R v I E 3 D q n M g S W 5 z Z X J p Z G 8 u e 0 5 v b W U g Z G 8 g T c O q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c m N h b W V u d G 8 v Q 2 9 s d W 5 h I G V t I H B p d s O 0 L n t D b 2 5 0 Y S w w f S Z x d W 9 0 O y w m c X V v d D t T Z W N 0 a W 9 u M S 9 P c m N h b W V u d G 8 v V G l w b y B B b H R l c m F k b z U u e 0 R h d G F z L D F 9 J n F 1 b 3 Q 7 L C Z x d W 9 0 O 1 N l Y 3 R p b 2 4 x L 0 9 y Y 2 F t Z W 5 0 b y 9 D b 2 x 1 b m E g Z W 0 g c G l 2 w 7 Q u e 0 9 y w 6 d h Z G 8 s M n 0 m c X V v d D s s J n F 1 b 3 Q 7 U 2 V j d G l v b j E v T 3 J j Y W 1 l b n R v L 0 N v b H V u Y S B l b S B w a X b D t C 5 7 U m V h b G l 6 Y W R v L D N 9 J n F 1 b 3 Q 7 L C Z x d W 9 0 O 1 N l Y 3 R p b 2 4 x L 0 9 y Y 2 F t Z W 5 0 b y 9 B b m 8 g S W 5 z Z X J p Z G 8 u e 0 F u b y w 0 f S Z x d W 9 0 O y w m c X V v d D t T Z W N 0 a W 9 u M S 9 P c m N h b W V u d G 8 v T c O q c y B J b n N l c m l k b y 5 7 T c O q c y w 1 f S Z x d W 9 0 O y w m c X V v d D t T Z W N 0 a W 9 u M S 9 P c m N h b W V u d G 8 v T m 9 t Z S B k b y B N w 6 p z I E l u c 2 V y a W R v L n t O b 2 1 l I G R v I E 3 D q n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h J n F 1 b 3 Q 7 L C Z x d W 9 0 O 0 R h d G F z J n F 1 b 3 Q 7 L C Z x d W 9 0 O 0 9 y w 6 d h Z G 8 m c X V v d D s s J n F 1 b 3 Q 7 U m V h b G l 6 Y W R v J n F 1 b 3 Q 7 L C Z x d W 9 0 O 0 F u b y Z x d W 9 0 O y w m c X V v d D t N w 6 p z J n F 1 b 3 Q 7 L C Z x d W 9 0 O 0 5 v b W U g Z G 8 g T c O q c y Z x d W 9 0 O 1 0 i I C 8 + P E V u d H J 5 I F R 5 c G U 9 I k Z p b G x D b 2 x 1 b W 5 U e X B l c y I g V m F s d W U 9 I n N C Z 2 t G Q l F N R E J n P T 0 i I C 8 + P E V u d H J 5 I F R 5 c G U 9 I k Z p b G x M Y X N 0 V X B k Y X R l Z C I g V m F s d W U 9 I m Q y M D I 0 L T A 3 L T M w V D E w O j Q x O j Q z L j I 5 N z c y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I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b G F u a W x o Y T Q i I C 8 + P C 9 T d G F i b G V F b n R y a W V z P j w v S X R l b T 4 8 S X R l b T 4 8 S X R l b U x v Y 2 F 0 a W 9 u P j x J d G V t V H l w Z T 5 G b 3 J t d W x h P C 9 J d G V t V H l w Z T 4 8 S X R l b V B h d G g + U 2 V j d G l v b j E v T 3 J j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D Y W J l J U M z J U E 3 Y W x o b 3 M l M j B y Z W J h a X h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N h b W V u d G 8 v V G F i Z W x h J T I w V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N h b W V u d G 8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Q c m V l b m N o a W R v J T I w Q W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N h b W V u d G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U Y W J l b G E l M j B U c m F u c 3 B v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N h b W V u d G 8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P d X R y Y X M l M j B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E a X Z p Z G l y J T I w Q 2 9 s d W 5 h J T I w c G 9 y J T I w R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1 R p c G 8 l M j B B b H R l c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N h b W V u d G 8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0 N v b H V u Y S U y M G V t J T I w c G l 2 J U M z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j Y W 1 l b n R v L 0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N h b W V u d G 8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Y 2 F t Z W 5 0 b y 9 U a X B v J T I w Q W x 0 Z X J h Z G 8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5 K / n L 2 F N x H g 9 Z N 1 V W 7 c u E A A A A A A g A A A A A A E G Y A A A A B A A A g A A A A y 7 U W A 4 M U J Z 8 Z O k i i + 9 U k g a d O q H q G x 8 z C d p O 5 V s U Q I E A A A A A A D o A A A A A C A A A g A A A A u x 5 a f 0 B r S 5 r f w n w I Z 0 s y / P a m 8 G b i a 9 a g v G f o G R j N 0 b h Q A A A A b y d S 8 n C v g f d X k r X e R h W + a I M K 7 B s n Y + J i n l B 1 A c F O d s 0 T B z y n m 0 F C 2 e O 5 S X H N v g B T 2 g b I h Z H U m 1 B w n K 3 j s J E C Y G m Y P v C Z E 6 D I Q m H 8 m B y A Z M d A A A A A F R B S M K q c d m 7 B J E r W P w n + Z z 7 J l c o x k H 9 L N C e 7 m d V E K D x X V r P X x J M p U b y h f G L l L b H Y p y T u q T N M t I t C 6 m s j 9 Z o R + Q = = < / D a t a M a s h u p > 
</file>

<file path=customXml/itemProps1.xml><?xml version="1.0" encoding="utf-8"?>
<ds:datastoreItem xmlns:ds="http://schemas.openxmlformats.org/officeDocument/2006/customXml" ds:itemID="{AF7FA9D1-5D56-464A-9366-5030E037E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Cores</vt:lpstr>
      <vt:lpstr>Dashboard</vt:lpstr>
      <vt:lpstr>Tratada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Rodrigues</dc:creator>
  <cp:lastModifiedBy>Marcelo Rodrigues</cp:lastModifiedBy>
  <dcterms:created xsi:type="dcterms:W3CDTF">2024-07-30T10:16:06Z</dcterms:created>
  <dcterms:modified xsi:type="dcterms:W3CDTF">2024-07-30T11:24:00Z</dcterms:modified>
</cp:coreProperties>
</file>