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A2" i="3" l="1"/>
  <c r="A3" i="3" s="1"/>
  <c r="B2" i="2"/>
  <c r="J2" i="2" s="1"/>
  <c r="Q2" i="2"/>
  <c r="Q1" i="2"/>
  <c r="A2" i="2"/>
  <c r="I2" i="2" s="1"/>
  <c r="D2" i="2" s="1"/>
  <c r="E2" i="2" s="1"/>
  <c r="A3" i="2" l="1"/>
  <c r="I2" i="3"/>
  <c r="K2" i="3" s="1"/>
  <c r="I3" i="3"/>
  <c r="A4" i="3"/>
  <c r="A2" i="1"/>
  <c r="I3" i="2" l="1"/>
  <c r="B3" i="2"/>
  <c r="J3" i="2" s="1"/>
  <c r="A4" i="2"/>
  <c r="O2" i="3"/>
  <c r="M2" i="3"/>
  <c r="N2" i="3"/>
  <c r="P2" i="3"/>
  <c r="M3" i="3"/>
  <c r="N3" i="3"/>
  <c r="O3" i="3"/>
  <c r="P3" i="3"/>
  <c r="K3" i="3"/>
  <c r="A5" i="3"/>
  <c r="I4" i="3"/>
  <c r="I2" i="1"/>
  <c r="A3" i="1"/>
  <c r="A4" i="1" s="1"/>
  <c r="A5" i="1" s="1"/>
  <c r="J2" i="1"/>
  <c r="I4" i="1"/>
  <c r="J3" i="1"/>
  <c r="I3" i="1"/>
  <c r="J4" i="1"/>
  <c r="A5" i="2" l="1"/>
  <c r="I4" i="2"/>
  <c r="D4" i="2" s="1"/>
  <c r="E4" i="2" s="1"/>
  <c r="B4" i="2"/>
  <c r="J4" i="2" s="1"/>
  <c r="D3" i="2"/>
  <c r="E3" i="2" s="1"/>
  <c r="L2" i="3"/>
  <c r="G2" i="3" s="1"/>
  <c r="B2" i="3" s="1"/>
  <c r="C2" i="3" s="1"/>
  <c r="L3" i="3"/>
  <c r="G3" i="3" s="1"/>
  <c r="B3" i="3" s="1"/>
  <c r="C3" i="3" s="1"/>
  <c r="M4" i="3"/>
  <c r="N4" i="3"/>
  <c r="O4" i="3"/>
  <c r="K4" i="3"/>
  <c r="P4" i="3"/>
  <c r="A6" i="3"/>
  <c r="I5" i="3"/>
  <c r="B2" i="1"/>
  <c r="B4" i="1"/>
  <c r="A6" i="1"/>
  <c r="I5" i="1"/>
  <c r="J5" i="1"/>
  <c r="B3" i="1"/>
  <c r="A6" i="2" l="1"/>
  <c r="B5" i="2"/>
  <c r="J5" i="2" s="1"/>
  <c r="I5" i="2"/>
  <c r="M5" i="3"/>
  <c r="N5" i="3"/>
  <c r="O5" i="3"/>
  <c r="P5" i="3"/>
  <c r="K5" i="3"/>
  <c r="L4" i="3"/>
  <c r="G4" i="3" s="1"/>
  <c r="B4" i="3" s="1"/>
  <c r="C4" i="3" s="1"/>
  <c r="A7" i="3"/>
  <c r="I6" i="3"/>
  <c r="C2" i="1"/>
  <c r="C3" i="1"/>
  <c r="C4" i="1"/>
  <c r="B5" i="1"/>
  <c r="A7" i="1"/>
  <c r="I6" i="1"/>
  <c r="J6" i="1"/>
  <c r="A7" i="2" l="1"/>
  <c r="B6" i="2"/>
  <c r="J6" i="2" s="1"/>
  <c r="I6" i="2"/>
  <c r="D5" i="2"/>
  <c r="E5" i="2" s="1"/>
  <c r="M6" i="3"/>
  <c r="N6" i="3"/>
  <c r="O6" i="3"/>
  <c r="P6" i="3"/>
  <c r="K6" i="3"/>
  <c r="L5" i="3"/>
  <c r="G5" i="3" s="1"/>
  <c r="B5" i="3" s="1"/>
  <c r="C5" i="3" s="1"/>
  <c r="A8" i="3"/>
  <c r="I7" i="3"/>
  <c r="C5" i="1"/>
  <c r="B6" i="1"/>
  <c r="A8" i="1"/>
  <c r="I7" i="1"/>
  <c r="J7" i="1"/>
  <c r="A8" i="2" l="1"/>
  <c r="I7" i="2"/>
  <c r="D7" i="2" s="1"/>
  <c r="E7" i="2" s="1"/>
  <c r="B7" i="2"/>
  <c r="J7" i="2" s="1"/>
  <c r="D6" i="2"/>
  <c r="E6" i="2" s="1"/>
  <c r="M7" i="3"/>
  <c r="N7" i="3"/>
  <c r="O7" i="3"/>
  <c r="P7" i="3"/>
  <c r="K7" i="3"/>
  <c r="L6" i="3"/>
  <c r="G6" i="3" s="1"/>
  <c r="B6" i="3" s="1"/>
  <c r="C6" i="3" s="1"/>
  <c r="A9" i="3"/>
  <c r="I8" i="3"/>
  <c r="C6" i="1"/>
  <c r="B7" i="1"/>
  <c r="A9" i="1"/>
  <c r="J8" i="1"/>
  <c r="I8" i="1"/>
  <c r="A9" i="2" l="1"/>
  <c r="I8" i="2"/>
  <c r="D8" i="2" s="1"/>
  <c r="E8" i="2" s="1"/>
  <c r="B8" i="2"/>
  <c r="J8" i="2" s="1"/>
  <c r="L7" i="3"/>
  <c r="G7" i="3" s="1"/>
  <c r="B7" i="3" s="1"/>
  <c r="C7" i="3" s="1"/>
  <c r="M8" i="3"/>
  <c r="N8" i="3"/>
  <c r="O8" i="3"/>
  <c r="K8" i="3"/>
  <c r="P8" i="3"/>
  <c r="A10" i="3"/>
  <c r="I9" i="3"/>
  <c r="B8" i="1"/>
  <c r="A10" i="1"/>
  <c r="I9" i="1"/>
  <c r="J9" i="1"/>
  <c r="C7" i="1"/>
  <c r="G6" i="2" l="1"/>
  <c r="G2" i="2"/>
  <c r="G4" i="2"/>
  <c r="G8" i="2"/>
  <c r="G5" i="2"/>
  <c r="G7" i="2"/>
  <c r="G3" i="2"/>
  <c r="A10" i="2"/>
  <c r="B9" i="2"/>
  <c r="J9" i="2" s="1"/>
  <c r="I9" i="2"/>
  <c r="L8" i="3"/>
  <c r="G8" i="3" s="1"/>
  <c r="B8" i="3" s="1"/>
  <c r="C8" i="3" s="1"/>
  <c r="M9" i="3"/>
  <c r="N9" i="3"/>
  <c r="O9" i="3"/>
  <c r="P9" i="3"/>
  <c r="K9" i="3"/>
  <c r="A11" i="3"/>
  <c r="I10" i="3"/>
  <c r="C8" i="1"/>
  <c r="B9" i="1"/>
  <c r="A11" i="1"/>
  <c r="I10" i="1"/>
  <c r="J10" i="1"/>
  <c r="A11" i="2" l="1"/>
  <c r="B10" i="2"/>
  <c r="J10" i="2" s="1"/>
  <c r="I10" i="2"/>
  <c r="D9" i="2"/>
  <c r="E9" i="2" s="1"/>
  <c r="G9" i="2" s="1"/>
  <c r="L9" i="3"/>
  <c r="G9" i="3" s="1"/>
  <c r="B9" i="3" s="1"/>
  <c r="C9" i="3" s="1"/>
  <c r="M10" i="3"/>
  <c r="N10" i="3"/>
  <c r="O10" i="3"/>
  <c r="P10" i="3"/>
  <c r="K10" i="3"/>
  <c r="A12" i="3"/>
  <c r="I11" i="3"/>
  <c r="A12" i="1"/>
  <c r="I11" i="1"/>
  <c r="J11" i="1"/>
  <c r="C9" i="1"/>
  <c r="B10" i="1"/>
  <c r="D10" i="2" l="1"/>
  <c r="E10" i="2" s="1"/>
  <c r="G10" i="2" s="1"/>
  <c r="A12" i="2"/>
  <c r="I11" i="2"/>
  <c r="B11" i="2"/>
  <c r="J11" i="2" s="1"/>
  <c r="L10" i="3"/>
  <c r="G10" i="3" s="1"/>
  <c r="B10" i="3" s="1"/>
  <c r="M11" i="3"/>
  <c r="N11" i="3"/>
  <c r="O11" i="3"/>
  <c r="P11" i="3"/>
  <c r="K11" i="3"/>
  <c r="A13" i="3"/>
  <c r="I12" i="3"/>
  <c r="A13" i="1"/>
  <c r="J12" i="1"/>
  <c r="I12" i="1"/>
  <c r="C10" i="1"/>
  <c r="B11" i="1"/>
  <c r="D11" i="2" l="1"/>
  <c r="E11" i="2" s="1"/>
  <c r="G11" i="2" s="1"/>
  <c r="A13" i="2"/>
  <c r="I12" i="2"/>
  <c r="B12" i="2"/>
  <c r="J12" i="2" s="1"/>
  <c r="C10" i="3"/>
  <c r="L11" i="3"/>
  <c r="G11" i="3" s="1"/>
  <c r="B11" i="3" s="1"/>
  <c r="C11" i="3" s="1"/>
  <c r="M12" i="3"/>
  <c r="N12" i="3"/>
  <c r="O12" i="3"/>
  <c r="K12" i="3"/>
  <c r="P12" i="3"/>
  <c r="A14" i="3"/>
  <c r="I13" i="3"/>
  <c r="C11" i="1"/>
  <c r="B12" i="1"/>
  <c r="A14" i="1"/>
  <c r="I13" i="1"/>
  <c r="J13" i="1"/>
  <c r="D12" i="2" l="1"/>
  <c r="E12" i="2" s="1"/>
  <c r="G12" i="2" s="1"/>
  <c r="A14" i="2"/>
  <c r="I13" i="2"/>
  <c r="B13" i="2"/>
  <c r="J13" i="2" s="1"/>
  <c r="L12" i="3"/>
  <c r="G12" i="3" s="1"/>
  <c r="B12" i="3" s="1"/>
  <c r="C12" i="3" s="1"/>
  <c r="M13" i="3"/>
  <c r="N13" i="3"/>
  <c r="O13" i="3"/>
  <c r="P13" i="3"/>
  <c r="K13" i="3"/>
  <c r="A15" i="3"/>
  <c r="I14" i="3"/>
  <c r="A15" i="1"/>
  <c r="I14" i="1"/>
  <c r="J14" i="1"/>
  <c r="C12" i="1"/>
  <c r="B13" i="1"/>
  <c r="D13" i="2" l="1"/>
  <c r="E13" i="2" s="1"/>
  <c r="G13" i="2" s="1"/>
  <c r="A15" i="2"/>
  <c r="I14" i="2"/>
  <c r="B14" i="2"/>
  <c r="J14" i="2" s="1"/>
  <c r="L13" i="3"/>
  <c r="G13" i="3" s="1"/>
  <c r="B13" i="3" s="1"/>
  <c r="C13" i="3" s="1"/>
  <c r="M14" i="3"/>
  <c r="N14" i="3"/>
  <c r="O14" i="3"/>
  <c r="K14" i="3"/>
  <c r="P14" i="3"/>
  <c r="A16" i="3"/>
  <c r="I15" i="3"/>
  <c r="A16" i="1"/>
  <c r="I15" i="1"/>
  <c r="J15" i="1"/>
  <c r="C13" i="1"/>
  <c r="B14" i="1"/>
  <c r="D14" i="2" l="1"/>
  <c r="E14" i="2" s="1"/>
  <c r="G14" i="2" s="1"/>
  <c r="A16" i="2"/>
  <c r="I15" i="2"/>
  <c r="B15" i="2"/>
  <c r="J15" i="2" s="1"/>
  <c r="L14" i="3"/>
  <c r="G14" i="3" s="1"/>
  <c r="B14" i="3" s="1"/>
  <c r="C14" i="3" s="1"/>
  <c r="M15" i="3"/>
  <c r="N15" i="3"/>
  <c r="O15" i="3"/>
  <c r="P15" i="3"/>
  <c r="K15" i="3"/>
  <c r="A17" i="3"/>
  <c r="I16" i="3"/>
  <c r="A17" i="1"/>
  <c r="I16" i="1"/>
  <c r="J16" i="1"/>
  <c r="C14" i="1"/>
  <c r="B15" i="1"/>
  <c r="D15" i="2" l="1"/>
  <c r="E15" i="2" s="1"/>
  <c r="G15" i="2" s="1"/>
  <c r="A17" i="2"/>
  <c r="B16" i="2"/>
  <c r="J16" i="2" s="1"/>
  <c r="I16" i="2"/>
  <c r="D16" i="2" s="1"/>
  <c r="E16" i="2" s="1"/>
  <c r="G16" i="2" s="1"/>
  <c r="M16" i="3"/>
  <c r="N16" i="3"/>
  <c r="O16" i="3"/>
  <c r="K16" i="3"/>
  <c r="P16" i="3"/>
  <c r="L15" i="3"/>
  <c r="G15" i="3" s="1"/>
  <c r="B15" i="3" s="1"/>
  <c r="C15" i="3" s="1"/>
  <c r="A18" i="3"/>
  <c r="I17" i="3"/>
  <c r="A18" i="1"/>
  <c r="J17" i="1"/>
  <c r="I17" i="1"/>
  <c r="C15" i="1"/>
  <c r="B16" i="1"/>
  <c r="A18" i="2" l="1"/>
  <c r="B17" i="2"/>
  <c r="J17" i="2" s="1"/>
  <c r="I17" i="2"/>
  <c r="M17" i="3"/>
  <c r="N17" i="3"/>
  <c r="O17" i="3"/>
  <c r="P17" i="3"/>
  <c r="K17" i="3"/>
  <c r="L16" i="3"/>
  <c r="G16" i="3" s="1"/>
  <c r="B16" i="3" s="1"/>
  <c r="C16" i="3" s="1"/>
  <c r="A19" i="3"/>
  <c r="I18" i="3"/>
  <c r="B17" i="1"/>
  <c r="C16" i="1"/>
  <c r="A19" i="1"/>
  <c r="J18" i="1"/>
  <c r="I18" i="1"/>
  <c r="D17" i="2" l="1"/>
  <c r="E17" i="2" s="1"/>
  <c r="G17" i="2" s="1"/>
  <c r="A19" i="2"/>
  <c r="I18" i="2"/>
  <c r="B18" i="2"/>
  <c r="J18" i="2" s="1"/>
  <c r="L17" i="3"/>
  <c r="G17" i="3" s="1"/>
  <c r="B17" i="3" s="1"/>
  <c r="C17" i="3" s="1"/>
  <c r="M18" i="3"/>
  <c r="N18" i="3"/>
  <c r="O18" i="3"/>
  <c r="P18" i="3"/>
  <c r="K18" i="3"/>
  <c r="A20" i="3"/>
  <c r="I19" i="3"/>
  <c r="B18" i="1"/>
  <c r="C17" i="1"/>
  <c r="C18" i="1"/>
  <c r="A20" i="1"/>
  <c r="J19" i="1"/>
  <c r="B19" i="1" s="1"/>
  <c r="I19" i="1"/>
  <c r="D18" i="2" l="1"/>
  <c r="E18" i="2" s="1"/>
  <c r="G18" i="2" s="1"/>
  <c r="A20" i="2"/>
  <c r="I19" i="2"/>
  <c r="B19" i="2"/>
  <c r="J19" i="2" s="1"/>
  <c r="L18" i="3"/>
  <c r="G18" i="3" s="1"/>
  <c r="B18" i="3" s="1"/>
  <c r="C18" i="3" s="1"/>
  <c r="M19" i="3"/>
  <c r="N19" i="3"/>
  <c r="O19" i="3"/>
  <c r="P19" i="3"/>
  <c r="K19" i="3"/>
  <c r="A21" i="3"/>
  <c r="I20" i="3"/>
  <c r="C19" i="1"/>
  <c r="A21" i="1"/>
  <c r="J20" i="1"/>
  <c r="I20" i="1"/>
  <c r="D19" i="2" l="1"/>
  <c r="E19" i="2" s="1"/>
  <c r="G19" i="2" s="1"/>
  <c r="A21" i="2"/>
  <c r="I20" i="2"/>
  <c r="B20" i="2"/>
  <c r="J20" i="2" s="1"/>
  <c r="L19" i="3"/>
  <c r="G19" i="3" s="1"/>
  <c r="B19" i="3" s="1"/>
  <c r="C19" i="3" s="1"/>
  <c r="M20" i="3"/>
  <c r="N20" i="3"/>
  <c r="O20" i="3"/>
  <c r="K20" i="3"/>
  <c r="P20" i="3"/>
  <c r="A22" i="3"/>
  <c r="I21" i="3"/>
  <c r="B20" i="1"/>
  <c r="A22" i="1"/>
  <c r="I21" i="1"/>
  <c r="J21" i="1"/>
  <c r="D20" i="2" l="1"/>
  <c r="E20" i="2" s="1"/>
  <c r="G20" i="2" s="1"/>
  <c r="A22" i="2"/>
  <c r="B21" i="2"/>
  <c r="J21" i="2" s="1"/>
  <c r="I21" i="2"/>
  <c r="D21" i="2" s="1"/>
  <c r="E21" i="2" s="1"/>
  <c r="G21" i="2" s="1"/>
  <c r="M21" i="3"/>
  <c r="N21" i="3"/>
  <c r="O21" i="3"/>
  <c r="P21" i="3"/>
  <c r="K21" i="3"/>
  <c r="L20" i="3"/>
  <c r="G20" i="3" s="1"/>
  <c r="B20" i="3" s="1"/>
  <c r="C20" i="3" s="1"/>
  <c r="A23" i="3"/>
  <c r="I22" i="3"/>
  <c r="C20" i="1"/>
  <c r="B21" i="1"/>
  <c r="A23" i="1"/>
  <c r="I22" i="1"/>
  <c r="J22" i="1"/>
  <c r="A23" i="2" l="1"/>
  <c r="B22" i="2"/>
  <c r="J22" i="2" s="1"/>
  <c r="I22" i="2"/>
  <c r="M22" i="3"/>
  <c r="N22" i="3"/>
  <c r="O22" i="3"/>
  <c r="P22" i="3"/>
  <c r="K22" i="3"/>
  <c r="L21" i="3"/>
  <c r="G21" i="3" s="1"/>
  <c r="B21" i="3" s="1"/>
  <c r="C21" i="3" s="1"/>
  <c r="A24" i="3"/>
  <c r="I23" i="3"/>
  <c r="C21" i="1"/>
  <c r="B22" i="1"/>
  <c r="A24" i="1"/>
  <c r="I23" i="1"/>
  <c r="J23" i="1"/>
  <c r="B23" i="1" s="1"/>
  <c r="D22" i="2" l="1"/>
  <c r="E22" i="2" s="1"/>
  <c r="G22" i="2" s="1"/>
  <c r="A24" i="2"/>
  <c r="I23" i="2"/>
  <c r="B23" i="2"/>
  <c r="J23" i="2" s="1"/>
  <c r="L22" i="3"/>
  <c r="M23" i="3"/>
  <c r="N23" i="3"/>
  <c r="O23" i="3"/>
  <c r="P23" i="3"/>
  <c r="K23" i="3"/>
  <c r="G22" i="3"/>
  <c r="B22" i="3" s="1"/>
  <c r="C22" i="3" s="1"/>
  <c r="A25" i="3"/>
  <c r="I24" i="3"/>
  <c r="C22" i="1"/>
  <c r="A25" i="1"/>
  <c r="I24" i="1"/>
  <c r="J24" i="1"/>
  <c r="C23" i="1"/>
  <c r="D23" i="2" l="1"/>
  <c r="E23" i="2" s="1"/>
  <c r="G23" i="2" s="1"/>
  <c r="A25" i="2"/>
  <c r="I24" i="2"/>
  <c r="B24" i="2"/>
  <c r="J24" i="2" s="1"/>
  <c r="L23" i="3"/>
  <c r="O24" i="3"/>
  <c r="P24" i="3"/>
  <c r="M24" i="3"/>
  <c r="K24" i="3"/>
  <c r="N24" i="3"/>
  <c r="G23" i="3"/>
  <c r="B23" i="3" s="1"/>
  <c r="C23" i="3" s="1"/>
  <c r="A26" i="3"/>
  <c r="I25" i="3"/>
  <c r="B24" i="1"/>
  <c r="A26" i="1"/>
  <c r="J25" i="1"/>
  <c r="I25" i="1"/>
  <c r="D24" i="2" l="1"/>
  <c r="E24" i="2" s="1"/>
  <c r="G24" i="2" s="1"/>
  <c r="A26" i="2"/>
  <c r="B25" i="2"/>
  <c r="J25" i="2" s="1"/>
  <c r="I25" i="2"/>
  <c r="D25" i="2" s="1"/>
  <c r="E25" i="2" s="1"/>
  <c r="G25" i="2" s="1"/>
  <c r="L24" i="3"/>
  <c r="G24" i="3" s="1"/>
  <c r="B24" i="3" s="1"/>
  <c r="C24" i="3" s="1"/>
  <c r="O25" i="3"/>
  <c r="P25" i="3"/>
  <c r="K25" i="3"/>
  <c r="M25" i="3"/>
  <c r="N25" i="3"/>
  <c r="A27" i="3"/>
  <c r="I26" i="3"/>
  <c r="C24" i="1"/>
  <c r="B25" i="1"/>
  <c r="A27" i="1"/>
  <c r="J26" i="1"/>
  <c r="I26" i="1"/>
  <c r="A27" i="2" l="1"/>
  <c r="B26" i="2"/>
  <c r="J26" i="2" s="1"/>
  <c r="I26" i="2"/>
  <c r="O26" i="3"/>
  <c r="P26" i="3"/>
  <c r="M26" i="3"/>
  <c r="N26" i="3"/>
  <c r="K26" i="3"/>
  <c r="L25" i="3"/>
  <c r="G25" i="3" s="1"/>
  <c r="B25" i="3" s="1"/>
  <c r="C25" i="3" s="1"/>
  <c r="A28" i="3"/>
  <c r="I27" i="3"/>
  <c r="A28" i="1"/>
  <c r="J27" i="1"/>
  <c r="I27" i="1"/>
  <c r="C25" i="1"/>
  <c r="B26" i="1"/>
  <c r="A28" i="2" l="1"/>
  <c r="I27" i="2"/>
  <c r="D27" i="2" s="1"/>
  <c r="E27" i="2" s="1"/>
  <c r="G27" i="2" s="1"/>
  <c r="B27" i="2"/>
  <c r="J27" i="2" s="1"/>
  <c r="D26" i="2"/>
  <c r="E26" i="2" s="1"/>
  <c r="G26" i="2" s="1"/>
  <c r="L26" i="3"/>
  <c r="O27" i="3"/>
  <c r="P27" i="3"/>
  <c r="M27" i="3"/>
  <c r="K27" i="3"/>
  <c r="N27" i="3"/>
  <c r="G26" i="3"/>
  <c r="B26" i="3" s="1"/>
  <c r="C26" i="3" s="1"/>
  <c r="A29" i="3"/>
  <c r="I28" i="3"/>
  <c r="C26" i="1"/>
  <c r="A29" i="1"/>
  <c r="J28" i="1"/>
  <c r="I28" i="1"/>
  <c r="B27" i="1"/>
  <c r="A29" i="2" l="1"/>
  <c r="I28" i="2"/>
  <c r="D28" i="2" s="1"/>
  <c r="E28" i="2" s="1"/>
  <c r="G28" i="2" s="1"/>
  <c r="B28" i="2"/>
  <c r="J28" i="2" s="1"/>
  <c r="O28" i="3"/>
  <c r="P28" i="3"/>
  <c r="M28" i="3"/>
  <c r="K28" i="3"/>
  <c r="N28" i="3"/>
  <c r="L27" i="3"/>
  <c r="G27" i="3" s="1"/>
  <c r="B27" i="3" s="1"/>
  <c r="C27" i="3" s="1"/>
  <c r="A30" i="3"/>
  <c r="I29" i="3"/>
  <c r="B28" i="1"/>
  <c r="A30" i="1"/>
  <c r="A31" i="1" s="1"/>
  <c r="I29" i="1"/>
  <c r="J29" i="1"/>
  <c r="C27" i="1"/>
  <c r="L28" i="3" l="1"/>
  <c r="A30" i="2"/>
  <c r="I29" i="2"/>
  <c r="B29" i="2"/>
  <c r="J29" i="2" s="1"/>
  <c r="G28" i="3"/>
  <c r="B28" i="3" s="1"/>
  <c r="C28" i="3" s="1"/>
  <c r="O29" i="3"/>
  <c r="P29" i="3"/>
  <c r="K29" i="3"/>
  <c r="M29" i="3"/>
  <c r="N29" i="3"/>
  <c r="A31" i="3"/>
  <c r="I30" i="3"/>
  <c r="C28" i="1"/>
  <c r="B29" i="1"/>
  <c r="I30" i="1"/>
  <c r="J30" i="1"/>
  <c r="D29" i="2" l="1"/>
  <c r="E29" i="2" s="1"/>
  <c r="G29" i="2" s="1"/>
  <c r="A31" i="2"/>
  <c r="I30" i="2"/>
  <c r="B30" i="2"/>
  <c r="J30" i="2" s="1"/>
  <c r="L29" i="3"/>
  <c r="G29" i="3" s="1"/>
  <c r="B29" i="3" s="1"/>
  <c r="C29" i="3" s="1"/>
  <c r="O30" i="3"/>
  <c r="P30" i="3"/>
  <c r="M30" i="3"/>
  <c r="N30" i="3"/>
  <c r="K30" i="3"/>
  <c r="A32" i="3"/>
  <c r="I31" i="3"/>
  <c r="C29" i="1"/>
  <c r="B30" i="1"/>
  <c r="A32" i="1"/>
  <c r="I31" i="1"/>
  <c r="J31" i="1"/>
  <c r="B31" i="1" s="1"/>
  <c r="D30" i="2" l="1"/>
  <c r="E30" i="2" s="1"/>
  <c r="G30" i="2" s="1"/>
  <c r="A32" i="2"/>
  <c r="I31" i="2"/>
  <c r="B31" i="2"/>
  <c r="J31" i="2" s="1"/>
  <c r="L30" i="3"/>
  <c r="O31" i="3"/>
  <c r="P31" i="3"/>
  <c r="M31" i="3"/>
  <c r="N31" i="3"/>
  <c r="K31" i="3"/>
  <c r="G30" i="3"/>
  <c r="B30" i="3" s="1"/>
  <c r="C30" i="3" s="1"/>
  <c r="A33" i="3"/>
  <c r="I32" i="3"/>
  <c r="C30" i="1"/>
  <c r="A33" i="1"/>
  <c r="I32" i="1"/>
  <c r="J32" i="1"/>
  <c r="C31" i="1"/>
  <c r="D31" i="2" l="1"/>
  <c r="E31" i="2" s="1"/>
  <c r="G31" i="2" s="1"/>
  <c r="A33" i="2"/>
  <c r="I32" i="2"/>
  <c r="B32" i="2"/>
  <c r="J32" i="2" s="1"/>
  <c r="L31" i="3"/>
  <c r="G31" i="3" s="1"/>
  <c r="B31" i="3" s="1"/>
  <c r="C31" i="3" s="1"/>
  <c r="O32" i="3"/>
  <c r="P32" i="3"/>
  <c r="M32" i="3"/>
  <c r="K32" i="3"/>
  <c r="N32" i="3"/>
  <c r="A34" i="3"/>
  <c r="I33" i="3"/>
  <c r="B32" i="1"/>
  <c r="A34" i="1"/>
  <c r="J33" i="1"/>
  <c r="I33" i="1"/>
  <c r="D32" i="2" l="1"/>
  <c r="E32" i="2" s="1"/>
  <c r="G32" i="2" s="1"/>
  <c r="A34" i="2"/>
  <c r="B33" i="2"/>
  <c r="J33" i="2" s="1"/>
  <c r="I33" i="2"/>
  <c r="D33" i="2" s="1"/>
  <c r="E33" i="2" s="1"/>
  <c r="G33" i="2" s="1"/>
  <c r="O33" i="3"/>
  <c r="P33" i="3"/>
  <c r="K33" i="3"/>
  <c r="M33" i="3"/>
  <c r="N33" i="3"/>
  <c r="L32" i="3"/>
  <c r="G32" i="3" s="1"/>
  <c r="B32" i="3" s="1"/>
  <c r="C32" i="3" s="1"/>
  <c r="A35" i="3"/>
  <c r="I34" i="3"/>
  <c r="C32" i="1"/>
  <c r="B33" i="1"/>
  <c r="A35" i="1"/>
  <c r="J34" i="1"/>
  <c r="I34" i="1"/>
  <c r="A35" i="2" l="1"/>
  <c r="I34" i="2"/>
  <c r="D34" i="2" s="1"/>
  <c r="E34" i="2" s="1"/>
  <c r="G34" i="2" s="1"/>
  <c r="B34" i="2"/>
  <c r="J34" i="2" s="1"/>
  <c r="O34" i="3"/>
  <c r="P34" i="3"/>
  <c r="M34" i="3"/>
  <c r="N34" i="3"/>
  <c r="K34" i="3"/>
  <c r="L33" i="3"/>
  <c r="G33" i="3" s="1"/>
  <c r="B33" i="3" s="1"/>
  <c r="C33" i="3" s="1"/>
  <c r="A36" i="3"/>
  <c r="I35" i="3"/>
  <c r="A36" i="1"/>
  <c r="J35" i="1"/>
  <c r="I35" i="1"/>
  <c r="C33" i="1"/>
  <c r="B34" i="1"/>
  <c r="A36" i="2" l="1"/>
  <c r="I35" i="2"/>
  <c r="B35" i="2"/>
  <c r="J35" i="2" s="1"/>
  <c r="L34" i="3"/>
  <c r="G34" i="3" s="1"/>
  <c r="B34" i="3" s="1"/>
  <c r="C34" i="3" s="1"/>
  <c r="O35" i="3"/>
  <c r="P35" i="3"/>
  <c r="M35" i="3"/>
  <c r="K35" i="3"/>
  <c r="N35" i="3"/>
  <c r="A37" i="3"/>
  <c r="I36" i="3"/>
  <c r="C34" i="1"/>
  <c r="A37" i="1"/>
  <c r="J36" i="1"/>
  <c r="I36" i="1"/>
  <c r="B35" i="1"/>
  <c r="D35" i="2" l="1"/>
  <c r="E35" i="2" s="1"/>
  <c r="G35" i="2" s="1"/>
  <c r="A37" i="2"/>
  <c r="I36" i="2"/>
  <c r="B36" i="2"/>
  <c r="J36" i="2" s="1"/>
  <c r="L35" i="3"/>
  <c r="G35" i="3" s="1"/>
  <c r="B35" i="3" s="1"/>
  <c r="C35" i="3" s="1"/>
  <c r="O36" i="3"/>
  <c r="P36" i="3"/>
  <c r="M36" i="3"/>
  <c r="K36" i="3"/>
  <c r="N36" i="3"/>
  <c r="A38" i="3"/>
  <c r="I37" i="3"/>
  <c r="B36" i="1"/>
  <c r="A38" i="1"/>
  <c r="I37" i="1"/>
  <c r="J37" i="1"/>
  <c r="C35" i="1"/>
  <c r="D36" i="2" l="1"/>
  <c r="E36" i="2" s="1"/>
  <c r="G36" i="2" s="1"/>
  <c r="A38" i="2"/>
  <c r="B37" i="2"/>
  <c r="J37" i="2" s="1"/>
  <c r="I37" i="2"/>
  <c r="D37" i="2" s="1"/>
  <c r="E37" i="2" s="1"/>
  <c r="G37" i="2" s="1"/>
  <c r="O37" i="3"/>
  <c r="P37" i="3"/>
  <c r="K37" i="3"/>
  <c r="M37" i="3"/>
  <c r="N37" i="3"/>
  <c r="L36" i="3"/>
  <c r="G36" i="3" s="1"/>
  <c r="B36" i="3" s="1"/>
  <c r="C36" i="3" s="1"/>
  <c r="A39" i="3"/>
  <c r="I38" i="3"/>
  <c r="C36" i="1"/>
  <c r="B37" i="1"/>
  <c r="A39" i="1"/>
  <c r="I38" i="1"/>
  <c r="J38" i="1"/>
  <c r="A39" i="2" l="1"/>
  <c r="B38" i="2"/>
  <c r="J38" i="2" s="1"/>
  <c r="I38" i="2"/>
  <c r="L37" i="3"/>
  <c r="G37" i="3" s="1"/>
  <c r="B37" i="3" s="1"/>
  <c r="C37" i="3" s="1"/>
  <c r="O38" i="3"/>
  <c r="P38" i="3"/>
  <c r="M38" i="3"/>
  <c r="N38" i="3"/>
  <c r="K38" i="3"/>
  <c r="A40" i="3"/>
  <c r="I39" i="3"/>
  <c r="C37" i="1"/>
  <c r="B38" i="1"/>
  <c r="A40" i="1"/>
  <c r="I39" i="1"/>
  <c r="J39" i="1"/>
  <c r="B39" i="1" s="1"/>
  <c r="D38" i="2" l="1"/>
  <c r="E38" i="2" s="1"/>
  <c r="G38" i="2" s="1"/>
  <c r="A40" i="2"/>
  <c r="I39" i="2"/>
  <c r="B39" i="2"/>
  <c r="J39" i="2" s="1"/>
  <c r="L38" i="3"/>
  <c r="G38" i="3" s="1"/>
  <c r="B38" i="3" s="1"/>
  <c r="C38" i="3" s="1"/>
  <c r="O39" i="3"/>
  <c r="P39" i="3"/>
  <c r="M39" i="3"/>
  <c r="N39" i="3"/>
  <c r="K39" i="3"/>
  <c r="A41" i="3"/>
  <c r="I40" i="3"/>
  <c r="C38" i="1"/>
  <c r="A41" i="1"/>
  <c r="I40" i="1"/>
  <c r="J40" i="1"/>
  <c r="C39" i="1"/>
  <c r="D39" i="2" l="1"/>
  <c r="E39" i="2" s="1"/>
  <c r="G39" i="2" s="1"/>
  <c r="A41" i="2"/>
  <c r="I40" i="2"/>
  <c r="B40" i="2"/>
  <c r="J40" i="2" s="1"/>
  <c r="O40" i="3"/>
  <c r="P40" i="3"/>
  <c r="M40" i="3"/>
  <c r="K40" i="3"/>
  <c r="N40" i="3"/>
  <c r="L39" i="3"/>
  <c r="G39" i="3" s="1"/>
  <c r="B39" i="3" s="1"/>
  <c r="C39" i="3" s="1"/>
  <c r="A42" i="3"/>
  <c r="I41" i="3"/>
  <c r="B40" i="1"/>
  <c r="A42" i="1"/>
  <c r="J41" i="1"/>
  <c r="I41" i="1"/>
  <c r="D40" i="2" l="1"/>
  <c r="E40" i="2" s="1"/>
  <c r="G40" i="2" s="1"/>
  <c r="A42" i="2"/>
  <c r="B41" i="2"/>
  <c r="J41" i="2" s="1"/>
  <c r="I41" i="2"/>
  <c r="D41" i="2" s="1"/>
  <c r="E41" i="2" s="1"/>
  <c r="G41" i="2" s="1"/>
  <c r="L40" i="3"/>
  <c r="G40" i="3" s="1"/>
  <c r="B40" i="3" s="1"/>
  <c r="C40" i="3" s="1"/>
  <c r="O41" i="3"/>
  <c r="P41" i="3"/>
  <c r="K41" i="3"/>
  <c r="M41" i="3"/>
  <c r="N41" i="3"/>
  <c r="A43" i="3"/>
  <c r="I42" i="3"/>
  <c r="C40" i="1"/>
  <c r="B41" i="1"/>
  <c r="A43" i="1"/>
  <c r="J42" i="1"/>
  <c r="I42" i="1"/>
  <c r="A43" i="2" l="1"/>
  <c r="B42" i="2"/>
  <c r="J42" i="2" s="1"/>
  <c r="I42" i="2"/>
  <c r="O42" i="3"/>
  <c r="P42" i="3"/>
  <c r="M42" i="3"/>
  <c r="N42" i="3"/>
  <c r="K42" i="3"/>
  <c r="L41" i="3"/>
  <c r="G41" i="3" s="1"/>
  <c r="B41" i="3" s="1"/>
  <c r="C41" i="3" s="1"/>
  <c r="A44" i="3"/>
  <c r="I43" i="3"/>
  <c r="A44" i="1"/>
  <c r="J43" i="1"/>
  <c r="I43" i="1"/>
  <c r="C41" i="1"/>
  <c r="B42" i="1"/>
  <c r="D42" i="2" l="1"/>
  <c r="E42" i="2" s="1"/>
  <c r="G42" i="2" s="1"/>
  <c r="A44" i="2"/>
  <c r="I43" i="2"/>
  <c r="B43" i="2"/>
  <c r="J43" i="2" s="1"/>
  <c r="L42" i="3"/>
  <c r="O43" i="3"/>
  <c r="P43" i="3"/>
  <c r="M43" i="3"/>
  <c r="K43" i="3"/>
  <c r="N43" i="3"/>
  <c r="G42" i="3"/>
  <c r="B42" i="3" s="1"/>
  <c r="C42" i="3" s="1"/>
  <c r="A45" i="3"/>
  <c r="I44" i="3"/>
  <c r="C42" i="1"/>
  <c r="A45" i="1"/>
  <c r="J44" i="1"/>
  <c r="I44" i="1"/>
  <c r="B43" i="1"/>
  <c r="D43" i="2" l="1"/>
  <c r="E43" i="2" s="1"/>
  <c r="G43" i="2" s="1"/>
  <c r="A45" i="2"/>
  <c r="I44" i="2"/>
  <c r="B44" i="2"/>
  <c r="J44" i="2" s="1"/>
  <c r="L43" i="3"/>
  <c r="O44" i="3"/>
  <c r="P44" i="3"/>
  <c r="M44" i="3"/>
  <c r="K44" i="3"/>
  <c r="N44" i="3"/>
  <c r="G43" i="3"/>
  <c r="B43" i="3" s="1"/>
  <c r="C43" i="3" s="1"/>
  <c r="A46" i="3"/>
  <c r="I45" i="3"/>
  <c r="B44" i="1"/>
  <c r="A46" i="1"/>
  <c r="I45" i="1"/>
  <c r="J45" i="1"/>
  <c r="C43" i="1"/>
  <c r="D44" i="2" l="1"/>
  <c r="E44" i="2" s="1"/>
  <c r="G44" i="2" s="1"/>
  <c r="A46" i="2"/>
  <c r="I45" i="2"/>
  <c r="B45" i="2"/>
  <c r="J45" i="2" s="1"/>
  <c r="O45" i="3"/>
  <c r="P45" i="3"/>
  <c r="K45" i="3"/>
  <c r="M45" i="3"/>
  <c r="N45" i="3"/>
  <c r="L44" i="3"/>
  <c r="G44" i="3"/>
  <c r="B44" i="3" s="1"/>
  <c r="C44" i="3" s="1"/>
  <c r="A47" i="3"/>
  <c r="I46" i="3"/>
  <c r="C44" i="1"/>
  <c r="B45" i="1"/>
  <c r="A47" i="1"/>
  <c r="I46" i="1"/>
  <c r="J46" i="1"/>
  <c r="D45" i="2" l="1"/>
  <c r="E45" i="2" s="1"/>
  <c r="G45" i="2" s="1"/>
  <c r="A47" i="2"/>
  <c r="I46" i="2"/>
  <c r="B46" i="2"/>
  <c r="J46" i="2" s="1"/>
  <c r="L45" i="3"/>
  <c r="G45" i="3" s="1"/>
  <c r="B45" i="3" s="1"/>
  <c r="C45" i="3" s="1"/>
  <c r="O46" i="3"/>
  <c r="P46" i="3"/>
  <c r="M46" i="3"/>
  <c r="N46" i="3"/>
  <c r="K46" i="3"/>
  <c r="A48" i="3"/>
  <c r="I47" i="3"/>
  <c r="C45" i="1"/>
  <c r="B46" i="1"/>
  <c r="A48" i="1"/>
  <c r="I47" i="1"/>
  <c r="J47" i="1"/>
  <c r="B47" i="1" s="1"/>
  <c r="D46" i="2" l="1"/>
  <c r="E46" i="2" s="1"/>
  <c r="G46" i="2" s="1"/>
  <c r="A48" i="2"/>
  <c r="I47" i="2"/>
  <c r="B47" i="2"/>
  <c r="J47" i="2" s="1"/>
  <c r="O47" i="3"/>
  <c r="P47" i="3"/>
  <c r="M47" i="3"/>
  <c r="N47" i="3"/>
  <c r="K47" i="3"/>
  <c r="L46" i="3"/>
  <c r="G46" i="3" s="1"/>
  <c r="B46" i="3" s="1"/>
  <c r="C46" i="3" s="1"/>
  <c r="A49" i="3"/>
  <c r="I48" i="3"/>
  <c r="C46" i="1"/>
  <c r="A49" i="1"/>
  <c r="I48" i="1"/>
  <c r="J48" i="1"/>
  <c r="C47" i="1"/>
  <c r="D47" i="2" l="1"/>
  <c r="E47" i="2" s="1"/>
  <c r="G47" i="2" s="1"/>
  <c r="A49" i="2"/>
  <c r="I48" i="2"/>
  <c r="B48" i="2"/>
  <c r="J48" i="2" s="1"/>
  <c r="O48" i="3"/>
  <c r="P48" i="3"/>
  <c r="M48" i="3"/>
  <c r="L48" i="3" s="1"/>
  <c r="K48" i="3"/>
  <c r="N48" i="3"/>
  <c r="L47" i="3"/>
  <c r="G47" i="3" s="1"/>
  <c r="B47" i="3" s="1"/>
  <c r="C47" i="3" s="1"/>
  <c r="A50" i="3"/>
  <c r="I49" i="3"/>
  <c r="B48" i="1"/>
  <c r="A50" i="1"/>
  <c r="J49" i="1"/>
  <c r="I49" i="1"/>
  <c r="D48" i="2" l="1"/>
  <c r="E48" i="2" s="1"/>
  <c r="G48" i="2" s="1"/>
  <c r="A50" i="2"/>
  <c r="B49" i="2"/>
  <c r="J49" i="2" s="1"/>
  <c r="I49" i="2"/>
  <c r="D49" i="2" s="1"/>
  <c r="E49" i="2" s="1"/>
  <c r="G49" i="2" s="1"/>
  <c r="O49" i="3"/>
  <c r="P49" i="3"/>
  <c r="K49" i="3"/>
  <c r="M49" i="3"/>
  <c r="N49" i="3"/>
  <c r="G48" i="3"/>
  <c r="B48" i="3" s="1"/>
  <c r="C48" i="3" s="1"/>
  <c r="A51" i="3"/>
  <c r="I50" i="3"/>
  <c r="C48" i="1"/>
  <c r="B49" i="1"/>
  <c r="A51" i="1"/>
  <c r="J50" i="1"/>
  <c r="I50" i="1"/>
  <c r="A51" i="2" l="1"/>
  <c r="I50" i="2"/>
  <c r="D50" i="2" s="1"/>
  <c r="E50" i="2" s="1"/>
  <c r="G50" i="2" s="1"/>
  <c r="B50" i="2"/>
  <c r="J50" i="2" s="1"/>
  <c r="L49" i="3"/>
  <c r="G49" i="3" s="1"/>
  <c r="B49" i="3" s="1"/>
  <c r="C49" i="3" s="1"/>
  <c r="O50" i="3"/>
  <c r="P50" i="3"/>
  <c r="M50" i="3"/>
  <c r="N50" i="3"/>
  <c r="K50" i="3"/>
  <c r="A52" i="3"/>
  <c r="I51" i="3"/>
  <c r="A52" i="1"/>
  <c r="J51" i="1"/>
  <c r="I51" i="1"/>
  <c r="C49" i="1"/>
  <c r="B50" i="1"/>
  <c r="A52" i="2" l="1"/>
  <c r="I51" i="2"/>
  <c r="B51" i="2"/>
  <c r="J51" i="2" s="1"/>
  <c r="O51" i="3"/>
  <c r="P51" i="3"/>
  <c r="M51" i="3"/>
  <c r="K51" i="3"/>
  <c r="N51" i="3"/>
  <c r="L50" i="3"/>
  <c r="G50" i="3" s="1"/>
  <c r="B50" i="3" s="1"/>
  <c r="C50" i="3" s="1"/>
  <c r="A53" i="3"/>
  <c r="I52" i="3"/>
  <c r="B51" i="1"/>
  <c r="C50" i="1"/>
  <c r="A53" i="1"/>
  <c r="I52" i="1"/>
  <c r="J52" i="1"/>
  <c r="D51" i="2" l="1"/>
  <c r="E51" i="2" s="1"/>
  <c r="G51" i="2" s="1"/>
  <c r="A53" i="2"/>
  <c r="I52" i="2"/>
  <c r="B52" i="2"/>
  <c r="J52" i="2" s="1"/>
  <c r="O52" i="3"/>
  <c r="P52" i="3"/>
  <c r="M52" i="3"/>
  <c r="L52" i="3" s="1"/>
  <c r="K52" i="3"/>
  <c r="N52" i="3"/>
  <c r="L51" i="3"/>
  <c r="G51" i="3" s="1"/>
  <c r="B51" i="3" s="1"/>
  <c r="C51" i="3" s="1"/>
  <c r="A54" i="3"/>
  <c r="I53" i="3"/>
  <c r="C51" i="1"/>
  <c r="B52" i="1"/>
  <c r="A54" i="1"/>
  <c r="J53" i="1"/>
  <c r="I53" i="1"/>
  <c r="D52" i="2" l="1"/>
  <c r="E52" i="2" s="1"/>
  <c r="G52" i="2" s="1"/>
  <c r="A54" i="2"/>
  <c r="B53" i="2"/>
  <c r="J53" i="2" s="1"/>
  <c r="I53" i="2"/>
  <c r="D53" i="2" s="1"/>
  <c r="E53" i="2" s="1"/>
  <c r="G53" i="2" s="1"/>
  <c r="O53" i="3"/>
  <c r="P53" i="3"/>
  <c r="K53" i="3"/>
  <c r="M53" i="3"/>
  <c r="N53" i="3"/>
  <c r="G52" i="3"/>
  <c r="B52" i="3" s="1"/>
  <c r="C52" i="3" s="1"/>
  <c r="A55" i="3"/>
  <c r="I54" i="3"/>
  <c r="C52" i="1"/>
  <c r="B53" i="1"/>
  <c r="A55" i="1"/>
  <c r="J54" i="1"/>
  <c r="I54" i="1"/>
  <c r="A55" i="2" l="1"/>
  <c r="I54" i="2"/>
  <c r="D54" i="2" s="1"/>
  <c r="E54" i="2" s="1"/>
  <c r="G54" i="2" s="1"/>
  <c r="B54" i="2"/>
  <c r="J54" i="2" s="1"/>
  <c r="L53" i="3"/>
  <c r="G53" i="3" s="1"/>
  <c r="B53" i="3" s="1"/>
  <c r="C53" i="3" s="1"/>
  <c r="O54" i="3"/>
  <c r="P54" i="3"/>
  <c r="M54" i="3"/>
  <c r="N54" i="3"/>
  <c r="K54" i="3"/>
  <c r="A56" i="3"/>
  <c r="I55" i="3"/>
  <c r="A56" i="1"/>
  <c r="J55" i="1"/>
  <c r="B55" i="1" s="1"/>
  <c r="I55" i="1"/>
  <c r="C53" i="1"/>
  <c r="B54" i="1"/>
  <c r="A56" i="2" l="1"/>
  <c r="I55" i="2"/>
  <c r="B55" i="2"/>
  <c r="J55" i="2" s="1"/>
  <c r="O55" i="3"/>
  <c r="P55" i="3"/>
  <c r="M55" i="3"/>
  <c r="N55" i="3"/>
  <c r="K55" i="3"/>
  <c r="L54" i="3"/>
  <c r="G54" i="3" s="1"/>
  <c r="B54" i="3" s="1"/>
  <c r="C54" i="3" s="1"/>
  <c r="A57" i="3"/>
  <c r="I56" i="3"/>
  <c r="C54" i="1"/>
  <c r="A57" i="1"/>
  <c r="J56" i="1"/>
  <c r="I56" i="1"/>
  <c r="C55" i="1"/>
  <c r="D55" i="2" l="1"/>
  <c r="E55" i="2" s="1"/>
  <c r="G55" i="2" s="1"/>
  <c r="A57" i="2"/>
  <c r="I56" i="2"/>
  <c r="B56" i="2"/>
  <c r="J56" i="2" s="1"/>
  <c r="O56" i="3"/>
  <c r="P56" i="3"/>
  <c r="M56" i="3"/>
  <c r="K56" i="3"/>
  <c r="N56" i="3"/>
  <c r="L55" i="3"/>
  <c r="G55" i="3"/>
  <c r="B55" i="3" s="1"/>
  <c r="C55" i="3" s="1"/>
  <c r="A58" i="3"/>
  <c r="I57" i="3"/>
  <c r="B56" i="1"/>
  <c r="A58" i="1"/>
  <c r="I57" i="1"/>
  <c r="J57" i="1"/>
  <c r="L56" i="3" l="1"/>
  <c r="D56" i="2"/>
  <c r="E56" i="2" s="1"/>
  <c r="G56" i="2" s="1"/>
  <c r="A58" i="2"/>
  <c r="B57" i="2"/>
  <c r="J57" i="2" s="1"/>
  <c r="I57" i="2"/>
  <c r="D57" i="2" s="1"/>
  <c r="E57" i="2" s="1"/>
  <c r="G57" i="2" s="1"/>
  <c r="G56" i="3"/>
  <c r="B56" i="3" s="1"/>
  <c r="C56" i="3" s="1"/>
  <c r="O57" i="3"/>
  <c r="P57" i="3"/>
  <c r="K57" i="3"/>
  <c r="M57" i="3"/>
  <c r="N57" i="3"/>
  <c r="A59" i="3"/>
  <c r="I58" i="3"/>
  <c r="C56" i="1"/>
  <c r="B57" i="1"/>
  <c r="A59" i="1"/>
  <c r="I58" i="1"/>
  <c r="J58" i="1"/>
  <c r="A59" i="2" l="1"/>
  <c r="B58" i="2"/>
  <c r="J58" i="2" s="1"/>
  <c r="I58" i="2"/>
  <c r="O58" i="3"/>
  <c r="P58" i="3"/>
  <c r="M58" i="3"/>
  <c r="N58" i="3"/>
  <c r="K58" i="3"/>
  <c r="L57" i="3"/>
  <c r="G57" i="3" s="1"/>
  <c r="B57" i="3" s="1"/>
  <c r="C57" i="3" s="1"/>
  <c r="A60" i="3"/>
  <c r="I59" i="3"/>
  <c r="C57" i="1"/>
  <c r="B58" i="1"/>
  <c r="A60" i="1"/>
  <c r="I59" i="1"/>
  <c r="J59" i="1"/>
  <c r="B59" i="1" s="1"/>
  <c r="D58" i="2" l="1"/>
  <c r="E58" i="2" s="1"/>
  <c r="G58" i="2" s="1"/>
  <c r="A60" i="2"/>
  <c r="I59" i="2"/>
  <c r="B59" i="2"/>
  <c r="J59" i="2" s="1"/>
  <c r="L58" i="3"/>
  <c r="O59" i="3"/>
  <c r="P59" i="3"/>
  <c r="M59" i="3"/>
  <c r="K59" i="3"/>
  <c r="N59" i="3"/>
  <c r="G58" i="3"/>
  <c r="B58" i="3" s="1"/>
  <c r="C58" i="3" s="1"/>
  <c r="A61" i="3"/>
  <c r="I60" i="3"/>
  <c r="C58" i="1"/>
  <c r="A61" i="1"/>
  <c r="I60" i="1"/>
  <c r="J60" i="1"/>
  <c r="C59" i="1"/>
  <c r="D59" i="2" l="1"/>
  <c r="E59" i="2" s="1"/>
  <c r="G59" i="2" s="1"/>
  <c r="A61" i="2"/>
  <c r="I60" i="2"/>
  <c r="B60" i="2"/>
  <c r="J60" i="2" s="1"/>
  <c r="L59" i="3"/>
  <c r="G59" i="3" s="1"/>
  <c r="B59" i="3" s="1"/>
  <c r="C59" i="3" s="1"/>
  <c r="O60" i="3"/>
  <c r="P60" i="3"/>
  <c r="M60" i="3"/>
  <c r="L60" i="3" s="1"/>
  <c r="K60" i="3"/>
  <c r="N60" i="3"/>
  <c r="A62" i="3"/>
  <c r="I61" i="3"/>
  <c r="B60" i="1"/>
  <c r="A62" i="1"/>
  <c r="J61" i="1"/>
  <c r="I61" i="1"/>
  <c r="D60" i="2" l="1"/>
  <c r="E60" i="2" s="1"/>
  <c r="G60" i="2" s="1"/>
  <c r="A62" i="2"/>
  <c r="I61" i="2"/>
  <c r="B61" i="2"/>
  <c r="J61" i="2" s="1"/>
  <c r="O61" i="3"/>
  <c r="P61" i="3"/>
  <c r="K61" i="3"/>
  <c r="M61" i="3"/>
  <c r="N61" i="3"/>
  <c r="G60" i="3"/>
  <c r="B60" i="3" s="1"/>
  <c r="C60" i="3" s="1"/>
  <c r="A63" i="3"/>
  <c r="I62" i="3"/>
  <c r="C60" i="1"/>
  <c r="B61" i="1"/>
  <c r="A63" i="1"/>
  <c r="J62" i="1"/>
  <c r="I62" i="1"/>
  <c r="D61" i="2" l="1"/>
  <c r="E61" i="2" s="1"/>
  <c r="G61" i="2" s="1"/>
  <c r="A63" i="2"/>
  <c r="I62" i="2"/>
  <c r="B62" i="2"/>
  <c r="J62" i="2" s="1"/>
  <c r="O62" i="3"/>
  <c r="P62" i="3"/>
  <c r="M62" i="3"/>
  <c r="N62" i="3"/>
  <c r="K62" i="3"/>
  <c r="L61" i="3"/>
  <c r="G61" i="3" s="1"/>
  <c r="B61" i="3" s="1"/>
  <c r="C61" i="3" s="1"/>
  <c r="A64" i="3"/>
  <c r="I63" i="3"/>
  <c r="A64" i="1"/>
  <c r="J63" i="1"/>
  <c r="B63" i="1" s="1"/>
  <c r="I63" i="1"/>
  <c r="C61" i="1"/>
  <c r="B62" i="1"/>
  <c r="D62" i="2" l="1"/>
  <c r="E62" i="2" s="1"/>
  <c r="G62" i="2" s="1"/>
  <c r="A64" i="2"/>
  <c r="I63" i="2"/>
  <c r="B63" i="2"/>
  <c r="J63" i="2" s="1"/>
  <c r="L62" i="3"/>
  <c r="G62" i="3" s="1"/>
  <c r="B62" i="3" s="1"/>
  <c r="C62" i="3" s="1"/>
  <c r="O63" i="3"/>
  <c r="P63" i="3"/>
  <c r="M63" i="3"/>
  <c r="N63" i="3"/>
  <c r="K63" i="3"/>
  <c r="A65" i="3"/>
  <c r="I64" i="3"/>
  <c r="C62" i="1"/>
  <c r="A65" i="1"/>
  <c r="J64" i="1"/>
  <c r="I64" i="1"/>
  <c r="C63" i="1"/>
  <c r="D63" i="2" l="1"/>
  <c r="E63" i="2" s="1"/>
  <c r="G63" i="2" s="1"/>
  <c r="A65" i="2"/>
  <c r="I64" i="2"/>
  <c r="B64" i="2"/>
  <c r="J64" i="2" s="1"/>
  <c r="L63" i="3"/>
  <c r="G63" i="3" s="1"/>
  <c r="B63" i="3" s="1"/>
  <c r="C63" i="3" s="1"/>
  <c r="O64" i="3"/>
  <c r="P64" i="3"/>
  <c r="M64" i="3"/>
  <c r="K64" i="3"/>
  <c r="N64" i="3"/>
  <c r="I65" i="3"/>
  <c r="B64" i="1"/>
  <c r="I65" i="1"/>
  <c r="J65" i="1"/>
  <c r="D64" i="2" l="1"/>
  <c r="E64" i="2" s="1"/>
  <c r="G64" i="2" s="1"/>
  <c r="B65" i="2"/>
  <c r="J65" i="2" s="1"/>
  <c r="I65" i="2"/>
  <c r="D65" i="2" s="1"/>
  <c r="E65" i="2" s="1"/>
  <c r="G65" i="2" s="1"/>
  <c r="O65" i="3"/>
  <c r="P65" i="3"/>
  <c r="K65" i="3"/>
  <c r="M65" i="3"/>
  <c r="N65" i="3"/>
  <c r="L64" i="3"/>
  <c r="G64" i="3" s="1"/>
  <c r="B64" i="3" s="1"/>
  <c r="C64" i="3" s="1"/>
  <c r="C64" i="1"/>
  <c r="B65" i="1"/>
  <c r="L65" i="3" l="1"/>
  <c r="G65" i="3" s="1"/>
  <c r="B65" i="3" s="1"/>
  <c r="C65" i="3" s="1"/>
  <c r="C65" i="1"/>
</calcChain>
</file>

<file path=xl/sharedStrings.xml><?xml version="1.0" encoding="utf-8"?>
<sst xmlns="http://schemas.openxmlformats.org/spreadsheetml/2006/main" count="33" uniqueCount="27">
  <si>
    <t>Hz/Bucket:</t>
  </si>
  <si>
    <t>f</t>
  </si>
  <si>
    <t>Ra(f)</t>
  </si>
  <si>
    <t>A(f)</t>
  </si>
  <si>
    <t>Zähler</t>
  </si>
  <si>
    <t>Nenner</t>
  </si>
  <si>
    <t>Ra(f)/Ra(ref)</t>
  </si>
  <si>
    <t>A(f)/A(ref)</t>
  </si>
  <si>
    <t>f2</t>
  </si>
  <si>
    <t>n1</t>
  </si>
  <si>
    <t>n2</t>
  </si>
  <si>
    <t>nenner</t>
  </si>
  <si>
    <t>zähler</t>
  </si>
  <si>
    <t>A</t>
  </si>
  <si>
    <t>20*logA</t>
  </si>
  <si>
    <t>A/Aref</t>
  </si>
  <si>
    <t>Scaling</t>
  </si>
  <si>
    <t>s</t>
  </si>
  <si>
    <t>kA</t>
  </si>
  <si>
    <t>N1</t>
  </si>
  <si>
    <t>N2</t>
  </si>
  <si>
    <t>N3</t>
  </si>
  <si>
    <t>N4</t>
  </si>
  <si>
    <t>Ha(s)</t>
  </si>
  <si>
    <t>ABS(Ha(s))</t>
  </si>
  <si>
    <t>20*log10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</si>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</sst>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Tabelle1!$E$1</c:f>
              <c:strCache>
                <c:ptCount val="1"/>
                <c:pt idx="0">
                  <c:v>Ra(f)/Ra(ref)</c:v>
                </c:pt>
              </c:strCache>
            </c:strRef>
          </c:tx>
          <c:xVal>
            <c:numRef>
              <c:f>Tabelle1!$A$2:$A$129</c:f>
              <c:numCache>
                <c:formatCode>General</c:formatCode>
                <c:ptCount val="128"/>
                <c:pt idx="0">
                  <c:v>125</c:v>
                </c:pt>
                <c:pt idx="1">
                  <c:v>375</c:v>
                </c:pt>
                <c:pt idx="2">
                  <c:v>625</c:v>
                </c:pt>
                <c:pt idx="3">
                  <c:v>875</c:v>
                </c:pt>
                <c:pt idx="4">
                  <c:v>1125</c:v>
                </c:pt>
                <c:pt idx="5">
                  <c:v>1375</c:v>
                </c:pt>
                <c:pt idx="6">
                  <c:v>1625</c:v>
                </c:pt>
                <c:pt idx="7">
                  <c:v>1875</c:v>
                </c:pt>
                <c:pt idx="8">
                  <c:v>2125</c:v>
                </c:pt>
                <c:pt idx="9">
                  <c:v>2375</c:v>
                </c:pt>
                <c:pt idx="10">
                  <c:v>2625</c:v>
                </c:pt>
                <c:pt idx="11">
                  <c:v>2875</c:v>
                </c:pt>
                <c:pt idx="12">
                  <c:v>3125</c:v>
                </c:pt>
                <c:pt idx="13">
                  <c:v>3375</c:v>
                </c:pt>
                <c:pt idx="14">
                  <c:v>3625</c:v>
                </c:pt>
                <c:pt idx="15">
                  <c:v>3875</c:v>
                </c:pt>
                <c:pt idx="16">
                  <c:v>4125</c:v>
                </c:pt>
                <c:pt idx="17">
                  <c:v>4375</c:v>
                </c:pt>
                <c:pt idx="18">
                  <c:v>4625</c:v>
                </c:pt>
                <c:pt idx="19">
                  <c:v>4875</c:v>
                </c:pt>
                <c:pt idx="20">
                  <c:v>5125</c:v>
                </c:pt>
                <c:pt idx="21">
                  <c:v>5375</c:v>
                </c:pt>
                <c:pt idx="22">
                  <c:v>5625</c:v>
                </c:pt>
                <c:pt idx="23">
                  <c:v>5875</c:v>
                </c:pt>
                <c:pt idx="24">
                  <c:v>6125</c:v>
                </c:pt>
                <c:pt idx="25">
                  <c:v>6375</c:v>
                </c:pt>
                <c:pt idx="26">
                  <c:v>6625</c:v>
                </c:pt>
                <c:pt idx="27">
                  <c:v>6875</c:v>
                </c:pt>
                <c:pt idx="28">
                  <c:v>7125</c:v>
                </c:pt>
                <c:pt idx="29">
                  <c:v>7375</c:v>
                </c:pt>
                <c:pt idx="30">
                  <c:v>7625</c:v>
                </c:pt>
                <c:pt idx="31">
                  <c:v>7875</c:v>
                </c:pt>
                <c:pt idx="32">
                  <c:v>8125</c:v>
                </c:pt>
                <c:pt idx="33">
                  <c:v>8375</c:v>
                </c:pt>
                <c:pt idx="34">
                  <c:v>8625</c:v>
                </c:pt>
                <c:pt idx="35">
                  <c:v>8875</c:v>
                </c:pt>
                <c:pt idx="36">
                  <c:v>9125</c:v>
                </c:pt>
                <c:pt idx="37">
                  <c:v>9375</c:v>
                </c:pt>
                <c:pt idx="38">
                  <c:v>9625</c:v>
                </c:pt>
                <c:pt idx="39">
                  <c:v>9875</c:v>
                </c:pt>
                <c:pt idx="40">
                  <c:v>10125</c:v>
                </c:pt>
                <c:pt idx="41">
                  <c:v>10375</c:v>
                </c:pt>
                <c:pt idx="42">
                  <c:v>10625</c:v>
                </c:pt>
                <c:pt idx="43">
                  <c:v>10875</c:v>
                </c:pt>
                <c:pt idx="44">
                  <c:v>11125</c:v>
                </c:pt>
                <c:pt idx="45">
                  <c:v>11375</c:v>
                </c:pt>
                <c:pt idx="46">
                  <c:v>11625</c:v>
                </c:pt>
                <c:pt idx="47">
                  <c:v>11875</c:v>
                </c:pt>
                <c:pt idx="48">
                  <c:v>12125</c:v>
                </c:pt>
                <c:pt idx="49">
                  <c:v>12375</c:v>
                </c:pt>
                <c:pt idx="50">
                  <c:v>12625</c:v>
                </c:pt>
                <c:pt idx="51">
                  <c:v>12875</c:v>
                </c:pt>
                <c:pt idx="52">
                  <c:v>13125</c:v>
                </c:pt>
                <c:pt idx="53">
                  <c:v>13375</c:v>
                </c:pt>
                <c:pt idx="54">
                  <c:v>13625</c:v>
                </c:pt>
                <c:pt idx="55">
                  <c:v>13875</c:v>
                </c:pt>
                <c:pt idx="56">
                  <c:v>14125</c:v>
                </c:pt>
                <c:pt idx="57">
                  <c:v>14375</c:v>
                </c:pt>
                <c:pt idx="58">
                  <c:v>14625</c:v>
                </c:pt>
                <c:pt idx="59">
                  <c:v>14875</c:v>
                </c:pt>
                <c:pt idx="60">
                  <c:v>15125</c:v>
                </c:pt>
                <c:pt idx="61">
                  <c:v>15375</c:v>
                </c:pt>
                <c:pt idx="62">
                  <c:v>15625</c:v>
                </c:pt>
                <c:pt idx="63">
                  <c:v>15875</c:v>
                </c:pt>
              </c:numCache>
            </c:numRef>
          </c:xVal>
          <c:yVal>
            <c:numRef>
              <c:f>Tabelle1!$E$2:$E$129</c:f>
              <c:numCache>
                <c:formatCode>General</c:formatCode>
                <c:ptCount val="128"/>
                <c:pt idx="0">
                  <c:v>3.6858111433917866E-2</c:v>
                </c:pt>
                <c:pt idx="1">
                  <c:v>0.40756109114155925</c:v>
                </c:pt>
                <c:pt idx="2">
                  <c:v>0.92912094563242109</c:v>
                </c:pt>
                <c:pt idx="3">
                  <c:v>1.46975288894027</c:v>
                </c:pt>
                <c:pt idx="4">
                  <c:v>2</c:v>
                </c:pt>
                <c:pt idx="5">
                  <c:v>2.5158942663296058</c:v>
                </c:pt>
                <c:pt idx="6">
                  <c:v>3.0179395150622526</c:v>
                </c:pt>
                <c:pt idx="7">
                  <c:v>3.506909136376819</c:v>
                </c:pt>
                <c:pt idx="8">
                  <c:v>3.9832079770704647</c:v>
                </c:pt>
                <c:pt idx="9">
                  <c:v>4.4469009464544671</c:v>
                </c:pt>
                <c:pt idx="10">
                  <c:v>4.8978282092361463</c:v>
                </c:pt>
                <c:pt idx="11">
                  <c:v>5.3357017560567117</c:v>
                </c:pt>
                <c:pt idx="12">
                  <c:v>5.7601732858453261</c:v>
                </c:pt>
                <c:pt idx="13">
                  <c:v>6.1708797164020277</c:v>
                </c:pt>
                <c:pt idx="14">
                  <c:v>6.567473215165248</c:v>
                </c:pt>
                <c:pt idx="15">
                  <c:v>6.949640771018144</c:v>
                </c:pt>
                <c:pt idx="16">
                  <c:v>7.3171166491440971</c:v>
                </c:pt>
                <c:pt idx="17">
                  <c:v>7.6696899136430527</c:v>
                </c:pt>
                <c:pt idx="18">
                  <c:v>8.0072084597020421</c:v>
                </c:pt>
                <c:pt idx="19">
                  <c:v>8.3295805287450584</c:v>
                </c:pt>
                <c:pt idx="20">
                  <c:v>8.6367743836058342</c:v>
                </c:pt>
                <c:pt idx="21">
                  <c:v>8.928816630300064</c:v>
                </c:pt>
                <c:pt idx="22">
                  <c:v>9.2057895476492426</c:v>
                </c:pt>
                <c:pt idx="23">
                  <c:v>9.4678277010040954</c:v>
                </c:pt>
                <c:pt idx="24">
                  <c:v>9.7151140565458149</c:v>
                </c:pt>
                <c:pt idx="25">
                  <c:v>9.9478757689125157</c:v>
                </c:pt>
                <c:pt idx="26">
                  <c:v>10.166379781579748</c:v>
                </c:pt>
                <c:pt idx="27">
                  <c:v>10.370928353059877</c:v>
                </c:pt>
                <c:pt idx="28">
                  <c:v>10.561854600443768</c:v>
                </c:pt>
                <c:pt idx="29">
                  <c:v>10.739518133769247</c:v>
                </c:pt>
                <c:pt idx="30">
                  <c:v>10.904300839340623</c:v>
                </c:pt>
                <c:pt idx="31">
                  <c:v>11.056602856920078</c:v>
                </c:pt>
                <c:pt idx="32">
                  <c:v>11.196838784324909</c:v>
                </c:pt>
                <c:pt idx="33">
                  <c:v>11.325434133161156</c:v>
                </c:pt>
                <c:pt idx="34">
                  <c:v>11.442822051032191</c:v>
                </c:pt>
                <c:pt idx="35">
                  <c:v>11.549440318443159</c:v>
                </c:pt>
                <c:pt idx="36">
                  <c:v>11.645728622659359</c:v>
                </c:pt>
                <c:pt idx="37">
                  <c:v>11.732126105859033</c:v>
                </c:pt>
                <c:pt idx="38">
                  <c:v>11.809069180944133</c:v>
                </c:pt>
                <c:pt idx="39">
                  <c:v>11.876989605235643</c:v>
                </c:pt>
                <c:pt idx="40">
                  <c:v>11.936312799885256</c:v>
                </c:pt>
                <c:pt idx="41">
                  <c:v>11.987456401088757</c:v>
                </c:pt>
                <c:pt idx="42">
                  <c:v>12.030829027999824</c:v>
                </c:pt>
                <c:pt idx="43">
                  <c:v>12.066829251531859</c:v>
                </c:pt>
                <c:pt idx="44">
                  <c:v>12.095844747923453</c:v>
                </c:pt>
                <c:pt idx="45">
                  <c:v>12.118251620958887</c:v>
                </c:pt>
                <c:pt idx="46">
                  <c:v>12.134413877015879</c:v>
                </c:pt>
                <c:pt idx="47">
                  <c:v>12.144683037601679</c:v>
                </c:pt>
                <c:pt idx="48">
                  <c:v>12.149397874686333</c:v>
                </c:pt>
                <c:pt idx="49">
                  <c:v>12.148884254905926</c:v>
                </c:pt>
                <c:pt idx="50">
                  <c:v>12.14345507955202</c:v>
                </c:pt>
                <c:pt idx="51">
                  <c:v>12.133410308156057</c:v>
                </c:pt>
                <c:pt idx="52">
                  <c:v>12.119037054393518</c:v>
                </c:pt>
                <c:pt idx="53">
                  <c:v>12.100609743951891</c:v>
                </c:pt>
                <c:pt idx="54">
                  <c:v>12.078390324912073</c:v>
                </c:pt>
                <c:pt idx="55">
                  <c:v>12.052628522072521</c:v>
                </c:pt>
                <c:pt idx="56">
                  <c:v>12.023562127489184</c:v>
                </c:pt>
                <c:pt idx="57">
                  <c:v>11.991417320305189</c:v>
                </c:pt>
                <c:pt idx="58">
                  <c:v>11.95640900969801</c:v>
                </c:pt>
                <c:pt idx="59">
                  <c:v>11.918741195474967</c:v>
                </c:pt>
                <c:pt idx="60">
                  <c:v>11.878607341499739</c:v>
                </c:pt>
                <c:pt idx="61">
                  <c:v>11.836190757732307</c:v>
                </c:pt>
                <c:pt idx="62">
                  <c:v>11.791664987213798</c:v>
                </c:pt>
                <c:pt idx="63">
                  <c:v>11.745194194827228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Tabelle1!$F$1</c:f>
              <c:strCache>
                <c:ptCount val="1"/>
                <c:pt idx="0">
                  <c:v>A(f)/A(ref)</c:v>
                </c:pt>
              </c:strCache>
            </c:strRef>
          </c:tx>
          <c:xVal>
            <c:numRef>
              <c:f>Tabelle1!$A$2:$A$129</c:f>
              <c:numCache>
                <c:formatCode>General</c:formatCode>
                <c:ptCount val="128"/>
                <c:pt idx="0">
                  <c:v>125</c:v>
                </c:pt>
                <c:pt idx="1">
                  <c:v>375</c:v>
                </c:pt>
                <c:pt idx="2">
                  <c:v>625</c:v>
                </c:pt>
                <c:pt idx="3">
                  <c:v>875</c:v>
                </c:pt>
                <c:pt idx="4">
                  <c:v>1125</c:v>
                </c:pt>
                <c:pt idx="5">
                  <c:v>1375</c:v>
                </c:pt>
                <c:pt idx="6">
                  <c:v>1625</c:v>
                </c:pt>
                <c:pt idx="7">
                  <c:v>1875</c:v>
                </c:pt>
                <c:pt idx="8">
                  <c:v>2125</c:v>
                </c:pt>
                <c:pt idx="9">
                  <c:v>2375</c:v>
                </c:pt>
                <c:pt idx="10">
                  <c:v>2625</c:v>
                </c:pt>
                <c:pt idx="11">
                  <c:v>2875</c:v>
                </c:pt>
                <c:pt idx="12">
                  <c:v>3125</c:v>
                </c:pt>
                <c:pt idx="13">
                  <c:v>3375</c:v>
                </c:pt>
                <c:pt idx="14">
                  <c:v>3625</c:v>
                </c:pt>
                <c:pt idx="15">
                  <c:v>3875</c:v>
                </c:pt>
                <c:pt idx="16">
                  <c:v>4125</c:v>
                </c:pt>
                <c:pt idx="17">
                  <c:v>4375</c:v>
                </c:pt>
                <c:pt idx="18">
                  <c:v>4625</c:v>
                </c:pt>
                <c:pt idx="19">
                  <c:v>4875</c:v>
                </c:pt>
                <c:pt idx="20">
                  <c:v>5125</c:v>
                </c:pt>
                <c:pt idx="21">
                  <c:v>5375</c:v>
                </c:pt>
                <c:pt idx="22">
                  <c:v>5625</c:v>
                </c:pt>
                <c:pt idx="23">
                  <c:v>5875</c:v>
                </c:pt>
                <c:pt idx="24">
                  <c:v>6125</c:v>
                </c:pt>
                <c:pt idx="25">
                  <c:v>6375</c:v>
                </c:pt>
                <c:pt idx="26">
                  <c:v>6625</c:v>
                </c:pt>
                <c:pt idx="27">
                  <c:v>6875</c:v>
                </c:pt>
                <c:pt idx="28">
                  <c:v>7125</c:v>
                </c:pt>
                <c:pt idx="29">
                  <c:v>7375</c:v>
                </c:pt>
                <c:pt idx="30">
                  <c:v>7625</c:v>
                </c:pt>
                <c:pt idx="31">
                  <c:v>7875</c:v>
                </c:pt>
                <c:pt idx="32">
                  <c:v>8125</c:v>
                </c:pt>
                <c:pt idx="33">
                  <c:v>8375</c:v>
                </c:pt>
                <c:pt idx="34">
                  <c:v>8625</c:v>
                </c:pt>
                <c:pt idx="35">
                  <c:v>8875</c:v>
                </c:pt>
                <c:pt idx="36">
                  <c:v>9125</c:v>
                </c:pt>
                <c:pt idx="37">
                  <c:v>9375</c:v>
                </c:pt>
                <c:pt idx="38">
                  <c:v>9625</c:v>
                </c:pt>
                <c:pt idx="39">
                  <c:v>9875</c:v>
                </c:pt>
                <c:pt idx="40">
                  <c:v>10125</c:v>
                </c:pt>
                <c:pt idx="41">
                  <c:v>10375</c:v>
                </c:pt>
                <c:pt idx="42">
                  <c:v>10625</c:v>
                </c:pt>
                <c:pt idx="43">
                  <c:v>10875</c:v>
                </c:pt>
                <c:pt idx="44">
                  <c:v>11125</c:v>
                </c:pt>
                <c:pt idx="45">
                  <c:v>11375</c:v>
                </c:pt>
                <c:pt idx="46">
                  <c:v>11625</c:v>
                </c:pt>
                <c:pt idx="47">
                  <c:v>11875</c:v>
                </c:pt>
                <c:pt idx="48">
                  <c:v>12125</c:v>
                </c:pt>
                <c:pt idx="49">
                  <c:v>12375</c:v>
                </c:pt>
                <c:pt idx="50">
                  <c:v>12625</c:v>
                </c:pt>
                <c:pt idx="51">
                  <c:v>12875</c:v>
                </c:pt>
                <c:pt idx="52">
                  <c:v>13125</c:v>
                </c:pt>
                <c:pt idx="53">
                  <c:v>13375</c:v>
                </c:pt>
                <c:pt idx="54">
                  <c:v>13625</c:v>
                </c:pt>
                <c:pt idx="55">
                  <c:v>13875</c:v>
                </c:pt>
                <c:pt idx="56">
                  <c:v>14125</c:v>
                </c:pt>
                <c:pt idx="57">
                  <c:v>14375</c:v>
                </c:pt>
                <c:pt idx="58">
                  <c:v>14625</c:v>
                </c:pt>
                <c:pt idx="59">
                  <c:v>14875</c:v>
                </c:pt>
                <c:pt idx="60">
                  <c:v>15125</c:v>
                </c:pt>
                <c:pt idx="61">
                  <c:v>15375</c:v>
                </c:pt>
                <c:pt idx="62">
                  <c:v>15625</c:v>
                </c:pt>
                <c:pt idx="63">
                  <c:v>15875</c:v>
                </c:pt>
              </c:numCache>
            </c:numRef>
          </c:xVal>
          <c:yVal>
            <c:numRef>
              <c:f>Tabelle1!$F$2:$F$129</c:f>
              <c:numCache>
                <c:formatCode>General</c:formatCode>
                <c:ptCount val="128"/>
                <c:pt idx="0">
                  <c:v>0.82440690311319864</c:v>
                </c:pt>
                <c:pt idx="1">
                  <c:v>1.5317699738889554</c:v>
                </c:pt>
                <c:pt idx="2">
                  <c:v>1.774330629989548</c:v>
                </c:pt>
                <c:pt idx="3">
                  <c:v>1.9093238435386233</c:v>
                </c:pt>
                <c:pt idx="4">
                  <c:v>2</c:v>
                </c:pt>
                <c:pt idx="5">
                  <c:v>2.0675483572328006</c:v>
                </c:pt>
                <c:pt idx="6">
                  <c:v>2.1211046283251842</c:v>
                </c:pt>
                <c:pt idx="7">
                  <c:v>2.1653048262824988</c:v>
                </c:pt>
                <c:pt idx="8">
                  <c:v>2.2027913472002552</c:v>
                </c:pt>
                <c:pt idx="9">
                  <c:v>2.2352054261584211</c:v>
                </c:pt>
                <c:pt idx="10">
                  <c:v>2.2636353047366731</c:v>
                </c:pt>
                <c:pt idx="11">
                  <c:v>2.2888402811152817</c:v>
                </c:pt>
                <c:pt idx="12">
                  <c:v>2.3113721284458042</c:v>
                </c:pt>
                <c:pt idx="13">
                  <c:v>2.3316453216442063</c:v>
                </c:pt>
                <c:pt idx="14">
                  <c:v>2.3499798818468585</c:v>
                </c:pt>
                <c:pt idx="15">
                  <c:v>2.3666286995982087</c:v>
                </c:pt>
                <c:pt idx="16">
                  <c:v>2.3817956208897866</c:v>
                </c:pt>
                <c:pt idx="17">
                  <c:v>2.3956478037723636</c:v>
                </c:pt>
                <c:pt idx="18">
                  <c:v>2.4083243929625344</c:v>
                </c:pt>
                <c:pt idx="19">
                  <c:v>2.4199427545381189</c:v>
                </c:pt>
                <c:pt idx="20">
                  <c:v>2.4306030500305944</c:v>
                </c:pt>
                <c:pt idx="21">
                  <c:v>2.4403916535134407</c:v>
                </c:pt>
                <c:pt idx="22">
                  <c:v>2.449383745717395</c:v>
                </c:pt>
                <c:pt idx="23">
                  <c:v>2.4576453119255919</c:v>
                </c:pt>
                <c:pt idx="24">
                  <c:v>2.4652347007958677</c:v>
                </c:pt>
                <c:pt idx="25">
                  <c:v>2.4722038550589049</c:v>
                </c:pt>
                <c:pt idx="26">
                  <c:v>2.4785992937440229</c:v>
                </c:pt>
                <c:pt idx="27">
                  <c:v>2.4844629039856772</c:v>
                </c:pt>
                <c:pt idx="28">
                  <c:v>2.4898325853044136</c:v>
                </c:pt>
                <c:pt idx="29">
                  <c:v>2.4947427784512808</c:v>
                </c:pt>
                <c:pt idx="30">
                  <c:v>2.4992249030946496</c:v>
                </c:pt>
                <c:pt idx="31">
                  <c:v>2.5033077229096836</c:v>
                </c:pt>
                <c:pt idx="32">
                  <c:v>2.5070176523936323</c:v>
                </c:pt>
                <c:pt idx="33">
                  <c:v>2.5103790165564246</c:v>
                </c:pt>
                <c:pt idx="34">
                  <c:v>2.5134142722350892</c:v>
                </c:pt>
                <c:pt idx="35">
                  <c:v>2.5161441979473369</c:v>
                </c:pt>
                <c:pt idx="36">
                  <c:v>2.5185880577881252</c:v>
                </c:pt>
                <c:pt idx="37">
                  <c:v>2.520763743777644</c:v>
                </c:pt>
                <c:pt idx="38">
                  <c:v>2.5226879002130254</c:v>
                </c:pt>
                <c:pt idx="39">
                  <c:v>2.5243760329024516</c:v>
                </c:pt>
                <c:pt idx="40">
                  <c:v>2.5258426056270573</c:v>
                </c:pt>
                <c:pt idx="41">
                  <c:v>2.527101125751448</c:v>
                </c:pt>
                <c:pt idx="42">
                  <c:v>2.5281642205638102</c:v>
                </c:pt>
                <c:pt idx="43">
                  <c:v>2.5290437056532316</c:v>
                </c:pt>
                <c:pt idx="44">
                  <c:v>2.5297506464109216</c:v>
                </c:pt>
                <c:pt idx="45">
                  <c:v>2.5302954135626972</c:v>
                </c:pt>
                <c:pt idx="46">
                  <c:v>2.5306877334939188</c:v>
                </c:pt>
                <c:pt idx="47">
                  <c:v>2.5309367340084061</c:v>
                </c:pt>
                <c:pt idx="48">
                  <c:v>2.5310509860645585</c:v>
                </c:pt>
                <c:pt idx="49">
                  <c:v>2.5310385419508035</c:v>
                </c:pt>
                <c:pt idx="50">
                  <c:v>2.5309069702953586</c:v>
                </c:pt>
                <c:pt idx="51">
                  <c:v>2.5306633882494922</c:v>
                </c:pt>
                <c:pt idx="52">
                  <c:v>2.5303144911368882</c:v>
                </c:pt>
                <c:pt idx="53">
                  <c:v>2.529866579822786</c:v>
                </c:pt>
                <c:pt idx="54">
                  <c:v>2.5293255860237371</c:v>
                </c:pt>
                <c:pt idx="55">
                  <c:v>2.5286970957512138</c:v>
                </c:pt>
                <c:pt idx="56">
                  <c:v>2.5279863710588377</c:v>
                </c:pt>
                <c:pt idx="57">
                  <c:v>2.5271983702430836</c:v>
                </c:pt>
                <c:pt idx="58">
                  <c:v>2.5263377666302795</c:v>
                </c:pt>
                <c:pt idx="59">
                  <c:v>2.5254089660681189</c:v>
                </c:pt>
                <c:pt idx="60">
                  <c:v>2.5244161232273159</c:v>
                </c:pt>
                <c:pt idx="61">
                  <c:v>2.5233631568081591</c:v>
                </c:pt>
                <c:pt idx="62">
                  <c:v>2.5222537637372495</c:v>
                </c:pt>
                <c:pt idx="63">
                  <c:v>2.5210914324314686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9040"/>
        <c:axId val="160129024"/>
      </c:scatterChart>
      <c:valAx>
        <c:axId val="160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29024"/>
        <c:crosses val="autoZero"/>
        <c:crossBetween val="midCat"/>
      </c:valAx>
      <c:valAx>
        <c:axId val="1601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Tabelle2!$G$1</c:f>
              <c:strCache>
                <c:ptCount val="1"/>
                <c:pt idx="0">
                  <c:v>A/Aref</c:v>
                </c:pt>
              </c:strCache>
            </c:strRef>
          </c:tx>
          <c:xVal>
            <c:numRef>
              <c:f>Tabelle2!$A$2:$A$129</c:f>
              <c:numCache>
                <c:formatCode>General</c:formatCode>
                <c:ptCount val="128"/>
                <c:pt idx="0">
                  <c:v>125</c:v>
                </c:pt>
                <c:pt idx="1">
                  <c:v>375</c:v>
                </c:pt>
                <c:pt idx="2">
                  <c:v>625</c:v>
                </c:pt>
                <c:pt idx="3">
                  <c:v>875</c:v>
                </c:pt>
                <c:pt idx="4">
                  <c:v>1125</c:v>
                </c:pt>
                <c:pt idx="5">
                  <c:v>1375</c:v>
                </c:pt>
                <c:pt idx="6">
                  <c:v>1625</c:v>
                </c:pt>
                <c:pt idx="7">
                  <c:v>1875</c:v>
                </c:pt>
                <c:pt idx="8">
                  <c:v>2125</c:v>
                </c:pt>
                <c:pt idx="9">
                  <c:v>2375</c:v>
                </c:pt>
                <c:pt idx="10">
                  <c:v>2625</c:v>
                </c:pt>
                <c:pt idx="11">
                  <c:v>2875</c:v>
                </c:pt>
                <c:pt idx="12">
                  <c:v>3125</c:v>
                </c:pt>
                <c:pt idx="13">
                  <c:v>3375</c:v>
                </c:pt>
                <c:pt idx="14">
                  <c:v>3625</c:v>
                </c:pt>
                <c:pt idx="15">
                  <c:v>3875</c:v>
                </c:pt>
                <c:pt idx="16">
                  <c:v>4125</c:v>
                </c:pt>
                <c:pt idx="17">
                  <c:v>4375</c:v>
                </c:pt>
                <c:pt idx="18">
                  <c:v>4625</c:v>
                </c:pt>
                <c:pt idx="19">
                  <c:v>4875</c:v>
                </c:pt>
                <c:pt idx="20">
                  <c:v>5125</c:v>
                </c:pt>
                <c:pt idx="21">
                  <c:v>5375</c:v>
                </c:pt>
                <c:pt idx="22">
                  <c:v>5625</c:v>
                </c:pt>
                <c:pt idx="23">
                  <c:v>5875</c:v>
                </c:pt>
                <c:pt idx="24">
                  <c:v>6125</c:v>
                </c:pt>
                <c:pt idx="25">
                  <c:v>6375</c:v>
                </c:pt>
                <c:pt idx="26">
                  <c:v>6625</c:v>
                </c:pt>
                <c:pt idx="27">
                  <c:v>6875</c:v>
                </c:pt>
                <c:pt idx="28">
                  <c:v>7125</c:v>
                </c:pt>
                <c:pt idx="29">
                  <c:v>7375</c:v>
                </c:pt>
                <c:pt idx="30">
                  <c:v>7625</c:v>
                </c:pt>
                <c:pt idx="31">
                  <c:v>7875</c:v>
                </c:pt>
                <c:pt idx="32">
                  <c:v>8125</c:v>
                </c:pt>
                <c:pt idx="33">
                  <c:v>8375</c:v>
                </c:pt>
                <c:pt idx="34">
                  <c:v>8625</c:v>
                </c:pt>
                <c:pt idx="35">
                  <c:v>8875</c:v>
                </c:pt>
                <c:pt idx="36">
                  <c:v>9125</c:v>
                </c:pt>
                <c:pt idx="37">
                  <c:v>9375</c:v>
                </c:pt>
                <c:pt idx="38">
                  <c:v>9625</c:v>
                </c:pt>
                <c:pt idx="39">
                  <c:v>9875</c:v>
                </c:pt>
                <c:pt idx="40">
                  <c:v>10125</c:v>
                </c:pt>
                <c:pt idx="41">
                  <c:v>10375</c:v>
                </c:pt>
                <c:pt idx="42">
                  <c:v>10625</c:v>
                </c:pt>
                <c:pt idx="43">
                  <c:v>10875</c:v>
                </c:pt>
                <c:pt idx="44">
                  <c:v>11125</c:v>
                </c:pt>
                <c:pt idx="45">
                  <c:v>11375</c:v>
                </c:pt>
                <c:pt idx="46">
                  <c:v>11625</c:v>
                </c:pt>
                <c:pt idx="47">
                  <c:v>11875</c:v>
                </c:pt>
                <c:pt idx="48">
                  <c:v>12125</c:v>
                </c:pt>
                <c:pt idx="49">
                  <c:v>12375</c:v>
                </c:pt>
                <c:pt idx="50">
                  <c:v>12625</c:v>
                </c:pt>
                <c:pt idx="51">
                  <c:v>12875</c:v>
                </c:pt>
                <c:pt idx="52">
                  <c:v>13125</c:v>
                </c:pt>
                <c:pt idx="53">
                  <c:v>13375</c:v>
                </c:pt>
                <c:pt idx="54">
                  <c:v>13625</c:v>
                </c:pt>
                <c:pt idx="55">
                  <c:v>13875</c:v>
                </c:pt>
                <c:pt idx="56">
                  <c:v>14125</c:v>
                </c:pt>
                <c:pt idx="57">
                  <c:v>14375</c:v>
                </c:pt>
                <c:pt idx="58">
                  <c:v>14625</c:v>
                </c:pt>
                <c:pt idx="59">
                  <c:v>14875</c:v>
                </c:pt>
                <c:pt idx="60">
                  <c:v>15125</c:v>
                </c:pt>
                <c:pt idx="61">
                  <c:v>15375</c:v>
                </c:pt>
                <c:pt idx="62">
                  <c:v>15625</c:v>
                </c:pt>
                <c:pt idx="63">
                  <c:v>15875</c:v>
                </c:pt>
              </c:numCache>
            </c:numRef>
          </c:xVal>
          <c:yVal>
            <c:numRef>
              <c:f>Tabelle2!$G$2:$G$129</c:f>
              <c:numCache>
                <c:formatCode>General</c:formatCode>
                <c:ptCount val="128"/>
                <c:pt idx="0">
                  <c:v>1.3316140941687244</c:v>
                </c:pt>
                <c:pt idx="1">
                  <c:v>2.9047307789847805</c:v>
                </c:pt>
                <c:pt idx="2">
                  <c:v>4.5182918022311078</c:v>
                </c:pt>
                <c:pt idx="3">
                  <c:v>6.0449566690921346</c:v>
                </c:pt>
                <c:pt idx="4">
                  <c:v>7.3256787174728926</c:v>
                </c:pt>
                <c:pt idx="5">
                  <c:v>8.3051299051634206</c:v>
                </c:pt>
                <c:pt idx="6">
                  <c:v>9</c:v>
                </c:pt>
                <c:pt idx="7">
                  <c:v>9.4554195002674302</c:v>
                </c:pt>
                <c:pt idx="8">
                  <c:v>9.7203888589483221</c:v>
                </c:pt>
                <c:pt idx="9">
                  <c:v>9.8381897884601557</c:v>
                </c:pt>
                <c:pt idx="10">
                  <c:v>9.844137135066596</c:v>
                </c:pt>
                <c:pt idx="11">
                  <c:v>9.7661147920932407</c:v>
                </c:pt>
                <c:pt idx="12">
                  <c:v>9.6258654726286608</c:v>
                </c:pt>
                <c:pt idx="13">
                  <c:v>9.4402830499106951</c:v>
                </c:pt>
                <c:pt idx="14">
                  <c:v>9.2224915581633855</c:v>
                </c:pt>
                <c:pt idx="15">
                  <c:v>8.9826897194280484</c:v>
                </c:pt>
                <c:pt idx="16">
                  <c:v>8.7287976016037696</c:v>
                </c:pt>
                <c:pt idx="17">
                  <c:v>8.4669503978143172</c:v>
                </c:pt>
                <c:pt idx="18">
                  <c:v>8.2018777698224241</c:v>
                </c:pt>
                <c:pt idx="19">
                  <c:v>7.9371980637246855</c:v>
                </c:pt>
                <c:pt idx="20">
                  <c:v>7.6756487829885849</c:v>
                </c:pt>
                <c:pt idx="21">
                  <c:v>7.4192687241992488</c:v>
                </c:pt>
                <c:pt idx="22">
                  <c:v>7.1695429177912722</c:v>
                </c:pt>
                <c:pt idx="23">
                  <c:v>6.927518542609727</c:v>
                </c:pt>
                <c:pt idx="24">
                  <c:v>6.6938979139169827</c:v>
                </c:pt>
                <c:pt idx="25">
                  <c:v>6.4691131893683504</c:v>
                </c:pt>
                <c:pt idx="26">
                  <c:v>6.2533863948951085</c:v>
                </c:pt>
                <c:pt idx="27">
                  <c:v>6.046777607780073</c:v>
                </c:pt>
                <c:pt idx="28">
                  <c:v>5.8492235594575037</c:v>
                </c:pt>
                <c:pt idx="29">
                  <c:v>5.6605684785000676</c:v>
                </c:pt>
                <c:pt idx="30">
                  <c:v>5.4805886475018246</c:v>
                </c:pt>
                <c:pt idx="31">
                  <c:v>5.3090118713455343</c:v>
                </c:pt>
                <c:pt idx="32">
                  <c:v>5.1455328318145304</c:v>
                </c:pt>
                <c:pt idx="33">
                  <c:v>4.9898251228653381</c:v>
                </c:pt>
                <c:pt idx="34">
                  <c:v>4.8415506135417887</c:v>
                </c:pt>
                <c:pt idx="35">
                  <c:v>4.7003666650402049</c:v>
                </c:pt>
                <c:pt idx="36">
                  <c:v>4.5659316298359549</c:v>
                </c:pt>
                <c:pt idx="37">
                  <c:v>4.437908980091585</c:v>
                </c:pt>
                <c:pt idx="38">
                  <c:v>4.3159703465859804</c:v>
                </c:pt>
                <c:pt idx="39">
                  <c:v>4.199797695516871</c:v>
                </c:pt>
                <c:pt idx="40">
                  <c:v>4.0890848265841395</c:v>
                </c:pt>
                <c:pt idx="41">
                  <c:v>3.9835383399813669</c:v>
                </c:pt>
                <c:pt idx="42">
                  <c:v>3.882878190839691</c:v>
                </c:pt>
                <c:pt idx="43">
                  <c:v>3.7868379260674496</c:v>
                </c:pt>
                <c:pt idx="44">
                  <c:v>3.6951646794099204</c:v>
                </c:pt>
                <c:pt idx="45">
                  <c:v>3.607618985090995</c:v>
                </c:pt>
                <c:pt idx="46">
                  <c:v>3.5239744579147239</c:v>
                </c:pt>
                <c:pt idx="47">
                  <c:v>3.4440173776432994</c:v>
                </c:pt>
                <c:pt idx="48">
                  <c:v>3.3675462073737346</c:v>
                </c:pt>
                <c:pt idx="49">
                  <c:v>3.2943710691365675</c:v>
                </c:pt>
                <c:pt idx="50">
                  <c:v>3.2243131947325598</c:v>
                </c:pt>
                <c:pt idx="51">
                  <c:v>3.1572043656608537</c:v>
                </c:pt>
                <c:pt idx="52">
                  <c:v>3.092886352673248</c:v>
                </c:pt>
                <c:pt idx="53">
                  <c:v>3.0312103628510867</c:v>
                </c:pt>
                <c:pt idx="54">
                  <c:v>2.9720365000113658</c:v>
                </c:pt>
                <c:pt idx="55">
                  <c:v>2.9152332425998422</c:v>
                </c:pt>
                <c:pt idx="56">
                  <c:v>2.8606769419343059</c:v>
                </c:pt>
                <c:pt idx="57">
                  <c:v>2.8082513426506277</c:v>
                </c:pt>
                <c:pt idx="58">
                  <c:v>2.757847126421014</c:v>
                </c:pt>
                <c:pt idx="59">
                  <c:v>2.7093614794122094</c:v>
                </c:pt>
                <c:pt idx="60">
                  <c:v>2.662697683494474</c:v>
                </c:pt>
                <c:pt idx="61">
                  <c:v>2.6177647308699621</c:v>
                </c:pt>
                <c:pt idx="62">
                  <c:v>2.5744769615381333</c:v>
                </c:pt>
                <c:pt idx="63">
                  <c:v>2.5327537228363801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6912"/>
        <c:axId val="154408448"/>
      </c:scatterChart>
      <c:valAx>
        <c:axId val="1544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08448"/>
        <c:crosses val="autoZero"/>
        <c:crossBetween val="midCat"/>
      </c:valAx>
      <c:valAx>
        <c:axId val="1544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0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ABS(Ha(s))</c:v>
                </c:pt>
              </c:strCache>
            </c:strRef>
          </c:tx>
          <c:xVal>
            <c:numRef>
              <c:f>Tabelle3!$A$2:$A$129</c:f>
              <c:numCache>
                <c:formatCode>General</c:formatCode>
                <c:ptCount val="128"/>
                <c:pt idx="0">
                  <c:v>125</c:v>
                </c:pt>
                <c:pt idx="1">
                  <c:v>375</c:v>
                </c:pt>
                <c:pt idx="2">
                  <c:v>625</c:v>
                </c:pt>
                <c:pt idx="3">
                  <c:v>875</c:v>
                </c:pt>
                <c:pt idx="4">
                  <c:v>1125</c:v>
                </c:pt>
                <c:pt idx="5">
                  <c:v>1375</c:v>
                </c:pt>
                <c:pt idx="6">
                  <c:v>1625</c:v>
                </c:pt>
                <c:pt idx="7">
                  <c:v>1875</c:v>
                </c:pt>
                <c:pt idx="8">
                  <c:v>2125</c:v>
                </c:pt>
                <c:pt idx="9">
                  <c:v>2375</c:v>
                </c:pt>
                <c:pt idx="10">
                  <c:v>2625</c:v>
                </c:pt>
                <c:pt idx="11">
                  <c:v>2875</c:v>
                </c:pt>
                <c:pt idx="12">
                  <c:v>3125</c:v>
                </c:pt>
                <c:pt idx="13">
                  <c:v>3375</c:v>
                </c:pt>
                <c:pt idx="14">
                  <c:v>3625</c:v>
                </c:pt>
                <c:pt idx="15">
                  <c:v>3875</c:v>
                </c:pt>
                <c:pt idx="16">
                  <c:v>4125</c:v>
                </c:pt>
                <c:pt idx="17">
                  <c:v>4375</c:v>
                </c:pt>
                <c:pt idx="18">
                  <c:v>4625</c:v>
                </c:pt>
                <c:pt idx="19">
                  <c:v>4875</c:v>
                </c:pt>
                <c:pt idx="20">
                  <c:v>5125</c:v>
                </c:pt>
                <c:pt idx="21">
                  <c:v>5375</c:v>
                </c:pt>
                <c:pt idx="22">
                  <c:v>5625</c:v>
                </c:pt>
                <c:pt idx="23">
                  <c:v>5875</c:v>
                </c:pt>
                <c:pt idx="24">
                  <c:v>6125</c:v>
                </c:pt>
                <c:pt idx="25">
                  <c:v>6375</c:v>
                </c:pt>
                <c:pt idx="26">
                  <c:v>6625</c:v>
                </c:pt>
                <c:pt idx="27">
                  <c:v>6875</c:v>
                </c:pt>
                <c:pt idx="28">
                  <c:v>7125</c:v>
                </c:pt>
                <c:pt idx="29">
                  <c:v>7375</c:v>
                </c:pt>
                <c:pt idx="30">
                  <c:v>7625</c:v>
                </c:pt>
                <c:pt idx="31">
                  <c:v>7875</c:v>
                </c:pt>
                <c:pt idx="32">
                  <c:v>8125</c:v>
                </c:pt>
                <c:pt idx="33">
                  <c:v>8375</c:v>
                </c:pt>
                <c:pt idx="34">
                  <c:v>8625</c:v>
                </c:pt>
                <c:pt idx="35">
                  <c:v>8875</c:v>
                </c:pt>
                <c:pt idx="36">
                  <c:v>9125</c:v>
                </c:pt>
                <c:pt idx="37">
                  <c:v>9375</c:v>
                </c:pt>
                <c:pt idx="38">
                  <c:v>9625</c:v>
                </c:pt>
                <c:pt idx="39">
                  <c:v>9875</c:v>
                </c:pt>
                <c:pt idx="40">
                  <c:v>10125</c:v>
                </c:pt>
                <c:pt idx="41">
                  <c:v>10375</c:v>
                </c:pt>
                <c:pt idx="42">
                  <c:v>10625</c:v>
                </c:pt>
                <c:pt idx="43">
                  <c:v>10875</c:v>
                </c:pt>
                <c:pt idx="44">
                  <c:v>11125</c:v>
                </c:pt>
                <c:pt idx="45">
                  <c:v>11375</c:v>
                </c:pt>
                <c:pt idx="46">
                  <c:v>11625</c:v>
                </c:pt>
                <c:pt idx="47">
                  <c:v>11875</c:v>
                </c:pt>
                <c:pt idx="48">
                  <c:v>12125</c:v>
                </c:pt>
                <c:pt idx="49">
                  <c:v>12375</c:v>
                </c:pt>
                <c:pt idx="50">
                  <c:v>12625</c:v>
                </c:pt>
                <c:pt idx="51">
                  <c:v>12875</c:v>
                </c:pt>
                <c:pt idx="52">
                  <c:v>13125</c:v>
                </c:pt>
                <c:pt idx="53">
                  <c:v>13375</c:v>
                </c:pt>
                <c:pt idx="54">
                  <c:v>13625</c:v>
                </c:pt>
                <c:pt idx="55">
                  <c:v>13875</c:v>
                </c:pt>
                <c:pt idx="56">
                  <c:v>14125</c:v>
                </c:pt>
                <c:pt idx="57">
                  <c:v>14375</c:v>
                </c:pt>
                <c:pt idx="58">
                  <c:v>14625</c:v>
                </c:pt>
                <c:pt idx="59">
                  <c:v>14875</c:v>
                </c:pt>
                <c:pt idx="60">
                  <c:v>15125</c:v>
                </c:pt>
                <c:pt idx="61">
                  <c:v>15375</c:v>
                </c:pt>
                <c:pt idx="62">
                  <c:v>15625</c:v>
                </c:pt>
                <c:pt idx="63">
                  <c:v>15875</c:v>
                </c:pt>
              </c:numCache>
            </c:numRef>
          </c:xVal>
          <c:yVal>
            <c:numRef>
              <c:f>Tabelle3!$B$2:$B$129</c:f>
              <c:numCache>
                <c:formatCode>General</c:formatCode>
                <c:ptCount val="128"/>
                <c:pt idx="0">
                  <c:v>0.15507209905161018</c:v>
                </c:pt>
                <c:pt idx="1">
                  <c:v>0.54603850238163365</c:v>
                </c:pt>
                <c:pt idx="2">
                  <c:v>0.79887646038645088</c:v>
                </c:pt>
                <c:pt idx="3">
                  <c:v>0.94975164479392737</c:v>
                </c:pt>
                <c:pt idx="4">
                  <c:v>1.0386819455482987</c:v>
                </c:pt>
                <c:pt idx="5">
                  <c:v>1.0917423421383281</c:v>
                </c:pt>
                <c:pt idx="6">
                  <c:v>1.1236080436233038</c:v>
                </c:pt>
                <c:pt idx="7">
                  <c:v>1.1423717046620616</c:v>
                </c:pt>
                <c:pt idx="8">
                  <c:v>1.1526085370241368</c:v>
                </c:pt>
                <c:pt idx="9">
                  <c:v>1.1570097847596579</c:v>
                </c:pt>
                <c:pt idx="10">
                  <c:v>1.1572284073404691</c:v>
                </c:pt>
                <c:pt idx="11">
                  <c:v>1.1543241723599496</c:v>
                </c:pt>
                <c:pt idx="12">
                  <c:v>1.1490053375935398</c:v>
                </c:pt>
                <c:pt idx="13">
                  <c:v>1.1417645276419315</c:v>
                </c:pt>
                <c:pt idx="14">
                  <c:v>1.1329577676406983</c:v>
                </c:pt>
                <c:pt idx="15">
                  <c:v>1.12285192670621</c:v>
                </c:pt>
                <c:pt idx="16">
                  <c:v>1.1116540218605111</c:v>
                </c:pt>
                <c:pt idx="17">
                  <c:v>1.0995297845538099</c:v>
                </c:pt>
                <c:pt idx="18">
                  <c:v>1.0866156928877839</c:v>
                </c:pt>
                <c:pt idx="19">
                  <c:v>1.0730269271972814</c:v>
                </c:pt>
                <c:pt idx="20">
                  <c:v>1.0588627255040597</c:v>
                </c:pt>
                <c:pt idx="21">
                  <c:v>1.0442100481786623</c:v>
                </c:pt>
                <c:pt idx="22">
                  <c:v>1.0291461246003841</c:v>
                </c:pt>
                <c:pt idx="23">
                  <c:v>1.0137402500096893</c:v>
                </c:pt>
                <c:pt idx="24">
                  <c:v>0.99805507354455625</c:v>
                </c:pt>
                <c:pt idx="25">
                  <c:v>0.98214753771023622</c:v>
                </c:pt>
                <c:pt idx="26">
                  <c:v>0.96606957729568799</c:v>
                </c:pt>
                <c:pt idx="27">
                  <c:v>0.9498686513622564</c:v>
                </c:pt>
                <c:pt idx="28">
                  <c:v>0.93358815893442715</c:v>
                </c:pt>
                <c:pt idx="29">
                  <c:v>0.91726777342923671</c:v>
                </c:pt>
                <c:pt idx="30">
                  <c:v>0.90094372015884938</c:v>
                </c:pt>
                <c:pt idx="31">
                  <c:v>0.88464901382098482</c:v>
                </c:pt>
                <c:pt idx="32">
                  <c:v>0.86841366770786088</c:v>
                </c:pt>
                <c:pt idx="33">
                  <c:v>0.8522648827210535</c:v>
                </c:pt>
                <c:pt idx="34">
                  <c:v>0.83622722171267216</c:v>
                </c:pt>
                <c:pt idx="35">
                  <c:v>0.8203227728638337</c:v>
                </c:pt>
                <c:pt idx="36">
                  <c:v>0.80457130454056702</c:v>
                </c:pt>
                <c:pt idx="37">
                  <c:v>0.78899041318103225</c:v>
                </c:pt>
                <c:pt idx="38">
                  <c:v>0.77359566515755596</c:v>
                </c:pt>
                <c:pt idx="39">
                  <c:v>0.7584007331449214</c:v>
                </c:pt>
                <c:pt idx="40">
                  <c:v>0.74341752725576848</c:v>
                </c:pt>
                <c:pt idx="41">
                  <c:v>0.72865632103519196</c:v>
                </c:pt>
                <c:pt idx="42">
                  <c:v>0.71412587230869584</c:v>
                </c:pt>
                <c:pt idx="43">
                  <c:v>0.699833538829843</c:v>
                </c:pt>
                <c:pt idx="44">
                  <c:v>0.68578538865975469</c:v>
                </c:pt>
                <c:pt idx="45">
                  <c:v>0.67198630521841607</c:v>
                </c:pt>
                <c:pt idx="46">
                  <c:v>0.65844008696960143</c:v>
                </c:pt>
                <c:pt idx="47">
                  <c:v>0.64514954173040151</c:v>
                </c:pt>
                <c:pt idx="48">
                  <c:v>0.63211657562916601</c:v>
                </c:pt>
                <c:pt idx="49">
                  <c:v>0.619342276768581</c:v>
                </c:pt>
                <c:pt idx="50">
                  <c:v>0.60682699368243553</c:v>
                </c:pt>
                <c:pt idx="51">
                  <c:v>0.59457040870310129</c:v>
                </c:pt>
                <c:pt idx="52">
                  <c:v>0.58257160638193906</c:v>
                </c:pt>
                <c:pt idx="53">
                  <c:v>0.5708291371261498</c:v>
                </c:pt>
                <c:pt idx="54">
                  <c:v>0.55934107623278029</c:v>
                </c:pt>
                <c:pt idx="55">
                  <c:v>0.54810507851397883</c:v>
                </c:pt>
                <c:pt idx="56">
                  <c:v>0.53711842871732285</c:v>
                </c:pt>
                <c:pt idx="57">
                  <c:v>0.52637808795149232</c:v>
                </c:pt>
                <c:pt idx="58">
                  <c:v>0.51588073633096465</c:v>
                </c:pt>
                <c:pt idx="59">
                  <c:v>0.50562281205429749</c:v>
                </c:pt>
                <c:pt idx="60">
                  <c:v>0.49560054712903151</c:v>
                </c:pt>
                <c:pt idx="61">
                  <c:v>0.48580999995322344</c:v>
                </c:pt>
                <c:pt idx="62">
                  <c:v>0.47624708495842771</c:v>
                </c:pt>
                <c:pt idx="63">
                  <c:v>0.46690759951316152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20*log10</c:v>
                </c:pt>
              </c:strCache>
            </c:strRef>
          </c:tx>
          <c:xVal>
            <c:numRef>
              <c:f>Tabelle3!$A$2:$A$129</c:f>
              <c:numCache>
                <c:formatCode>General</c:formatCode>
                <c:ptCount val="128"/>
                <c:pt idx="0">
                  <c:v>125</c:v>
                </c:pt>
                <c:pt idx="1">
                  <c:v>375</c:v>
                </c:pt>
                <c:pt idx="2">
                  <c:v>625</c:v>
                </c:pt>
                <c:pt idx="3">
                  <c:v>875</c:v>
                </c:pt>
                <c:pt idx="4">
                  <c:v>1125</c:v>
                </c:pt>
                <c:pt idx="5">
                  <c:v>1375</c:v>
                </c:pt>
                <c:pt idx="6">
                  <c:v>1625</c:v>
                </c:pt>
                <c:pt idx="7">
                  <c:v>1875</c:v>
                </c:pt>
                <c:pt idx="8">
                  <c:v>2125</c:v>
                </c:pt>
                <c:pt idx="9">
                  <c:v>2375</c:v>
                </c:pt>
                <c:pt idx="10">
                  <c:v>2625</c:v>
                </c:pt>
                <c:pt idx="11">
                  <c:v>2875</c:v>
                </c:pt>
                <c:pt idx="12">
                  <c:v>3125</c:v>
                </c:pt>
                <c:pt idx="13">
                  <c:v>3375</c:v>
                </c:pt>
                <c:pt idx="14">
                  <c:v>3625</c:v>
                </c:pt>
                <c:pt idx="15">
                  <c:v>3875</c:v>
                </c:pt>
                <c:pt idx="16">
                  <c:v>4125</c:v>
                </c:pt>
                <c:pt idx="17">
                  <c:v>4375</c:v>
                </c:pt>
                <c:pt idx="18">
                  <c:v>4625</c:v>
                </c:pt>
                <c:pt idx="19">
                  <c:v>4875</c:v>
                </c:pt>
                <c:pt idx="20">
                  <c:v>5125</c:v>
                </c:pt>
                <c:pt idx="21">
                  <c:v>5375</c:v>
                </c:pt>
                <c:pt idx="22">
                  <c:v>5625</c:v>
                </c:pt>
                <c:pt idx="23">
                  <c:v>5875</c:v>
                </c:pt>
                <c:pt idx="24">
                  <c:v>6125</c:v>
                </c:pt>
                <c:pt idx="25">
                  <c:v>6375</c:v>
                </c:pt>
                <c:pt idx="26">
                  <c:v>6625</c:v>
                </c:pt>
                <c:pt idx="27">
                  <c:v>6875</c:v>
                </c:pt>
                <c:pt idx="28">
                  <c:v>7125</c:v>
                </c:pt>
                <c:pt idx="29">
                  <c:v>7375</c:v>
                </c:pt>
                <c:pt idx="30">
                  <c:v>7625</c:v>
                </c:pt>
                <c:pt idx="31">
                  <c:v>7875</c:v>
                </c:pt>
                <c:pt idx="32">
                  <c:v>8125</c:v>
                </c:pt>
                <c:pt idx="33">
                  <c:v>8375</c:v>
                </c:pt>
                <c:pt idx="34">
                  <c:v>8625</c:v>
                </c:pt>
                <c:pt idx="35">
                  <c:v>8875</c:v>
                </c:pt>
                <c:pt idx="36">
                  <c:v>9125</c:v>
                </c:pt>
                <c:pt idx="37">
                  <c:v>9375</c:v>
                </c:pt>
                <c:pt idx="38">
                  <c:v>9625</c:v>
                </c:pt>
                <c:pt idx="39">
                  <c:v>9875</c:v>
                </c:pt>
                <c:pt idx="40">
                  <c:v>10125</c:v>
                </c:pt>
                <c:pt idx="41">
                  <c:v>10375</c:v>
                </c:pt>
                <c:pt idx="42">
                  <c:v>10625</c:v>
                </c:pt>
                <c:pt idx="43">
                  <c:v>10875</c:v>
                </c:pt>
                <c:pt idx="44">
                  <c:v>11125</c:v>
                </c:pt>
                <c:pt idx="45">
                  <c:v>11375</c:v>
                </c:pt>
                <c:pt idx="46">
                  <c:v>11625</c:v>
                </c:pt>
                <c:pt idx="47">
                  <c:v>11875</c:v>
                </c:pt>
                <c:pt idx="48">
                  <c:v>12125</c:v>
                </c:pt>
                <c:pt idx="49">
                  <c:v>12375</c:v>
                </c:pt>
                <c:pt idx="50">
                  <c:v>12625</c:v>
                </c:pt>
                <c:pt idx="51">
                  <c:v>12875</c:v>
                </c:pt>
                <c:pt idx="52">
                  <c:v>13125</c:v>
                </c:pt>
                <c:pt idx="53">
                  <c:v>13375</c:v>
                </c:pt>
                <c:pt idx="54">
                  <c:v>13625</c:v>
                </c:pt>
                <c:pt idx="55">
                  <c:v>13875</c:v>
                </c:pt>
                <c:pt idx="56">
                  <c:v>14125</c:v>
                </c:pt>
                <c:pt idx="57">
                  <c:v>14375</c:v>
                </c:pt>
                <c:pt idx="58">
                  <c:v>14625</c:v>
                </c:pt>
                <c:pt idx="59">
                  <c:v>14875</c:v>
                </c:pt>
                <c:pt idx="60">
                  <c:v>15125</c:v>
                </c:pt>
                <c:pt idx="61">
                  <c:v>15375</c:v>
                </c:pt>
                <c:pt idx="62">
                  <c:v>15625</c:v>
                </c:pt>
                <c:pt idx="63">
                  <c:v>15875</c:v>
                </c:pt>
              </c:numCache>
            </c:numRef>
          </c:xVal>
          <c:yVal>
            <c:numRef>
              <c:f>Tabelle3!$C$2:$C$129</c:f>
              <c:numCache>
                <c:formatCode>General</c:formatCode>
                <c:ptCount val="128"/>
                <c:pt idx="0">
                  <c:v>-16.189326689497175</c:v>
                </c:pt>
                <c:pt idx="1">
                  <c:v>-5.2555346630356823</c:v>
                </c:pt>
                <c:pt idx="2">
                  <c:v>-1.9504075106090211</c:v>
                </c:pt>
                <c:pt idx="3">
                  <c:v>-0.44779891309983977</c:v>
                </c:pt>
                <c:pt idx="4">
                  <c:v>0.32965165490826925</c:v>
                </c:pt>
                <c:pt idx="5">
                  <c:v>0.76240308622099973</c:v>
                </c:pt>
                <c:pt idx="6">
                  <c:v>1.0122967908811531</c:v>
                </c:pt>
                <c:pt idx="7">
                  <c:v>1.1561487510139083</c:v>
                </c:pt>
                <c:pt idx="8">
                  <c:v>1.2336366389123674</c:v>
                </c:pt>
                <c:pt idx="9">
                  <c:v>1.2667406353730615</c:v>
                </c:pt>
                <c:pt idx="10">
                  <c:v>1.268381721084503</c:v>
                </c:pt>
                <c:pt idx="11">
                  <c:v>1.2465558037173639</c:v>
                </c:pt>
                <c:pt idx="12">
                  <c:v>1.2064409233224791</c:v>
                </c:pt>
                <c:pt idx="13">
                  <c:v>1.1515309242509917</c:v>
                </c:pt>
                <c:pt idx="14">
                  <c:v>1.0842744263510016</c:v>
                </c:pt>
                <c:pt idx="15">
                  <c:v>1.0064497707427142</c:v>
                </c:pt>
                <c:pt idx="16">
                  <c:v>0.91939287124394209</c:v>
                </c:pt>
                <c:pt idx="17">
                  <c:v>0.82413996438031034</c:v>
                </c:pt>
                <c:pt idx="18">
                  <c:v>0.72151945634969639</c:v>
                </c:pt>
                <c:pt idx="19">
                  <c:v>0.61221241110762981</c:v>
                </c:pt>
                <c:pt idx="20">
                  <c:v>0.49679320742948552</c:v>
                </c:pt>
                <c:pt idx="21">
                  <c:v>0.37575736009401067</c:v>
                </c:pt>
                <c:pt idx="22">
                  <c:v>0.2495408597209911</c:v>
                </c:pt>
                <c:pt idx="23">
                  <c:v>0.11853380529959825</c:v>
                </c:pt>
                <c:pt idx="24">
                  <c:v>-1.6909866104767489E-2</c:v>
                </c:pt>
                <c:pt idx="25">
                  <c:v>-0.15646535626621907</c:v>
                </c:pt>
                <c:pt idx="26">
                  <c:v>-0.29983188271650207</c:v>
                </c:pt>
                <c:pt idx="27">
                  <c:v>-0.4467289033270696</c:v>
                </c:pt>
                <c:pt idx="28">
                  <c:v>-0.59689330510741456</c:v>
                </c:pt>
                <c:pt idx="29">
                  <c:v>-0.75007728776170912</c:v>
                </c:pt>
                <c:pt idx="30">
                  <c:v>-0.90604675062642481</c:v>
                </c:pt>
                <c:pt idx="31">
                  <c:v>-1.0645800458285417</c:v>
                </c:pt>
                <c:pt idx="32">
                  <c:v>-1.2254669986086153</c:v>
                </c:pt>
                <c:pt idx="33">
                  <c:v>-1.3885081228451512</c:v>
                </c:pt>
                <c:pt idx="34">
                  <c:v>-1.553513979262078</c:v>
                </c:pt>
                <c:pt idx="35">
                  <c:v>-1.720304637886598</c:v>
                </c:pt>
                <c:pt idx="36">
                  <c:v>-1.8887092166006838</c:v>
                </c:pt>
                <c:pt idx="37">
                  <c:v>-2.0585654751746212</c:v>
                </c:pt>
                <c:pt idx="38">
                  <c:v>-2.2297194497375976</c:v>
                </c:pt>
                <c:pt idx="39">
                  <c:v>-2.4020251167584554</c:v>
                </c:pt>
                <c:pt idx="40">
                  <c:v>-2.5753440786683806</c:v>
                </c:pt>
                <c:pt idx="41">
                  <c:v>-2.7495452655200574</c:v>
                </c:pt>
                <c:pt idx="42">
                  <c:v>-2.9245046487592625</c:v>
                </c:pt>
                <c:pt idx="43">
                  <c:v>-3.1001049644214733</c:v>
                </c:pt>
                <c:pt idx="44">
                  <c:v>-3.276235443973583</c:v>
                </c:pt>
                <c:pt idx="45">
                  <c:v>-3.4527915516817318</c:v>
                </c:pt>
                <c:pt idx="46">
                  <c:v>-3.629674727856143</c:v>
                </c:pt>
                <c:pt idx="47">
                  <c:v>-3.8067921376573954</c:v>
                </c:pt>
                <c:pt idx="48">
                  <c:v>-3.9840564253733568</c:v>
                </c:pt>
                <c:pt idx="49">
                  <c:v>-4.1613854742267851</c:v>
                </c:pt>
                <c:pt idx="50">
                  <c:v>-4.3387021718597181</c:v>
                </c:pt>
                <c:pt idx="51">
                  <c:v>-4.5159341816916037</c:v>
                </c:pt>
                <c:pt idx="52">
                  <c:v>-4.6930137203648208</c:v>
                </c:pt>
                <c:pt idx="53">
                  <c:v>-4.8698773414861041</c:v>
                </c:pt>
                <c:pt idx="54">
                  <c:v>-5.0464657258544392</c:v>
                </c:pt>
                <c:pt idx="55">
                  <c:v>-5.2227234783378131</c:v>
                </c:pt>
                <c:pt idx="56">
                  <c:v>-5.398598931527836</c:v>
                </c:pt>
                <c:pt idx="57">
                  <c:v>-5.5740439562643527</c:v>
                </c:pt>
                <c:pt idx="58">
                  <c:v>-5.7490137790859572</c:v>
                </c:pt>
                <c:pt idx="59">
                  <c:v>-5.9234668066253837</c:v>
                </c:pt>
                <c:pt idx="60">
                  <c:v>-6.0973644569369121</c:v>
                </c:pt>
                <c:pt idx="61">
                  <c:v>-6.2706709977068398</c:v>
                </c:pt>
                <c:pt idx="62">
                  <c:v>-6.4433533912753074</c:v>
                </c:pt>
                <c:pt idx="63">
                  <c:v>-6.6153811463668895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0128"/>
        <c:axId val="155230592"/>
      </c:scatterChart>
      <c:valAx>
        <c:axId val="1552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30592"/>
        <c:crosses val="autoZero"/>
        <c:crossBetween val="midCat"/>
      </c:valAx>
      <c:valAx>
        <c:axId val="1552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0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114300</xdr:rowOff>
    </xdr:from>
    <xdr:to>
      <xdr:col>16</xdr:col>
      <xdr:colOff>533400</xdr:colOff>
      <xdr:row>22</xdr:row>
      <xdr:rowOff>80963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6</xdr:row>
      <xdr:rowOff>90487</xdr:rowOff>
    </xdr:from>
    <xdr:to>
      <xdr:col>16</xdr:col>
      <xdr:colOff>476250</xdr:colOff>
      <xdr:row>20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42862</xdr:rowOff>
    </xdr:from>
    <xdr:to>
      <xdr:col>8</xdr:col>
      <xdr:colOff>885825</xdr:colOff>
      <xdr:row>17</xdr:row>
      <xdr:rowOff>119062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M4" sqref="M4"/>
    </sheetView>
  </sheetViews>
  <sheetFormatPr baseColWidth="10" defaultColWidth="9.140625" defaultRowHeight="15" x14ac:dyDescent="0.25"/>
  <cols>
    <col min="5" max="5" width="15.5703125" customWidth="1"/>
    <col min="6" max="6" width="17.7109375" customWidth="1"/>
    <col min="9" max="10" width="12" bestFit="1" customWidth="1"/>
    <col min="12" max="12" width="10.42578125" customWidth="1"/>
  </cols>
  <sheetData>
    <row r="1" spans="1:13" x14ac:dyDescent="0.25">
      <c r="A1" t="s">
        <v>1</v>
      </c>
      <c r="B1" t="s">
        <v>2</v>
      </c>
      <c r="C1" t="s">
        <v>3</v>
      </c>
      <c r="E1" t="s">
        <v>6</v>
      </c>
      <c r="F1" t="s">
        <v>7</v>
      </c>
      <c r="I1" t="s">
        <v>4</v>
      </c>
      <c r="J1" t="s">
        <v>5</v>
      </c>
      <c r="L1" t="s">
        <v>0</v>
      </c>
      <c r="M1" s="1">
        <v>250</v>
      </c>
    </row>
    <row r="2" spans="1:13" x14ac:dyDescent="0.25">
      <c r="A2">
        <f>M1/2</f>
        <v>125</v>
      </c>
      <c r="B2">
        <f>I2 / J2</f>
        <v>13.072202962094844</v>
      </c>
      <c r="C2">
        <f>2 + 20 *LOG10(B2)</f>
        <v>24.326975643977242</v>
      </c>
      <c r="E2">
        <f>(B2/$B$6) * $M$2</f>
        <v>3.6858111433917866E-2</v>
      </c>
      <c r="F2">
        <f>(C2/$C$6) * $M$2</f>
        <v>0.82440690311319864</v>
      </c>
      <c r="I2">
        <f>POWER(12200, 2) * POWER(A2, 4)</f>
        <v>3.6337890625E+16</v>
      </c>
      <c r="J2">
        <f>(POWER(A2, 2) + POWER(20.6, 3)) * SQRT((POWER(A2, 2) + POWER(107.7, 2)) + (POWER(A2, 2) + POWER(737.9, 2))) * (POWER(A2, 2) + POWER(12200, 2))</f>
        <v>2779783233963557.5</v>
      </c>
      <c r="L2" t="s">
        <v>26</v>
      </c>
      <c r="M2" s="1">
        <v>2</v>
      </c>
    </row>
    <row r="3" spans="1:13" x14ac:dyDescent="0.25">
      <c r="A3">
        <f>A2+$M$1</f>
        <v>375</v>
      </c>
      <c r="B3">
        <f t="shared" ref="B3:B15" si="0">I3 / J3</f>
        <v>144.54677940857761</v>
      </c>
      <c r="C3">
        <f t="shared" ref="C3:C66" si="1">2 + 20 *LOG10(B3)</f>
        <v>45.200168395309611</v>
      </c>
      <c r="E3">
        <f t="shared" ref="E3:E65" si="2">(B3/$B$6) * $M$2</f>
        <v>0.40756109114155925</v>
      </c>
      <c r="F3">
        <f t="shared" ref="F3:F65" si="3">(C3/$C$6) * $M$2</f>
        <v>1.5317699738889554</v>
      </c>
      <c r="I3">
        <f t="shared" ref="I3:I15" si="4">POWER(12200, 2) * POWER(A3, 4)</f>
        <v>2.9433691406249999E+18</v>
      </c>
      <c r="J3">
        <f t="shared" ref="J3:J15" si="5">(POWER(A3, 2) + POWER(20.6, 3)) * SQRT((POWER(A3, 2) + POWER(107.7, 2)) + (POWER(A3, 2) + POWER(737.9, 2))) * (POWER(A3, 2) + POWER(12200, 2))</f>
        <v>2.0362744522347596E+16</v>
      </c>
    </row>
    <row r="4" spans="1:13" x14ac:dyDescent="0.25">
      <c r="A4">
        <f>A3+$M$1</f>
        <v>625</v>
      </c>
      <c r="B4">
        <f t="shared" si="0"/>
        <v>329.52468547978083</v>
      </c>
      <c r="C4">
        <f t="shared" si="1"/>
        <v>52.357759083673884</v>
      </c>
      <c r="E4">
        <f t="shared" si="2"/>
        <v>0.92912094563242109</v>
      </c>
      <c r="F4">
        <f t="shared" si="3"/>
        <v>1.774330629989548</v>
      </c>
      <c r="I4">
        <f t="shared" si="4"/>
        <v>2.2711181640625E+19</v>
      </c>
      <c r="J4">
        <f t="shared" si="5"/>
        <v>6.8921032752244368E+16</v>
      </c>
    </row>
    <row r="5" spans="1:13" x14ac:dyDescent="0.25">
      <c r="A5">
        <f t="shared" ref="A5:A68" si="6">A4+$M$1</f>
        <v>875</v>
      </c>
      <c r="B5">
        <f t="shared" si="0"/>
        <v>521.26675298594375</v>
      </c>
      <c r="C5">
        <f t="shared" si="1"/>
        <v>56.341200519825527</v>
      </c>
      <c r="E5">
        <f t="shared" si="2"/>
        <v>1.46975288894027</v>
      </c>
      <c r="F5">
        <f t="shared" si="3"/>
        <v>1.9093238435386233</v>
      </c>
      <c r="I5">
        <f t="shared" si="4"/>
        <v>8.7247275390625006E+19</v>
      </c>
      <c r="J5">
        <f t="shared" si="5"/>
        <v>1.6737548460716365E+17</v>
      </c>
    </row>
    <row r="6" spans="1:13" x14ac:dyDescent="0.25">
      <c r="A6">
        <f t="shared" si="6"/>
        <v>1125</v>
      </c>
      <c r="B6">
        <f t="shared" si="0"/>
        <v>709.32570625772416</v>
      </c>
      <c r="C6">
        <f t="shared" si="1"/>
        <v>59.016913982916819</v>
      </c>
      <c r="E6">
        <f t="shared" si="2"/>
        <v>2</v>
      </c>
      <c r="F6">
        <f t="shared" si="3"/>
        <v>2</v>
      </c>
      <c r="I6">
        <f t="shared" si="4"/>
        <v>2.3841290039062499E+20</v>
      </c>
      <c r="J6">
        <f t="shared" si="5"/>
        <v>3.3611202623467418E+17</v>
      </c>
    </row>
    <row r="7" spans="1:13" x14ac:dyDescent="0.25">
      <c r="A7">
        <f t="shared" si="6"/>
        <v>1375</v>
      </c>
      <c r="B7">
        <f t="shared" si="0"/>
        <v>892.29423866700313</v>
      </c>
      <c r="C7">
        <f t="shared" si="1"/>
        <v>61.010161777164583</v>
      </c>
      <c r="E7">
        <f t="shared" si="2"/>
        <v>2.5158942663296058</v>
      </c>
      <c r="F7">
        <f t="shared" si="3"/>
        <v>2.0675483572328006</v>
      </c>
      <c r="I7">
        <f t="shared" si="4"/>
        <v>5.3202305664062502E+20</v>
      </c>
      <c r="J7">
        <f t="shared" si="5"/>
        <v>5.9624172563908224E+17</v>
      </c>
    </row>
    <row r="8" spans="1:13" x14ac:dyDescent="0.25">
      <c r="A8">
        <f t="shared" si="6"/>
        <v>1625</v>
      </c>
      <c r="B8">
        <f t="shared" si="0"/>
        <v>1070.351038982313</v>
      </c>
      <c r="C8">
        <f t="shared" si="1"/>
        <v>62.590524699317072</v>
      </c>
      <c r="E8">
        <f t="shared" si="2"/>
        <v>3.0179395150622526</v>
      </c>
      <c r="F8">
        <f t="shared" si="3"/>
        <v>2.1211046283251842</v>
      </c>
      <c r="I8">
        <f t="shared" si="4"/>
        <v>1.0378464941406251E+21</v>
      </c>
      <c r="J8">
        <f t="shared" si="5"/>
        <v>9.6963188369248179E+17</v>
      </c>
    </row>
    <row r="9" spans="1:13" x14ac:dyDescent="0.25">
      <c r="A9">
        <f t="shared" si="6"/>
        <v>1875</v>
      </c>
      <c r="B9">
        <f t="shared" si="0"/>
        <v>1243.7703999710764</v>
      </c>
      <c r="C9">
        <f t="shared" si="1"/>
        <v>63.894804339754437</v>
      </c>
      <c r="E9">
        <f t="shared" si="2"/>
        <v>3.506909136376819</v>
      </c>
      <c r="F9">
        <f t="shared" si="3"/>
        <v>2.1653048262824988</v>
      </c>
      <c r="I9">
        <f t="shared" si="4"/>
        <v>1.839605712890625E+21</v>
      </c>
      <c r="J9">
        <f t="shared" si="5"/>
        <v>1.4790557107110804E+18</v>
      </c>
    </row>
    <row r="10" spans="1:13" x14ac:dyDescent="0.25">
      <c r="A10">
        <f t="shared" si="6"/>
        <v>2125</v>
      </c>
      <c r="B10">
        <f t="shared" si="0"/>
        <v>1412.6959057534541</v>
      </c>
      <c r="C10">
        <f t="shared" si="1"/>
        <v>65.00097373001546</v>
      </c>
      <c r="E10">
        <f t="shared" si="2"/>
        <v>3.9832079770704647</v>
      </c>
      <c r="F10">
        <f t="shared" si="3"/>
        <v>2.2027913472002552</v>
      </c>
      <c r="I10">
        <f t="shared" si="4"/>
        <v>3.0349769628906249E+21</v>
      </c>
      <c r="J10">
        <f t="shared" si="5"/>
        <v>2.1483582917810862E+18</v>
      </c>
    </row>
    <row r="11" spans="1:13" x14ac:dyDescent="0.25">
      <c r="A11">
        <f t="shared" si="6"/>
        <v>2375</v>
      </c>
      <c r="B11">
        <f t="shared" si="0"/>
        <v>1577.1505772509784</v>
      </c>
      <c r="C11">
        <f t="shared" si="1"/>
        <v>65.957463184870235</v>
      </c>
      <c r="E11">
        <f t="shared" si="2"/>
        <v>4.4469009464544671</v>
      </c>
      <c r="F11">
        <f t="shared" si="3"/>
        <v>2.2352054261584211</v>
      </c>
      <c r="I11">
        <f t="shared" si="4"/>
        <v>4.7355902441406249E+21</v>
      </c>
      <c r="J11">
        <f t="shared" si="5"/>
        <v>3.0026240439228723E+18</v>
      </c>
    </row>
    <row r="12" spans="1:13" x14ac:dyDescent="0.25">
      <c r="A12">
        <f t="shared" si="6"/>
        <v>2625</v>
      </c>
      <c r="B12">
        <f t="shared" si="0"/>
        <v>1737.0777268227168</v>
      </c>
      <c r="C12">
        <f t="shared" si="1"/>
        <v>66.796385034168964</v>
      </c>
      <c r="E12">
        <f t="shared" si="2"/>
        <v>4.8978282092361463</v>
      </c>
      <c r="F12">
        <f t="shared" si="3"/>
        <v>2.2636353047366731</v>
      </c>
      <c r="I12">
        <f t="shared" si="4"/>
        <v>7.067029306640625E+21</v>
      </c>
      <c r="J12">
        <f t="shared" si="5"/>
        <v>4.0683437462334546E+18</v>
      </c>
    </row>
    <row r="13" spans="1:13" x14ac:dyDescent="0.25">
      <c r="A13">
        <f t="shared" si="6"/>
        <v>2875</v>
      </c>
      <c r="B13">
        <f t="shared" si="0"/>
        <v>1892.3752082477531</v>
      </c>
      <c r="C13">
        <f t="shared" si="1"/>
        <v>67.540144995607861</v>
      </c>
      <c r="E13">
        <f t="shared" si="2"/>
        <v>5.3357017560567117</v>
      </c>
      <c r="F13">
        <f t="shared" si="3"/>
        <v>2.2888402811152817</v>
      </c>
      <c r="I13">
        <f t="shared" si="4"/>
        <v>1.0168831650390625E+22</v>
      </c>
      <c r="J13">
        <f t="shared" si="5"/>
        <v>5.3735810985425377E+18</v>
      </c>
    </row>
    <row r="14" spans="1:13" x14ac:dyDescent="0.25">
      <c r="A14">
        <f t="shared" si="6"/>
        <v>3125</v>
      </c>
      <c r="B14">
        <f t="shared" si="0"/>
        <v>2042.9194920745558</v>
      </c>
      <c r="C14">
        <f t="shared" si="1"/>
        <v>68.205025043498694</v>
      </c>
      <c r="E14">
        <f t="shared" si="2"/>
        <v>5.7601732858453261</v>
      </c>
      <c r="F14">
        <f t="shared" si="3"/>
        <v>2.3113721284458042</v>
      </c>
      <c r="I14">
        <f t="shared" si="4"/>
        <v>1.4194488525390625E+22</v>
      </c>
      <c r="J14">
        <f t="shared" si="5"/>
        <v>6.9481389650731284E+18</v>
      </c>
    </row>
    <row r="15" spans="1:13" x14ac:dyDescent="0.25">
      <c r="A15">
        <f t="shared" si="6"/>
        <v>3375</v>
      </c>
      <c r="B15">
        <f t="shared" si="0"/>
        <v>2188.5818065341664</v>
      </c>
      <c r="C15">
        <f t="shared" si="1"/>
        <v>68.803255693073268</v>
      </c>
      <c r="E15">
        <f t="shared" si="2"/>
        <v>6.1708797164020277</v>
      </c>
      <c r="F15">
        <f t="shared" si="3"/>
        <v>2.3316453216442063</v>
      </c>
      <c r="I15">
        <f t="shared" si="4"/>
        <v>1.9311444931640627E+22</v>
      </c>
      <c r="J15">
        <f t="shared" si="5"/>
        <v>8.8237254252890788E+18</v>
      </c>
    </row>
    <row r="16" spans="1:13" x14ac:dyDescent="0.25">
      <c r="A16">
        <f t="shared" si="6"/>
        <v>3625</v>
      </c>
      <c r="B16">
        <f t="shared" ref="B16:B79" si="7">I16 / J16</f>
        <v>2329.2387883378879</v>
      </c>
      <c r="C16">
        <f t="shared" si="1"/>
        <v>69.344280274270531</v>
      </c>
      <c r="E16">
        <f t="shared" si="2"/>
        <v>6.567473215165248</v>
      </c>
      <c r="F16">
        <f t="shared" si="3"/>
        <v>2.3499798818468585</v>
      </c>
      <c r="I16">
        <f t="shared" ref="I16:I79" si="8">POWER(12200, 2) * POWER(A16, 4)</f>
        <v>2.5701099619140625E+22</v>
      </c>
      <c r="J16">
        <f t="shared" ref="J16:J79" si="9">(POWER(A16, 2) + POWER(20.6, 3)) * SQRT((POWER(A16, 2) + POWER(107.7, 2)) + (POWER(A16, 2) + POWER(737.9, 2))) * (POWER(A16, 2) + POWER(12200, 2))</f>
        <v>1.1034119708044433E+19</v>
      </c>
    </row>
    <row r="17" spans="1:10" x14ac:dyDescent="0.25">
      <c r="A17">
        <f t="shared" si="6"/>
        <v>3875</v>
      </c>
      <c r="B17">
        <f t="shared" si="7"/>
        <v>2464.77942406996</v>
      </c>
      <c r="C17">
        <f t="shared" si="1"/>
        <v>69.835561196844878</v>
      </c>
      <c r="E17">
        <f t="shared" si="2"/>
        <v>6.949640771018144</v>
      </c>
      <c r="F17">
        <f t="shared" si="3"/>
        <v>2.3666286995982087</v>
      </c>
      <c r="I17">
        <f t="shared" si="8"/>
        <v>3.3558805087890625E+22</v>
      </c>
      <c r="J17">
        <f t="shared" si="9"/>
        <v>1.3615338054257506E+19</v>
      </c>
    </row>
    <row r="18" spans="1:10" x14ac:dyDescent="0.25">
      <c r="A18">
        <f t="shared" si="6"/>
        <v>4125</v>
      </c>
      <c r="B18">
        <f t="shared" si="7"/>
        <v>2595.1094674621445</v>
      </c>
      <c r="C18">
        <f t="shared" si="1"/>
        <v>70.283113641470251</v>
      </c>
      <c r="E18">
        <f t="shared" si="2"/>
        <v>7.3171166491440971</v>
      </c>
      <c r="F18">
        <f t="shared" si="3"/>
        <v>2.3817956208897866</v>
      </c>
      <c r="I18">
        <f t="shared" si="8"/>
        <v>4.3093867587890628E+22</v>
      </c>
      <c r="J18">
        <f t="shared" si="9"/>
        <v>1.6605799534935898E+19</v>
      </c>
    </row>
    <row r="19" spans="1:10" x14ac:dyDescent="0.25">
      <c r="A19">
        <f t="shared" si="6"/>
        <v>4375</v>
      </c>
      <c r="B19">
        <f t="shared" si="7"/>
        <v>2720.1541073863009</v>
      </c>
      <c r="C19">
        <f t="shared" si="1"/>
        <v>70.691870184298594</v>
      </c>
      <c r="E19">
        <f t="shared" si="2"/>
        <v>7.6696899136430527</v>
      </c>
      <c r="F19">
        <f t="shared" si="3"/>
        <v>2.3956478037723636</v>
      </c>
      <c r="I19">
        <f t="shared" si="8"/>
        <v>5.4529547119140622E+22</v>
      </c>
      <c r="J19">
        <f t="shared" si="9"/>
        <v>2.0046491840690643E+19</v>
      </c>
    </row>
    <row r="20" spans="1:10" x14ac:dyDescent="0.25">
      <c r="A20">
        <f t="shared" si="6"/>
        <v>4625</v>
      </c>
      <c r="B20">
        <f t="shared" si="7"/>
        <v>2839.8593979154875</v>
      </c>
      <c r="C20">
        <f t="shared" si="1"/>
        <v>71.065936771215135</v>
      </c>
      <c r="E20">
        <f t="shared" si="2"/>
        <v>8.0072084597020421</v>
      </c>
      <c r="F20">
        <f t="shared" si="3"/>
        <v>2.4083243929625344</v>
      </c>
      <c r="I20">
        <f t="shared" si="8"/>
        <v>6.8103057431640624E+22</v>
      </c>
      <c r="J20">
        <f t="shared" si="9"/>
        <v>2.3981137052640563E+19</v>
      </c>
    </row>
    <row r="21" spans="1:10" x14ac:dyDescent="0.25">
      <c r="A21">
        <f t="shared" si="6"/>
        <v>4875</v>
      </c>
      <c r="B21">
        <f t="shared" si="7"/>
        <v>2954.1927956913382</v>
      </c>
      <c r="C21">
        <f t="shared" si="1"/>
        <v>71.408776694079478</v>
      </c>
      <c r="E21">
        <f t="shared" si="2"/>
        <v>8.3295805287450584</v>
      </c>
      <c r="F21">
        <f t="shared" si="3"/>
        <v>2.4199427545381189</v>
      </c>
      <c r="I21">
        <f t="shared" si="8"/>
        <v>8.4065566025390626E+22</v>
      </c>
      <c r="J21">
        <f t="shared" si="9"/>
        <v>2.8456357400911491E+19</v>
      </c>
    </row>
    <row r="22" spans="1:10" x14ac:dyDescent="0.25">
      <c r="A22">
        <f t="shared" si="6"/>
        <v>5125</v>
      </c>
      <c r="B22">
        <f t="shared" si="7"/>
        <v>3063.1430447199141</v>
      </c>
      <c r="C22">
        <f t="shared" si="1"/>
        <v>71.723345565135432</v>
      </c>
      <c r="E22">
        <f t="shared" si="2"/>
        <v>8.6367743836058342</v>
      </c>
      <c r="F22">
        <f t="shared" si="3"/>
        <v>2.4306030500305944</v>
      </c>
      <c r="I22">
        <f t="shared" si="8"/>
        <v>1.0268219415039062E+23</v>
      </c>
      <c r="J22">
        <f t="shared" si="9"/>
        <v>3.3521841014701818E+19</v>
      </c>
    </row>
    <row r="23" spans="1:10" x14ac:dyDescent="0.25">
      <c r="A23">
        <f t="shared" si="6"/>
        <v>5375</v>
      </c>
      <c r="B23">
        <f t="shared" si="7"/>
        <v>3166.7195811666529</v>
      </c>
      <c r="C23">
        <f t="shared" si="1"/>
        <v>72.012192150015437</v>
      </c>
      <c r="E23">
        <f t="shared" si="2"/>
        <v>8.928816630300064</v>
      </c>
      <c r="F23">
        <f t="shared" si="3"/>
        <v>2.4403916535134407</v>
      </c>
      <c r="I23">
        <f t="shared" si="8"/>
        <v>1.2423201680664062E+23</v>
      </c>
      <c r="J23">
        <f t="shared" si="9"/>
        <v>3.923050766650839E+19</v>
      </c>
    </row>
    <row r="24" spans="1:10" x14ac:dyDescent="0.25">
      <c r="A24">
        <f t="shared" si="6"/>
        <v>5625</v>
      </c>
      <c r="B24">
        <f t="shared" si="7"/>
        <v>3264.9515862731369</v>
      </c>
      <c r="C24">
        <f t="shared" si="1"/>
        <v>72.277534916079048</v>
      </c>
      <c r="E24">
        <f t="shared" si="2"/>
        <v>9.2057895476492426</v>
      </c>
      <c r="F24">
        <f t="shared" si="3"/>
        <v>2.449383745717395</v>
      </c>
      <c r="I24">
        <f t="shared" si="8"/>
        <v>1.4900806274414063E+23</v>
      </c>
      <c r="J24">
        <f t="shared" si="9"/>
        <v>4.5638674512239772E+19</v>
      </c>
    </row>
    <row r="25" spans="1:10" x14ac:dyDescent="0.25">
      <c r="A25">
        <f t="shared" si="6"/>
        <v>5875</v>
      </c>
      <c r="B25">
        <f t="shared" si="7"/>
        <v>3357.8867853705874</v>
      </c>
      <c r="C25">
        <f t="shared" si="1"/>
        <v>72.521320987215717</v>
      </c>
      <c r="E25">
        <f t="shared" si="2"/>
        <v>9.4678277010040954</v>
      </c>
      <c r="F25">
        <f t="shared" si="3"/>
        <v>2.4576453119255919</v>
      </c>
      <c r="I25">
        <f t="shared" si="8"/>
        <v>1.7731731446289062E+23</v>
      </c>
      <c r="J25">
        <f t="shared" si="9"/>
        <v>5.2806221828387611E+19</v>
      </c>
    </row>
    <row r="26" spans="1:10" x14ac:dyDescent="0.25">
      <c r="A26">
        <f t="shared" si="6"/>
        <v>6125</v>
      </c>
      <c r="B26">
        <f t="shared" si="7"/>
        <v>3445.5900697668517</v>
      </c>
      <c r="C26">
        <f t="shared" si="1"/>
        <v>72.7452721422857</v>
      </c>
      <c r="E26">
        <f t="shared" si="2"/>
        <v>9.7151140565458149</v>
      </c>
      <c r="F26">
        <f t="shared" si="3"/>
        <v>2.4652347007958677</v>
      </c>
      <c r="I26">
        <f t="shared" si="8"/>
        <v>2.0948070821289064E+23</v>
      </c>
      <c r="J26">
        <f t="shared" si="9"/>
        <v>6.0796758747062821E+19</v>
      </c>
    </row>
    <row r="27" spans="1:10" x14ac:dyDescent="0.25">
      <c r="A27">
        <f t="shared" si="6"/>
        <v>6375</v>
      </c>
      <c r="B27">
        <f t="shared" si="7"/>
        <v>3528.1420027739855</v>
      </c>
      <c r="C27">
        <f t="shared" si="1"/>
        <v>72.95092113112338</v>
      </c>
      <c r="E27">
        <f t="shared" si="2"/>
        <v>9.9478757689125157</v>
      </c>
      <c r="F27">
        <f t="shared" si="3"/>
        <v>2.4722038550589049</v>
      </c>
      <c r="I27">
        <f t="shared" si="8"/>
        <v>2.4583313399414063E+23</v>
      </c>
      <c r="J27">
        <f t="shared" si="9"/>
        <v>6.9677788989461152E+19</v>
      </c>
    </row>
    <row r="28" spans="1:10" x14ac:dyDescent="0.25">
      <c r="A28">
        <f t="shared" si="6"/>
        <v>6625</v>
      </c>
      <c r="B28">
        <f t="shared" si="7"/>
        <v>3605.637259326651</v>
      </c>
      <c r="C28">
        <f t="shared" si="1"/>
        <v>73.139640658504689</v>
      </c>
      <c r="E28">
        <f t="shared" si="2"/>
        <v>10.166379781579748</v>
      </c>
      <c r="F28">
        <f t="shared" si="3"/>
        <v>2.4785992937440229</v>
      </c>
      <c r="I28">
        <f t="shared" si="8"/>
        <v>2.8672343555664062E+23</v>
      </c>
      <c r="J28">
        <f t="shared" si="9"/>
        <v>7.9520876598159491E+19</v>
      </c>
    </row>
    <row r="29" spans="1:10" x14ac:dyDescent="0.25">
      <c r="A29">
        <f t="shared" si="6"/>
        <v>6875</v>
      </c>
      <c r="B29">
        <f t="shared" si="7"/>
        <v>3678.183039291227</v>
      </c>
      <c r="C29">
        <f t="shared" si="1"/>
        <v>73.312666749135218</v>
      </c>
      <c r="E29">
        <f t="shared" si="2"/>
        <v>10.370928353059877</v>
      </c>
      <c r="F29">
        <f t="shared" si="3"/>
        <v>2.4844629039856772</v>
      </c>
      <c r="I29">
        <f t="shared" si="8"/>
        <v>3.3251441040039061E+23</v>
      </c>
      <c r="J29">
        <f t="shared" si="9"/>
        <v>9.0401811668531036E+19</v>
      </c>
    </row>
    <row r="30" spans="1:10" x14ac:dyDescent="0.25">
      <c r="A30">
        <f t="shared" si="6"/>
        <v>7125</v>
      </c>
      <c r="B30">
        <f t="shared" si="7"/>
        <v>3745.8974869255844</v>
      </c>
      <c r="C30">
        <f t="shared" si="1"/>
        <v>73.471117759386985</v>
      </c>
      <c r="E30">
        <f t="shared" si="2"/>
        <v>10.561854600443768</v>
      </c>
      <c r="F30">
        <f t="shared" si="3"/>
        <v>2.4898325853044136</v>
      </c>
      <c r="I30">
        <f t="shared" si="8"/>
        <v>3.8358280977539061E+23</v>
      </c>
      <c r="J30">
        <f t="shared" si="9"/>
        <v>1.0240077607948988E+20</v>
      </c>
    </row>
    <row r="31" spans="1:10" x14ac:dyDescent="0.25">
      <c r="A31">
        <f t="shared" si="6"/>
        <v>7375</v>
      </c>
      <c r="B31">
        <f t="shared" si="7"/>
        <v>3808.9081425517534</v>
      </c>
      <c r="C31">
        <f t="shared" si="1"/>
        <v>73.616009982681078</v>
      </c>
      <c r="E31">
        <f t="shared" si="2"/>
        <v>10.739518133769247</v>
      </c>
      <c r="F31">
        <f t="shared" si="3"/>
        <v>2.4947427784512808</v>
      </c>
      <c r="I31">
        <f t="shared" si="8"/>
        <v>4.4031933868164066E+23</v>
      </c>
      <c r="J31">
        <f t="shared" si="9"/>
        <v>1.1560250922371983E+20</v>
      </c>
    </row>
    <row r="32" spans="1:10" x14ac:dyDescent="0.25">
      <c r="A32">
        <f t="shared" si="6"/>
        <v>7625</v>
      </c>
      <c r="B32">
        <f t="shared" si="7"/>
        <v>3867.3504470559906</v>
      </c>
      <c r="C32">
        <f t="shared" si="1"/>
        <v>73.748270564950275</v>
      </c>
      <c r="E32">
        <f t="shared" si="2"/>
        <v>10.904300839340623</v>
      </c>
      <c r="F32">
        <f t="shared" si="3"/>
        <v>2.4992249030946496</v>
      </c>
      <c r="I32">
        <f t="shared" si="8"/>
        <v>5.0312865586914062E+23</v>
      </c>
      <c r="J32">
        <f t="shared" si="9"/>
        <v>1.3009647373750311E+20</v>
      </c>
    </row>
    <row r="33" spans="1:10" x14ac:dyDescent="0.25">
      <c r="A33">
        <f t="shared" si="6"/>
        <v>7875</v>
      </c>
      <c r="B33">
        <f t="shared" si="7"/>
        <v>3921.3663151480023</v>
      </c>
      <c r="C33">
        <f t="shared" si="1"/>
        <v>73.868748277866089</v>
      </c>
      <c r="E33">
        <f t="shared" si="2"/>
        <v>11.056602856920078</v>
      </c>
      <c r="F33">
        <f t="shared" si="3"/>
        <v>2.5033077229096836</v>
      </c>
      <c r="I33">
        <f t="shared" si="8"/>
        <v>5.7242937383789065E+23</v>
      </c>
      <c r="J33">
        <f t="shared" si="9"/>
        <v>1.459770212302356E+20</v>
      </c>
    </row>
    <row r="34" spans="1:10" x14ac:dyDescent="0.25">
      <c r="A34">
        <f t="shared" si="6"/>
        <v>8125</v>
      </c>
      <c r="B34">
        <f t="shared" si="7"/>
        <v>3971.102789272572</v>
      </c>
      <c r="C34">
        <f t="shared" si="1"/>
        <v>73.978222572484526</v>
      </c>
      <c r="E34">
        <f t="shared" si="2"/>
        <v>11.196838784324909</v>
      </c>
      <c r="F34">
        <f t="shared" si="3"/>
        <v>2.5070176523936323</v>
      </c>
      <c r="I34">
        <f t="shared" si="8"/>
        <v>6.4865405883789062E+23</v>
      </c>
      <c r="J34">
        <f t="shared" si="9"/>
        <v>1.6334355801369507E+20</v>
      </c>
    </row>
    <row r="35" spans="1:10" x14ac:dyDescent="0.25">
      <c r="A35">
        <f t="shared" si="6"/>
        <v>8375</v>
      </c>
      <c r="B35">
        <f t="shared" si="7"/>
        <v>4016.7107825899366</v>
      </c>
      <c r="C35">
        <f t="shared" si="1"/>
        <v>74.077411242314909</v>
      </c>
      <c r="E35">
        <f t="shared" si="2"/>
        <v>11.325434133161156</v>
      </c>
      <c r="F35">
        <f t="shared" si="3"/>
        <v>2.5103790165564246</v>
      </c>
      <c r="I35">
        <f t="shared" si="8"/>
        <v>7.3224923086914065E+23</v>
      </c>
      <c r="J35">
        <f t="shared" si="9"/>
        <v>1.8230071083111275E+20</v>
      </c>
    </row>
    <row r="36" spans="1:10" x14ac:dyDescent="0.25">
      <c r="A36">
        <f t="shared" si="6"/>
        <v>8625</v>
      </c>
      <c r="B36">
        <f t="shared" si="7"/>
        <v>4058.3439164649344</v>
      </c>
      <c r="C36">
        <f t="shared" si="1"/>
        <v>74.166976953966866</v>
      </c>
      <c r="E36">
        <f t="shared" si="2"/>
        <v>11.442822051032191</v>
      </c>
      <c r="F36">
        <f t="shared" si="3"/>
        <v>2.5134142722350892</v>
      </c>
      <c r="I36">
        <f t="shared" si="8"/>
        <v>8.2367536368164059E+23</v>
      </c>
      <c r="J36">
        <f t="shared" si="9"/>
        <v>2.0295849258608722E+20</v>
      </c>
    </row>
    <row r="37" spans="1:10" x14ac:dyDescent="0.25">
      <c r="A37">
        <f t="shared" si="6"/>
        <v>8875</v>
      </c>
      <c r="B37">
        <f t="shared" si="7"/>
        <v>4096.157455380564</v>
      </c>
      <c r="C37">
        <f t="shared" si="1"/>
        <v>74.24753284943661</v>
      </c>
      <c r="E37">
        <f t="shared" si="2"/>
        <v>11.549440318443159</v>
      </c>
      <c r="F37">
        <f t="shared" si="3"/>
        <v>2.5161441979473369</v>
      </c>
      <c r="I37">
        <f t="shared" si="8"/>
        <v>9.2340688477539056E+23</v>
      </c>
      <c r="J37">
        <f t="shared" si="9"/>
        <v>2.254324680713718E+20</v>
      </c>
    </row>
    <row r="38" spans="1:10" x14ac:dyDescent="0.25">
      <c r="A38">
        <f t="shared" si="6"/>
        <v>9125</v>
      </c>
      <c r="B38">
        <f t="shared" si="7"/>
        <v>4130.3073400768217</v>
      </c>
      <c r="C38">
        <f t="shared" si="1"/>
        <v>74.319647382441659</v>
      </c>
      <c r="E38">
        <f t="shared" si="2"/>
        <v>11.645728622659359</v>
      </c>
      <c r="F38">
        <f t="shared" si="3"/>
        <v>2.5185880577881252</v>
      </c>
      <c r="I38">
        <f t="shared" si="8"/>
        <v>1.0319321754003906E+24</v>
      </c>
      <c r="J38">
        <f t="shared" si="9"/>
        <v>2.4984391969755867E+20</v>
      </c>
    </row>
    <row r="39" spans="1:10" x14ac:dyDescent="0.25">
      <c r="A39">
        <f t="shared" si="6"/>
        <v>9375</v>
      </c>
      <c r="B39">
        <f t="shared" si="7"/>
        <v>4160.949317971571</v>
      </c>
      <c r="C39">
        <f t="shared" si="1"/>
        <v>74.383848518890289</v>
      </c>
      <c r="E39">
        <f t="shared" si="2"/>
        <v>11.732126105859033</v>
      </c>
      <c r="F39">
        <f t="shared" si="3"/>
        <v>2.520763743777644</v>
      </c>
      <c r="I39">
        <f t="shared" si="8"/>
        <v>1.1497535705566406E+24</v>
      </c>
      <c r="J39">
        <f t="shared" si="9"/>
        <v>2.7632001322167897E+20</v>
      </c>
    </row>
    <row r="40" spans="1:10" x14ac:dyDescent="0.25">
      <c r="A40">
        <f t="shared" si="6"/>
        <v>9625</v>
      </c>
      <c r="B40">
        <f t="shared" si="7"/>
        <v>4188.2381685097607</v>
      </c>
      <c r="C40">
        <f t="shared" si="1"/>
        <v>74.440627406308579</v>
      </c>
      <c r="E40">
        <f t="shared" si="2"/>
        <v>11.809069180944133</v>
      </c>
      <c r="F40">
        <f t="shared" si="3"/>
        <v>2.5226879002130254</v>
      </c>
      <c r="I40">
        <f t="shared" si="8"/>
        <v>1.2773873589941405E+24</v>
      </c>
      <c r="J40">
        <f t="shared" si="9"/>
        <v>3.0499396347573391E+20</v>
      </c>
    </row>
    <row r="41" spans="1:10" x14ac:dyDescent="0.25">
      <c r="A41">
        <f t="shared" si="6"/>
        <v>9875</v>
      </c>
      <c r="B41">
        <f t="shared" si="7"/>
        <v>4212.3270199747103</v>
      </c>
      <c r="C41">
        <f t="shared" si="1"/>
        <v>74.490441597170388</v>
      </c>
      <c r="E41">
        <f t="shared" si="2"/>
        <v>11.876989605235643</v>
      </c>
      <c r="F41">
        <f t="shared" si="3"/>
        <v>2.5243760329024516</v>
      </c>
      <c r="I41">
        <f t="shared" si="8"/>
        <v>1.4153637832128906E+24</v>
      </c>
      <c r="J41">
        <f t="shared" si="9"/>
        <v>3.3600520009516928E+20</v>
      </c>
    </row>
    <row r="42" spans="1:10" x14ac:dyDescent="0.25">
      <c r="A42">
        <f t="shared" si="6"/>
        <v>10125</v>
      </c>
      <c r="B42">
        <f t="shared" si="7"/>
        <v>4233.3667534458609</v>
      </c>
      <c r="C42">
        <f t="shared" si="1"/>
        <v>74.533717895339265</v>
      </c>
      <c r="E42">
        <f t="shared" si="2"/>
        <v>11.936312799885256</v>
      </c>
      <c r="F42">
        <f t="shared" si="3"/>
        <v>2.5258426056270573</v>
      </c>
      <c r="I42">
        <f t="shared" si="8"/>
        <v>1.5642270394628903E+24</v>
      </c>
      <c r="J42">
        <f t="shared" si="9"/>
        <v>3.6949953324730168E+20</v>
      </c>
    </row>
    <row r="43" spans="1:10" x14ac:dyDescent="0.25">
      <c r="A43">
        <f t="shared" si="6"/>
        <v>10375</v>
      </c>
      <c r="B43">
        <f t="shared" si="7"/>
        <v>4251.5054889679795</v>
      </c>
      <c r="C43">
        <f t="shared" si="1"/>
        <v>74.570854882302726</v>
      </c>
      <c r="E43">
        <f t="shared" si="2"/>
        <v>11.987456401088757</v>
      </c>
      <c r="F43">
        <f t="shared" si="3"/>
        <v>2.527101125751448</v>
      </c>
      <c r="I43">
        <f t="shared" si="8"/>
        <v>1.7245352777441405E+24</v>
      </c>
      <c r="J43">
        <f t="shared" si="9"/>
        <v>4.0562931935970715E+20</v>
      </c>
    </row>
    <row r="44" spans="1:10" x14ac:dyDescent="0.25">
      <c r="A44">
        <f t="shared" si="6"/>
        <v>10625</v>
      </c>
      <c r="B44">
        <f t="shared" si="7"/>
        <v>4266.8881485759521</v>
      </c>
      <c r="C44">
        <f t="shared" si="1"/>
        <v>74.602225169851167</v>
      </c>
      <c r="E44">
        <f t="shared" si="2"/>
        <v>12.030829027999824</v>
      </c>
      <c r="F44">
        <f t="shared" si="3"/>
        <v>2.5281642205638102</v>
      </c>
      <c r="I44">
        <f t="shared" si="8"/>
        <v>1.8968606018066406E+24</v>
      </c>
      <c r="J44">
        <f t="shared" si="9"/>
        <v>4.4455362684857496E+20</v>
      </c>
    </row>
    <row r="45" spans="1:10" x14ac:dyDescent="0.25">
      <c r="A45">
        <f t="shared" si="6"/>
        <v>10875</v>
      </c>
      <c r="B45">
        <f t="shared" si="7"/>
        <v>4279.6560905671004</v>
      </c>
      <c r="C45">
        <f t="shared" si="1"/>
        <v>74.628177417786986</v>
      </c>
      <c r="E45">
        <f t="shared" si="2"/>
        <v>12.066829251531859</v>
      </c>
      <c r="F45">
        <f t="shared" si="3"/>
        <v>2.5290437056532316</v>
      </c>
      <c r="I45">
        <f t="shared" si="8"/>
        <v>2.0817890691503904E+24</v>
      </c>
      <c r="J45">
        <f t="shared" si="9"/>
        <v>4.864384018470351E+20</v>
      </c>
    </row>
    <row r="46" spans="1:10" x14ac:dyDescent="0.25">
      <c r="A46">
        <f t="shared" si="6"/>
        <v>11125</v>
      </c>
      <c r="B46">
        <f t="shared" si="7"/>
        <v>4289.9468093022933</v>
      </c>
      <c r="C46">
        <f t="shared" si="1"/>
        <v>74.649038148730796</v>
      </c>
      <c r="E46">
        <f t="shared" si="2"/>
        <v>12.095844747923453</v>
      </c>
      <c r="F46">
        <f t="shared" si="3"/>
        <v>2.5297506464109216</v>
      </c>
      <c r="I46">
        <f t="shared" si="8"/>
        <v>2.2799206910253904E+24</v>
      </c>
      <c r="J46">
        <f t="shared" si="9"/>
        <v>5.3145663393346159E+20</v>
      </c>
    </row>
    <row r="47" spans="1:10" x14ac:dyDescent="0.25">
      <c r="A47">
        <f t="shared" si="6"/>
        <v>11375</v>
      </c>
      <c r="B47">
        <f t="shared" si="7"/>
        <v>4297.8936948227365</v>
      </c>
      <c r="C47">
        <f t="shared" si="1"/>
        <v>74.66511338679932</v>
      </c>
      <c r="E47">
        <f t="shared" si="2"/>
        <v>12.118251620958887</v>
      </c>
      <c r="F47">
        <f t="shared" si="3"/>
        <v>2.5302954135626972</v>
      </c>
      <c r="I47">
        <f t="shared" si="8"/>
        <v>2.4918694324316404E+24</v>
      </c>
      <c r="J47">
        <f t="shared" si="9"/>
        <v>5.797885218597562E+20</v>
      </c>
    </row>
    <row r="48" spans="1:10" x14ac:dyDescent="0.25">
      <c r="A48">
        <f t="shared" si="6"/>
        <v>11625</v>
      </c>
      <c r="B48">
        <f t="shared" si="7"/>
        <v>4303.6258466689087</v>
      </c>
      <c r="C48">
        <f t="shared" si="1"/>
        <v>74.676690142616664</v>
      </c>
      <c r="E48">
        <f t="shared" si="2"/>
        <v>12.134413877015879</v>
      </c>
      <c r="F48">
        <f t="shared" si="3"/>
        <v>2.5306877334939188</v>
      </c>
      <c r="I48">
        <f t="shared" si="8"/>
        <v>2.7182632121191405E+24</v>
      </c>
      <c r="J48">
        <f t="shared" si="9"/>
        <v>6.316216392796158E+20</v>
      </c>
    </row>
    <row r="49" spans="1:10" x14ac:dyDescent="0.25">
      <c r="A49">
        <f t="shared" si="6"/>
        <v>11875</v>
      </c>
      <c r="B49">
        <f t="shared" si="7"/>
        <v>4307.2679364615069</v>
      </c>
      <c r="C49">
        <f t="shared" si="1"/>
        <v>74.684037763589259</v>
      </c>
      <c r="E49">
        <f t="shared" si="2"/>
        <v>12.144683037601679</v>
      </c>
      <c r="F49">
        <f t="shared" si="3"/>
        <v>2.5309367340084061</v>
      </c>
      <c r="I49">
        <f t="shared" si="8"/>
        <v>2.9597439025878903E+24</v>
      </c>
      <c r="J49">
        <f t="shared" si="9"/>
        <v>6.8715110047678385E+20</v>
      </c>
    </row>
    <row r="50" spans="1:10" x14ac:dyDescent="0.25">
      <c r="A50">
        <f t="shared" si="6"/>
        <v>12125</v>
      </c>
      <c r="B50">
        <f t="shared" si="7"/>
        <v>4308.9401140339878</v>
      </c>
      <c r="C50">
        <f t="shared" si="1"/>
        <v>74.687409165474421</v>
      </c>
      <c r="E50">
        <f t="shared" si="2"/>
        <v>12.149397874686333</v>
      </c>
      <c r="F50">
        <f t="shared" si="3"/>
        <v>2.5310509860645585</v>
      </c>
      <c r="I50">
        <f t="shared" si="8"/>
        <v>3.2169673300878904E+24</v>
      </c>
      <c r="J50">
        <f t="shared" si="9"/>
        <v>7.4657972609329136E+20</v>
      </c>
    </row>
    <row r="51" spans="1:10" x14ac:dyDescent="0.25">
      <c r="A51">
        <f t="shared" si="6"/>
        <v>12375</v>
      </c>
      <c r="B51">
        <f t="shared" si="7"/>
        <v>4308.7579521772459</v>
      </c>
      <c r="C51">
        <f t="shared" si="1"/>
        <v>74.687041958878879</v>
      </c>
      <c r="E51">
        <f t="shared" si="2"/>
        <v>12.148884254905926</v>
      </c>
      <c r="F51">
        <f t="shared" si="3"/>
        <v>2.5310385419508035</v>
      </c>
      <c r="I51">
        <f t="shared" si="8"/>
        <v>3.4906032746191404E+24</v>
      </c>
      <c r="J51">
        <f t="shared" si="9"/>
        <v>8.1011820885768575E+20</v>
      </c>
    </row>
    <row r="52" spans="1:10" x14ac:dyDescent="0.25">
      <c r="A52">
        <f t="shared" si="6"/>
        <v>12625</v>
      </c>
      <c r="B52">
        <f t="shared" si="7"/>
        <v>4306.8324253560922</v>
      </c>
      <c r="C52">
        <f t="shared" si="1"/>
        <v>74.683159482342901</v>
      </c>
      <c r="E52">
        <f t="shared" si="2"/>
        <v>12.14345507955202</v>
      </c>
      <c r="F52">
        <f t="shared" si="3"/>
        <v>2.5309069702953586</v>
      </c>
      <c r="I52">
        <f t="shared" si="8"/>
        <v>3.7813354699316407E+24</v>
      </c>
      <c r="J52">
        <f t="shared" si="9"/>
        <v>8.7798527931325232E+20</v>
      </c>
    </row>
    <row r="53" spans="1:10" x14ac:dyDescent="0.25">
      <c r="A53">
        <f t="shared" si="6"/>
        <v>12875</v>
      </c>
      <c r="B53">
        <f t="shared" si="7"/>
        <v>4303.2699180737727</v>
      </c>
      <c r="C53">
        <f t="shared" si="1"/>
        <v>74.675971752018555</v>
      </c>
      <c r="E53">
        <f t="shared" si="2"/>
        <v>12.133410308156057</v>
      </c>
      <c r="F53">
        <f t="shared" si="3"/>
        <v>2.5306633882494922</v>
      </c>
      <c r="I53">
        <f t="shared" si="8"/>
        <v>4.0898616035253904E+24</v>
      </c>
      <c r="J53">
        <f t="shared" si="9"/>
        <v>9.5040787154622454E+20</v>
      </c>
    </row>
    <row r="54" spans="1:10" x14ac:dyDescent="0.25">
      <c r="A54">
        <f t="shared" si="6"/>
        <v>13125</v>
      </c>
      <c r="B54">
        <f t="shared" si="7"/>
        <v>4298.1722588856055</v>
      </c>
      <c r="C54">
        <f t="shared" si="1"/>
        <v>74.665676336576837</v>
      </c>
      <c r="E54">
        <f t="shared" si="2"/>
        <v>12.119037054393518</v>
      </c>
      <c r="F54">
        <f t="shared" si="3"/>
        <v>2.5303144911368882</v>
      </c>
      <c r="I54">
        <f t="shared" si="8"/>
        <v>4.4168933166503903E+24</v>
      </c>
      <c r="J54">
        <f t="shared" si="9"/>
        <v>1.0276212889139919E+21</v>
      </c>
    </row>
    <row r="55" spans="1:10" x14ac:dyDescent="0.25">
      <c r="A55">
        <f t="shared" si="6"/>
        <v>13375</v>
      </c>
      <c r="B55">
        <f t="shared" si="7"/>
        <v>4291.6367763888866</v>
      </c>
      <c r="C55">
        <f t="shared" si="1"/>
        <v>74.652459164828656</v>
      </c>
      <c r="E55">
        <f t="shared" si="2"/>
        <v>12.100609743951891</v>
      </c>
      <c r="F55">
        <f t="shared" si="3"/>
        <v>2.529866579822786</v>
      </c>
      <c r="I55">
        <f t="shared" si="8"/>
        <v>4.7631562043066404E+24</v>
      </c>
      <c r="J55">
        <f t="shared" si="9"/>
        <v>1.1098693697732976E+21</v>
      </c>
    </row>
    <row r="56" spans="1:10" x14ac:dyDescent="0.25">
      <c r="A56">
        <f t="shared" si="6"/>
        <v>13625</v>
      </c>
      <c r="B56">
        <f t="shared" si="7"/>
        <v>4283.7563738373592</v>
      </c>
      <c r="C56">
        <f t="shared" si="1"/>
        <v>74.636495272576781</v>
      </c>
      <c r="E56">
        <f t="shared" si="2"/>
        <v>12.078390324912073</v>
      </c>
      <c r="F56">
        <f t="shared" si="3"/>
        <v>2.5293255860237371</v>
      </c>
      <c r="I56">
        <f t="shared" si="8"/>
        <v>5.1293898152441409E+24</v>
      </c>
      <c r="J56">
        <f t="shared" si="9"/>
        <v>1.1974046532084339E+21</v>
      </c>
    </row>
    <row r="57" spans="1:10" x14ac:dyDescent="0.25">
      <c r="A57">
        <f t="shared" si="6"/>
        <v>13875</v>
      </c>
      <c r="B57">
        <f t="shared" si="7"/>
        <v>4274.6196193405403</v>
      </c>
      <c r="C57">
        <f t="shared" si="1"/>
        <v>74.617949494400477</v>
      </c>
      <c r="E57">
        <f t="shared" si="2"/>
        <v>12.052628522072521</v>
      </c>
      <c r="F57">
        <f t="shared" si="3"/>
        <v>2.5286970957512138</v>
      </c>
      <c r="I57">
        <f t="shared" si="8"/>
        <v>5.5163476519628907E+24</v>
      </c>
      <c r="J57">
        <f t="shared" si="9"/>
        <v>1.2904885447594318E+21</v>
      </c>
    </row>
    <row r="58" spans="1:10" x14ac:dyDescent="0.25">
      <c r="A58">
        <f t="shared" si="6"/>
        <v>14125</v>
      </c>
      <c r="B58">
        <f t="shared" si="7"/>
        <v>4264.3108489074448</v>
      </c>
      <c r="C58">
        <f t="shared" si="1"/>
        <v>74.596977105382734</v>
      </c>
      <c r="E58">
        <f t="shared" si="2"/>
        <v>12.023562127489184</v>
      </c>
      <c r="F58">
        <f t="shared" si="3"/>
        <v>2.5279863710588377</v>
      </c>
      <c r="I58">
        <f t="shared" si="8"/>
        <v>5.9247971707128905E+24</v>
      </c>
      <c r="J58">
        <f t="shared" si="9"/>
        <v>1.3893914821502464E+21</v>
      </c>
    </row>
    <row r="59" spans="1:10" x14ac:dyDescent="0.25">
      <c r="A59">
        <f t="shared" si="6"/>
        <v>14375</v>
      </c>
      <c r="B59">
        <f t="shared" si="7"/>
        <v>4252.9102798782924</v>
      </c>
      <c r="C59">
        <f t="shared" si="1"/>
        <v>74.573724417201817</v>
      </c>
      <c r="E59">
        <f t="shared" si="2"/>
        <v>11.991417320305189</v>
      </c>
      <c r="F59">
        <f t="shared" si="3"/>
        <v>2.5271983702430836</v>
      </c>
      <c r="I59">
        <f t="shared" si="8"/>
        <v>6.3555197814941401E+24</v>
      </c>
      <c r="J59">
        <f t="shared" si="9"/>
        <v>1.4943931010169391E+21</v>
      </c>
    </row>
    <row r="60" spans="1:10" x14ac:dyDescent="0.25">
      <c r="A60">
        <f t="shared" si="6"/>
        <v>14625</v>
      </c>
      <c r="B60">
        <f t="shared" si="7"/>
        <v>4240.494132555129</v>
      </c>
      <c r="C60">
        <f t="shared" si="1"/>
        <v>74.548329332506697</v>
      </c>
      <c r="E60">
        <f t="shared" si="2"/>
        <v>11.95640900969801</v>
      </c>
      <c r="F60">
        <f t="shared" si="3"/>
        <v>2.5263377666302795</v>
      </c>
      <c r="I60">
        <f t="shared" si="8"/>
        <v>6.8093108480566406E+24</v>
      </c>
      <c r="J60">
        <f t="shared" si="9"/>
        <v>1.605782400635857E+21</v>
      </c>
    </row>
    <row r="61" spans="1:10" x14ac:dyDescent="0.25">
      <c r="A61">
        <f t="shared" si="6"/>
        <v>14875</v>
      </c>
      <c r="B61">
        <f t="shared" si="7"/>
        <v>4227.1347580916563</v>
      </c>
      <c r="C61">
        <f t="shared" si="1"/>
        <v>74.520921861064537</v>
      </c>
      <c r="E61">
        <f t="shared" si="2"/>
        <v>11.918741195474967</v>
      </c>
      <c r="F61">
        <f t="shared" si="3"/>
        <v>2.5254089660681189</v>
      </c>
      <c r="I61">
        <f t="shared" si="8"/>
        <v>7.2869796879003907E+24</v>
      </c>
      <c r="J61">
        <f t="shared" si="9"/>
        <v>1.7238579096518095E+21</v>
      </c>
    </row>
    <row r="62" spans="1:10" x14ac:dyDescent="0.25">
      <c r="A62">
        <f t="shared" si="6"/>
        <v>15125</v>
      </c>
      <c r="B62">
        <f t="shared" si="7"/>
        <v>4212.9007709337448</v>
      </c>
      <c r="C62">
        <f t="shared" si="1"/>
        <v>74.491624600797422</v>
      </c>
      <c r="E62">
        <f t="shared" si="2"/>
        <v>11.878607341499739</v>
      </c>
      <c r="F62">
        <f t="shared" si="3"/>
        <v>2.5244161232273159</v>
      </c>
      <c r="I62">
        <f t="shared" si="8"/>
        <v>7.7893495722753905E+24</v>
      </c>
      <c r="J62">
        <f t="shared" si="9"/>
        <v>1.8489278518062421E+21</v>
      </c>
    </row>
    <row r="63" spans="1:10" x14ac:dyDescent="0.25">
      <c r="A63">
        <f t="shared" si="6"/>
        <v>15375</v>
      </c>
      <c r="B63">
        <f t="shared" si="7"/>
        <v>4197.8571843148084</v>
      </c>
      <c r="C63">
        <f t="shared" si="1"/>
        <v>74.460553186504285</v>
      </c>
      <c r="E63">
        <f t="shared" si="2"/>
        <v>11.836190757732307</v>
      </c>
      <c r="F63">
        <f t="shared" si="3"/>
        <v>2.5233631568081591</v>
      </c>
      <c r="I63">
        <f t="shared" si="8"/>
        <v>8.3172577261816404E+24</v>
      </c>
      <c r="J63">
        <f t="shared" si="9"/>
        <v>1.9813103116654068E+21</v>
      </c>
    </row>
    <row r="64" spans="1:10" x14ac:dyDescent="0.25">
      <c r="A64">
        <f t="shared" si="6"/>
        <v>15625</v>
      </c>
      <c r="B64">
        <f t="shared" si="7"/>
        <v>4182.0655475049525</v>
      </c>
      <c r="C64">
        <f t="shared" si="1"/>
        <v>74.427816708784732</v>
      </c>
      <c r="E64">
        <f t="shared" si="2"/>
        <v>11.791664987213798</v>
      </c>
      <c r="F64">
        <f t="shared" si="3"/>
        <v>2.5222537637372495</v>
      </c>
      <c r="I64">
        <f t="shared" si="8"/>
        <v>8.8715553283691407E+24</v>
      </c>
      <c r="J64">
        <f t="shared" si="9"/>
        <v>2.1213334003485353E+21</v>
      </c>
    </row>
    <row r="65" spans="1:10" x14ac:dyDescent="0.25">
      <c r="A65">
        <f t="shared" si="6"/>
        <v>15875</v>
      </c>
      <c r="B65">
        <f t="shared" si="7"/>
        <v>4165.5840836899724</v>
      </c>
      <c r="C65">
        <f t="shared" si="1"/>
        <v>74.393518105438261</v>
      </c>
      <c r="E65">
        <f t="shared" si="2"/>
        <v>11.745194194827228</v>
      </c>
      <c r="F65">
        <f t="shared" si="3"/>
        <v>2.5210914324314686</v>
      </c>
      <c r="I65">
        <f t="shared" si="8"/>
        <v>9.4531075113378906E+24</v>
      </c>
      <c r="J65">
        <f t="shared" si="9"/>
        <v>2.2693354212560043E+21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C67" sqref="C67"/>
    </sheetView>
  </sheetViews>
  <sheetFormatPr baseColWidth="10" defaultColWidth="9.140625" defaultRowHeight="15" x14ac:dyDescent="0.25"/>
  <cols>
    <col min="9" max="10" width="12" bestFit="1" customWidth="1"/>
    <col min="17" max="17" width="10" bestFit="1" customWidth="1"/>
  </cols>
  <sheetData>
    <row r="1" spans="1:17" x14ac:dyDescent="0.25">
      <c r="A1" t="s">
        <v>1</v>
      </c>
      <c r="B1" t="s">
        <v>8</v>
      </c>
      <c r="D1" t="s">
        <v>13</v>
      </c>
      <c r="E1" t="s">
        <v>14</v>
      </c>
      <c r="G1" t="s">
        <v>15</v>
      </c>
      <c r="I1" t="s">
        <v>12</v>
      </c>
      <c r="J1" t="s">
        <v>11</v>
      </c>
      <c r="L1" t="s">
        <v>0</v>
      </c>
      <c r="M1" s="1">
        <v>250</v>
      </c>
      <c r="P1" t="s">
        <v>9</v>
      </c>
      <c r="Q1">
        <f>POWER(12200,2)</f>
        <v>148840000</v>
      </c>
    </row>
    <row r="2" spans="1:17" x14ac:dyDescent="0.25">
      <c r="A2">
        <f>M1/2</f>
        <v>125</v>
      </c>
      <c r="B2">
        <f>POWER(A2,2)</f>
        <v>15625</v>
      </c>
      <c r="D2">
        <f>I2/J2</f>
        <v>9.7842446978972195E-2</v>
      </c>
      <c r="E2">
        <f>20 *LOG10(D2)</f>
        <v>-20.189453888001239</v>
      </c>
      <c r="G2">
        <f>($E$8/E2) * $M$2</f>
        <v>1.3316140941687244</v>
      </c>
      <c r="I2">
        <f>$Q$1 * POWER(A2,4)</f>
        <v>3.6337890625E+16</v>
      </c>
      <c r="J2">
        <f>((B2+$Q$2) * (B2+$Q$1) * SQRT(B2+107.7*107.7) * SQRT(B2+737.9*737.9)) / 0.794346395802295</f>
        <v>3.7139188304243411E+17</v>
      </c>
      <c r="L2" t="s">
        <v>16</v>
      </c>
      <c r="M2">
        <v>9</v>
      </c>
      <c r="P2" t="s">
        <v>10</v>
      </c>
      <c r="Q2">
        <f>POWER(20.6,2)</f>
        <v>424.36000000000007</v>
      </c>
    </row>
    <row r="3" spans="1:17" x14ac:dyDescent="0.25">
      <c r="A3">
        <f>A2+$M$1</f>
        <v>375</v>
      </c>
      <c r="B3">
        <f t="shared" ref="B3:B66" si="0">POWER(A3,2)</f>
        <v>140625</v>
      </c>
      <c r="D3">
        <f t="shared" ref="D3:D66" si="1">I3/J3</f>
        <v>0.34453075952133821</v>
      </c>
      <c r="E3">
        <f t="shared" ref="E3:E66" si="2">20 *LOG10(D3)</f>
        <v>-9.2554399689420812</v>
      </c>
      <c r="G3">
        <f t="shared" ref="G3:G66" si="3">($E$8/E3) * $M$2</f>
        <v>2.9047307789847805</v>
      </c>
      <c r="I3">
        <f t="shared" ref="I3:I66" si="4">$Q$1 * POWER(A3,4)</f>
        <v>2.9433691406249999E+18</v>
      </c>
      <c r="J3">
        <f t="shared" ref="J3:J66" si="5">((B3+$Q$2) * (B3+$Q$1) * SQRT(B3+107.7*107.7) * SQRT(B3+737.9*737.9)) / 0.794346395802295</f>
        <v>8.5431244069884129E+18</v>
      </c>
    </row>
    <row r="4" spans="1:17" x14ac:dyDescent="0.25">
      <c r="A4">
        <f t="shared" ref="A4:A67" si="6">A3+$M$1</f>
        <v>625</v>
      </c>
      <c r="B4">
        <f t="shared" si="0"/>
        <v>390625</v>
      </c>
      <c r="D4">
        <f t="shared" si="1"/>
        <v>0.50407130541187994</v>
      </c>
      <c r="E4">
        <f t="shared" si="2"/>
        <v>-5.9501604871019058</v>
      </c>
      <c r="G4">
        <f t="shared" si="3"/>
        <v>4.5182918022311078</v>
      </c>
      <c r="I4">
        <f t="shared" si="4"/>
        <v>2.2711181640625E+19</v>
      </c>
      <c r="J4">
        <f t="shared" si="5"/>
        <v>4.505549392871619E+19</v>
      </c>
    </row>
    <row r="5" spans="1:17" x14ac:dyDescent="0.25">
      <c r="A5">
        <f t="shared" si="6"/>
        <v>875</v>
      </c>
      <c r="B5">
        <f t="shared" si="0"/>
        <v>765625</v>
      </c>
      <c r="D5">
        <f t="shared" si="1"/>
        <v>0.59927777487776357</v>
      </c>
      <c r="E5">
        <f t="shared" si="2"/>
        <v>-4.4474365694451992</v>
      </c>
      <c r="G5">
        <f t="shared" si="3"/>
        <v>6.0449566690921346</v>
      </c>
      <c r="I5">
        <f t="shared" si="4"/>
        <v>8.7247275390625006E+19</v>
      </c>
      <c r="J5">
        <f t="shared" si="5"/>
        <v>1.4558737041169446E+20</v>
      </c>
    </row>
    <row r="6" spans="1:17" x14ac:dyDescent="0.25">
      <c r="A6">
        <f t="shared" si="6"/>
        <v>1125</v>
      </c>
      <c r="B6">
        <f t="shared" si="0"/>
        <v>1265625</v>
      </c>
      <c r="D6">
        <f t="shared" si="1"/>
        <v>0.6553972851661527</v>
      </c>
      <c r="E6">
        <f t="shared" si="2"/>
        <v>-3.669907238316104</v>
      </c>
      <c r="G6">
        <f t="shared" si="3"/>
        <v>7.3256787174728926</v>
      </c>
      <c r="I6">
        <f t="shared" si="4"/>
        <v>2.3841290039062499E+20</v>
      </c>
      <c r="J6">
        <f t="shared" si="5"/>
        <v>3.6376851992937975E+20</v>
      </c>
    </row>
    <row r="7" spans="1:17" x14ac:dyDescent="0.25">
      <c r="A7">
        <f t="shared" si="6"/>
        <v>1375</v>
      </c>
      <c r="B7">
        <f t="shared" si="0"/>
        <v>1890625</v>
      </c>
      <c r="D7">
        <f t="shared" si="1"/>
        <v>0.68888201646871172</v>
      </c>
      <c r="E7">
        <f t="shared" si="2"/>
        <v>-3.2371030505034577</v>
      </c>
      <c r="G7">
        <f t="shared" si="3"/>
        <v>8.3051299051634206</v>
      </c>
      <c r="I7">
        <f t="shared" si="4"/>
        <v>5.3202305664062502E+20</v>
      </c>
      <c r="J7">
        <f t="shared" si="5"/>
        <v>7.7229923836281317E+20</v>
      </c>
    </row>
    <row r="8" spans="1:17" x14ac:dyDescent="0.25">
      <c r="A8">
        <f t="shared" si="6"/>
        <v>1625</v>
      </c>
      <c r="B8">
        <f t="shared" si="0"/>
        <v>2640625</v>
      </c>
      <c r="D8">
        <f t="shared" si="1"/>
        <v>0.70899198536313568</v>
      </c>
      <c r="E8">
        <f t="shared" si="2"/>
        <v>-2.9871734834257779</v>
      </c>
      <c r="G8">
        <f t="shared" si="3"/>
        <v>9</v>
      </c>
      <c r="I8">
        <f t="shared" si="4"/>
        <v>1.0378464941406251E+21</v>
      </c>
      <c r="J8">
        <f t="shared" si="5"/>
        <v>1.4638338875002299E+21</v>
      </c>
    </row>
    <row r="9" spans="1:17" x14ac:dyDescent="0.25">
      <c r="A9">
        <f t="shared" si="6"/>
        <v>1875</v>
      </c>
      <c r="B9">
        <f t="shared" si="0"/>
        <v>3515625</v>
      </c>
      <c r="D9">
        <f t="shared" si="1"/>
        <v>0.72083385223491014</v>
      </c>
      <c r="E9">
        <f t="shared" si="2"/>
        <v>-2.8432965190039021</v>
      </c>
      <c r="G9">
        <f t="shared" si="3"/>
        <v>9.4554195002674302</v>
      </c>
      <c r="I9">
        <f t="shared" si="4"/>
        <v>1.839605712890625E+21</v>
      </c>
      <c r="J9">
        <f t="shared" si="5"/>
        <v>2.5520523310427464E+21</v>
      </c>
    </row>
    <row r="10" spans="1:17" x14ac:dyDescent="0.25">
      <c r="A10">
        <f t="shared" si="6"/>
        <v>2125</v>
      </c>
      <c r="B10">
        <f t="shared" si="0"/>
        <v>4515625</v>
      </c>
      <c r="D10">
        <f t="shared" si="1"/>
        <v>0.72729476863663134</v>
      </c>
      <c r="E10">
        <f t="shared" si="2"/>
        <v>-2.7657907251398504</v>
      </c>
      <c r="G10">
        <f t="shared" si="3"/>
        <v>9.7203888589483221</v>
      </c>
      <c r="I10">
        <f t="shared" si="4"/>
        <v>3.0349769628906249E+21</v>
      </c>
      <c r="J10">
        <f t="shared" si="5"/>
        <v>4.1729668543882383E+21</v>
      </c>
    </row>
    <row r="11" spans="1:17" x14ac:dyDescent="0.25">
      <c r="A11">
        <f t="shared" si="6"/>
        <v>2375</v>
      </c>
      <c r="B11">
        <f t="shared" si="0"/>
        <v>5640625</v>
      </c>
      <c r="D11">
        <f t="shared" si="1"/>
        <v>0.73007305613869589</v>
      </c>
      <c r="E11">
        <f t="shared" si="2"/>
        <v>-2.7326735841553522</v>
      </c>
      <c r="G11">
        <f t="shared" si="3"/>
        <v>9.8381897884601557</v>
      </c>
      <c r="I11">
        <f t="shared" si="4"/>
        <v>4.7355902441406249E+21</v>
      </c>
      <c r="J11">
        <f t="shared" si="5"/>
        <v>6.486460778578547E+21</v>
      </c>
    </row>
    <row r="12" spans="1:17" x14ac:dyDescent="0.25">
      <c r="A12">
        <f t="shared" si="6"/>
        <v>2625</v>
      </c>
      <c r="B12">
        <f t="shared" si="0"/>
        <v>6890625</v>
      </c>
      <c r="D12">
        <f t="shared" si="1"/>
        <v>0.73021183606141149</v>
      </c>
      <c r="E12">
        <f t="shared" si="2"/>
        <v>-2.7310226363125656</v>
      </c>
      <c r="G12">
        <f t="shared" si="3"/>
        <v>9.844137135066596</v>
      </c>
      <c r="I12">
        <f t="shared" si="4"/>
        <v>7.067029306640625E+21</v>
      </c>
      <c r="J12">
        <f t="shared" si="5"/>
        <v>9.6780536244913475E+21</v>
      </c>
    </row>
    <row r="13" spans="1:17" x14ac:dyDescent="0.25">
      <c r="A13">
        <f t="shared" si="6"/>
        <v>2875</v>
      </c>
      <c r="B13">
        <f t="shared" si="0"/>
        <v>8265625</v>
      </c>
      <c r="D13">
        <f t="shared" si="1"/>
        <v>0.72837989423321681</v>
      </c>
      <c r="E13">
        <f t="shared" si="2"/>
        <v>-2.7528410143814868</v>
      </c>
      <c r="G13">
        <f t="shared" si="3"/>
        <v>9.7661147920932407</v>
      </c>
      <c r="I13">
        <f t="shared" si="4"/>
        <v>1.0168831650390625E+22</v>
      </c>
      <c r="J13">
        <f t="shared" si="5"/>
        <v>1.3960890094441172E+22</v>
      </c>
    </row>
    <row r="14" spans="1:17" x14ac:dyDescent="0.25">
      <c r="A14">
        <f t="shared" si="6"/>
        <v>3125</v>
      </c>
      <c r="B14">
        <f t="shared" si="0"/>
        <v>9765625</v>
      </c>
      <c r="D14">
        <f t="shared" si="1"/>
        <v>0.72502419207307212</v>
      </c>
      <c r="E14">
        <f t="shared" si="2"/>
        <v>-2.7929500393786704</v>
      </c>
      <c r="G14">
        <f t="shared" si="3"/>
        <v>9.6258654726286608</v>
      </c>
      <c r="I14">
        <f t="shared" si="4"/>
        <v>1.4194488525390625E+22</v>
      </c>
      <c r="J14">
        <f t="shared" si="5"/>
        <v>1.957795157814544E+22</v>
      </c>
    </row>
    <row r="15" spans="1:17" x14ac:dyDescent="0.25">
      <c r="A15">
        <f t="shared" si="6"/>
        <v>3375</v>
      </c>
      <c r="B15">
        <f t="shared" si="0"/>
        <v>11390625</v>
      </c>
      <c r="D15">
        <f t="shared" si="1"/>
        <v>0.72045561169267569</v>
      </c>
      <c r="E15">
        <f t="shared" si="2"/>
        <v>-2.8478554306786732</v>
      </c>
      <c r="G15">
        <f t="shared" si="3"/>
        <v>9.4402830499106951</v>
      </c>
      <c r="I15">
        <f t="shared" si="4"/>
        <v>1.9311444931640627E+22</v>
      </c>
      <c r="J15">
        <f t="shared" si="5"/>
        <v>2.6804489573298371E+22</v>
      </c>
    </row>
    <row r="16" spans="1:17" x14ac:dyDescent="0.25">
      <c r="A16">
        <f t="shared" si="6"/>
        <v>3625</v>
      </c>
      <c r="B16">
        <f t="shared" si="0"/>
        <v>13140625</v>
      </c>
      <c r="D16">
        <f t="shared" si="1"/>
        <v>0.71489883086403672</v>
      </c>
      <c r="E16">
        <f t="shared" si="2"/>
        <v>-2.9151082634534751</v>
      </c>
      <c r="G16">
        <f t="shared" si="3"/>
        <v>9.2224915581633855</v>
      </c>
      <c r="I16">
        <f t="shared" si="4"/>
        <v>2.5701099619140625E+22</v>
      </c>
      <c r="J16">
        <f t="shared" si="5"/>
        <v>3.5950680725100526E+22</v>
      </c>
    </row>
    <row r="17" spans="1:10" x14ac:dyDescent="0.25">
      <c r="A17">
        <f t="shared" si="6"/>
        <v>3875</v>
      </c>
      <c r="B17">
        <f t="shared" si="0"/>
        <v>15015625</v>
      </c>
      <c r="D17">
        <f t="shared" si="1"/>
        <v>0.70852226296601528</v>
      </c>
      <c r="E17">
        <f t="shared" si="2"/>
        <v>-2.9929299787217643</v>
      </c>
      <c r="G17">
        <f t="shared" si="3"/>
        <v>8.9826897194280484</v>
      </c>
      <c r="I17">
        <f t="shared" si="4"/>
        <v>3.3558805087890625E+22</v>
      </c>
      <c r="J17">
        <f t="shared" si="5"/>
        <v>4.7364503336009207E+22</v>
      </c>
    </row>
    <row r="18" spans="1:10" x14ac:dyDescent="0.25">
      <c r="A18">
        <f t="shared" si="6"/>
        <v>4125</v>
      </c>
      <c r="B18">
        <f t="shared" si="0"/>
        <v>17015625</v>
      </c>
      <c r="D18">
        <f t="shared" si="1"/>
        <v>0.70145654985355954</v>
      </c>
      <c r="E18">
        <f t="shared" si="2"/>
        <v>-3.0799845039243907</v>
      </c>
      <c r="G18">
        <f t="shared" si="3"/>
        <v>8.7287976016037696</v>
      </c>
      <c r="I18">
        <f t="shared" si="4"/>
        <v>4.3093867587890628E+22</v>
      </c>
      <c r="J18">
        <f t="shared" si="5"/>
        <v>6.1434835267968016E+22</v>
      </c>
    </row>
    <row r="19" spans="1:10" x14ac:dyDescent="0.25">
      <c r="A19">
        <f t="shared" si="6"/>
        <v>4375</v>
      </c>
      <c r="B19">
        <f t="shared" si="0"/>
        <v>19140625</v>
      </c>
      <c r="D19">
        <f t="shared" si="1"/>
        <v>0.69380627874421807</v>
      </c>
      <c r="E19">
        <f t="shared" si="2"/>
        <v>-3.1752354847587223</v>
      </c>
      <c r="G19">
        <f t="shared" si="3"/>
        <v>8.4669503978143172</v>
      </c>
      <c r="I19">
        <f t="shared" si="4"/>
        <v>5.4529547119140622E+22</v>
      </c>
      <c r="J19">
        <f t="shared" si="5"/>
        <v>7.8594773194959435E+22</v>
      </c>
    </row>
    <row r="20" spans="1:10" x14ac:dyDescent="0.25">
      <c r="A20">
        <f t="shared" si="6"/>
        <v>4625</v>
      </c>
      <c r="B20">
        <f t="shared" si="0"/>
        <v>21390625</v>
      </c>
      <c r="D20">
        <f t="shared" si="1"/>
        <v>0.68565757551409012</v>
      </c>
      <c r="E20">
        <f t="shared" si="2"/>
        <v>-3.2778544261839286</v>
      </c>
      <c r="G20">
        <f t="shared" si="3"/>
        <v>8.2018777698224241</v>
      </c>
      <c r="I20">
        <f t="shared" si="4"/>
        <v>6.8103057431640624E+22</v>
      </c>
      <c r="J20">
        <f t="shared" si="5"/>
        <v>9.9325173182223702E+22</v>
      </c>
    </row>
    <row r="21" spans="1:10" x14ac:dyDescent="0.25">
      <c r="A21">
        <f t="shared" si="6"/>
        <v>4875</v>
      </c>
      <c r="B21">
        <f t="shared" si="0"/>
        <v>23765625</v>
      </c>
      <c r="D21">
        <f t="shared" si="1"/>
        <v>0.67708312533617321</v>
      </c>
      <c r="E21">
        <f t="shared" si="2"/>
        <v>-3.3871601962035323</v>
      </c>
      <c r="G21">
        <f t="shared" si="3"/>
        <v>7.9371980637246855</v>
      </c>
      <c r="I21">
        <f t="shared" si="4"/>
        <v>8.4065566025390626E+22</v>
      </c>
      <c r="J21">
        <f t="shared" si="5"/>
        <v>1.2415841257844358E+23</v>
      </c>
    </row>
    <row r="22" spans="1:10" x14ac:dyDescent="0.25">
      <c r="A22">
        <f t="shared" si="6"/>
        <v>5125</v>
      </c>
      <c r="B22">
        <f t="shared" si="0"/>
        <v>26265625</v>
      </c>
      <c r="D22">
        <f t="shared" si="1"/>
        <v>0.66814555243923002</v>
      </c>
      <c r="E22">
        <f t="shared" si="2"/>
        <v>-3.5025783632017942</v>
      </c>
      <c r="G22">
        <f t="shared" si="3"/>
        <v>7.6756487829885849</v>
      </c>
      <c r="I22">
        <f t="shared" si="4"/>
        <v>1.0268219415039062E+23</v>
      </c>
      <c r="J22">
        <f t="shared" si="5"/>
        <v>1.536823732127288E+23</v>
      </c>
    </row>
    <row r="23" spans="1:10" x14ac:dyDescent="0.25">
      <c r="A23">
        <f t="shared" si="6"/>
        <v>5375</v>
      </c>
      <c r="B23">
        <f t="shared" si="0"/>
        <v>28890625</v>
      </c>
      <c r="D23">
        <f t="shared" si="1"/>
        <v>0.6588997328420293</v>
      </c>
      <c r="E23">
        <f t="shared" si="2"/>
        <v>-3.6236133708357645</v>
      </c>
      <c r="G23">
        <f t="shared" si="3"/>
        <v>7.4192687241992488</v>
      </c>
      <c r="I23">
        <f t="shared" si="4"/>
        <v>1.2423201680664062E+23</v>
      </c>
      <c r="J23">
        <f t="shared" si="5"/>
        <v>1.8854464589140325E+23</v>
      </c>
    </row>
    <row r="24" spans="1:10" x14ac:dyDescent="0.25">
      <c r="A24">
        <f t="shared" si="6"/>
        <v>5625</v>
      </c>
      <c r="B24">
        <f t="shared" si="0"/>
        <v>31640625</v>
      </c>
      <c r="D24">
        <f t="shared" si="1"/>
        <v>0.64939440153562455</v>
      </c>
      <c r="E24">
        <f t="shared" si="2"/>
        <v>-3.749829195403485</v>
      </c>
      <c r="G24">
        <f t="shared" si="3"/>
        <v>7.1695429177912722</v>
      </c>
      <c r="I24">
        <f t="shared" si="4"/>
        <v>1.4900806274414063E+23</v>
      </c>
      <c r="J24">
        <f t="shared" si="5"/>
        <v>2.2945695619146222E+23</v>
      </c>
    </row>
    <row r="25" spans="1:10" x14ac:dyDescent="0.25">
      <c r="A25">
        <f t="shared" si="6"/>
        <v>5875</v>
      </c>
      <c r="B25">
        <f t="shared" si="0"/>
        <v>34515625</v>
      </c>
      <c r="D25">
        <f t="shared" si="1"/>
        <v>0.63967328647243016</v>
      </c>
      <c r="E25">
        <f t="shared" si="2"/>
        <v>-3.8808357112970033</v>
      </c>
      <c r="G25">
        <f t="shared" si="3"/>
        <v>6.927518542609727</v>
      </c>
      <c r="I25">
        <f t="shared" si="4"/>
        <v>1.7731731446289062E+23</v>
      </c>
      <c r="J25">
        <f t="shared" si="5"/>
        <v>2.771998115486928E+23</v>
      </c>
    </row>
    <row r="26" spans="1:10" x14ac:dyDescent="0.25">
      <c r="A26">
        <f t="shared" si="6"/>
        <v>6125</v>
      </c>
      <c r="B26">
        <f t="shared" si="0"/>
        <v>37515625</v>
      </c>
      <c r="D26">
        <f t="shared" si="1"/>
        <v>0.62977592144671612</v>
      </c>
      <c r="E26">
        <f t="shared" si="2"/>
        <v>-4.0162789598176447</v>
      </c>
      <c r="G26">
        <f t="shared" si="3"/>
        <v>6.6938979139169827</v>
      </c>
      <c r="I26">
        <f t="shared" si="4"/>
        <v>2.0948070821289064E+23</v>
      </c>
      <c r="J26">
        <f t="shared" si="5"/>
        <v>3.3262736963914604E+23</v>
      </c>
    </row>
    <row r="27" spans="1:10" x14ac:dyDescent="0.25">
      <c r="A27">
        <f t="shared" si="6"/>
        <v>6375</v>
      </c>
      <c r="B27">
        <f t="shared" si="0"/>
        <v>40640625</v>
      </c>
      <c r="D27">
        <f t="shared" si="1"/>
        <v>0.61973823899708258</v>
      </c>
      <c r="E27">
        <f t="shared" si="2"/>
        <v>-4.1558341249949642</v>
      </c>
      <c r="G27">
        <f t="shared" si="3"/>
        <v>6.4691131893683504</v>
      </c>
      <c r="I27">
        <f t="shared" si="4"/>
        <v>2.4583313399414063E+23</v>
      </c>
      <c r="J27">
        <f t="shared" si="5"/>
        <v>3.9667252805308648E+23</v>
      </c>
    </row>
    <row r="28" spans="1:10" x14ac:dyDescent="0.25">
      <c r="A28">
        <f t="shared" si="6"/>
        <v>6625</v>
      </c>
      <c r="B28">
        <f t="shared" si="0"/>
        <v>43890625</v>
      </c>
      <c r="D28">
        <f t="shared" si="1"/>
        <v>0.60959301149625089</v>
      </c>
      <c r="E28">
        <f t="shared" si="2"/>
        <v>-4.2992004096818572</v>
      </c>
      <c r="G28">
        <f t="shared" si="3"/>
        <v>6.2533863948951085</v>
      </c>
      <c r="I28">
        <f t="shared" si="4"/>
        <v>2.8672343555664062E+23</v>
      </c>
      <c r="J28">
        <f t="shared" si="5"/>
        <v>4.7035223526082703E+23</v>
      </c>
    </row>
    <row r="29" spans="1:10" x14ac:dyDescent="0.25">
      <c r="A29">
        <f t="shared" si="6"/>
        <v>6875</v>
      </c>
      <c r="B29">
        <f t="shared" si="0"/>
        <v>47265625</v>
      </c>
      <c r="D29">
        <f t="shared" si="1"/>
        <v>0.5993701868922392</v>
      </c>
      <c r="E29">
        <f t="shared" si="2"/>
        <v>-4.4460972595124115</v>
      </c>
      <c r="G29">
        <f t="shared" si="3"/>
        <v>6.046777607780073</v>
      </c>
      <c r="I29">
        <f t="shared" si="4"/>
        <v>3.3251441040039061E+23</v>
      </c>
      <c r="J29">
        <f t="shared" si="5"/>
        <v>5.5477302287004373E+23</v>
      </c>
    </row>
    <row r="30" spans="1:10" x14ac:dyDescent="0.25">
      <c r="A30">
        <f t="shared" si="6"/>
        <v>7125</v>
      </c>
      <c r="B30">
        <f t="shared" si="0"/>
        <v>50765625</v>
      </c>
      <c r="D30">
        <f t="shared" si="1"/>
        <v>0.58909715105290261</v>
      </c>
      <c r="E30">
        <f t="shared" si="2"/>
        <v>-4.5962615512212457</v>
      </c>
      <c r="G30">
        <f t="shared" si="3"/>
        <v>5.8492235594575037</v>
      </c>
      <c r="I30">
        <f t="shared" si="4"/>
        <v>3.8358280977539061E+23</v>
      </c>
      <c r="J30">
        <f t="shared" si="5"/>
        <v>6.5113675917428389E+23</v>
      </c>
    </row>
    <row r="31" spans="1:10" x14ac:dyDescent="0.25">
      <c r="A31">
        <f t="shared" si="6"/>
        <v>7375</v>
      </c>
      <c r="B31">
        <f t="shared" si="0"/>
        <v>54390625</v>
      </c>
      <c r="D31">
        <f t="shared" si="1"/>
        <v>0.57879893882513012</v>
      </c>
      <c r="E31">
        <f t="shared" si="2"/>
        <v>-4.7494454758289315</v>
      </c>
      <c r="G31">
        <f t="shared" si="3"/>
        <v>5.6605684785000676</v>
      </c>
      <c r="I31">
        <f t="shared" si="4"/>
        <v>4.4031933868164066E+23</v>
      </c>
      <c r="J31">
        <f t="shared" si="5"/>
        <v>7.6074662399246783E+23</v>
      </c>
    </row>
    <row r="32" spans="1:10" x14ac:dyDescent="0.25">
      <c r="A32">
        <f t="shared" si="6"/>
        <v>7625</v>
      </c>
      <c r="B32">
        <f t="shared" si="0"/>
        <v>58140625</v>
      </c>
      <c r="D32">
        <f t="shared" si="1"/>
        <v>0.56849840916603211</v>
      </c>
      <c r="E32">
        <f t="shared" si="2"/>
        <v>-4.9054149252902945</v>
      </c>
      <c r="G32">
        <f t="shared" si="3"/>
        <v>5.4805886475018246</v>
      </c>
      <c r="I32">
        <f t="shared" si="4"/>
        <v>5.0312865586914062E+23</v>
      </c>
      <c r="J32">
        <f t="shared" si="5"/>
        <v>8.8501330479923995E+23</v>
      </c>
    </row>
    <row r="33" spans="1:10" x14ac:dyDescent="0.25">
      <c r="A33">
        <f t="shared" si="6"/>
        <v>7875</v>
      </c>
      <c r="B33">
        <f t="shared" si="0"/>
        <v>62015625</v>
      </c>
      <c r="D33">
        <f t="shared" si="1"/>
        <v>0.55821639502113451</v>
      </c>
      <c r="E33">
        <f t="shared" si="2"/>
        <v>-5.063948245423358</v>
      </c>
      <c r="G33">
        <f t="shared" si="3"/>
        <v>5.3090118713455343</v>
      </c>
      <c r="I33">
        <f t="shared" si="4"/>
        <v>5.7242937383789065E+23</v>
      </c>
      <c r="J33">
        <f t="shared" si="5"/>
        <v>1.0254614141460643E+24</v>
      </c>
    </row>
    <row r="34" spans="1:10" x14ac:dyDescent="0.25">
      <c r="A34">
        <f t="shared" si="6"/>
        <v>8125</v>
      </c>
      <c r="B34">
        <f t="shared" si="0"/>
        <v>66015625</v>
      </c>
      <c r="D34">
        <f t="shared" si="1"/>
        <v>0.54797183535273764</v>
      </c>
      <c r="E34">
        <f t="shared" si="2"/>
        <v>-5.2248352560509037</v>
      </c>
      <c r="G34">
        <f t="shared" si="3"/>
        <v>5.1455328318145304</v>
      </c>
      <c r="I34">
        <f t="shared" si="4"/>
        <v>6.4865405883789062E+23</v>
      </c>
      <c r="J34">
        <f t="shared" si="5"/>
        <v>1.1837361283729891E+24</v>
      </c>
    </row>
    <row r="35" spans="1:10" x14ac:dyDescent="0.25">
      <c r="A35">
        <f t="shared" si="6"/>
        <v>8375</v>
      </c>
      <c r="B35">
        <f t="shared" si="0"/>
        <v>70140625</v>
      </c>
      <c r="D35">
        <f t="shared" si="1"/>
        <v>0.53778189442262891</v>
      </c>
      <c r="E35">
        <f t="shared" si="2"/>
        <v>-5.3878764663788283</v>
      </c>
      <c r="G35">
        <f t="shared" si="3"/>
        <v>4.9898251228653381</v>
      </c>
      <c r="I35">
        <f t="shared" si="4"/>
        <v>7.3224923086914065E+23</v>
      </c>
      <c r="J35">
        <f t="shared" si="5"/>
        <v>1.3616100476110206E+24</v>
      </c>
    </row>
    <row r="36" spans="1:10" x14ac:dyDescent="0.25">
      <c r="A36">
        <f t="shared" si="6"/>
        <v>8625</v>
      </c>
      <c r="B36">
        <f t="shared" si="0"/>
        <v>74390625</v>
      </c>
      <c r="D36">
        <f t="shared" si="1"/>
        <v>0.52766207181316716</v>
      </c>
      <c r="E36">
        <f t="shared" si="2"/>
        <v>-5.5528824330858049</v>
      </c>
      <c r="G36">
        <f t="shared" si="3"/>
        <v>4.8415506135417887</v>
      </c>
      <c r="I36">
        <f t="shared" si="4"/>
        <v>8.2367536368164059E+23</v>
      </c>
      <c r="J36">
        <f t="shared" si="5"/>
        <v>1.5609902770750685E+24</v>
      </c>
    </row>
    <row r="37" spans="1:10" x14ac:dyDescent="0.25">
      <c r="A37">
        <f t="shared" si="6"/>
        <v>8875</v>
      </c>
      <c r="B37">
        <f t="shared" si="0"/>
        <v>78765625</v>
      </c>
      <c r="D37">
        <f t="shared" si="1"/>
        <v>0.51762630552892552</v>
      </c>
      <c r="E37">
        <f t="shared" si="2"/>
        <v>-5.7196732226850733</v>
      </c>
      <c r="G37">
        <f t="shared" si="3"/>
        <v>4.7003666650402049</v>
      </c>
      <c r="I37">
        <f t="shared" si="4"/>
        <v>9.2340688477539056E+23</v>
      </c>
      <c r="J37">
        <f t="shared" si="5"/>
        <v>1.7839257296474272E+24</v>
      </c>
    </row>
    <row r="38" spans="1:10" x14ac:dyDescent="0.25">
      <c r="A38">
        <f t="shared" si="6"/>
        <v>9125</v>
      </c>
      <c r="B38">
        <f t="shared" si="0"/>
        <v>83265625</v>
      </c>
      <c r="D38">
        <f t="shared" si="1"/>
        <v>0.50768706971900157</v>
      </c>
      <c r="E38">
        <f t="shared" si="2"/>
        <v>-5.8880779499972311</v>
      </c>
      <c r="G38">
        <f t="shared" si="3"/>
        <v>4.5659316298359549</v>
      </c>
      <c r="I38">
        <f t="shared" si="4"/>
        <v>1.0319321754003906E+24</v>
      </c>
      <c r="J38">
        <f t="shared" si="5"/>
        <v>2.0326146497517697E+24</v>
      </c>
    </row>
    <row r="39" spans="1:10" x14ac:dyDescent="0.25">
      <c r="A39">
        <f t="shared" si="6"/>
        <v>9375</v>
      </c>
      <c r="B39">
        <f t="shared" si="0"/>
        <v>87890625</v>
      </c>
      <c r="D39">
        <f t="shared" si="1"/>
        <v>0.49785546800080477</v>
      </c>
      <c r="E39">
        <f t="shared" si="2"/>
        <v>-6.0579343721189129</v>
      </c>
      <c r="G39">
        <f t="shared" si="3"/>
        <v>4.437908980091585</v>
      </c>
      <c r="I39">
        <f t="shared" si="4"/>
        <v>1.1497535705566406E+24</v>
      </c>
      <c r="J39">
        <f t="shared" si="5"/>
        <v>2.3094123585176373E+24</v>
      </c>
    </row>
    <row r="40" spans="1:10" x14ac:dyDescent="0.25">
      <c r="A40">
        <f t="shared" si="6"/>
        <v>9625</v>
      </c>
      <c r="B40">
        <f t="shared" si="0"/>
        <v>92640625</v>
      </c>
      <c r="D40">
        <f t="shared" si="1"/>
        <v>0.48814132298094698</v>
      </c>
      <c r="E40">
        <f t="shared" si="2"/>
        <v>-6.2290885228389561</v>
      </c>
      <c r="G40">
        <f t="shared" si="3"/>
        <v>4.3159703465859804</v>
      </c>
      <c r="I40">
        <f t="shared" si="4"/>
        <v>1.2773873589941405E+24</v>
      </c>
      <c r="J40">
        <f t="shared" si="5"/>
        <v>2.6168392202354054E+24</v>
      </c>
    </row>
    <row r="41" spans="1:10" x14ac:dyDescent="0.25">
      <c r="A41">
        <f t="shared" si="6"/>
        <v>9875</v>
      </c>
      <c r="B41">
        <f t="shared" si="0"/>
        <v>97515625</v>
      </c>
      <c r="D41">
        <f t="shared" si="1"/>
        <v>0.47855326230867928</v>
      </c>
      <c r="E41">
        <f t="shared" si="2"/>
        <v>-6.4013943765744425</v>
      </c>
      <c r="G41">
        <f t="shared" si="3"/>
        <v>4.199797695516871</v>
      </c>
      <c r="I41">
        <f t="shared" si="4"/>
        <v>1.4153637832128906E+24</v>
      </c>
      <c r="J41">
        <f t="shared" si="5"/>
        <v>2.9575888301017249E+24</v>
      </c>
    </row>
    <row r="42" spans="1:10" x14ac:dyDescent="0.25">
      <c r="A42">
        <f t="shared" si="6"/>
        <v>10125</v>
      </c>
      <c r="B42">
        <f t="shared" si="0"/>
        <v>102515625</v>
      </c>
      <c r="D42">
        <f t="shared" si="1"/>
        <v>0.46909880142673049</v>
      </c>
      <c r="E42">
        <f t="shared" si="2"/>
        <v>-6.5747135339548111</v>
      </c>
      <c r="G42">
        <f t="shared" si="3"/>
        <v>4.0890848265841395</v>
      </c>
      <c r="I42">
        <f t="shared" si="4"/>
        <v>1.5642270394628903E+24</v>
      </c>
      <c r="J42">
        <f t="shared" si="5"/>
        <v>3.3345364232554112E+24</v>
      </c>
    </row>
    <row r="43" spans="1:10" x14ac:dyDescent="0.25">
      <c r="A43">
        <f t="shared" si="6"/>
        <v>10375</v>
      </c>
      <c r="B43">
        <f t="shared" si="0"/>
        <v>107640625</v>
      </c>
      <c r="D43">
        <f t="shared" si="1"/>
        <v>0.45978442307766448</v>
      </c>
      <c r="E43">
        <f t="shared" si="2"/>
        <v>-6.7489149234491252</v>
      </c>
      <c r="G43">
        <f t="shared" si="3"/>
        <v>3.9835383399813669</v>
      </c>
      <c r="I43">
        <f t="shared" si="4"/>
        <v>1.7245352777441405E+24</v>
      </c>
      <c r="J43">
        <f t="shared" si="5"/>
        <v>3.7507475051038009E+24</v>
      </c>
    </row>
    <row r="44" spans="1:10" x14ac:dyDescent="0.25">
      <c r="A44">
        <f t="shared" si="6"/>
        <v>10625</v>
      </c>
      <c r="B44">
        <f t="shared" si="0"/>
        <v>112890625</v>
      </c>
      <c r="D44">
        <f t="shared" si="1"/>
        <v>0.45061565356223482</v>
      </c>
      <c r="E44">
        <f t="shared" si="2"/>
        <v>-6.9238745151101657</v>
      </c>
      <c r="G44">
        <f t="shared" si="3"/>
        <v>3.882878190839691</v>
      </c>
      <c r="I44">
        <f t="shared" si="4"/>
        <v>1.8968606018066406E+24</v>
      </c>
      <c r="J44">
        <f t="shared" si="5"/>
        <v>4.209486702939546E+24</v>
      </c>
    </row>
    <row r="45" spans="1:10" x14ac:dyDescent="0.25">
      <c r="A45">
        <f t="shared" si="6"/>
        <v>10875</v>
      </c>
      <c r="B45">
        <f t="shared" si="0"/>
        <v>118265625</v>
      </c>
      <c r="D45">
        <f t="shared" si="1"/>
        <v>0.44159713571593323</v>
      </c>
      <c r="E45">
        <f t="shared" si="2"/>
        <v>-7.099475043747395</v>
      </c>
      <c r="G45">
        <f t="shared" si="3"/>
        <v>3.7868379260674496</v>
      </c>
      <c r="I45">
        <f t="shared" si="4"/>
        <v>2.0817890691503904E+24</v>
      </c>
      <c r="J45">
        <f t="shared" si="5"/>
        <v>4.7142268388478536E+24</v>
      </c>
    </row>
    <row r="46" spans="1:10" x14ac:dyDescent="0.25">
      <c r="A46">
        <f t="shared" si="6"/>
        <v>11125</v>
      </c>
      <c r="B46">
        <f t="shared" si="0"/>
        <v>123765625</v>
      </c>
      <c r="D46">
        <f t="shared" si="1"/>
        <v>0.43273269856094992</v>
      </c>
      <c r="E46">
        <f t="shared" si="2"/>
        <v>-7.2756057397488405</v>
      </c>
      <c r="G46">
        <f t="shared" si="3"/>
        <v>3.6951646794099204</v>
      </c>
      <c r="I46">
        <f t="shared" si="4"/>
        <v>2.2799206910253904E+24</v>
      </c>
      <c r="J46">
        <f t="shared" si="5"/>
        <v>5.2686582239041637E+24</v>
      </c>
    </row>
    <row r="47" spans="1:10" x14ac:dyDescent="0.25">
      <c r="A47">
        <f t="shared" si="6"/>
        <v>11375</v>
      </c>
      <c r="B47">
        <f t="shared" si="0"/>
        <v>129390625</v>
      </c>
      <c r="D47">
        <f t="shared" si="1"/>
        <v>0.4240254235957715</v>
      </c>
      <c r="E47">
        <f t="shared" si="2"/>
        <v>-7.4521620664311623</v>
      </c>
      <c r="G47">
        <f t="shared" si="3"/>
        <v>3.607618985090995</v>
      </c>
      <c r="I47">
        <f t="shared" si="4"/>
        <v>2.4918694324316404E+24</v>
      </c>
      <c r="J47">
        <f t="shared" si="5"/>
        <v>5.8766981736622692E+24</v>
      </c>
    </row>
    <row r="48" spans="1:10" x14ac:dyDescent="0.25">
      <c r="A48">
        <f t="shared" si="6"/>
        <v>11625</v>
      </c>
      <c r="B48">
        <f t="shared" si="0"/>
        <v>135140625</v>
      </c>
      <c r="D48">
        <f t="shared" si="1"/>
        <v>0.41547770769830211</v>
      </c>
      <c r="E48">
        <f t="shared" si="2"/>
        <v>-7.6290454632695228</v>
      </c>
      <c r="G48">
        <f t="shared" si="3"/>
        <v>3.5239744579147239</v>
      </c>
      <c r="I48">
        <f t="shared" si="4"/>
        <v>2.7182632121191405E+24</v>
      </c>
      <c r="J48">
        <f t="shared" si="5"/>
        <v>6.542500744932864E+24</v>
      </c>
    </row>
    <row r="49" spans="1:10" x14ac:dyDescent="0.25">
      <c r="A49">
        <f t="shared" si="6"/>
        <v>11875</v>
      </c>
      <c r="B49">
        <f t="shared" si="0"/>
        <v>141015625</v>
      </c>
      <c r="D49">
        <f t="shared" si="1"/>
        <v>0.4070913226368913</v>
      </c>
      <c r="E49">
        <f t="shared" si="2"/>
        <v>-7.806163094690536</v>
      </c>
      <c r="G49">
        <f t="shared" si="3"/>
        <v>3.4440173776432994</v>
      </c>
      <c r="I49">
        <f t="shared" si="4"/>
        <v>2.9597439025878903E+24</v>
      </c>
      <c r="J49">
        <f t="shared" si="5"/>
        <v>7.2704666938525243E+24</v>
      </c>
    </row>
    <row r="50" spans="1:10" x14ac:dyDescent="0.25">
      <c r="A50">
        <f t="shared" si="6"/>
        <v>12125</v>
      </c>
      <c r="B50">
        <f t="shared" si="0"/>
        <v>147015625</v>
      </c>
      <c r="D50">
        <f t="shared" si="1"/>
        <v>0.39886747120427857</v>
      </c>
      <c r="E50">
        <f t="shared" si="2"/>
        <v>-7.9834276043382344</v>
      </c>
      <c r="G50">
        <f t="shared" si="3"/>
        <v>3.3675462073737346</v>
      </c>
      <c r="I50">
        <f t="shared" si="4"/>
        <v>3.2169673300878904E+24</v>
      </c>
      <c r="J50">
        <f t="shared" si="5"/>
        <v>8.065253655243127E+24</v>
      </c>
    </row>
    <row r="51" spans="1:10" x14ac:dyDescent="0.25">
      <c r="A51">
        <f t="shared" si="6"/>
        <v>12375</v>
      </c>
      <c r="B51">
        <f t="shared" si="0"/>
        <v>153140625</v>
      </c>
      <c r="D51">
        <f t="shared" si="1"/>
        <v>0.39080684001035826</v>
      </c>
      <c r="E51">
        <f t="shared" si="2"/>
        <v>-8.1607568748708879</v>
      </c>
      <c r="G51">
        <f t="shared" si="3"/>
        <v>3.2943710691365675</v>
      </c>
      <c r="I51">
        <f t="shared" si="4"/>
        <v>3.4906032746191404E+24</v>
      </c>
      <c r="J51">
        <f t="shared" si="5"/>
        <v>8.9317865432616855E+24</v>
      </c>
    </row>
    <row r="52" spans="1:10" x14ac:dyDescent="0.25">
      <c r="A52">
        <f t="shared" si="6"/>
        <v>12625</v>
      </c>
      <c r="B52">
        <f t="shared" si="0"/>
        <v>159390625</v>
      </c>
      <c r="D52">
        <f t="shared" si="1"/>
        <v>0.38290964898956054</v>
      </c>
      <c r="E52">
        <f t="shared" si="2"/>
        <v>-8.3380737934367861</v>
      </c>
      <c r="G52">
        <f t="shared" si="3"/>
        <v>3.2243131947325598</v>
      </c>
      <c r="I52">
        <f t="shared" si="4"/>
        <v>3.7813354699316407E+24</v>
      </c>
      <c r="J52">
        <f t="shared" si="5"/>
        <v>9.8752681733406331E+24</v>
      </c>
    </row>
    <row r="53" spans="1:10" x14ac:dyDescent="0.25">
      <c r="A53">
        <f t="shared" si="6"/>
        <v>12875</v>
      </c>
      <c r="B53">
        <f t="shared" si="0"/>
        <v>165765625</v>
      </c>
      <c r="D53">
        <f t="shared" si="1"/>
        <v>0.3751756976967584</v>
      </c>
      <c r="E53">
        <f t="shared" si="2"/>
        <v>-8.515306023024781</v>
      </c>
      <c r="G53">
        <f t="shared" si="3"/>
        <v>3.1572043656608537</v>
      </c>
      <c r="I53">
        <f t="shared" si="4"/>
        <v>4.0898616035253904E+24</v>
      </c>
      <c r="J53">
        <f t="shared" si="5"/>
        <v>1.0901190105418514E+25</v>
      </c>
    </row>
    <row r="54" spans="1:10" x14ac:dyDescent="0.25">
      <c r="A54">
        <f t="shared" si="6"/>
        <v>13125</v>
      </c>
      <c r="B54">
        <f t="shared" si="0"/>
        <v>172265625</v>
      </c>
      <c r="D54">
        <f t="shared" si="1"/>
        <v>0.36760440848146908</v>
      </c>
      <c r="E54">
        <f t="shared" si="2"/>
        <v>-8.6923857799026791</v>
      </c>
      <c r="G54">
        <f t="shared" si="3"/>
        <v>3.092886352673248</v>
      </c>
      <c r="I54">
        <f t="shared" si="4"/>
        <v>4.4168933166503903E+24</v>
      </c>
      <c r="J54">
        <f t="shared" si="5"/>
        <v>1.2015343708461118E+25</v>
      </c>
    </row>
    <row r="55" spans="1:10" x14ac:dyDescent="0.25">
      <c r="A55">
        <f t="shared" si="6"/>
        <v>13375</v>
      </c>
      <c r="B55">
        <f t="shared" si="0"/>
        <v>178890625</v>
      </c>
      <c r="D55">
        <f t="shared" si="1"/>
        <v>0.36019486664351574</v>
      </c>
      <c r="E55">
        <f t="shared" si="2"/>
        <v>-8.8692496173525228</v>
      </c>
      <c r="G55">
        <f t="shared" si="3"/>
        <v>3.0312103628510867</v>
      </c>
      <c r="I55">
        <f t="shared" si="4"/>
        <v>4.7631562043066404E+24</v>
      </c>
      <c r="J55">
        <f t="shared" si="5"/>
        <v>1.322383144627302E+25</v>
      </c>
    </row>
    <row r="56" spans="1:10" x14ac:dyDescent="0.25">
      <c r="A56">
        <f t="shared" si="6"/>
        <v>13625</v>
      </c>
      <c r="B56">
        <f t="shared" si="0"/>
        <v>185640625</v>
      </c>
      <c r="D56">
        <f t="shared" si="1"/>
        <v>0.35294585768419545</v>
      </c>
      <c r="E56">
        <f t="shared" si="2"/>
        <v>-9.0458382158931059</v>
      </c>
      <c r="G56">
        <f t="shared" si="3"/>
        <v>2.9720365000113658</v>
      </c>
      <c r="I56">
        <f t="shared" si="4"/>
        <v>5.1293898152441409E+24</v>
      </c>
      <c r="J56">
        <f t="shared" si="5"/>
        <v>1.4533078384599582E+25</v>
      </c>
    </row>
    <row r="57" spans="1:10" x14ac:dyDescent="0.25">
      <c r="A57">
        <f t="shared" si="6"/>
        <v>13875</v>
      </c>
      <c r="B57">
        <f t="shared" si="0"/>
        <v>192515625</v>
      </c>
      <c r="D57">
        <f t="shared" si="1"/>
        <v>0.34585590177544068</v>
      </c>
      <c r="E57">
        <f t="shared" si="2"/>
        <v>-9.2220961801519543</v>
      </c>
      <c r="G57">
        <f t="shared" si="3"/>
        <v>2.9152332425998422</v>
      </c>
      <c r="I57">
        <f t="shared" si="4"/>
        <v>5.5163476519628907E+24</v>
      </c>
      <c r="J57">
        <f t="shared" si="5"/>
        <v>1.5949843919519341E+25</v>
      </c>
    </row>
    <row r="58" spans="1:10" x14ac:dyDescent="0.25">
      <c r="A58">
        <f t="shared" si="6"/>
        <v>14125</v>
      </c>
      <c r="B58">
        <f t="shared" si="0"/>
        <v>199515625</v>
      </c>
      <c r="D58">
        <f t="shared" si="1"/>
        <v>0.33892328557560381</v>
      </c>
      <c r="E58">
        <f t="shared" si="2"/>
        <v>-9.397971842515517</v>
      </c>
      <c r="G58">
        <f t="shared" si="3"/>
        <v>2.8606769419343059</v>
      </c>
      <c r="I58">
        <f t="shared" si="4"/>
        <v>5.9247971707128905E+24</v>
      </c>
      <c r="J58">
        <f t="shared" si="5"/>
        <v>1.7481233727126851E+25</v>
      </c>
    </row>
    <row r="59" spans="1:10" x14ac:dyDescent="0.25">
      <c r="A59">
        <f t="shared" si="6"/>
        <v>14375</v>
      </c>
      <c r="B59">
        <f t="shared" si="0"/>
        <v>206640625</v>
      </c>
      <c r="D59">
        <f t="shared" si="1"/>
        <v>0.33214609152454155</v>
      </c>
      <c r="E59">
        <f t="shared" si="2"/>
        <v>-9.5734170736499795</v>
      </c>
      <c r="G59">
        <f t="shared" si="3"/>
        <v>2.8082513426506277</v>
      </c>
      <c r="I59">
        <f t="shared" si="4"/>
        <v>6.3555197814941401E+24</v>
      </c>
      <c r="J59">
        <f t="shared" si="5"/>
        <v>1.9134711934505917E+25</v>
      </c>
    </row>
    <row r="60" spans="1:10" x14ac:dyDescent="0.25">
      <c r="A60">
        <f t="shared" si="6"/>
        <v>14625</v>
      </c>
      <c r="B60">
        <f t="shared" si="0"/>
        <v>213890625</v>
      </c>
      <c r="D60">
        <f t="shared" si="1"/>
        <v>0.32552222475284653</v>
      </c>
      <c r="E60">
        <f t="shared" si="2"/>
        <v>-9.748387099948264</v>
      </c>
      <c r="G60">
        <f t="shared" si="3"/>
        <v>2.757847126421014</v>
      </c>
      <c r="I60">
        <f t="shared" si="4"/>
        <v>6.8093108480566406E+24</v>
      </c>
      <c r="J60">
        <f t="shared" si="5"/>
        <v>2.0918113511993307E+25</v>
      </c>
    </row>
    <row r="61" spans="1:10" x14ac:dyDescent="0.25">
      <c r="A61">
        <f t="shared" si="6"/>
        <v>14875</v>
      </c>
      <c r="B61">
        <f t="shared" si="0"/>
        <v>221265625</v>
      </c>
      <c r="D61">
        <f t="shared" si="1"/>
        <v>0.3190494377406024</v>
      </c>
      <c r="E61">
        <f t="shared" si="2"/>
        <v>-9.9228403279227813</v>
      </c>
      <c r="G61">
        <f t="shared" si="3"/>
        <v>2.7093614794122094</v>
      </c>
      <c r="I61">
        <f t="shared" si="4"/>
        <v>7.2869796879003907E+24</v>
      </c>
      <c r="J61">
        <f t="shared" si="5"/>
        <v>2.2839656886732843E+25</v>
      </c>
    </row>
    <row r="62" spans="1:10" x14ac:dyDescent="0.25">
      <c r="A62">
        <f t="shared" si="6"/>
        <v>15125</v>
      </c>
      <c r="B62">
        <f t="shared" si="0"/>
        <v>228765625</v>
      </c>
      <c r="D62">
        <f t="shared" si="1"/>
        <v>0.31272535286015435</v>
      </c>
      <c r="E62">
        <f t="shared" si="2"/>
        <v>-10.096738175529268</v>
      </c>
      <c r="G62">
        <f t="shared" si="3"/>
        <v>2.662697683494474</v>
      </c>
      <c r="I62">
        <f t="shared" si="4"/>
        <v>7.7893495722753905E+24</v>
      </c>
      <c r="J62">
        <f t="shared" si="5"/>
        <v>2.4907956777519923E+25</v>
      </c>
    </row>
    <row r="63" spans="1:10" x14ac:dyDescent="0.25">
      <c r="A63">
        <f t="shared" si="6"/>
        <v>15375</v>
      </c>
      <c r="B63">
        <f t="shared" si="0"/>
        <v>236390625</v>
      </c>
      <c r="D63">
        <f t="shared" si="1"/>
        <v>0.30654748293530992</v>
      </c>
      <c r="E63">
        <f t="shared" si="2"/>
        <v>-10.270044910375676</v>
      </c>
      <c r="G63">
        <f t="shared" si="3"/>
        <v>2.6177647308699621</v>
      </c>
      <c r="I63">
        <f t="shared" si="4"/>
        <v>8.3172577261816404E+24</v>
      </c>
      <c r="J63">
        <f t="shared" si="5"/>
        <v>2.7132037250936471E+25</v>
      </c>
    </row>
    <row r="64" spans="1:10" x14ac:dyDescent="0.25">
      <c r="A64">
        <f t="shared" si="6"/>
        <v>15625</v>
      </c>
      <c r="B64">
        <f t="shared" si="0"/>
        <v>244140625</v>
      </c>
      <c r="D64">
        <f t="shared" si="1"/>
        <v>0.30051324994633094</v>
      </c>
      <c r="E64">
        <f t="shared" si="2"/>
        <v>-10.442727494741181</v>
      </c>
      <c r="G64">
        <f t="shared" si="3"/>
        <v>2.5744769615381333</v>
      </c>
      <c r="I64">
        <f t="shared" si="4"/>
        <v>8.8715553283691407E+24</v>
      </c>
      <c r="J64">
        <f t="shared" si="5"/>
        <v>2.9521344998776338E+25</v>
      </c>
    </row>
    <row r="65" spans="1:10" x14ac:dyDescent="0.25">
      <c r="A65">
        <f t="shared" si="6"/>
        <v>15875</v>
      </c>
      <c r="B65">
        <f t="shared" si="0"/>
        <v>252015625</v>
      </c>
      <c r="D65">
        <f t="shared" si="1"/>
        <v>0.29462000200622751</v>
      </c>
      <c r="E65">
        <f t="shared" si="2"/>
        <v>-10.614755437305023</v>
      </c>
      <c r="G65">
        <f t="shared" si="3"/>
        <v>2.5327537228363801</v>
      </c>
      <c r="I65">
        <f t="shared" si="4"/>
        <v>9.4531075113378906E+24</v>
      </c>
      <c r="J65">
        <f t="shared" si="5"/>
        <v>3.2085762836761084E+25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E3" sqref="E3"/>
    </sheetView>
  </sheetViews>
  <sheetFormatPr baseColWidth="10" defaultColWidth="9.140625" defaultRowHeight="15" x14ac:dyDescent="0.25"/>
  <cols>
    <col min="2" max="2" width="12" bestFit="1" customWidth="1"/>
    <col min="7" max="7" width="39.85546875" bestFit="1" customWidth="1"/>
    <col min="9" max="9" width="22.140625" customWidth="1"/>
    <col min="11" max="11" width="40.5703125" customWidth="1"/>
    <col min="12" max="12" width="43.7109375" bestFit="1" customWidth="1"/>
    <col min="13" max="13" width="35" bestFit="1" customWidth="1"/>
    <col min="14" max="14" width="23" bestFit="1" customWidth="1"/>
    <col min="15" max="15" width="22.42578125" bestFit="1" customWidth="1"/>
    <col min="16" max="16" width="35" bestFit="1" customWidth="1"/>
  </cols>
  <sheetData>
    <row r="1" spans="1:18" x14ac:dyDescent="0.25">
      <c r="A1" t="s">
        <v>1</v>
      </c>
      <c r="B1" t="s">
        <v>24</v>
      </c>
      <c r="C1" t="s">
        <v>25</v>
      </c>
      <c r="G1" t="s">
        <v>23</v>
      </c>
      <c r="I1" t="s">
        <v>17</v>
      </c>
      <c r="K1" t="s">
        <v>4</v>
      </c>
      <c r="L1" t="s">
        <v>5</v>
      </c>
      <c r="M1" t="s">
        <v>19</v>
      </c>
      <c r="N1" t="s">
        <v>20</v>
      </c>
      <c r="O1" t="s">
        <v>21</v>
      </c>
      <c r="P1" t="s">
        <v>22</v>
      </c>
      <c r="Q1" t="s">
        <v>0</v>
      </c>
      <c r="R1" s="1">
        <v>250</v>
      </c>
    </row>
    <row r="2" spans="1:18" x14ac:dyDescent="0.25">
      <c r="A2">
        <f>R1/2</f>
        <v>125</v>
      </c>
      <c r="B2">
        <f t="shared" ref="B2:B33" si="0">IMABS(G2)</f>
        <v>0.15507209905161018</v>
      </c>
      <c r="C2">
        <f>20*LOG10(B2)</f>
        <v>-16.189326689497175</v>
      </c>
      <c r="G2" t="str">
        <f t="shared" ref="G2:G33" si="1">IMDIV(K2,L2)</f>
        <v>-0,116447414884968+0,102407790088843i</v>
      </c>
      <c r="I2" t="str">
        <f t="shared" ref="I2:I33" si="2">COMPLEX(0, 2 * PI() * A2,"i")</f>
        <v>785,398163397448i</v>
      </c>
      <c r="K2" s="3" t="str">
        <f>IMPRODUCT(IMPOWER(I2, 4), COMPLEX($R$2,0))</f>
        <v>2,81460905012916E+21-689662,785787513i</v>
      </c>
      <c r="L2" t="str">
        <f>IMPRODUCT(M2:P2)</f>
        <v>-1,36295212290323E+22-1,19862613559346E+22i</v>
      </c>
      <c r="M2" t="str">
        <f>IMPOWER(IMSUM(I2,129.4),2)</f>
        <v>-600105,915068084+203261,04468726i</v>
      </c>
      <c r="N2" t="str">
        <f>IMSUM(I2,676.7)</f>
        <v>676,7+785,398163397448i</v>
      </c>
      <c r="O2" t="str">
        <f>IMSUM(I2,4636)</f>
        <v>4636+785,398163397448i</v>
      </c>
      <c r="P2" t="str">
        <f>IMPOWER(IMSUM(I2,76655), 2)</f>
        <v>5875372174,72493+120409392,430463i</v>
      </c>
      <c r="Q2" t="s">
        <v>18</v>
      </c>
      <c r="R2" s="2">
        <v>7397050000</v>
      </c>
    </row>
    <row r="3" spans="1:18" x14ac:dyDescent="0.25">
      <c r="A3">
        <f>A2+$R$1</f>
        <v>375</v>
      </c>
      <c r="B3">
        <f t="shared" si="0"/>
        <v>0.54603850238163365</v>
      </c>
      <c r="C3">
        <f t="shared" ref="C3:C66" si="3">20*LOG10(B3)</f>
        <v>-5.2555346630356823</v>
      </c>
      <c r="G3" t="str">
        <f t="shared" si="1"/>
        <v>0,0774240560295375+0,540521564445964i</v>
      </c>
      <c r="I3" t="str">
        <f t="shared" si="2"/>
        <v>2356,19449019234i</v>
      </c>
      <c r="K3" s="3" t="str">
        <f t="shared" ref="K3:K66" si="4">IMPRODUCT(IMPOWER(I3, 4), COMPLEX($R$2,0))</f>
        <v>2,27983333060461E+23-55862685,6487882i</v>
      </c>
      <c r="L3" t="str">
        <f t="shared" ref="L3:L66" si="5">IMPRODUCT(M3:P3)</f>
        <v>5,92014691018923E+22-4,13303982476019E+23i</v>
      </c>
      <c r="M3" t="str">
        <f t="shared" ref="M3:M66" si="6">IMPOWER(IMSUM(I3,129.4),2)</f>
        <v>-5534908,11561274+609783,134061777i</v>
      </c>
      <c r="N3" t="str">
        <f t="shared" ref="N3:N66" si="7">IMSUM(I3,676.7)</f>
        <v>676,7+2356,19449019234i</v>
      </c>
      <c r="O3" t="str">
        <f t="shared" ref="O3:O66" si="8">IMSUM(I3,4636)</f>
        <v>4636+2356,19449019234i</v>
      </c>
      <c r="P3" t="str">
        <f t="shared" ref="P3:P66" si="9">IMPOWER(IMSUM(I3,76655), 2)</f>
        <v>5870437372,52439+361228177,291388i</v>
      </c>
    </row>
    <row r="4" spans="1:18" x14ac:dyDescent="0.25">
      <c r="A4">
        <f t="shared" ref="A4:A67" si="10">A3+$R$1</f>
        <v>625</v>
      </c>
      <c r="B4">
        <f t="shared" si="0"/>
        <v>0.79887646038645088</v>
      </c>
      <c r="C4">
        <f t="shared" si="3"/>
        <v>-1.9504075106090211</v>
      </c>
      <c r="G4" t="str">
        <f t="shared" si="1"/>
        <v>0,430179728987293+0,673163427206205i</v>
      </c>
      <c r="I4" t="str">
        <f t="shared" si="2"/>
        <v>3926,99081698724i</v>
      </c>
      <c r="K4" s="3" t="str">
        <f t="shared" si="4"/>
        <v>1,75913065633073E+24-431039241,117196i</v>
      </c>
      <c r="L4" t="str">
        <f t="shared" si="5"/>
        <v>1,18573814097453E+24-1,85549317404286E+24i</v>
      </c>
      <c r="M4" t="str">
        <f t="shared" si="6"/>
        <v>-15404512,5167021+1016305,2234363i</v>
      </c>
      <c r="N4" t="str">
        <f t="shared" si="7"/>
        <v>676,7+3926,99081698724i</v>
      </c>
      <c r="O4" t="str">
        <f t="shared" si="8"/>
        <v>4636+3926,99081698724i</v>
      </c>
      <c r="P4" t="str">
        <f t="shared" si="9"/>
        <v>5860567768,1233+602046962,152314i</v>
      </c>
    </row>
    <row r="5" spans="1:18" x14ac:dyDescent="0.25">
      <c r="A5">
        <f t="shared" si="10"/>
        <v>875</v>
      </c>
      <c r="B5">
        <f t="shared" si="0"/>
        <v>0.94975164479392737</v>
      </c>
      <c r="C5">
        <f t="shared" si="3"/>
        <v>-0.44779891309983977</v>
      </c>
      <c r="G5" t="str">
        <f t="shared" si="1"/>
        <v>0,709691371229069+0,631162692490434i</v>
      </c>
      <c r="I5" t="str">
        <f t="shared" si="2"/>
        <v>5497,78714378214i</v>
      </c>
      <c r="K5" s="3" t="str">
        <f t="shared" si="4"/>
        <v>6,75787632936015E+24-1655880348,67582i</v>
      </c>
      <c r="L5" t="str">
        <f t="shared" si="5"/>
        <v>5,31691424838275E+24-4,7285877337613E+24i</v>
      </c>
      <c r="M5" t="str">
        <f t="shared" si="6"/>
        <v>-30208919,1183362+1422827,31281082i</v>
      </c>
      <c r="N5" t="str">
        <f t="shared" si="7"/>
        <v>676,7+5497,78714378214i</v>
      </c>
      <c r="O5" t="str">
        <f t="shared" si="8"/>
        <v>4636+5497,78714378214i</v>
      </c>
      <c r="P5" t="str">
        <f t="shared" si="9"/>
        <v>5845763361,52166+842865747,01324i</v>
      </c>
    </row>
    <row r="6" spans="1:18" x14ac:dyDescent="0.25">
      <c r="A6">
        <f t="shared" si="10"/>
        <v>1125</v>
      </c>
      <c r="B6">
        <f t="shared" si="0"/>
        <v>1.0386819455482987</v>
      </c>
      <c r="C6">
        <f t="shared" si="3"/>
        <v>0.32965165490826925</v>
      </c>
      <c r="G6" t="str">
        <f t="shared" si="1"/>
        <v>0,896901176983301+0,523859201249695i</v>
      </c>
      <c r="I6" t="str">
        <f t="shared" si="2"/>
        <v>7068,58347057703i</v>
      </c>
      <c r="K6" s="3" t="str">
        <f t="shared" si="4"/>
        <v>1,84666499778975E+25-4524877537,55187i</v>
      </c>
      <c r="L6" t="str">
        <f t="shared" si="5"/>
        <v>1,53520913512479E+25-8,96680093544666E+24i</v>
      </c>
      <c r="M6" t="str">
        <f t="shared" si="6"/>
        <v>-49948127,9205148+1829349,40218534i</v>
      </c>
      <c r="N6" t="str">
        <f t="shared" si="7"/>
        <v>676,7+7068,58347057703i</v>
      </c>
      <c r="O6" t="str">
        <f t="shared" si="8"/>
        <v>4636+7068,58347057703i</v>
      </c>
      <c r="P6" t="str">
        <f t="shared" si="9"/>
        <v>5826024152,71948+1083684531,87416i</v>
      </c>
    </row>
    <row r="7" spans="1:18" x14ac:dyDescent="0.25">
      <c r="A7">
        <f t="shared" si="10"/>
        <v>1375</v>
      </c>
      <c r="B7">
        <f t="shared" si="0"/>
        <v>1.0917423421383281</v>
      </c>
      <c r="C7">
        <f t="shared" si="3"/>
        <v>0.76240308622099973</v>
      </c>
      <c r="G7" t="str">
        <f t="shared" si="1"/>
        <v>1,01540759338008+0,401059547852631i</v>
      </c>
      <c r="I7" t="str">
        <f t="shared" si="2"/>
        <v>8639,37979737193i</v>
      </c>
      <c r="K7" s="3" t="str">
        <f t="shared" si="4"/>
        <v>4,12086911029411E+25-10097352846,715i</v>
      </c>
      <c r="L7" t="str">
        <f t="shared" si="5"/>
        <v>3,51066119301362E+25-1,3866197179469E+25i</v>
      </c>
      <c r="M7" t="str">
        <f t="shared" si="6"/>
        <v>-74622138,9232382+2235871,49155985i</v>
      </c>
      <c r="N7" t="str">
        <f t="shared" si="7"/>
        <v>676,7+8639,37979737193i</v>
      </c>
      <c r="O7" t="str">
        <f t="shared" si="8"/>
        <v>4636+8639,37979737193i</v>
      </c>
      <c r="P7" t="str">
        <f t="shared" si="9"/>
        <v>5801350141,71676+1324503316,73509i</v>
      </c>
    </row>
    <row r="8" spans="1:18" x14ac:dyDescent="0.25">
      <c r="A8">
        <f t="shared" si="10"/>
        <v>1625</v>
      </c>
      <c r="B8">
        <f t="shared" si="0"/>
        <v>1.1236080436233038</v>
      </c>
      <c r="C8">
        <f t="shared" si="3"/>
        <v>1.0122967908811531</v>
      </c>
      <c r="G8" t="str">
        <f t="shared" si="1"/>
        <v>1,08786299619752+0,281156784017642i</v>
      </c>
      <c r="I8" t="str">
        <f t="shared" si="2"/>
        <v>10210,1761241668i</v>
      </c>
      <c r="K8" s="3" t="str">
        <f t="shared" si="4"/>
        <v>8,03880490807382E+25-19697458824,877i</v>
      </c>
      <c r="L8" t="str">
        <f t="shared" si="5"/>
        <v>6,92685368725462E+25-1,79023637431973E+25i</v>
      </c>
      <c r="M8" t="str">
        <f t="shared" si="6"/>
        <v>-104230952,126506+2642393,58093435i</v>
      </c>
      <c r="N8" t="str">
        <f t="shared" si="7"/>
        <v>676,7+10210,1761241668i</v>
      </c>
      <c r="O8" t="str">
        <f t="shared" si="8"/>
        <v>4636+10210,1761241668i</v>
      </c>
      <c r="P8" t="str">
        <f t="shared" si="9"/>
        <v>5771741328,51349+1565322101,59601i</v>
      </c>
    </row>
    <row r="9" spans="1:18" x14ac:dyDescent="0.25">
      <c r="A9">
        <f t="shared" si="10"/>
        <v>1875</v>
      </c>
      <c r="B9">
        <f t="shared" si="0"/>
        <v>1.1423717046620616</v>
      </c>
      <c r="C9">
        <f t="shared" si="3"/>
        <v>1.1561487510139083</v>
      </c>
      <c r="G9" t="str">
        <f t="shared" si="1"/>
        <v>1,12967049267689+0,169875512030597i</v>
      </c>
      <c r="I9" t="str">
        <f t="shared" si="2"/>
        <v>11780,9724509617i</v>
      </c>
      <c r="K9" s="3" t="str">
        <f t="shared" si="4"/>
        <v>1,42489583162788E+26-34914178530,4927i</v>
      </c>
      <c r="L9" t="str">
        <f t="shared" si="5"/>
        <v>1,23344567330774E+26-1,85480825314438E+25i</v>
      </c>
      <c r="M9" t="str">
        <f t="shared" si="6"/>
        <v>-138774567,530319+3048915,67030888i</v>
      </c>
      <c r="N9" t="str">
        <f t="shared" si="7"/>
        <v>676,7+11780,9724509617i</v>
      </c>
      <c r="O9" t="str">
        <f t="shared" si="8"/>
        <v>4636+11780,9724509617i</v>
      </c>
      <c r="P9" t="str">
        <f t="shared" si="9"/>
        <v>5737197713,10968+1806140886,45694i</v>
      </c>
    </row>
    <row r="10" spans="1:18" x14ac:dyDescent="0.25">
      <c r="A10">
        <f t="shared" si="10"/>
        <v>2125</v>
      </c>
      <c r="B10">
        <f t="shared" si="0"/>
        <v>1.1526085370241368</v>
      </c>
      <c r="C10">
        <f t="shared" si="3"/>
        <v>1.2336366389123674</v>
      </c>
      <c r="G10" t="str">
        <f t="shared" si="1"/>
        <v>1,15058134622426+0,0683301203108144i</v>
      </c>
      <c r="I10" t="str">
        <f t="shared" si="2"/>
        <v>13351,7687777566i</v>
      </c>
      <c r="K10" s="3" t="str">
        <f t="shared" si="4"/>
        <v>2,35078962475837E+26-57601325531,7587i</v>
      </c>
      <c r="L10" t="str">
        <f t="shared" si="5"/>
        <v>2,03595150951341E+26-1,20910018269078E+25i</v>
      </c>
      <c r="M10" t="str">
        <f t="shared" si="6"/>
        <v>-178252985,134676+3455437,75968341i</v>
      </c>
      <c r="N10" t="str">
        <f t="shared" si="7"/>
        <v>676,7+13351,7687777566i</v>
      </c>
      <c r="O10" t="str">
        <f t="shared" si="8"/>
        <v>4636+13351,7687777566i</v>
      </c>
      <c r="P10" t="str">
        <f t="shared" si="9"/>
        <v>5697719295,50532+2046959671,31786i</v>
      </c>
    </row>
    <row r="11" spans="1:18" x14ac:dyDescent="0.25">
      <c r="A11">
        <f t="shared" si="10"/>
        <v>2375</v>
      </c>
      <c r="B11">
        <f t="shared" si="0"/>
        <v>1.1570097847596579</v>
      </c>
      <c r="C11">
        <f t="shared" si="3"/>
        <v>1.2667406353730615</v>
      </c>
      <c r="G11" t="str">
        <f t="shared" si="1"/>
        <v>1,15676291289776-0,023899903219041i</v>
      </c>
      <c r="I11" t="str">
        <f t="shared" si="2"/>
        <v>14922,5651045515i</v>
      </c>
      <c r="K11" s="3" t="str">
        <f t="shared" si="4"/>
        <v>3,66802666021882E+26-89877543906,6143i</v>
      </c>
      <c r="L11" t="str">
        <f t="shared" si="5"/>
        <v>3,16958772476006E+26+6,54869195937999E+24i</v>
      </c>
      <c r="M11" t="str">
        <f t="shared" si="6"/>
        <v>-222666204,939578+3861959,84905794i</v>
      </c>
      <c r="N11" t="str">
        <f t="shared" si="7"/>
        <v>676,7+14922,5651045515i</v>
      </c>
      <c r="O11" t="str">
        <f t="shared" si="8"/>
        <v>4636+14922,5651045515i</v>
      </c>
      <c r="P11" t="str">
        <f t="shared" si="9"/>
        <v>5653306075,70042+2287778456,17879i</v>
      </c>
    </row>
    <row r="12" spans="1:18" x14ac:dyDescent="0.25">
      <c r="A12">
        <f t="shared" si="10"/>
        <v>2625</v>
      </c>
      <c r="B12">
        <f t="shared" si="0"/>
        <v>1.1572284073404691</v>
      </c>
      <c r="C12">
        <f t="shared" si="3"/>
        <v>1.268381721084503</v>
      </c>
      <c r="G12" t="str">
        <f t="shared" si="1"/>
        <v>1,15221080153284-0,107646902355845i</v>
      </c>
      <c r="I12" t="str">
        <f t="shared" si="2"/>
        <v>16493,3614313464i</v>
      </c>
      <c r="K12" s="3" t="str">
        <f t="shared" si="4"/>
        <v>5,47387982678169E+26-134126308242,741i</v>
      </c>
      <c r="L12" t="str">
        <f t="shared" si="5"/>
        <v>4,70965428714339E+26+4,4000602537613E+25i</v>
      </c>
      <c r="M12" t="str">
        <f t="shared" si="6"/>
        <v>-272014226,945025+4268481,93843251i</v>
      </c>
      <c r="N12" t="str">
        <f t="shared" si="7"/>
        <v>676,7+16493,3614313464i</v>
      </c>
      <c r="O12" t="str">
        <f t="shared" si="8"/>
        <v>4636+16493,3614313464i</v>
      </c>
      <c r="P12" t="str">
        <f t="shared" si="9"/>
        <v>5603958053,69497+2528597241,03972i</v>
      </c>
    </row>
    <row r="13" spans="1:18" x14ac:dyDescent="0.25">
      <c r="A13">
        <f t="shared" si="10"/>
        <v>2875</v>
      </c>
      <c r="B13">
        <f t="shared" si="0"/>
        <v>1.1543241723599496</v>
      </c>
      <c r="C13">
        <f t="shared" si="3"/>
        <v>1.2465558037173639</v>
      </c>
      <c r="G13" t="str">
        <f t="shared" si="1"/>
        <v>1,13960294954488-0,183764556656315i</v>
      </c>
      <c r="I13" t="str">
        <f t="shared" si="2"/>
        <v>18064,1577581413i</v>
      </c>
      <c r="K13" s="3" t="str">
        <f t="shared" si="4"/>
        <v>7,87643011197199E+26-192995923637,564i</v>
      </c>
      <c r="L13" t="str">
        <f t="shared" si="5"/>
        <v>6,73639287887875E+26+1,08626451988764E+26i</v>
      </c>
      <c r="M13" t="str">
        <f t="shared" si="6"/>
        <v>-326297051,151017+4675004,02780692i</v>
      </c>
      <c r="N13" t="str">
        <f t="shared" si="7"/>
        <v>676,7+18064,1577581413i</v>
      </c>
      <c r="O13" t="str">
        <f t="shared" si="8"/>
        <v>4636+18064,1577581413i</v>
      </c>
      <c r="P13" t="str">
        <f t="shared" si="9"/>
        <v>5549675229,48898+2769416025,90064i</v>
      </c>
    </row>
    <row r="14" spans="1:18" x14ac:dyDescent="0.25">
      <c r="A14">
        <f t="shared" si="10"/>
        <v>3125</v>
      </c>
      <c r="B14">
        <f t="shared" si="0"/>
        <v>1.1490053375935398</v>
      </c>
      <c r="C14">
        <f t="shared" si="3"/>
        <v>1.2064409233224791</v>
      </c>
      <c r="G14" t="str">
        <f t="shared" si="1"/>
        <v>1,12080321936551-0,253008713838778i</v>
      </c>
      <c r="I14" t="str">
        <f t="shared" si="2"/>
        <v>19634,9540849362i</v>
      </c>
      <c r="K14" s="3" t="str">
        <f t="shared" si="4"/>
        <v>1,0994566602067E+27-269399525698,247i</v>
      </c>
      <c r="L14" t="str">
        <f t="shared" si="5"/>
        <v>9,33390533345832E+26+2,10702409014143E+26i</v>
      </c>
      <c r="M14" t="str">
        <f t="shared" si="6"/>
        <v>-385514677,557553+5081526,11718145i</v>
      </c>
      <c r="N14" t="str">
        <f t="shared" si="7"/>
        <v>676,7+19634,9540849362i</v>
      </c>
      <c r="O14" t="str">
        <f t="shared" si="8"/>
        <v>4636+19634,9540849362i</v>
      </c>
      <c r="P14" t="str">
        <f t="shared" si="9"/>
        <v>5490457603,08245+3010234810,76157i</v>
      </c>
    </row>
    <row r="15" spans="1:18" x14ac:dyDescent="0.25">
      <c r="A15">
        <f t="shared" si="10"/>
        <v>3375</v>
      </c>
      <c r="B15">
        <f t="shared" si="0"/>
        <v>1.1417645276419315</v>
      </c>
      <c r="C15">
        <f t="shared" si="3"/>
        <v>1.1515309242509917</v>
      </c>
      <c r="G15" t="str">
        <f t="shared" si="1"/>
        <v>1,09715994680166-0,316016277611742i</v>
      </c>
      <c r="I15" t="str">
        <f t="shared" si="2"/>
        <v>21205,7504117311i</v>
      </c>
      <c r="K15" s="3" t="str">
        <f t="shared" si="4"/>
        <v>1,49579864820969E+27-366515080541,703i</v>
      </c>
      <c r="L15" t="str">
        <f t="shared" si="5"/>
        <v>1,25889639165241E+27+3,62601417184952E+26i</v>
      </c>
      <c r="M15" t="str">
        <f t="shared" si="6"/>
        <v>-449667106,164634+5488048,20655607i</v>
      </c>
      <c r="N15" t="str">
        <f t="shared" si="7"/>
        <v>676,7+21205,7504117311i</v>
      </c>
      <c r="O15" t="str">
        <f t="shared" si="8"/>
        <v>4636+21205,7504117311i</v>
      </c>
      <c r="P15" t="str">
        <f t="shared" si="9"/>
        <v>5426305174,47537+3251053595,6225i</v>
      </c>
    </row>
    <row r="16" spans="1:18" x14ac:dyDescent="0.25">
      <c r="A16">
        <f t="shared" si="10"/>
        <v>3625</v>
      </c>
      <c r="B16">
        <f t="shared" si="0"/>
        <v>1.1329577676406983</v>
      </c>
      <c r="C16">
        <f t="shared" si="3"/>
        <v>1.0842744263510016</v>
      </c>
      <c r="G16" t="str">
        <f t="shared" si="1"/>
        <v>1,06968586230372-0,373316834933735i</v>
      </c>
      <c r="I16" t="str">
        <f t="shared" si="2"/>
        <v>22776,546738526i</v>
      </c>
      <c r="K16" s="3" t="str">
        <f t="shared" si="4"/>
        <v>1,99071950358441E+27-487785384794,579i</v>
      </c>
      <c r="L16" t="str">
        <f t="shared" si="5"/>
        <v>1,65897134504566E+27+5,78975523191836E+26i</v>
      </c>
      <c r="M16" t="str">
        <f t="shared" si="6"/>
        <v>-518754336,972259+5894570,29593052i</v>
      </c>
      <c r="N16" t="str">
        <f t="shared" si="7"/>
        <v>676,7+22776,546738526i</v>
      </c>
      <c r="O16" t="str">
        <f t="shared" si="8"/>
        <v>4636+22776,546738526i</v>
      </c>
      <c r="P16" t="str">
        <f t="shared" si="9"/>
        <v>5357217943,66774+3491872380,48342i</v>
      </c>
    </row>
    <row r="17" spans="1:16" x14ac:dyDescent="0.25">
      <c r="A17">
        <f t="shared" si="10"/>
        <v>3875</v>
      </c>
      <c r="B17">
        <f t="shared" si="0"/>
        <v>1.12285192670621</v>
      </c>
      <c r="C17">
        <f t="shared" si="3"/>
        <v>1.0064497707427142</v>
      </c>
      <c r="G17" t="str">
        <f t="shared" si="1"/>
        <v>1,03916870488574-0,425352620885239i</v>
      </c>
      <c r="I17" t="str">
        <f t="shared" si="2"/>
        <v>24347,3430653209i</v>
      </c>
      <c r="K17" s="3" t="str">
        <f t="shared" si="4"/>
        <v>2,59935056458434E+27-636918065593,271i</v>
      </c>
      <c r="L17" t="str">
        <f t="shared" si="5"/>
        <v>2,14242652826792E+27+8,76938205094452E+26i</v>
      </c>
      <c r="M17" t="str">
        <f t="shared" si="6"/>
        <v>-592776369,98043+6301092,38530517i</v>
      </c>
      <c r="N17" t="str">
        <f t="shared" si="7"/>
        <v>676,7+24347,3430653209i</v>
      </c>
      <c r="O17" t="str">
        <f t="shared" si="8"/>
        <v>4636+24347,3430653209i</v>
      </c>
      <c r="P17" t="str">
        <f t="shared" si="9"/>
        <v>5283195910,65957+3732691165,34435i</v>
      </c>
    </row>
    <row r="18" spans="1:16" x14ac:dyDescent="0.25">
      <c r="A18">
        <f t="shared" si="10"/>
        <v>4125</v>
      </c>
      <c r="B18">
        <f t="shared" si="0"/>
        <v>1.1116540218605111</v>
      </c>
      <c r="C18">
        <f t="shared" si="3"/>
        <v>0.91939287124394209</v>
      </c>
      <c r="G18" t="str">
        <f t="shared" si="1"/>
        <v>1,00624062516165-0,472498114909405i</v>
      </c>
      <c r="I18" t="str">
        <f t="shared" si="2"/>
        <v>25918,1393921158i</v>
      </c>
      <c r="K18" s="3" t="str">
        <f t="shared" si="4"/>
        <v>3,33790397933824E+27-817885580583,912i</v>
      </c>
      <c r="L18" t="str">
        <f t="shared" si="5"/>
        <v>2,71791830976784E+27+1,276246700571E+27i</v>
      </c>
      <c r="M18" t="str">
        <f t="shared" si="6"/>
        <v>-671733205,189145+6707614,47467969i</v>
      </c>
      <c r="N18" t="str">
        <f t="shared" si="7"/>
        <v>676,7+25918,1393921158i</v>
      </c>
      <c r="O18" t="str">
        <f t="shared" si="8"/>
        <v>4636+25918,1393921158i</v>
      </c>
      <c r="P18" t="str">
        <f t="shared" si="9"/>
        <v>5204239075,45086+3973509950,20527i</v>
      </c>
    </row>
    <row r="19" spans="1:16" x14ac:dyDescent="0.25">
      <c r="A19">
        <f t="shared" si="10"/>
        <v>4375</v>
      </c>
      <c r="B19">
        <f t="shared" si="0"/>
        <v>1.0995297845538099</v>
      </c>
      <c r="C19">
        <f t="shared" si="3"/>
        <v>0.82413996438031034</v>
      </c>
      <c r="G19" t="str">
        <f t="shared" si="1"/>
        <v>0,971422594041886-0,515076587417717i</v>
      </c>
      <c r="I19" t="str">
        <f t="shared" si="2"/>
        <v>27488,9357189107i</v>
      </c>
      <c r="K19" s="3" t="str">
        <f t="shared" si="4"/>
        <v>4,22367270585009E+27-1034925217922,39i</v>
      </c>
      <c r="L19" t="str">
        <f t="shared" si="5"/>
        <v>3,39378605727391E+27+1,79948433516783E+27i</v>
      </c>
      <c r="M19" t="str">
        <f t="shared" si="6"/>
        <v>-755624842,598405+7114136,56405418i</v>
      </c>
      <c r="N19" t="str">
        <f t="shared" si="7"/>
        <v>676,7+27488,9357189107i</v>
      </c>
      <c r="O19" t="str">
        <f t="shared" si="8"/>
        <v>4636+27488,9357189107i</v>
      </c>
      <c r="P19" t="str">
        <f t="shared" si="9"/>
        <v>5120347438,0416+4214328735,0662i</v>
      </c>
    </row>
    <row r="20" spans="1:16" x14ac:dyDescent="0.25">
      <c r="A20">
        <f t="shared" si="10"/>
        <v>4625</v>
      </c>
      <c r="B20">
        <f t="shared" si="0"/>
        <v>1.0866156928877839</v>
      </c>
      <c r="C20">
        <f t="shared" si="3"/>
        <v>0.72151945634969639</v>
      </c>
      <c r="G20" t="str">
        <f t="shared" si="1"/>
        <v>0,935153355401488-0,553373170574195i</v>
      </c>
      <c r="I20" t="str">
        <f t="shared" si="2"/>
        <v>29059,7320457056i</v>
      </c>
      <c r="K20" s="3" t="str">
        <f t="shared" si="4"/>
        <v>5,27503051199914E+27-1292539096274,31i</v>
      </c>
      <c r="L20" t="str">
        <f t="shared" si="5"/>
        <v>4,17787908773972E+27+2,47224285054891E+27i</v>
      </c>
      <c r="M20" t="str">
        <f t="shared" si="6"/>
        <v>-844451282,208209+7520658,65342871i</v>
      </c>
      <c r="N20" t="str">
        <f t="shared" si="7"/>
        <v>676,7+29059,7320457056i</v>
      </c>
      <c r="O20" t="str">
        <f t="shared" si="8"/>
        <v>4636+29059,7320457056i</v>
      </c>
      <c r="P20" t="str">
        <f t="shared" si="9"/>
        <v>5031520998,43179+4455147519,92713i</v>
      </c>
    </row>
    <row r="21" spans="1:16" x14ac:dyDescent="0.25">
      <c r="A21">
        <f t="shared" si="10"/>
        <v>4875</v>
      </c>
      <c r="B21">
        <f t="shared" si="0"/>
        <v>1.0730269271972814</v>
      </c>
      <c r="C21">
        <f t="shared" si="3"/>
        <v>0.61221241110762981</v>
      </c>
      <c r="G21" t="str">
        <f t="shared" si="1"/>
        <v>0,897808650367297-0,587644802424128i</v>
      </c>
      <c r="I21" t="str">
        <f t="shared" si="2"/>
        <v>30630,5283725005i</v>
      </c>
      <c r="K21" s="3" t="str">
        <f t="shared" si="4"/>
        <v>6,51143197553989E+27-1595494164815,05i</v>
      </c>
      <c r="L21" t="str">
        <f t="shared" si="5"/>
        <v>5,07737280166058E+27+3,32330473274548E+27i</v>
      </c>
      <c r="M21" t="str">
        <f t="shared" si="6"/>
        <v>-938212524,018558+7927180,74280296i</v>
      </c>
      <c r="N21" t="str">
        <f t="shared" si="7"/>
        <v>676,7+30630,5283725005i</v>
      </c>
      <c r="O21" t="str">
        <f t="shared" si="8"/>
        <v>4636+30630,5283725005i</v>
      </c>
      <c r="P21" t="str">
        <f t="shared" si="9"/>
        <v>4937759756,62144+4695966304,78805i</v>
      </c>
    </row>
    <row r="22" spans="1:16" x14ac:dyDescent="0.25">
      <c r="A22">
        <f t="shared" si="10"/>
        <v>5125</v>
      </c>
      <c r="B22">
        <f t="shared" si="0"/>
        <v>1.0588627255040597</v>
      </c>
      <c r="C22">
        <f t="shared" si="3"/>
        <v>0.49679320742948552</v>
      </c>
      <c r="G22" t="str">
        <f t="shared" si="1"/>
        <v>0,859714223829522-0,618127595895126i</v>
      </c>
      <c r="I22" t="str">
        <f t="shared" si="2"/>
        <v>32201,3246992954i</v>
      </c>
      <c r="K22" s="3" t="str">
        <f t="shared" si="4"/>
        <v>7,95341248410206E+27-1948822203229,72i</v>
      </c>
      <c r="L22" t="str">
        <f t="shared" si="5"/>
        <v>6,09857400176191E+27+4,38482554040553E+27i</v>
      </c>
      <c r="M22" t="str">
        <f t="shared" si="6"/>
        <v>-1036908568,02945+8333702,8321777i</v>
      </c>
      <c r="N22" t="str">
        <f t="shared" si="7"/>
        <v>676,7+32201,3246992954i</v>
      </c>
      <c r="O22" t="str">
        <f t="shared" si="8"/>
        <v>4636+32201,3246992954i</v>
      </c>
      <c r="P22" t="str">
        <f t="shared" si="9"/>
        <v>4839063712,61055+4936785089,64898i</v>
      </c>
    </row>
    <row r="23" spans="1:16" x14ac:dyDescent="0.25">
      <c r="A23">
        <f t="shared" si="10"/>
        <v>5375</v>
      </c>
      <c r="B23">
        <f t="shared" si="0"/>
        <v>1.0442100481786623</v>
      </c>
      <c r="C23">
        <f t="shared" si="3"/>
        <v>0.37575736009401067</v>
      </c>
      <c r="G23" t="str">
        <f t="shared" si="1"/>
        <v>0,821154806511813-0,645042175721736i</v>
      </c>
      <c r="I23" t="str">
        <f t="shared" si="2"/>
        <v>33772,1210260903i</v>
      </c>
      <c r="K23" s="3" t="str">
        <f t="shared" si="4"/>
        <v>9,62258823519069E+27-2357819821713,14i</v>
      </c>
      <c r="L23" t="str">
        <f t="shared" si="5"/>
        <v>7,24671539605906E+27+5,69251623304343E+27i</v>
      </c>
      <c r="M23" t="str">
        <f t="shared" si="6"/>
        <v>-1140539414,24089+8740224,92155223i</v>
      </c>
      <c r="N23" t="str">
        <f t="shared" si="7"/>
        <v>676,7+33772,1210260903i</v>
      </c>
      <c r="O23" t="str">
        <f t="shared" si="8"/>
        <v>4636+33772,1210260903i</v>
      </c>
      <c r="P23" t="str">
        <f t="shared" si="9"/>
        <v>4735432866,39911+5177603874,5099i</v>
      </c>
    </row>
    <row r="24" spans="1:16" x14ac:dyDescent="0.25">
      <c r="A24">
        <f t="shared" si="10"/>
        <v>5625</v>
      </c>
      <c r="B24">
        <f t="shared" si="0"/>
        <v>1.0291461246003841</v>
      </c>
      <c r="C24">
        <f t="shared" si="3"/>
        <v>0.2495408597209911</v>
      </c>
      <c r="G24" t="str">
        <f t="shared" si="1"/>
        <v>0,782380466537768-0,668597450907595i</v>
      </c>
      <c r="I24" t="str">
        <f t="shared" si="2"/>
        <v>35342,9173528852i</v>
      </c>
      <c r="K24" s="3" t="str">
        <f t="shared" si="4"/>
        <v>1,1541656236186E+28-2828048460969,93i</v>
      </c>
      <c r="L24" t="str">
        <f t="shared" si="5"/>
        <v>8,52573928528873E+27+7,28582549928937E+27i</v>
      </c>
      <c r="M24" t="str">
        <f t="shared" si="6"/>
        <v>-1249105062,65287+9146747,01092694i</v>
      </c>
      <c r="N24" t="str">
        <f t="shared" si="7"/>
        <v>676,7+35342,9173528852i</v>
      </c>
      <c r="O24" t="str">
        <f t="shared" si="8"/>
        <v>4636+35342,9173528852i</v>
      </c>
      <c r="P24" t="str">
        <f t="shared" si="9"/>
        <v>4626867217,98713+5418422659,37083i</v>
      </c>
    </row>
    <row r="25" spans="1:16" x14ac:dyDescent="0.25">
      <c r="A25">
        <f t="shared" si="10"/>
        <v>5875</v>
      </c>
      <c r="B25">
        <f t="shared" si="0"/>
        <v>1.0137402500096893</v>
      </c>
      <c r="C25">
        <f t="shared" si="3"/>
        <v>0.11853380529959825</v>
      </c>
      <c r="G25" t="str">
        <f t="shared" si="1"/>
        <v>0,743611229291692-0,68899320327635i</v>
      </c>
      <c r="I25" t="str">
        <f t="shared" si="2"/>
        <v>36913,7136796801i</v>
      </c>
      <c r="K25" s="3" t="str">
        <f t="shared" si="4"/>
        <v>1,37343943043434E+28-3365334392214,42i</v>
      </c>
      <c r="L25" t="str">
        <f t="shared" si="5"/>
        <v>9,93807043471211E+27+9,20812208513912E+27i</v>
      </c>
      <c r="M25" t="str">
        <f t="shared" si="6"/>
        <v>-1362605513,2654+9553269,10030102i</v>
      </c>
      <c r="N25" t="str">
        <f t="shared" si="7"/>
        <v>676,7+36913,7136796801i</v>
      </c>
      <c r="O25" t="str">
        <f t="shared" si="8"/>
        <v>4636+36913,7136796801i</v>
      </c>
      <c r="P25" t="str">
        <f t="shared" si="9"/>
        <v>4513366767,3746+5659241444,23176i</v>
      </c>
    </row>
    <row r="26" spans="1:16" x14ac:dyDescent="0.25">
      <c r="A26">
        <f t="shared" si="10"/>
        <v>6125</v>
      </c>
      <c r="B26">
        <f t="shared" si="0"/>
        <v>0.99805507354455625</v>
      </c>
      <c r="C26">
        <f t="shared" si="3"/>
        <v>-1.6909866104767489E-2</v>
      </c>
      <c r="G26" t="str">
        <f t="shared" si="1"/>
        <v>0,705040551747093-0,70642179342103i</v>
      </c>
      <c r="I26" t="str">
        <f t="shared" si="2"/>
        <v>38484,510006475i</v>
      </c>
      <c r="K26" s="3" t="str">
        <f t="shared" si="4"/>
        <v>1,62256610667937E+28-3975768717170,66i</v>
      </c>
      <c r="L26" t="str">
        <f t="shared" si="5"/>
        <v>1,14843781302893E+28+1,15068771222033E+28i</v>
      </c>
      <c r="M26" t="str">
        <f t="shared" si="6"/>
        <v>-1481040766,07847+9959791,18967592i</v>
      </c>
      <c r="N26" t="str">
        <f t="shared" si="7"/>
        <v>676,7+38484,510006475i</v>
      </c>
      <c r="O26" t="str">
        <f t="shared" si="8"/>
        <v>4636+38484,510006475i</v>
      </c>
      <c r="P26" t="str">
        <f t="shared" si="9"/>
        <v>4394931514,56153+5900060229,09268i</v>
      </c>
    </row>
    <row r="27" spans="1:16" x14ac:dyDescent="0.25">
      <c r="A27">
        <f t="shared" si="10"/>
        <v>6375</v>
      </c>
      <c r="B27">
        <f t="shared" si="0"/>
        <v>0.98214753771023622</v>
      </c>
      <c r="C27">
        <f t="shared" si="3"/>
        <v>-0.15646535626621907</v>
      </c>
      <c r="G27" t="str">
        <f t="shared" si="1"/>
        <v>0,666838036575373-0,721069219150687i</v>
      </c>
      <c r="I27" t="str">
        <f t="shared" si="2"/>
        <v>40055,3063332699i</v>
      </c>
      <c r="K27" s="3" t="str">
        <f t="shared" si="4"/>
        <v>1,9041395960543E+28-4665707368072,5i</v>
      </c>
      <c r="L27" t="str">
        <f t="shared" si="5"/>
        <v>1,31633274192256E+28+1,42338464559572E+28i</v>
      </c>
      <c r="M27" t="str">
        <f t="shared" si="6"/>
        <v>-1604410821,09209+10366313,2790505i</v>
      </c>
      <c r="N27" t="str">
        <f t="shared" si="7"/>
        <v>676,7+40055,3063332699i</v>
      </c>
      <c r="O27" t="str">
        <f t="shared" si="8"/>
        <v>4636+40055,3063332699i</v>
      </c>
      <c r="P27" t="str">
        <f t="shared" si="9"/>
        <v>4271561459,54791+6140879013,95361i</v>
      </c>
    </row>
    <row r="28" spans="1:16" x14ac:dyDescent="0.25">
      <c r="A28">
        <f t="shared" si="10"/>
        <v>6625</v>
      </c>
      <c r="B28">
        <f t="shared" si="0"/>
        <v>0.96606957729568799</v>
      </c>
      <c r="C28">
        <f t="shared" si="3"/>
        <v>-0.29983188271650207</v>
      </c>
      <c r="G28" t="str">
        <f t="shared" si="1"/>
        <v>0,629151640307763-0,733115708244149i</v>
      </c>
      <c r="I28" t="str">
        <f t="shared" si="2"/>
        <v>41626,1026600648i</v>
      </c>
      <c r="K28" s="3" t="str">
        <f t="shared" si="4"/>
        <v>2,22086192324723E+28-5441771107663,47i</v>
      </c>
      <c r="L28" t="str">
        <f t="shared" si="5"/>
        <v>1,49713195348892E+28+1,74452529739901E+28i</v>
      </c>
      <c r="M28" t="str">
        <f t="shared" si="6"/>
        <v>-1732715678,30625+10772835,3684245i</v>
      </c>
      <c r="N28" t="str">
        <f t="shared" si="7"/>
        <v>676,7+41626,1026600648i</v>
      </c>
      <c r="O28" t="str">
        <f t="shared" si="8"/>
        <v>4636+41626,1026600648i</v>
      </c>
      <c r="P28" t="str">
        <f t="shared" si="9"/>
        <v>4143256602,33375+6381697798,81453i</v>
      </c>
    </row>
    <row r="29" spans="1:16" x14ac:dyDescent="0.25">
      <c r="A29">
        <f t="shared" si="10"/>
        <v>6875</v>
      </c>
      <c r="B29">
        <f t="shared" si="0"/>
        <v>0.9498686513622564</v>
      </c>
      <c r="C29">
        <f t="shared" si="3"/>
        <v>-0.4467289033270696</v>
      </c>
      <c r="G29" t="str">
        <f t="shared" si="1"/>
        <v>0,592109543245742-0,742735985150895i</v>
      </c>
      <c r="I29" t="str">
        <f t="shared" si="2"/>
        <v>43196,8989868597i</v>
      </c>
      <c r="K29" s="3" t="str">
        <f t="shared" si="4"/>
        <v>2,57554319393383E+28-6310845529196,9i</v>
      </c>
      <c r="L29" t="str">
        <f t="shared" si="5"/>
        <v>1,69022215061006E+28+2,12019689342552E+28i</v>
      </c>
      <c r="M29" t="str">
        <f t="shared" si="6"/>
        <v>-1865955337,72096+11179357,4577989i</v>
      </c>
      <c r="N29" t="str">
        <f t="shared" si="7"/>
        <v>676,7+43196,8989868597i</v>
      </c>
      <c r="O29" t="str">
        <f t="shared" si="8"/>
        <v>4636+43196,8989868597i</v>
      </c>
      <c r="P29" t="str">
        <f t="shared" si="9"/>
        <v>4010016942,91904+6622516583,67546i</v>
      </c>
    </row>
    <row r="30" spans="1:16" x14ac:dyDescent="0.25">
      <c r="A30">
        <f t="shared" si="10"/>
        <v>7125</v>
      </c>
      <c r="B30">
        <f t="shared" si="0"/>
        <v>0.93358815893442715</v>
      </c>
      <c r="C30">
        <f t="shared" si="3"/>
        <v>-0.59689330510741456</v>
      </c>
      <c r="G30" t="str">
        <f t="shared" si="1"/>
        <v>0,555821791065494-0,750099318143484i</v>
      </c>
      <c r="I30" t="str">
        <f t="shared" si="2"/>
        <v>44767,6953136545i</v>
      </c>
      <c r="K30" s="3" t="str">
        <f t="shared" si="4"/>
        <v>2,97110159477725E+28-7280081056435,75i</v>
      </c>
      <c r="L30" t="str">
        <f t="shared" si="5"/>
        <v>1,8947084950793E+28+2,55696982933183E+28i</v>
      </c>
      <c r="M30" t="str">
        <f t="shared" si="6"/>
        <v>-2004129799,3362+11585879,5471736i</v>
      </c>
      <c r="N30" t="str">
        <f t="shared" si="7"/>
        <v>676,7+44767,6953136545i</v>
      </c>
      <c r="O30" t="str">
        <f t="shared" si="8"/>
        <v>4636+44767,6953136545i</v>
      </c>
      <c r="P30" t="str">
        <f t="shared" si="9"/>
        <v>3871842481,3038+6863335368,53637i</v>
      </c>
    </row>
    <row r="31" spans="1:16" x14ac:dyDescent="0.25">
      <c r="A31">
        <f t="shared" si="10"/>
        <v>7375</v>
      </c>
      <c r="B31">
        <f t="shared" si="0"/>
        <v>0.91726777342923671</v>
      </c>
      <c r="C31">
        <f t="shared" si="3"/>
        <v>-0.75007728776170912</v>
      </c>
      <c r="G31" t="str">
        <f t="shared" si="1"/>
        <v>0,520381779314917-0,755369427451807i</v>
      </c>
      <c r="I31" t="str">
        <f t="shared" si="2"/>
        <v>46338,4916404495i</v>
      </c>
      <c r="K31" s="3" t="str">
        <f t="shared" si="4"/>
        <v>3,41056339342824E+28-8356892943652,98i</v>
      </c>
      <c r="L31" t="str">
        <f t="shared" si="5"/>
        <v>2,10938540540458E+28+3,06191590346096E+28i</v>
      </c>
      <c r="M31" t="str">
        <f t="shared" si="6"/>
        <v>-2147239063,15201+11992401,6365487i</v>
      </c>
      <c r="N31" t="str">
        <f t="shared" si="7"/>
        <v>676,7+46338,4916404495i</v>
      </c>
      <c r="O31" t="str">
        <f t="shared" si="8"/>
        <v>4636+46338,4916404495i</v>
      </c>
      <c r="P31" t="str">
        <f t="shared" si="9"/>
        <v>3728733217,48799+7104154153,39731i</v>
      </c>
    </row>
    <row r="32" spans="1:16" x14ac:dyDescent="0.25">
      <c r="A32">
        <f t="shared" si="10"/>
        <v>7625</v>
      </c>
      <c r="B32">
        <f t="shared" si="0"/>
        <v>0.90094372015884938</v>
      </c>
      <c r="C32">
        <f t="shared" si="3"/>
        <v>-0.90604675062642481</v>
      </c>
      <c r="G32" t="str">
        <f t="shared" si="1"/>
        <v>0,485867625965155-0,758704314560456i</v>
      </c>
      <c r="I32" t="str">
        <f t="shared" si="2"/>
        <v>47909,2879672443i</v>
      </c>
      <c r="K32" s="3" t="str">
        <f t="shared" si="4"/>
        <v>3,89706293852494E+28-9548961275630,96i</v>
      </c>
      <c r="L32" t="str">
        <f t="shared" si="5"/>
        <v>2,33270627304871E+28+3,64262654966689E+28i</v>
      </c>
      <c r="M32" t="str">
        <f t="shared" si="6"/>
        <v>-2295283129,16834+12398923,7259228i</v>
      </c>
      <c r="N32" t="str">
        <f t="shared" si="7"/>
        <v>676,7+47909,2879672443i</v>
      </c>
      <c r="O32" t="str">
        <f t="shared" si="8"/>
        <v>4636+47909,2879672443i</v>
      </c>
      <c r="P32" t="str">
        <f t="shared" si="9"/>
        <v>3580689151,47166+7344972938,25822i</v>
      </c>
    </row>
    <row r="33" spans="1:16" x14ac:dyDescent="0.25">
      <c r="A33">
        <f t="shared" si="10"/>
        <v>7875</v>
      </c>
      <c r="B33">
        <f t="shared" si="0"/>
        <v>0.88464901382098482</v>
      </c>
      <c r="C33">
        <f t="shared" si="3"/>
        <v>-1.0645800458285417</v>
      </c>
      <c r="G33" t="str">
        <f t="shared" si="1"/>
        <v>0,452343459747816-0,760256056916232i</v>
      </c>
      <c r="I33" t="str">
        <f t="shared" si="2"/>
        <v>49480,0842940392i</v>
      </c>
      <c r="K33" s="3" t="str">
        <f t="shared" si="4"/>
        <v>4,43384265969317E+28-10864230967662i</v>
      </c>
      <c r="L33" t="str">
        <f t="shared" si="5"/>
        <v>2,5627520971071E+28+4,30723107014007E+28i</v>
      </c>
      <c r="M33" t="str">
        <f t="shared" si="6"/>
        <v>-2448261997,38522+12805445,8152971i</v>
      </c>
      <c r="N33" t="str">
        <f t="shared" si="7"/>
        <v>676,7+49480,0842940392i</v>
      </c>
      <c r="O33" t="str">
        <f t="shared" si="8"/>
        <v>4636+49480,0842940392i</v>
      </c>
      <c r="P33" t="str">
        <f t="shared" si="9"/>
        <v>3427710283,25478+7585791723,11915i</v>
      </c>
    </row>
    <row r="34" spans="1:16" x14ac:dyDescent="0.25">
      <c r="A34">
        <f t="shared" si="10"/>
        <v>8125</v>
      </c>
      <c r="B34">
        <f t="shared" ref="B34:B65" si="11">IMABS(G34)</f>
        <v>0.86841366770786088</v>
      </c>
      <c r="C34">
        <f t="shared" si="3"/>
        <v>-1.2254669986086153</v>
      </c>
      <c r="G34" t="str">
        <f t="shared" ref="G34:G65" si="12">IMDIV(K34,L34)</f>
        <v>0,41986064046087-0,760170599835068i</v>
      </c>
      <c r="I34" t="str">
        <f t="shared" ref="I34:I65" si="13">COMPLEX(0, 2 * PI() * A34,"i")</f>
        <v>51050,8806208341i</v>
      </c>
      <c r="K34" s="3" t="str">
        <f t="shared" si="4"/>
        <v>5,02425306754618E+28-12310911765548,2i</v>
      </c>
      <c r="L34" t="str">
        <f t="shared" si="5"/>
        <v>2,79719903742234E+28+5,06441486823194E+28i</v>
      </c>
      <c r="M34" t="str">
        <f t="shared" si="6"/>
        <v>-2606175667,80265+13211967,9046721i</v>
      </c>
      <c r="N34" t="str">
        <f t="shared" si="7"/>
        <v>676,7+51050,8806208341i</v>
      </c>
      <c r="O34" t="str">
        <f t="shared" si="8"/>
        <v>4636+51050,8806208341i</v>
      </c>
      <c r="P34" t="str">
        <f t="shared" si="9"/>
        <v>3269796612,83735+7826610507,98008i</v>
      </c>
    </row>
    <row r="35" spans="1:16" x14ac:dyDescent="0.25">
      <c r="A35">
        <f t="shared" si="10"/>
        <v>8375</v>
      </c>
      <c r="B35">
        <f t="shared" si="11"/>
        <v>0.8522648827210535</v>
      </c>
      <c r="C35">
        <f t="shared" si="3"/>
        <v>-1.3885081228451512</v>
      </c>
      <c r="G35" t="str">
        <f t="shared" si="12"/>
        <v>0,388458919920259-0,758587567690057i</v>
      </c>
      <c r="I35" t="str">
        <f t="shared" si="13"/>
        <v>52621,676947629i</v>
      </c>
      <c r="K35" s="3" t="str">
        <f t="shared" si="4"/>
        <v>5,67175275368478E+28-13897478245601,2i</v>
      </c>
      <c r="L35" t="str">
        <f t="shared" si="5"/>
        <v>3,03328488613614E+28+5,92343768128008E+28i</v>
      </c>
      <c r="M35" t="str">
        <f t="shared" si="6"/>
        <v>-2769024140,42063+13618489,994046i</v>
      </c>
      <c r="N35" t="str">
        <f t="shared" si="7"/>
        <v>676,7+52621,676947629i</v>
      </c>
      <c r="O35" t="str">
        <f t="shared" si="8"/>
        <v>4636+52621,676947629i</v>
      </c>
      <c r="P35" t="str">
        <f t="shared" si="9"/>
        <v>3106948140,21937+8067429292,841i</v>
      </c>
    </row>
    <row r="36" spans="1:16" x14ac:dyDescent="0.25">
      <c r="A36">
        <f t="shared" si="10"/>
        <v>8625</v>
      </c>
      <c r="B36">
        <f t="shared" si="11"/>
        <v>0.83622722171267216</v>
      </c>
      <c r="C36">
        <f t="shared" si="3"/>
        <v>-1.553513979262078</v>
      </c>
      <c r="G36" t="str">
        <f t="shared" si="12"/>
        <v>0,358167547512783-0,755640108942063i</v>
      </c>
      <c r="I36" t="str">
        <f t="shared" si="13"/>
        <v>54192,4732744239i</v>
      </c>
      <c r="K36" s="3" t="str">
        <f t="shared" si="4"/>
        <v>6,37990839069729E+28-15632669814642,6i</v>
      </c>
      <c r="L36" t="str">
        <f t="shared" si="5"/>
        <v>3,26777445767834E+28+6,89415181343312E+28i</v>
      </c>
      <c r="M36" t="str">
        <f t="shared" si="6"/>
        <v>-2936807415,23915+14025012,0834211i</v>
      </c>
      <c r="N36" t="str">
        <f t="shared" si="7"/>
        <v>676,7+54192,4732744239i</v>
      </c>
      <c r="O36" t="str">
        <f t="shared" si="8"/>
        <v>4636+54192,4732744239i</v>
      </c>
      <c r="P36" t="str">
        <f t="shared" si="9"/>
        <v>2939164865,40085+8308248077,70193i</v>
      </c>
    </row>
    <row r="37" spans="1:16" x14ac:dyDescent="0.25">
      <c r="A37">
        <f t="shared" si="10"/>
        <v>8875</v>
      </c>
      <c r="B37">
        <f t="shared" si="11"/>
        <v>0.8203227728638337</v>
      </c>
      <c r="C37">
        <f t="shared" si="3"/>
        <v>-1.720304637886598</v>
      </c>
      <c r="G37" t="str">
        <f t="shared" si="12"/>
        <v>0,329006321494072-0,751454783800029i</v>
      </c>
      <c r="I37" t="str">
        <f t="shared" si="13"/>
        <v>55763,2696012188i</v>
      </c>
      <c r="K37" s="3" t="str">
        <f t="shared" si="4"/>
        <v>7,15239473215954E+28-17525490710003,6i</v>
      </c>
      <c r="L37" t="str">
        <f t="shared" si="5"/>
        <v>3,49692389719312E+28+7,98702036847568E+28i</v>
      </c>
      <c r="M37" t="str">
        <f t="shared" si="6"/>
        <v>-3109525492,25821+14431534,172796i</v>
      </c>
      <c r="N37" t="str">
        <f t="shared" si="7"/>
        <v>676,7+55763,2696012188i</v>
      </c>
      <c r="O37" t="str">
        <f t="shared" si="8"/>
        <v>4636+55763,2696012188i</v>
      </c>
      <c r="P37" t="str">
        <f t="shared" si="9"/>
        <v>2766446788,38179+8549066862,56286i</v>
      </c>
    </row>
    <row r="38" spans="1:16" x14ac:dyDescent="0.25">
      <c r="A38">
        <f t="shared" si="10"/>
        <v>9125</v>
      </c>
      <c r="B38">
        <f t="shared" si="11"/>
        <v>0.80457130454056702</v>
      </c>
      <c r="C38">
        <f t="shared" si="3"/>
        <v>-1.8887092166006838</v>
      </c>
      <c r="G38" t="str">
        <f t="shared" si="12"/>
        <v>0,300986585661791-0,746151498920807i</v>
      </c>
      <c r="I38" t="str">
        <f t="shared" si="13"/>
        <v>57334,0659280137i</v>
      </c>
      <c r="K38" s="3" t="str">
        <f t="shared" si="4"/>
        <v>7,99299461263489E+28-19585209999525,2i</v>
      </c>
      <c r="L38" t="str">
        <f t="shared" si="5"/>
        <v>3,71644390740232E+28+9,21313548265339E+28i</v>
      </c>
      <c r="M38" t="str">
        <f t="shared" si="6"/>
        <v>-3287178371,47782+14838056,2621699i</v>
      </c>
      <c r="N38" t="str">
        <f t="shared" si="7"/>
        <v>676,7+57334,0659280137i</v>
      </c>
      <c r="O38" t="str">
        <f t="shared" si="8"/>
        <v>4636+57334,0659280137i</v>
      </c>
      <c r="P38" t="str">
        <f t="shared" si="9"/>
        <v>2588793909,16218+8789885647,42378i</v>
      </c>
    </row>
    <row r="39" spans="1:16" x14ac:dyDescent="0.25">
      <c r="A39">
        <f t="shared" si="10"/>
        <v>9375</v>
      </c>
      <c r="B39">
        <f t="shared" si="11"/>
        <v>0.78899041318103225</v>
      </c>
      <c r="C39">
        <f t="shared" si="3"/>
        <v>-2.0585654751746212</v>
      </c>
      <c r="G39" t="str">
        <f t="shared" si="12"/>
        <v>0,274112170386621-0,739843490298801i</v>
      </c>
      <c r="I39" t="str">
        <f t="shared" si="13"/>
        <v>58904,8622548086i</v>
      </c>
      <c r="K39" s="3" t="str">
        <f t="shared" si="4"/>
        <v>8,90559894767433E+28-21821361581558,1i</v>
      </c>
      <c r="L39" t="str">
        <f t="shared" si="5"/>
        <v>3,92146189390597E+28+1,05842365574978E+29i</v>
      </c>
      <c r="M39" t="str">
        <f t="shared" si="6"/>
        <v>-3469766052,89797+15244578,3515451i</v>
      </c>
      <c r="N39" t="str">
        <f t="shared" si="7"/>
        <v>676,7+58904,8622548086i</v>
      </c>
      <c r="O39" t="str">
        <f t="shared" si="8"/>
        <v>4636+58904,8622548086i</v>
      </c>
      <c r="P39" t="str">
        <f t="shared" si="9"/>
        <v>2406206227,74203+9030704432,28471i</v>
      </c>
    </row>
    <row r="40" spans="1:16" x14ac:dyDescent="0.25">
      <c r="A40">
        <f t="shared" si="10"/>
        <v>9625</v>
      </c>
      <c r="B40">
        <f t="shared" si="11"/>
        <v>0.77359566515755596</v>
      </c>
      <c r="C40">
        <f t="shared" si="3"/>
        <v>-2.2297194497375976</v>
      </c>
      <c r="G40" t="str">
        <f t="shared" si="12"/>
        <v>0,248380276896412-0,732637353128697i</v>
      </c>
      <c r="I40" t="str">
        <f t="shared" si="13"/>
        <v>60475,6585816035i</v>
      </c>
      <c r="K40" s="3" t="str">
        <f t="shared" si="4"/>
        <v>9,89420673381614E+28-24243744184962,7i</v>
      </c>
      <c r="L40" t="str">
        <f t="shared" si="5"/>
        <v>4,1064830289199E+28+1,21127284926513E+29i</v>
      </c>
      <c r="M40" t="str">
        <f t="shared" si="6"/>
        <v>-3657288536,51867+15651100,4409184i</v>
      </c>
      <c r="N40" t="str">
        <f t="shared" si="7"/>
        <v>676,7+60475,6585816035i</v>
      </c>
      <c r="O40" t="str">
        <f t="shared" si="8"/>
        <v>4636+60475,6585816035i</v>
      </c>
      <c r="P40" t="str">
        <f t="shared" si="9"/>
        <v>2218683744,12133+9271523217,14563i</v>
      </c>
    </row>
    <row r="41" spans="1:16" x14ac:dyDescent="0.25">
      <c r="A41">
        <f t="shared" si="10"/>
        <v>9875</v>
      </c>
      <c r="B41">
        <f t="shared" si="11"/>
        <v>0.7584007331449214</v>
      </c>
      <c r="C41">
        <f t="shared" si="3"/>
        <v>-2.4020251167584554</v>
      </c>
      <c r="G41" t="str">
        <f t="shared" si="12"/>
        <v>0,223782303966766-0,724633115766924i</v>
      </c>
      <c r="I41" t="str">
        <f t="shared" si="13"/>
        <v>62046,4549083984i</v>
      </c>
      <c r="K41" s="3" t="str">
        <f t="shared" si="4"/>
        <v>1,09629250485864E+29-26862421369109,3i</v>
      </c>
      <c r="L41" t="str">
        <f t="shared" si="5"/>
        <v>4,26535023345065E+28+1,38116999186921E+29i</v>
      </c>
      <c r="M41" t="str">
        <f t="shared" si="6"/>
        <v>-3849745822,33992+16057622,5302943i</v>
      </c>
      <c r="N41" t="str">
        <f t="shared" si="7"/>
        <v>676,7+62046,4549083984i</v>
      </c>
      <c r="O41" t="str">
        <f t="shared" si="8"/>
        <v>4636+62046,4549083984i</v>
      </c>
      <c r="P41" t="str">
        <f t="shared" si="9"/>
        <v>2026226458,30009+9512342002,00656i</v>
      </c>
    </row>
    <row r="42" spans="1:16" x14ac:dyDescent="0.25">
      <c r="A42">
        <f t="shared" si="10"/>
        <v>10125</v>
      </c>
      <c r="B42">
        <f t="shared" si="11"/>
        <v>0.74341752725576848</v>
      </c>
      <c r="C42">
        <f t="shared" si="3"/>
        <v>-2.5753440786683806</v>
      </c>
      <c r="G42" t="str">
        <f t="shared" si="12"/>
        <v>0,200304616622328-0,715924353818798i</v>
      </c>
      <c r="I42" t="str">
        <f t="shared" si="13"/>
        <v>63617,2512351933i</v>
      </c>
      <c r="K42" s="3" t="str">
        <f t="shared" si="4"/>
        <v>1,21159690504985E+29-29687721523877,9i</v>
      </c>
      <c r="L42" t="str">
        <f t="shared" si="5"/>
        <v>4,3912030779073E+28+1,56949414299593E+29i</v>
      </c>
      <c r="M42" t="str">
        <f t="shared" si="6"/>
        <v>-4047137910,3617+16464144,6196679i</v>
      </c>
      <c r="N42" t="str">
        <f t="shared" si="7"/>
        <v>676,7+63617,2512351933i</v>
      </c>
      <c r="O42" t="str">
        <f t="shared" si="8"/>
        <v>4636+63617,2512351933i</v>
      </c>
      <c r="P42" t="str">
        <f t="shared" si="9"/>
        <v>1828834370,2783+9753160786,86748i</v>
      </c>
    </row>
    <row r="43" spans="1:16" x14ac:dyDescent="0.25">
      <c r="A43">
        <f t="shared" si="10"/>
        <v>10375</v>
      </c>
      <c r="B43">
        <f t="shared" si="11"/>
        <v>0.72865632103519196</v>
      </c>
      <c r="C43">
        <f t="shared" si="3"/>
        <v>-2.7495452655200574</v>
      </c>
      <c r="G43" t="str">
        <f t="shared" si="12"/>
        <v>0,177929256993244-0,706598339716683i</v>
      </c>
      <c r="I43" t="str">
        <f t="shared" si="13"/>
        <v>65188,0475619882i</v>
      </c>
      <c r="K43" s="3" t="str">
        <f t="shared" si="4"/>
        <v>1,33576619790535E+29-32730237869658,1i</v>
      </c>
      <c r="L43" t="str">
        <f t="shared" si="5"/>
        <v>4,47643560115079E+28+1,77769638173777E+29i</v>
      </c>
      <c r="M43" t="str">
        <f t="shared" si="6"/>
        <v>-4249464800,58404+16870666,7090432i</v>
      </c>
      <c r="N43" t="str">
        <f t="shared" si="7"/>
        <v>676,7+65188,0475619882i</v>
      </c>
      <c r="O43" t="str">
        <f t="shared" si="8"/>
        <v>4636+65188,0475619882i</v>
      </c>
      <c r="P43" t="str">
        <f t="shared" si="9"/>
        <v>1626507480,05596+9993979571,72841i</v>
      </c>
    </row>
    <row r="44" spans="1:16" x14ac:dyDescent="0.25">
      <c r="A44">
        <f t="shared" si="10"/>
        <v>10625</v>
      </c>
      <c r="B44">
        <f t="shared" si="11"/>
        <v>0.71412587230869584</v>
      </c>
      <c r="C44">
        <f t="shared" si="3"/>
        <v>-2.9245046487592625</v>
      </c>
      <c r="G44" t="str">
        <f t="shared" si="12"/>
        <v>0,156634598029139-0,696736222828199i</v>
      </c>
      <c r="I44" t="str">
        <f t="shared" si="13"/>
        <v>66758,8438887831i</v>
      </c>
      <c r="K44" s="3" t="str">
        <f t="shared" si="4"/>
        <v>1,46924351547399E+29-36000828457349,4i</v>
      </c>
      <c r="L44" t="str">
        <f t="shared" si="5"/>
        <v>4,51265304798005E+28+2,00730163012827E+29i</v>
      </c>
      <c r="M44" t="str">
        <f t="shared" si="6"/>
        <v>-4456726493,00691+17277188,798418i</v>
      </c>
      <c r="N44" t="str">
        <f t="shared" si="7"/>
        <v>676,7+66758,8438887831i</v>
      </c>
      <c r="O44" t="str">
        <f t="shared" si="8"/>
        <v>4636+66758,8438887831i</v>
      </c>
      <c r="P44" t="str">
        <f t="shared" si="9"/>
        <v>1419245787,63309+10234798356,5893i</v>
      </c>
    </row>
    <row r="45" spans="1:16" x14ac:dyDescent="0.25">
      <c r="A45">
        <f t="shared" si="10"/>
        <v>10875</v>
      </c>
      <c r="B45">
        <f t="shared" si="11"/>
        <v>0.699833538829843</v>
      </c>
      <c r="C45">
        <f t="shared" si="3"/>
        <v>-3.1001049644214733</v>
      </c>
      <c r="G45" t="str">
        <f t="shared" si="12"/>
        <v>0,136395941303161-0,686413235061159i</v>
      </c>
      <c r="I45" t="str">
        <f t="shared" si="13"/>
        <v>68329,640215578i</v>
      </c>
      <c r="K45" s="3" t="str">
        <f t="shared" si="4"/>
        <v>1,61248279790337E+29-39510616168360,9i</v>
      </c>
      <c r="L45" t="str">
        <f t="shared" si="5"/>
        <v>4,49062752505551E+28+2,25991047642456E+29i</v>
      </c>
      <c r="M45" t="str">
        <f t="shared" si="6"/>
        <v>-4668922987,63033+17683710,887791i</v>
      </c>
      <c r="N45" t="str">
        <f t="shared" si="7"/>
        <v>676,7+68329,640215578i</v>
      </c>
      <c r="O45" t="str">
        <f t="shared" si="8"/>
        <v>4636+68329,640215578i</v>
      </c>
      <c r="P45" t="str">
        <f t="shared" si="9"/>
        <v>1207049293,00967+10475617141,4503i</v>
      </c>
    </row>
    <row r="46" spans="1:16" x14ac:dyDescent="0.25">
      <c r="A46">
        <f t="shared" si="10"/>
        <v>11125</v>
      </c>
      <c r="B46">
        <f t="shared" si="11"/>
        <v>0.68578538865975469</v>
      </c>
      <c r="C46">
        <f t="shared" si="3"/>
        <v>-3.276235443973583</v>
      </c>
      <c r="G46" t="str">
        <f t="shared" si="12"/>
        <v>0,117186060612441-0,675698917046156i</v>
      </c>
      <c r="I46" t="str">
        <f t="shared" si="13"/>
        <v>69900,4365423729i</v>
      </c>
      <c r="K46" s="3" t="str">
        <f t="shared" si="4"/>
        <v>1,76594879343985E+29-43270988714611,6i</v>
      </c>
      <c r="L46" t="str">
        <f t="shared" si="5"/>
        <v>4,40025257525967E+28+2,53720099838979E+29i</v>
      </c>
      <c r="M46" t="str">
        <f t="shared" si="6"/>
        <v>-4886054284,4543+18090232,9771657i</v>
      </c>
      <c r="N46" t="str">
        <f t="shared" si="7"/>
        <v>676,7+69900,4365423729i</v>
      </c>
      <c r="O46" t="str">
        <f t="shared" si="8"/>
        <v>4636+69900,4365423729i</v>
      </c>
      <c r="P46" t="str">
        <f t="shared" si="9"/>
        <v>989917996,185698+10716435926,3112i</v>
      </c>
    </row>
    <row r="47" spans="1:16" x14ac:dyDescent="0.25">
      <c r="A47">
        <f t="shared" si="10"/>
        <v>11375</v>
      </c>
      <c r="B47">
        <f t="shared" si="11"/>
        <v>0.67198630521841607</v>
      </c>
      <c r="C47">
        <f t="shared" si="3"/>
        <v>-3.4527915516817318</v>
      </c>
      <c r="G47" t="str">
        <f t="shared" si="12"/>
        <v>0,0989756934835484-0,664657360224461i</v>
      </c>
      <c r="I47" t="str">
        <f t="shared" si="13"/>
        <v>71471,2328691678i</v>
      </c>
      <c r="K47" s="3" t="str">
        <f t="shared" si="4"/>
        <v>1,93011705842855E+29-47293598638530,2i</v>
      </c>
      <c r="L47" t="str">
        <f t="shared" si="5"/>
        <v>4,23049667049496E+28+2,84093058657571E+29i</v>
      </c>
      <c r="M47" t="str">
        <f t="shared" si="6"/>
        <v>-5108120383,47881+18496755,0665397i</v>
      </c>
      <c r="N47" t="str">
        <f t="shared" si="7"/>
        <v>676,7+71471,2328691678i</v>
      </c>
      <c r="O47" t="str">
        <f t="shared" si="8"/>
        <v>4636+71471,2328691678i</v>
      </c>
      <c r="P47" t="str">
        <f t="shared" si="9"/>
        <v>767851897,161188+10957254711,1721i</v>
      </c>
    </row>
    <row r="48" spans="1:16" x14ac:dyDescent="0.25">
      <c r="A48">
        <f t="shared" si="10"/>
        <v>11625</v>
      </c>
      <c r="B48">
        <f t="shared" si="11"/>
        <v>0.65844008696960143</v>
      </c>
      <c r="C48">
        <f t="shared" si="3"/>
        <v>-3.629674727856143</v>
      </c>
      <c r="G48" t="str">
        <f t="shared" si="12"/>
        <v>0,0817339830158177-0,653347460505439i</v>
      </c>
      <c r="I48" t="str">
        <f t="shared" si="13"/>
        <v>73042,0291959627i</v>
      </c>
      <c r="K48" s="3" t="str">
        <f t="shared" si="4"/>
        <v>2,10547395731332E+29-51590363313055i</v>
      </c>
      <c r="L48" t="str">
        <f t="shared" si="5"/>
        <v>3,96935562291854E+28+3,17293776760509E+29i</v>
      </c>
      <c r="M48" t="str">
        <f t="shared" si="6"/>
        <v>-5335121284,70387+18903277,1559158i</v>
      </c>
      <c r="N48" t="str">
        <f t="shared" si="7"/>
        <v>676,7+73042,0291959627i</v>
      </c>
      <c r="O48" t="str">
        <f t="shared" si="8"/>
        <v>4636+73042,0291959627i</v>
      </c>
      <c r="P48" t="str">
        <f t="shared" si="9"/>
        <v>540850995,936132+11198073496,033i</v>
      </c>
    </row>
    <row r="49" spans="1:16" x14ac:dyDescent="0.25">
      <c r="A49">
        <f t="shared" si="10"/>
        <v>11875</v>
      </c>
      <c r="B49">
        <f t="shared" si="11"/>
        <v>0.64514954173040151</v>
      </c>
      <c r="C49">
        <f t="shared" si="3"/>
        <v>-3.8067921376573954</v>
      </c>
      <c r="G49" t="str">
        <f t="shared" si="12"/>
        <v>0,0654288727414462-0,641823179549267i</v>
      </c>
      <c r="I49" t="str">
        <f t="shared" si="13"/>
        <v>74612,8255227576i</v>
      </c>
      <c r="K49" s="3" t="str">
        <f t="shared" si="4"/>
        <v>2,29251666263677E+29-56173464941634,2i</v>
      </c>
      <c r="L49" t="str">
        <f t="shared" si="5"/>
        <v>3,60380391461442E+28+3,53514402745431E+29i</v>
      </c>
      <c r="M49" t="str">
        <f t="shared" si="6"/>
        <v>-5567056988,12947+19309799,2452895i</v>
      </c>
      <c r="N49" t="str">
        <f t="shared" si="7"/>
        <v>676,7+74612,8255227576i</v>
      </c>
      <c r="O49" t="str">
        <f t="shared" si="8"/>
        <v>4636+74612,8255227576i</v>
      </c>
      <c r="P49" t="str">
        <f t="shared" si="9"/>
        <v>308915292,510532+11438892280,894i</v>
      </c>
    </row>
    <row r="50" spans="1:16" x14ac:dyDescent="0.25">
      <c r="A50">
        <f t="shared" si="10"/>
        <v>12125</v>
      </c>
      <c r="B50">
        <f t="shared" si="11"/>
        <v>0.63211657562916601</v>
      </c>
      <c r="C50">
        <f t="shared" si="3"/>
        <v>-3.9840564253733568</v>
      </c>
      <c r="G50" t="str">
        <f t="shared" si="12"/>
        <v>0,0500274573531632-0,6301338101514i</v>
      </c>
      <c r="I50" t="str">
        <f t="shared" si="13"/>
        <v>76183,6218495525i</v>
      </c>
      <c r="K50" s="3" t="str">
        <f t="shared" si="4"/>
        <v>2,49175315504028E+29-61055350558225,6i</v>
      </c>
      <c r="L50" t="str">
        <f t="shared" si="5"/>
        <v>3,1197449457027E+28+3,92955563473567E+29i</v>
      </c>
      <c r="M50" t="str">
        <f t="shared" si="6"/>
        <v>-5803927493,75561+19716321,334665i</v>
      </c>
      <c r="N50" t="str">
        <f t="shared" si="7"/>
        <v>676,7+76183,6218495525i</v>
      </c>
      <c r="O50" t="str">
        <f t="shared" si="8"/>
        <v>4636+76183,6218495525i</v>
      </c>
      <c r="P50" t="str">
        <f t="shared" si="9"/>
        <v>72044786,8843868+11679711065,7549i</v>
      </c>
    </row>
    <row r="51" spans="1:16" x14ac:dyDescent="0.25">
      <c r="A51">
        <f t="shared" si="10"/>
        <v>12375</v>
      </c>
      <c r="B51">
        <f t="shared" si="11"/>
        <v>0.619342276768581</v>
      </c>
      <c r="C51">
        <f t="shared" si="3"/>
        <v>-4.1613854742267851</v>
      </c>
      <c r="G51" t="str">
        <f t="shared" si="12"/>
        <v>0,0354962922543218-0,618324242634142i</v>
      </c>
      <c r="I51" t="str">
        <f t="shared" si="13"/>
        <v>77754,4181763474i</v>
      </c>
      <c r="K51" s="3" t="str">
        <f t="shared" si="4"/>
        <v>2,70370222326398E+29-66248732027297,2i</v>
      </c>
      <c r="L51" t="str">
        <f t="shared" si="5"/>
        <v>2,50196020088594E+28+4,35826546398012E+29i</v>
      </c>
      <c r="M51" t="str">
        <f t="shared" si="6"/>
        <v>-6045732801,5823+20122843,424038i</v>
      </c>
      <c r="N51" t="str">
        <f t="shared" si="7"/>
        <v>676,7+77754,4181763474i</v>
      </c>
      <c r="O51" t="str">
        <f t="shared" si="8"/>
        <v>4636+77754,4181763474i</v>
      </c>
      <c r="P51" t="str">
        <f t="shared" si="9"/>
        <v>-169760520,942303+11920529850,6158i</v>
      </c>
    </row>
    <row r="52" spans="1:16" x14ac:dyDescent="0.25">
      <c r="A52">
        <f t="shared" si="10"/>
        <v>12625</v>
      </c>
      <c r="B52">
        <f t="shared" si="11"/>
        <v>0.60682699368243553</v>
      </c>
      <c r="C52">
        <f t="shared" si="3"/>
        <v>-4.3387021718597181</v>
      </c>
      <c r="G52" t="str">
        <f t="shared" si="12"/>
        <v>0,021801664930614-0,606435229573543i</v>
      </c>
      <c r="I52" t="str">
        <f t="shared" si="13"/>
        <v>79325,2145031423i</v>
      </c>
      <c r="K52" s="3" t="str">
        <f t="shared" si="4"/>
        <v>2,92889346414671E+29-71766586043825,9i</v>
      </c>
      <c r="L52" t="str">
        <f t="shared" si="5"/>
        <v>1,73405733443276E+28+4,82345481891962E+29i</v>
      </c>
      <c r="M52" t="str">
        <f t="shared" si="6"/>
        <v>-6292472911,60954+20529365,5134125i</v>
      </c>
      <c r="N52" t="str">
        <f t="shared" si="7"/>
        <v>676,7+79325,2145031423i</v>
      </c>
      <c r="O52" t="str">
        <f t="shared" si="8"/>
        <v>4636+79325,2145031423i</v>
      </c>
      <c r="P52" t="str">
        <f t="shared" si="9"/>
        <v>-416500630,969539+12161348635,4767i</v>
      </c>
    </row>
    <row r="53" spans="1:16" x14ac:dyDescent="0.25">
      <c r="A53">
        <f t="shared" si="10"/>
        <v>12875</v>
      </c>
      <c r="B53">
        <f t="shared" si="11"/>
        <v>0.59457040870310129</v>
      </c>
      <c r="C53">
        <f t="shared" si="3"/>
        <v>-4.5159341816916037</v>
      </c>
      <c r="G53" t="str">
        <f t="shared" si="12"/>
        <v>0,0089098311354722-0,594503646594796i</v>
      </c>
      <c r="I53" t="str">
        <f t="shared" si="13"/>
        <v>80896,0108299372i</v>
      </c>
      <c r="K53" s="3" t="str">
        <f t="shared" si="4"/>
        <v>3,16786728262612E+29-77622154133298,8i</v>
      </c>
      <c r="L53" t="str">
        <f t="shared" si="5"/>
        <v>7,9841717359854E+27+5,32739525576966E+29i</v>
      </c>
      <c r="M53" t="str">
        <f t="shared" si="6"/>
        <v>-6544147823,83731+20935887,6027882i</v>
      </c>
      <c r="N53" t="str">
        <f t="shared" si="7"/>
        <v>676,7+80896,0108299372i</v>
      </c>
      <c r="O53" t="str">
        <f t="shared" si="8"/>
        <v>4636+80896,0108299372i</v>
      </c>
      <c r="P53" t="str">
        <f t="shared" si="9"/>
        <v>-668175543,197315+12402167420,3377i</v>
      </c>
    </row>
    <row r="54" spans="1:16" x14ac:dyDescent="0.25">
      <c r="A54">
        <f t="shared" si="10"/>
        <v>13125</v>
      </c>
      <c r="B54">
        <f t="shared" si="11"/>
        <v>0.58257160638193906</v>
      </c>
      <c r="C54">
        <f t="shared" si="3"/>
        <v>-4.6930137203648208</v>
      </c>
      <c r="G54" t="str">
        <f t="shared" si="12"/>
        <v>-0,00321278116863527-0,58256274734967i</v>
      </c>
      <c r="I54" t="str">
        <f t="shared" si="13"/>
        <v>82466,8071567321i</v>
      </c>
      <c r="K54" s="3" t="str">
        <f t="shared" si="4"/>
        <v>3,42117489173858E+29-83828942651713,9i</v>
      </c>
      <c r="L54" t="str">
        <f t="shared" si="5"/>
        <v>-3,23860359516948E+27+5,87245040651171E+29i</v>
      </c>
      <c r="M54" t="str">
        <f t="shared" si="6"/>
        <v>-6800757538,26564+21342409,6921612i</v>
      </c>
      <c r="N54" t="str">
        <f t="shared" si="7"/>
        <v>676,7+82466,8071567321i</v>
      </c>
      <c r="O54" t="str">
        <f t="shared" si="8"/>
        <v>4636+82466,8071567321i</v>
      </c>
      <c r="P54" t="str">
        <f t="shared" si="9"/>
        <v>-924785257,625641+12642986205,1986i</v>
      </c>
    </row>
    <row r="55" spans="1:16" x14ac:dyDescent="0.25">
      <c r="A55">
        <f t="shared" si="10"/>
        <v>13375</v>
      </c>
      <c r="B55">
        <f t="shared" si="11"/>
        <v>0.5708291371261498</v>
      </c>
      <c r="C55">
        <f t="shared" si="3"/>
        <v>-4.8698773414861041</v>
      </c>
      <c r="G55" t="str">
        <f t="shared" si="12"/>
        <v>-0,0145993972553596-0,570642411140256i</v>
      </c>
      <c r="I55" t="str">
        <f t="shared" si="13"/>
        <v>84037,603483527i</v>
      </c>
      <c r="K55" s="3" t="str">
        <f t="shared" si="4"/>
        <v>3,68937831261921E+29-90400722785576,3i</v>
      </c>
      <c r="L55" t="str">
        <f t="shared" si="5"/>
        <v>-1,65301140767409E+28+6,4610778021758E+29i</v>
      </c>
      <c r="M55" t="str">
        <f t="shared" si="6"/>
        <v>-7062302054,89451+21748931,7815365i</v>
      </c>
      <c r="N55" t="str">
        <f t="shared" si="7"/>
        <v>676,7+84037,603483527i</v>
      </c>
      <c r="O55" t="str">
        <f t="shared" si="8"/>
        <v>4636+84037,603483527i</v>
      </c>
      <c r="P55" t="str">
        <f t="shared" si="9"/>
        <v>-1186329774,25451+12883804990,0595i</v>
      </c>
    </row>
    <row r="56" spans="1:16" x14ac:dyDescent="0.25">
      <c r="A56">
        <f t="shared" si="10"/>
        <v>13625</v>
      </c>
      <c r="B56">
        <f t="shared" si="11"/>
        <v>0.55934107623278029</v>
      </c>
      <c r="C56">
        <f t="shared" si="3"/>
        <v>-5.0464657258544392</v>
      </c>
      <c r="G56" t="str">
        <f t="shared" si="12"/>
        <v>-0,0252827477201324-0,558769381971637i</v>
      </c>
      <c r="I56" t="str">
        <f t="shared" si="13"/>
        <v>85608,3998103219i</v>
      </c>
      <c r="K56" s="3" t="str">
        <f t="shared" si="4"/>
        <v>3,97305037450192E+29-97351530551902,6i</v>
      </c>
      <c r="L56" t="str">
        <f t="shared" si="5"/>
        <v>-3,21066441976156E+28+7,09583069612303E+29i</v>
      </c>
      <c r="M56" t="str">
        <f t="shared" si="6"/>
        <v>-7328781373,72392+22155453,8709113i</v>
      </c>
      <c r="N56" t="str">
        <f t="shared" si="7"/>
        <v>676,7+85608,3998103219i</v>
      </c>
      <c r="O56" t="str">
        <f t="shared" si="8"/>
        <v>4636+85608,3998103219i</v>
      </c>
      <c r="P56" t="str">
        <f t="shared" si="9"/>
        <v>-1452809093,08392+13124623774,9205i</v>
      </c>
    </row>
    <row r="57" spans="1:16" x14ac:dyDescent="0.25">
      <c r="A57">
        <f t="shared" si="10"/>
        <v>13875</v>
      </c>
      <c r="B57">
        <f t="shared" si="11"/>
        <v>0.54810507851397883</v>
      </c>
      <c r="C57">
        <f t="shared" si="3"/>
        <v>-5.2227234783378131</v>
      </c>
      <c r="G57" t="str">
        <f t="shared" si="12"/>
        <v>-0,0352949445923789-0,546967498101154i</v>
      </c>
      <c r="I57" t="str">
        <f t="shared" si="13"/>
        <v>87179,1961371168i</v>
      </c>
      <c r="K57" s="3" t="str">
        <f t="shared" si="4"/>
        <v>4,27277471471931E+29-104695666798220i</v>
      </c>
      <c r="L57" t="str">
        <f t="shared" si="5"/>
        <v>-5,01989747362709E+28+7,77935988732787E+29i</v>
      </c>
      <c r="M57" t="str">
        <f t="shared" si="6"/>
        <v>-7600195494,75388+22561975,9602846i</v>
      </c>
      <c r="N57" t="str">
        <f t="shared" si="7"/>
        <v>676,7+87179,1961371168i</v>
      </c>
      <c r="O57" t="str">
        <f t="shared" si="8"/>
        <v>4636+87179,1961371168i</v>
      </c>
      <c r="P57" t="str">
        <f t="shared" si="9"/>
        <v>-1724223214,11388+13365442559,7814i</v>
      </c>
    </row>
    <row r="58" spans="1:16" x14ac:dyDescent="0.25">
      <c r="A58">
        <f t="shared" si="10"/>
        <v>14125</v>
      </c>
      <c r="B58">
        <f t="shared" si="11"/>
        <v>0.53711842871732285</v>
      </c>
      <c r="C58">
        <f t="shared" si="3"/>
        <v>-5.398598931527836</v>
      </c>
      <c r="G58" t="str">
        <f t="shared" si="12"/>
        <v>-0,0446673790067132-0,535257911403873i</v>
      </c>
      <c r="I58" t="str">
        <f t="shared" si="13"/>
        <v>88749,9924639117i</v>
      </c>
      <c r="K58" s="3" t="str">
        <f t="shared" si="4"/>
        <v>4,58914577870279E+29-112447697202563i</v>
      </c>
      <c r="L58" t="str">
        <f t="shared" si="5"/>
        <v>-7,1052966804705E+28+8,51441554366092E+29i</v>
      </c>
      <c r="M58" t="str">
        <f t="shared" si="6"/>
        <v>-7876544417,98438+22968498,0496616i</v>
      </c>
      <c r="N58" t="str">
        <f t="shared" si="7"/>
        <v>676,7+88749,9924639117i</v>
      </c>
      <c r="O58" t="str">
        <f t="shared" si="8"/>
        <v>4636+88749,9924639117i</v>
      </c>
      <c r="P58" t="str">
        <f t="shared" si="9"/>
        <v>-2000572137,34438+13606261344,6423i</v>
      </c>
    </row>
    <row r="59" spans="1:16" x14ac:dyDescent="0.25">
      <c r="A59">
        <f t="shared" si="10"/>
        <v>14375</v>
      </c>
      <c r="B59">
        <f t="shared" si="11"/>
        <v>0.52637808795149232</v>
      </c>
      <c r="C59">
        <f t="shared" si="3"/>
        <v>-5.5740439562643527</v>
      </c>
      <c r="G59" t="str">
        <f t="shared" si="12"/>
        <v>-0,0534306381211636-0,523659296093781i</v>
      </c>
      <c r="I59" t="str">
        <f t="shared" si="13"/>
        <v>90320,7887907065i</v>
      </c>
      <c r="K59" s="3" t="str">
        <f t="shared" si="4"/>
        <v>4,92276881998247E+29-120622452273477i</v>
      </c>
      <c r="L59" t="str">
        <f t="shared" si="5"/>
        <v>-9,49301567080052E+28+9,30384902517121E+29i</v>
      </c>
      <c r="M59" t="str">
        <f t="shared" si="6"/>
        <v>-8157828143,41541+23375020,1390349i</v>
      </c>
      <c r="N59" t="str">
        <f t="shared" si="7"/>
        <v>676,7+90320,7887907065i</v>
      </c>
      <c r="O59" t="str">
        <f t="shared" si="8"/>
        <v>4636+90320,7887907065i</v>
      </c>
      <c r="P59" t="str">
        <f t="shared" si="9"/>
        <v>-2281855862,77541+13847080129,5032i</v>
      </c>
    </row>
    <row r="60" spans="1:16" x14ac:dyDescent="0.25">
      <c r="A60">
        <f t="shared" si="10"/>
        <v>14625</v>
      </c>
      <c r="B60">
        <f t="shared" si="11"/>
        <v>0.51588073633096465</v>
      </c>
      <c r="C60">
        <f t="shared" si="3"/>
        <v>-5.7490137790859572</v>
      </c>
      <c r="G60" t="str">
        <f t="shared" si="12"/>
        <v>-0,0616144391309207-0,512188046529749i</v>
      </c>
      <c r="I60" t="str">
        <f t="shared" si="13"/>
        <v>91891,5851175015i</v>
      </c>
      <c r="K60" s="3" t="str">
        <f t="shared" si="4"/>
        <v>5,27425990018731E+29-129235027350020i</v>
      </c>
      <c r="L60" t="str">
        <f t="shared" si="5"/>
        <v>-1,22108361619542E+29+1,0150614707369E+30i</v>
      </c>
      <c r="M60" t="str">
        <f t="shared" si="6"/>
        <v>-8444046671,04702+23781542,2284075i</v>
      </c>
      <c r="N60" t="str">
        <f t="shared" si="7"/>
        <v>676,7+91891,5851175015i</v>
      </c>
      <c r="O60" t="str">
        <f t="shared" si="8"/>
        <v>4636+91891,5851175015i</v>
      </c>
      <c r="P60" t="str">
        <f t="shared" si="9"/>
        <v>-2568074390,40702+14087898914,3642i</v>
      </c>
    </row>
    <row r="61" spans="1:16" x14ac:dyDescent="0.25">
      <c r="A61">
        <f t="shared" si="10"/>
        <v>14875</v>
      </c>
      <c r="B61">
        <f t="shared" si="11"/>
        <v>0.50562281205429749</v>
      </c>
      <c r="C61">
        <f t="shared" si="3"/>
        <v>-5.9234668066253837</v>
      </c>
      <c r="G61" t="str">
        <f t="shared" si="12"/>
        <v>-0,0692475783878819-0,500858463996676i</v>
      </c>
      <c r="I61" t="str">
        <f t="shared" si="13"/>
        <v>93462,3814442963i</v>
      </c>
      <c r="K61" s="3" t="str">
        <f t="shared" si="4"/>
        <v>5,64424588904487E+29-138300782601753i</v>
      </c>
      <c r="L61" t="str">
        <f t="shared" si="5"/>
        <v>-1,52882296071775E+29+1,10577718045075E+30i</v>
      </c>
      <c r="M61" t="str">
        <f t="shared" si="6"/>
        <v>-8735200000,87914+24188064,3177847i</v>
      </c>
      <c r="N61" t="str">
        <f t="shared" si="7"/>
        <v>676,7+93462,3814442963i</v>
      </c>
      <c r="O61" t="str">
        <f t="shared" si="8"/>
        <v>4636+93462,3814442963i</v>
      </c>
      <c r="P61" t="str">
        <f t="shared" si="9"/>
        <v>-2859227720,23914+14328717699,2251i</v>
      </c>
    </row>
    <row r="62" spans="1:16" x14ac:dyDescent="0.25">
      <c r="A62">
        <f t="shared" si="10"/>
        <v>15125</v>
      </c>
      <c r="B62">
        <f t="shared" si="11"/>
        <v>0.49560054712903151</v>
      </c>
      <c r="C62">
        <f t="shared" si="3"/>
        <v>-6.0973644569369121</v>
      </c>
      <c r="G62" t="str">
        <f t="shared" si="12"/>
        <v>-0,076357893796406-0,489682932487515i</v>
      </c>
      <c r="I62" t="str">
        <f t="shared" si="13"/>
        <v>95033,1777710912i</v>
      </c>
      <c r="K62" s="3" t="str">
        <f t="shared" si="4"/>
        <v>6,03336446438161E+29-147835343028754i</v>
      </c>
      <c r="L62" t="str">
        <f t="shared" si="5"/>
        <v>-1,87564199262726E+29+1,20284861928666E+30i</v>
      </c>
      <c r="M62" t="str">
        <f t="shared" si="6"/>
        <v>-9031288132,91182+24594586,40716i</v>
      </c>
      <c r="N62" t="str">
        <f t="shared" si="7"/>
        <v>676,7+95033,1777710912i</v>
      </c>
      <c r="O62" t="str">
        <f t="shared" si="8"/>
        <v>4636+95033,1777710912i</v>
      </c>
      <c r="P62" t="str">
        <f t="shared" si="9"/>
        <v>-3155315852,27182+14569536484,086i</v>
      </c>
    </row>
    <row r="63" spans="1:16" x14ac:dyDescent="0.25">
      <c r="A63">
        <f t="shared" si="10"/>
        <v>15375</v>
      </c>
      <c r="B63">
        <f t="shared" si="11"/>
        <v>0.48580999995322344</v>
      </c>
      <c r="C63">
        <f t="shared" si="3"/>
        <v>-6.2706709977068398</v>
      </c>
      <c r="G63" t="str">
        <f t="shared" si="12"/>
        <v>-0,0829722388119175-0,478672083624154i</v>
      </c>
      <c r="I63" t="str">
        <f t="shared" si="13"/>
        <v>96603,9740978861i</v>
      </c>
      <c r="K63" s="3" t="str">
        <f t="shared" si="4"/>
        <v>6,44226411212265E+29-157854598461606i</v>
      </c>
      <c r="L63" t="str">
        <f t="shared" si="5"/>
        <v>-2,26484473178035E+29+1,30660322340341E+30i</v>
      </c>
      <c r="M63" t="str">
        <f t="shared" si="6"/>
        <v>-9332311067,14505+25001108,4965319i</v>
      </c>
      <c r="N63" t="str">
        <f t="shared" si="7"/>
        <v>676,7+96603,9740978861i</v>
      </c>
      <c r="O63" t="str">
        <f t="shared" si="8"/>
        <v>4636+96603,9740978861i</v>
      </c>
      <c r="P63" t="str">
        <f t="shared" si="9"/>
        <v>-3456338786,50505+14810355268,9469i</v>
      </c>
    </row>
    <row r="64" spans="1:16" x14ac:dyDescent="0.25">
      <c r="A64">
        <f t="shared" si="10"/>
        <v>15625</v>
      </c>
      <c r="B64">
        <f t="shared" si="11"/>
        <v>0.47624708495842771</v>
      </c>
      <c r="C64">
        <f t="shared" si="3"/>
        <v>-6.4433533912753074</v>
      </c>
      <c r="G64" t="str">
        <f t="shared" si="12"/>
        <v>-0,0891164665195579-0,46783495094581i</v>
      </c>
      <c r="I64" t="str">
        <f t="shared" si="13"/>
        <v>98174,770424681i</v>
      </c>
      <c r="K64" s="3" t="str">
        <f t="shared" si="4"/>
        <v>6,87160412629191E+29-168374703561405i</v>
      </c>
      <c r="L64" t="str">
        <f t="shared" si="5"/>
        <v>-2,69992331528671E+29+1,41737945981891E+30i</v>
      </c>
      <c r="M64" t="str">
        <f t="shared" si="6"/>
        <v>-9638268803,57882+25407630,5859081i</v>
      </c>
      <c r="N64" t="str">
        <f t="shared" si="7"/>
        <v>676,7+98174,770424681i</v>
      </c>
      <c r="O64" t="str">
        <f t="shared" si="8"/>
        <v>4636+98174,770424681i</v>
      </c>
      <c r="P64" t="str">
        <f t="shared" si="9"/>
        <v>-3762296522,93882+15051174053,8078i</v>
      </c>
    </row>
    <row r="65" spans="1:16" x14ac:dyDescent="0.25">
      <c r="A65">
        <f t="shared" si="10"/>
        <v>15875</v>
      </c>
      <c r="B65">
        <f t="shared" si="11"/>
        <v>0.46690759951316152</v>
      </c>
      <c r="C65">
        <f t="shared" si="3"/>
        <v>-6.6153811463668895</v>
      </c>
      <c r="G65" t="str">
        <f t="shared" si="12"/>
        <v>-0,0948154224137078-0,457179113866385i</v>
      </c>
      <c r="I65" t="str">
        <f t="shared" si="13"/>
        <v>99745,5667514759i</v>
      </c>
      <c r="K65" s="3" t="str">
        <f t="shared" si="4"/>
        <v>7,32205460901203E+29-179412077819752i</v>
      </c>
      <c r="L65" t="str">
        <f t="shared" si="5"/>
        <v>-3,18456459504274E+29+1,53552700873842E+30i</v>
      </c>
      <c r="M65" t="str">
        <f t="shared" si="6"/>
        <v>-9949161342,21313+25814152,6752828i</v>
      </c>
      <c r="N65" t="str">
        <f t="shared" si="7"/>
        <v>676,7+99745,5667514759i</v>
      </c>
      <c r="O65" t="str">
        <f t="shared" si="8"/>
        <v>4636+99745,5667514759i</v>
      </c>
      <c r="P65" t="str">
        <f t="shared" si="9"/>
        <v>-4073189061,57313+15291992838,6688i</v>
      </c>
    </row>
    <row r="66" spans="1:16" x14ac:dyDescent="0.25">
      <c r="K66" s="3"/>
    </row>
    <row r="67" spans="1:16" x14ac:dyDescent="0.25">
      <c r="K67" s="3"/>
    </row>
    <row r="68" spans="1:16" x14ac:dyDescent="0.25">
      <c r="K68" s="3"/>
    </row>
    <row r="69" spans="1:16" x14ac:dyDescent="0.25">
      <c r="K69" s="3"/>
    </row>
    <row r="70" spans="1:16" x14ac:dyDescent="0.25">
      <c r="K70" s="3"/>
    </row>
    <row r="71" spans="1:16" x14ac:dyDescent="0.25">
      <c r="K71" s="3"/>
    </row>
    <row r="72" spans="1:16" x14ac:dyDescent="0.25">
      <c r="K72" s="3"/>
    </row>
    <row r="73" spans="1:16" x14ac:dyDescent="0.25">
      <c r="K73" s="3"/>
    </row>
    <row r="74" spans="1:16" x14ac:dyDescent="0.25">
      <c r="K74" s="3"/>
    </row>
    <row r="75" spans="1:16" x14ac:dyDescent="0.25">
      <c r="K75" s="3"/>
    </row>
    <row r="76" spans="1:16" x14ac:dyDescent="0.25">
      <c r="K76" s="3"/>
    </row>
    <row r="77" spans="1:16" x14ac:dyDescent="0.25">
      <c r="K77" s="3"/>
    </row>
    <row r="78" spans="1:16" x14ac:dyDescent="0.25">
      <c r="K78" s="3"/>
    </row>
    <row r="79" spans="1:16" x14ac:dyDescent="0.25">
      <c r="K79" s="3"/>
    </row>
    <row r="80" spans="1:16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0" spans="11:11" x14ac:dyDescent="0.25">
      <c r="K90" s="3"/>
    </row>
    <row r="91" spans="11:11" x14ac:dyDescent="0.25">
      <c r="K91" s="3"/>
    </row>
    <row r="92" spans="11:11" x14ac:dyDescent="0.25">
      <c r="K92" s="3"/>
    </row>
    <row r="93" spans="11:11" x14ac:dyDescent="0.25">
      <c r="K93" s="3"/>
    </row>
    <row r="94" spans="11:11" x14ac:dyDescent="0.25">
      <c r="K94" s="3"/>
    </row>
    <row r="95" spans="11:11" x14ac:dyDescent="0.25">
      <c r="K95" s="3"/>
    </row>
    <row r="96" spans="11:11" x14ac:dyDescent="0.25">
      <c r="K96" s="3"/>
    </row>
    <row r="97" spans="11:11" x14ac:dyDescent="0.25">
      <c r="K97" s="3"/>
    </row>
    <row r="98" spans="11:11" x14ac:dyDescent="0.25">
      <c r="K98" s="3"/>
    </row>
    <row r="99" spans="11:11" x14ac:dyDescent="0.25">
      <c r="K99" s="3"/>
    </row>
    <row r="100" spans="11:11" x14ac:dyDescent="0.25">
      <c r="K100" s="3"/>
    </row>
    <row r="101" spans="11:11" x14ac:dyDescent="0.25">
      <c r="K101" s="3"/>
    </row>
    <row r="102" spans="11:11" x14ac:dyDescent="0.25">
      <c r="K102" s="3"/>
    </row>
    <row r="103" spans="11:11" x14ac:dyDescent="0.25">
      <c r="K103" s="3"/>
    </row>
    <row r="104" spans="11:11" x14ac:dyDescent="0.25">
      <c r="K104" s="3"/>
    </row>
    <row r="105" spans="11:11" x14ac:dyDescent="0.25">
      <c r="K105" s="3"/>
    </row>
    <row r="106" spans="11:11" x14ac:dyDescent="0.25">
      <c r="K106" s="3"/>
    </row>
    <row r="107" spans="11:11" x14ac:dyDescent="0.25">
      <c r="K107" s="3"/>
    </row>
    <row r="108" spans="11:11" x14ac:dyDescent="0.25">
      <c r="K108" s="3"/>
    </row>
    <row r="109" spans="11:11" x14ac:dyDescent="0.25">
      <c r="K109" s="3"/>
    </row>
    <row r="110" spans="11:11" x14ac:dyDescent="0.25">
      <c r="K110" s="3"/>
    </row>
    <row r="111" spans="11:11" x14ac:dyDescent="0.25">
      <c r="K111" s="3"/>
    </row>
    <row r="112" spans="11:11" x14ac:dyDescent="0.25">
      <c r="K112" s="3"/>
    </row>
    <row r="113" spans="11:11" x14ac:dyDescent="0.25">
      <c r="K113" s="3"/>
    </row>
    <row r="114" spans="11:11" x14ac:dyDescent="0.25">
      <c r="K114" s="3"/>
    </row>
    <row r="115" spans="11:11" x14ac:dyDescent="0.25">
      <c r="K115" s="3"/>
    </row>
    <row r="116" spans="11:11" x14ac:dyDescent="0.25">
      <c r="K116" s="3"/>
    </row>
    <row r="117" spans="11:11" x14ac:dyDescent="0.25">
      <c r="K117" s="3"/>
    </row>
    <row r="118" spans="11:11" x14ac:dyDescent="0.25">
      <c r="K118" s="3"/>
    </row>
    <row r="119" spans="11:11" x14ac:dyDescent="0.25">
      <c r="K119" s="3"/>
    </row>
    <row r="120" spans="11:11" x14ac:dyDescent="0.25">
      <c r="K120" s="3"/>
    </row>
    <row r="121" spans="11:11" x14ac:dyDescent="0.25">
      <c r="K121" s="3"/>
    </row>
    <row r="122" spans="11:11" x14ac:dyDescent="0.25">
      <c r="K122" s="3"/>
    </row>
    <row r="123" spans="11:11" x14ac:dyDescent="0.25">
      <c r="K123" s="3"/>
    </row>
    <row r="124" spans="11:11" x14ac:dyDescent="0.25">
      <c r="K124" s="3"/>
    </row>
    <row r="125" spans="11:11" x14ac:dyDescent="0.25">
      <c r="K125" s="3"/>
    </row>
    <row r="126" spans="11:11" x14ac:dyDescent="0.25">
      <c r="K126" s="3"/>
    </row>
    <row r="127" spans="11:11" x14ac:dyDescent="0.25">
      <c r="K127" s="3"/>
    </row>
    <row r="128" spans="11:11" x14ac:dyDescent="0.25">
      <c r="K128" s="3"/>
    </row>
    <row r="129" spans="11:11" x14ac:dyDescent="0.25">
      <c r="K1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2014-10-04T09:54:00Z</dcterms:modified>
</cp:coreProperties>
</file>