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blab\Pumpstation 2\"/>
    </mc:Choice>
  </mc:AlternateContent>
  <xr:revisionPtr revIDLastSave="0" documentId="13_ncr:1_{952E1DCB-0AA2-4F64-9733-0CF8E2863886}" xr6:coauthVersionLast="40" xr6:coauthVersionMax="40" xr10:uidLastSave="{00000000-0000-0000-0000-000000000000}"/>
  <bookViews>
    <workbookView xWindow="480" yWindow="48" windowWidth="22116" windowHeight="9552" xr2:uid="{00000000-000D-0000-FFFF-FFFF00000000}"/>
  </bookViews>
  <sheets>
    <sheet name="Spannungsteiler Batterieüberwac" sheetId="1" r:id="rId1"/>
    <sheet name="NTC" sheetId="2" r:id="rId2"/>
    <sheet name="Tabelle3" sheetId="3" r:id="rId3"/>
  </sheets>
  <calcPr calcId="181029"/>
  <fileRecoveryPr repairLoad="1"/>
</workbook>
</file>

<file path=xl/calcChain.xml><?xml version="1.0" encoding="utf-8"?>
<calcChain xmlns="http://schemas.openxmlformats.org/spreadsheetml/2006/main">
  <c r="B18" i="1" l="1"/>
  <c r="C18" i="1" s="1"/>
  <c r="B17" i="1"/>
  <c r="C17" i="1" s="1"/>
  <c r="E7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B4" i="1"/>
  <c r="C4" i="1" s="1"/>
  <c r="B6" i="2"/>
  <c r="C6" i="2" s="1"/>
  <c r="A7" i="2"/>
  <c r="B7" i="2" s="1"/>
  <c r="C7" i="2" s="1"/>
  <c r="B16" i="1"/>
  <c r="C16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A1" i="1"/>
  <c r="D6" i="2" l="1"/>
  <c r="H6" i="2"/>
  <c r="D7" i="2"/>
  <c r="H7" i="2"/>
  <c r="A8" i="2"/>
  <c r="A9" i="2" l="1"/>
  <c r="B8" i="2"/>
  <c r="C8" i="2" s="1"/>
  <c r="D8" i="2" l="1"/>
  <c r="H8" i="2"/>
  <c r="A10" i="2"/>
  <c r="B9" i="2"/>
  <c r="C9" i="2" s="1"/>
  <c r="D9" i="2" l="1"/>
  <c r="H9" i="2"/>
  <c r="A11" i="2"/>
  <c r="B10" i="2"/>
  <c r="C10" i="2" s="1"/>
  <c r="D10" i="2" l="1"/>
  <c r="H10" i="2"/>
  <c r="A12" i="2"/>
  <c r="B11" i="2"/>
  <c r="C11" i="2" s="1"/>
  <c r="D11" i="2" l="1"/>
  <c r="H11" i="2"/>
  <c r="A13" i="2"/>
  <c r="B12" i="2"/>
  <c r="C12" i="2" s="1"/>
  <c r="D12" i="2" l="1"/>
  <c r="H12" i="2"/>
  <c r="A14" i="2"/>
  <c r="B13" i="2"/>
  <c r="C13" i="2" s="1"/>
  <c r="D13" i="2" l="1"/>
  <c r="H13" i="2"/>
  <c r="A15" i="2"/>
  <c r="B14" i="2"/>
  <c r="C14" i="2" s="1"/>
  <c r="D14" i="2" l="1"/>
  <c r="H14" i="2"/>
  <c r="A16" i="2"/>
  <c r="B15" i="2"/>
  <c r="C15" i="2" s="1"/>
  <c r="D15" i="2" l="1"/>
  <c r="H15" i="2"/>
  <c r="A17" i="2"/>
  <c r="B16" i="2"/>
  <c r="C16" i="2" s="1"/>
  <c r="D16" i="2" l="1"/>
  <c r="H16" i="2"/>
  <c r="A18" i="2"/>
  <c r="B17" i="2"/>
  <c r="C17" i="2" s="1"/>
  <c r="D17" i="2" l="1"/>
  <c r="H17" i="2"/>
  <c r="A19" i="2"/>
  <c r="B18" i="2"/>
  <c r="C18" i="2" s="1"/>
  <c r="D18" i="2" l="1"/>
  <c r="H18" i="2"/>
  <c r="A20" i="2"/>
  <c r="B19" i="2"/>
  <c r="C19" i="2" s="1"/>
  <c r="D19" i="2" l="1"/>
  <c r="H19" i="2"/>
  <c r="A21" i="2"/>
  <c r="B20" i="2"/>
  <c r="C20" i="2" s="1"/>
  <c r="D20" i="2" l="1"/>
  <c r="H20" i="2"/>
  <c r="A22" i="2"/>
  <c r="B21" i="2"/>
  <c r="C21" i="2" s="1"/>
  <c r="D21" i="2" l="1"/>
  <c r="H21" i="2"/>
  <c r="A23" i="2"/>
  <c r="B22" i="2"/>
  <c r="C22" i="2" s="1"/>
  <c r="A24" i="2" l="1"/>
  <c r="B23" i="2"/>
  <c r="C23" i="2" s="1"/>
  <c r="D22" i="2"/>
  <c r="H22" i="2"/>
  <c r="D23" i="2" l="1"/>
  <c r="H23" i="2"/>
  <c r="B24" i="2"/>
  <c r="C24" i="2" s="1"/>
  <c r="A25" i="2"/>
  <c r="D24" i="2" l="1"/>
  <c r="H24" i="2"/>
  <c r="A26" i="2"/>
  <c r="B25" i="2"/>
  <c r="C25" i="2" s="1"/>
  <c r="A27" i="2" l="1"/>
  <c r="B26" i="2"/>
  <c r="C26" i="2" s="1"/>
  <c r="D25" i="2"/>
  <c r="H25" i="2"/>
  <c r="D26" i="2" l="1"/>
  <c r="H26" i="2"/>
  <c r="A28" i="2"/>
  <c r="B27" i="2"/>
  <c r="C27" i="2" s="1"/>
  <c r="A29" i="2" l="1"/>
  <c r="B28" i="2"/>
  <c r="C28" i="2" s="1"/>
  <c r="D27" i="2"/>
  <c r="H27" i="2"/>
  <c r="D28" i="2" l="1"/>
  <c r="H28" i="2"/>
  <c r="A30" i="2"/>
  <c r="B29" i="2"/>
  <c r="C29" i="2" s="1"/>
  <c r="D29" i="2" l="1"/>
  <c r="H29" i="2"/>
  <c r="A31" i="2"/>
  <c r="B30" i="2"/>
  <c r="C30" i="2" s="1"/>
  <c r="D30" i="2" l="1"/>
  <c r="H30" i="2"/>
  <c r="A32" i="2"/>
  <c r="B31" i="2"/>
  <c r="C31" i="2" s="1"/>
  <c r="D31" i="2" l="1"/>
  <c r="H31" i="2"/>
  <c r="A33" i="2"/>
  <c r="B32" i="2"/>
  <c r="C32" i="2" s="1"/>
  <c r="D32" i="2" l="1"/>
  <c r="H32" i="2"/>
  <c r="A34" i="2"/>
  <c r="B34" i="2" s="1"/>
  <c r="C34" i="2" s="1"/>
  <c r="B33" i="2"/>
  <c r="C33" i="2" s="1"/>
  <c r="D34" i="2" l="1"/>
  <c r="H34" i="2"/>
  <c r="D33" i="2"/>
  <c r="H33" i="2"/>
</calcChain>
</file>

<file path=xl/sharedStrings.xml><?xml version="1.0" encoding="utf-8"?>
<sst xmlns="http://schemas.openxmlformats.org/spreadsheetml/2006/main" count="31" uniqueCount="17">
  <si>
    <t>Vin</t>
  </si>
  <si>
    <t>Vadc</t>
  </si>
  <si>
    <t>R1</t>
  </si>
  <si>
    <t>R2</t>
  </si>
  <si>
    <t xml:space="preserve"> -</t>
  </si>
  <si>
    <t>ADC</t>
  </si>
  <si>
    <t>gnd</t>
  </si>
  <si>
    <t>Heißleiter M703 10 kΩ Epcos B57703M103G 1 St.</t>
  </si>
  <si>
    <t>R25</t>
  </si>
  <si>
    <t>B25/100</t>
  </si>
  <si>
    <t>Widerstand</t>
  </si>
  <si>
    <t>Temperatur °C</t>
  </si>
  <si>
    <t>5V</t>
  </si>
  <si>
    <t>Sensor</t>
  </si>
  <si>
    <t>Rückrechung von Vadc</t>
  </si>
  <si>
    <t>Vmes</t>
  </si>
  <si>
    <t>ADCmes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</si>
</sst>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'Spannungsteiler Batterieüberwac'!$D$3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333989501312335E-2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'Spannungsteiler Batterieüberwac'!$C$4:$C$18</c:f>
              <c:numCache>
                <c:formatCode>General</c:formatCode>
                <c:ptCount val="15"/>
                <c:pt idx="0">
                  <c:v>72</c:v>
                </c:pt>
                <c:pt idx="1">
                  <c:v>145</c:v>
                </c:pt>
                <c:pt idx="2">
                  <c:v>217</c:v>
                </c:pt>
                <c:pt idx="3">
                  <c:v>289</c:v>
                </c:pt>
                <c:pt idx="4">
                  <c:v>361</c:v>
                </c:pt>
                <c:pt idx="5">
                  <c:v>434</c:v>
                </c:pt>
                <c:pt idx="6">
                  <c:v>506</c:v>
                </c:pt>
                <c:pt idx="7">
                  <c:v>578</c:v>
                </c:pt>
                <c:pt idx="8">
                  <c:v>651</c:v>
                </c:pt>
                <c:pt idx="9">
                  <c:v>723</c:v>
                </c:pt>
                <c:pt idx="10">
                  <c:v>795</c:v>
                </c:pt>
                <c:pt idx="11">
                  <c:v>867</c:v>
                </c:pt>
                <c:pt idx="12">
                  <c:v>940</c:v>
                </c:pt>
                <c:pt idx="13">
                  <c:v>1012</c:v>
                </c:pt>
                <c:pt idx="14">
                  <c:v>1084</c:v>
                </c:pt>
              </c:numCache>
            </c:numRef>
          </c:xVal>
          <c:yVal>
            <c:numRef>
              <c:f>'Spannungsteiler Batterieüberwac'!$D$4:$D$18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1-418C-B678-A5CF8B27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05224"/>
        <c:axId val="425109160"/>
      </c:scatterChart>
      <c:valAx>
        <c:axId val="42510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109160"/>
        <c:crosses val="autoZero"/>
        <c:crossBetween val="midCat"/>
      </c:valAx>
      <c:valAx>
        <c:axId val="4251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10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'Spannungsteiler Batterieüberwac'!$D$21</c:f>
              <c:strCache>
                <c:ptCount val="1"/>
                <c:pt idx="0">
                  <c:v>Vmes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'Spannungsteiler Batterieüberwac'!$C$22:$C$29</c:f>
              <c:numCache>
                <c:formatCode>General</c:formatCode>
                <c:ptCount val="8"/>
                <c:pt idx="0">
                  <c:v>430.1</c:v>
                </c:pt>
                <c:pt idx="1">
                  <c:v>500.7</c:v>
                </c:pt>
                <c:pt idx="2">
                  <c:v>569.70000000000005</c:v>
                </c:pt>
                <c:pt idx="3">
                  <c:v>630.79999999999995</c:v>
                </c:pt>
                <c:pt idx="4">
                  <c:v>683.4</c:v>
                </c:pt>
                <c:pt idx="5">
                  <c:v>728.2</c:v>
                </c:pt>
                <c:pt idx="6">
                  <c:v>765.6</c:v>
                </c:pt>
                <c:pt idx="7">
                  <c:v>792.6</c:v>
                </c:pt>
              </c:numCache>
            </c:numRef>
          </c:xVal>
          <c:yVal>
            <c:numRef>
              <c:f>'Spannungsteiler Batterieüberwac'!$D$22:$D$29</c:f>
              <c:numCache>
                <c:formatCode>General</c:formatCode>
                <c:ptCount val="8"/>
                <c:pt idx="0">
                  <c:v>6.04</c:v>
                </c:pt>
                <c:pt idx="1">
                  <c:v>7.04</c:v>
                </c:pt>
                <c:pt idx="2">
                  <c:v>8.06</c:v>
                </c:pt>
                <c:pt idx="3">
                  <c:v>9.0399999999999991</c:v>
                </c:pt>
                <c:pt idx="4">
                  <c:v>10</c:v>
                </c:pt>
                <c:pt idx="5">
                  <c:v>11.01</c:v>
                </c:pt>
                <c:pt idx="6">
                  <c:v>12.08</c:v>
                </c:pt>
                <c:pt idx="7">
                  <c:v>13.03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B-4179-917B-3EA3EBAC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46000"/>
        <c:axId val="297960328"/>
      </c:scatterChart>
      <c:valAx>
        <c:axId val="3014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960328"/>
        <c:crosses val="autoZero"/>
        <c:crossBetween val="midCat"/>
      </c:valAx>
      <c:valAx>
        <c:axId val="2979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4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NTC!$E$5</c:f>
              <c:strCache>
                <c:ptCount val="1"/>
                <c:pt idx="0">
                  <c:v>Temperatur °C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1621391076115483E-2"/>
                  <c:y val="-0.11878864100320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NTC!$D$6:$D$34</c:f>
              <c:numCache>
                <c:formatCode>General</c:formatCode>
                <c:ptCount val="29"/>
                <c:pt idx="0">
                  <c:v>87</c:v>
                </c:pt>
                <c:pt idx="1">
                  <c:v>114</c:v>
                </c:pt>
                <c:pt idx="2">
                  <c:v>148</c:v>
                </c:pt>
                <c:pt idx="3">
                  <c:v>187</c:v>
                </c:pt>
                <c:pt idx="4">
                  <c:v>233</c:v>
                </c:pt>
                <c:pt idx="5">
                  <c:v>283</c:v>
                </c:pt>
                <c:pt idx="6">
                  <c:v>338</c:v>
                </c:pt>
                <c:pt idx="7">
                  <c:v>395</c:v>
                </c:pt>
                <c:pt idx="8">
                  <c:v>454</c:v>
                </c:pt>
                <c:pt idx="9">
                  <c:v>512</c:v>
                </c:pt>
                <c:pt idx="10">
                  <c:v>568</c:v>
                </c:pt>
                <c:pt idx="11">
                  <c:v>621</c:v>
                </c:pt>
                <c:pt idx="12">
                  <c:v>671</c:v>
                </c:pt>
                <c:pt idx="13">
                  <c:v>715</c:v>
                </c:pt>
                <c:pt idx="14">
                  <c:v>756</c:v>
                </c:pt>
                <c:pt idx="15">
                  <c:v>791</c:v>
                </c:pt>
                <c:pt idx="16">
                  <c:v>822</c:v>
                </c:pt>
                <c:pt idx="17">
                  <c:v>849</c:v>
                </c:pt>
                <c:pt idx="18">
                  <c:v>873</c:v>
                </c:pt>
                <c:pt idx="19">
                  <c:v>893</c:v>
                </c:pt>
                <c:pt idx="20">
                  <c:v>911</c:v>
                </c:pt>
                <c:pt idx="21">
                  <c:v>926</c:v>
                </c:pt>
                <c:pt idx="22">
                  <c:v>938</c:v>
                </c:pt>
                <c:pt idx="23">
                  <c:v>949</c:v>
                </c:pt>
                <c:pt idx="24">
                  <c:v>959</c:v>
                </c:pt>
                <c:pt idx="25">
                  <c:v>967</c:v>
                </c:pt>
                <c:pt idx="26">
                  <c:v>974</c:v>
                </c:pt>
                <c:pt idx="27">
                  <c:v>980</c:v>
                </c:pt>
                <c:pt idx="28">
                  <c:v>985</c:v>
                </c:pt>
              </c:numCache>
            </c:numRef>
          </c:xVal>
          <c:yVal>
            <c:numRef>
              <c:f>NTC!$E$6:$E$34</c:f>
              <c:numCache>
                <c:formatCode>General</c:formatCode>
                <c:ptCount val="2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2FA-805F-88AF3B4E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22136"/>
        <c:axId val="431121152"/>
      </c:scatterChart>
      <c:valAx>
        <c:axId val="43112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121152"/>
        <c:crosses val="autoZero"/>
        <c:crossBetween val="midCat"/>
      </c:valAx>
      <c:valAx>
        <c:axId val="431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12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693420</xdr:colOff>
      <xdr:row>1</xdr:row>
      <xdr:rowOff>125730</xdr:rowOff>
    </xdr:from>
    <xdr:to>
      <xdr:col>11</xdr:col>
      <xdr:colOff>510540</xdr:colOff>
      <xdr:row>16</xdr:row>
      <xdr:rowOff>125730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AF5340-2938-4676-921A-2C4B74324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14</xdr:row>
      <xdr:rowOff>26670</xdr:rowOff>
    </xdr:from>
    <xdr:to>
      <xdr:col>11</xdr:col>
      <xdr:colOff>342900</xdr:colOff>
      <xdr:row>29</xdr:row>
      <xdr:rowOff>26670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9B0CC98-73BF-44B9-99A3-E0E5C71AA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3</xdr:row>
      <xdr:rowOff>64770</xdr:rowOff>
    </xdr:from>
    <xdr:to>
      <xdr:col>14</xdr:col>
      <xdr:colOff>502920</xdr:colOff>
      <xdr:row>18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759AB3-48AC-466D-8DF3-BBB6F2D3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5" workbookViewId="0">
      <selection activeCell="C21" sqref="C21:D29"/>
    </sheetView>
  </sheetViews>
  <sheetFormatPr baseColWidth="10" defaultRowHeight="14.4" x14ac:dyDescent="0.3"/>
  <sheetData>
    <row r="1" spans="1:6" x14ac:dyDescent="0.3">
      <c r="A1">
        <f>13/5</f>
        <v>2.6</v>
      </c>
      <c r="B1" t="s">
        <v>2</v>
      </c>
      <c r="C1">
        <v>22000</v>
      </c>
    </row>
    <row r="2" spans="1:6" x14ac:dyDescent="0.3">
      <c r="B2" t="s">
        <v>3</v>
      </c>
      <c r="C2">
        <v>12000</v>
      </c>
    </row>
    <row r="3" spans="1:6" x14ac:dyDescent="0.3">
      <c r="A3" t="s">
        <v>0</v>
      </c>
      <c r="B3" t="s">
        <v>1</v>
      </c>
      <c r="C3" t="s">
        <v>5</v>
      </c>
      <c r="D3" t="s">
        <v>0</v>
      </c>
    </row>
    <row r="4" spans="1:6" x14ac:dyDescent="0.3">
      <c r="A4">
        <v>1</v>
      </c>
      <c r="B4">
        <f>$C$2/($C$1+$C$2)*A4</f>
        <v>0.35294117647058826</v>
      </c>
      <c r="C4">
        <f>ROUND(B4/5*1024,0)</f>
        <v>72</v>
      </c>
      <c r="D4">
        <v>1</v>
      </c>
    </row>
    <row r="5" spans="1:6" x14ac:dyDescent="0.3">
      <c r="A5">
        <v>2</v>
      </c>
      <c r="B5">
        <f t="shared" ref="B5:B18" si="0">$C$2/($C$1+$C$2)*A5</f>
        <v>0.70588235294117652</v>
      </c>
      <c r="C5">
        <f t="shared" ref="C5:C18" si="1">ROUND(B5/5*1024,0)</f>
        <v>145</v>
      </c>
      <c r="D5">
        <v>2</v>
      </c>
    </row>
    <row r="6" spans="1:6" x14ac:dyDescent="0.3">
      <c r="A6">
        <v>3</v>
      </c>
      <c r="B6">
        <f t="shared" si="0"/>
        <v>1.0588235294117647</v>
      </c>
      <c r="C6">
        <f t="shared" si="1"/>
        <v>217</v>
      </c>
      <c r="D6">
        <v>3</v>
      </c>
    </row>
    <row r="7" spans="1:6" x14ac:dyDescent="0.3">
      <c r="A7">
        <v>4</v>
      </c>
      <c r="B7">
        <f t="shared" si="0"/>
        <v>1.411764705882353</v>
      </c>
      <c r="C7">
        <f t="shared" si="1"/>
        <v>289</v>
      </c>
      <c r="D7">
        <v>4</v>
      </c>
      <c r="F7" t="s">
        <v>0</v>
      </c>
    </row>
    <row r="8" spans="1:6" x14ac:dyDescent="0.3">
      <c r="A8">
        <v>5</v>
      </c>
      <c r="B8">
        <f t="shared" si="0"/>
        <v>1.7647058823529413</v>
      </c>
      <c r="C8">
        <f t="shared" si="1"/>
        <v>361</v>
      </c>
      <c r="D8">
        <v>5</v>
      </c>
      <c r="F8" t="s">
        <v>2</v>
      </c>
    </row>
    <row r="9" spans="1:6" x14ac:dyDescent="0.3">
      <c r="A9">
        <v>6</v>
      </c>
      <c r="B9">
        <f t="shared" si="0"/>
        <v>2.1176470588235294</v>
      </c>
      <c r="C9">
        <f t="shared" si="1"/>
        <v>434</v>
      </c>
      <c r="D9">
        <v>6</v>
      </c>
      <c r="E9" t="s">
        <v>5</v>
      </c>
      <c r="F9" t="s">
        <v>4</v>
      </c>
    </row>
    <row r="10" spans="1:6" x14ac:dyDescent="0.3">
      <c r="A10">
        <v>7</v>
      </c>
      <c r="B10">
        <f t="shared" si="0"/>
        <v>2.4705882352941178</v>
      </c>
      <c r="C10">
        <f t="shared" si="1"/>
        <v>506</v>
      </c>
      <c r="D10">
        <v>7</v>
      </c>
      <c r="F10" t="s">
        <v>3</v>
      </c>
    </row>
    <row r="11" spans="1:6" x14ac:dyDescent="0.3">
      <c r="A11">
        <v>8</v>
      </c>
      <c r="B11">
        <f t="shared" si="0"/>
        <v>2.8235294117647061</v>
      </c>
      <c r="C11">
        <f t="shared" si="1"/>
        <v>578</v>
      </c>
      <c r="D11">
        <v>8</v>
      </c>
      <c r="F11" t="s">
        <v>6</v>
      </c>
    </row>
    <row r="12" spans="1:6" x14ac:dyDescent="0.3">
      <c r="A12">
        <v>9</v>
      </c>
      <c r="B12">
        <f t="shared" si="0"/>
        <v>3.1764705882352944</v>
      </c>
      <c r="C12">
        <f t="shared" si="1"/>
        <v>651</v>
      </c>
      <c r="D12">
        <v>9</v>
      </c>
    </row>
    <row r="13" spans="1:6" x14ac:dyDescent="0.3">
      <c r="A13">
        <v>10</v>
      </c>
      <c r="B13">
        <f t="shared" si="0"/>
        <v>3.5294117647058827</v>
      </c>
      <c r="C13">
        <f t="shared" si="1"/>
        <v>723</v>
      </c>
      <c r="D13">
        <v>10</v>
      </c>
    </row>
    <row r="14" spans="1:6" x14ac:dyDescent="0.3">
      <c r="A14">
        <v>11</v>
      </c>
      <c r="B14">
        <f t="shared" si="0"/>
        <v>3.882352941176471</v>
      </c>
      <c r="C14">
        <f t="shared" si="1"/>
        <v>795</v>
      </c>
      <c r="D14">
        <v>11</v>
      </c>
    </row>
    <row r="15" spans="1:6" x14ac:dyDescent="0.3">
      <c r="A15">
        <v>12</v>
      </c>
      <c r="B15">
        <f t="shared" si="0"/>
        <v>4.2352941176470589</v>
      </c>
      <c r="C15">
        <f t="shared" si="1"/>
        <v>867</v>
      </c>
      <c r="D15">
        <v>12</v>
      </c>
    </row>
    <row r="16" spans="1:6" x14ac:dyDescent="0.3">
      <c r="A16">
        <v>13</v>
      </c>
      <c r="B16">
        <f t="shared" si="0"/>
        <v>4.5882352941176476</v>
      </c>
      <c r="C16">
        <f t="shared" si="1"/>
        <v>940</v>
      </c>
      <c r="D16">
        <v>13</v>
      </c>
    </row>
    <row r="17" spans="1:4" x14ac:dyDescent="0.3">
      <c r="A17">
        <v>14</v>
      </c>
      <c r="B17">
        <f t="shared" si="0"/>
        <v>4.9411764705882355</v>
      </c>
      <c r="C17">
        <f t="shared" si="1"/>
        <v>1012</v>
      </c>
      <c r="D17">
        <v>14</v>
      </c>
    </row>
    <row r="18" spans="1:4" x14ac:dyDescent="0.3">
      <c r="A18">
        <v>15</v>
      </c>
      <c r="B18">
        <f t="shared" si="0"/>
        <v>5.2941176470588243</v>
      </c>
      <c r="C18">
        <f t="shared" si="1"/>
        <v>1084</v>
      </c>
      <c r="D18">
        <v>15</v>
      </c>
    </row>
    <row r="21" spans="1:4" x14ac:dyDescent="0.3">
      <c r="A21" t="s">
        <v>0</v>
      </c>
      <c r="C21" t="s">
        <v>16</v>
      </c>
      <c r="D21" t="s">
        <v>15</v>
      </c>
    </row>
    <row r="22" spans="1:4" x14ac:dyDescent="0.3">
      <c r="A22">
        <v>6</v>
      </c>
      <c r="C22">
        <v>430.1</v>
      </c>
      <c r="D22">
        <v>6.04</v>
      </c>
    </row>
    <row r="23" spans="1:4" x14ac:dyDescent="0.3">
      <c r="A23">
        <v>7</v>
      </c>
      <c r="C23">
        <v>500.7</v>
      </c>
      <c r="D23">
        <v>7.04</v>
      </c>
    </row>
    <row r="24" spans="1:4" x14ac:dyDescent="0.3">
      <c r="A24">
        <v>8</v>
      </c>
      <c r="C24">
        <v>569.70000000000005</v>
      </c>
      <c r="D24">
        <v>8.06</v>
      </c>
    </row>
    <row r="25" spans="1:4" x14ac:dyDescent="0.3">
      <c r="A25">
        <v>9</v>
      </c>
      <c r="C25">
        <v>630.79999999999995</v>
      </c>
      <c r="D25">
        <v>9.0399999999999991</v>
      </c>
    </row>
    <row r="26" spans="1:4" x14ac:dyDescent="0.3">
      <c r="A26">
        <v>10</v>
      </c>
      <c r="C26">
        <v>683.4</v>
      </c>
      <c r="D26">
        <v>10</v>
      </c>
    </row>
    <row r="27" spans="1:4" x14ac:dyDescent="0.3">
      <c r="A27">
        <v>11</v>
      </c>
      <c r="C27">
        <v>728.2</v>
      </c>
      <c r="D27">
        <v>11.01</v>
      </c>
    </row>
    <row r="28" spans="1:4" x14ac:dyDescent="0.3">
      <c r="A28">
        <v>12</v>
      </c>
      <c r="C28">
        <v>765.6</v>
      </c>
      <c r="D28">
        <v>12.08</v>
      </c>
    </row>
    <row r="29" spans="1:4" x14ac:dyDescent="0.3">
      <c r="A29">
        <v>13</v>
      </c>
      <c r="C29">
        <v>792.6</v>
      </c>
      <c r="D29">
        <v>13.03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B1" workbookViewId="0">
      <selection activeCell="G10" sqref="G10"/>
    </sheetView>
  </sheetViews>
  <sheetFormatPr baseColWidth="10" defaultRowHeight="14.4" x14ac:dyDescent="0.3"/>
  <cols>
    <col min="1" max="1" width="14.44140625" customWidth="1"/>
    <col min="4" max="4" width="12" bestFit="1" customWidth="1"/>
    <col min="8" max="8" width="20.6640625" customWidth="1"/>
  </cols>
  <sheetData>
    <row r="1" spans="1:8" x14ac:dyDescent="0.3">
      <c r="A1" t="s">
        <v>7</v>
      </c>
    </row>
    <row r="2" spans="1:8" x14ac:dyDescent="0.3">
      <c r="A2" t="s">
        <v>8</v>
      </c>
      <c r="B2" t="s">
        <v>9</v>
      </c>
    </row>
    <row r="3" spans="1:8" x14ac:dyDescent="0.3">
      <c r="A3">
        <v>10000</v>
      </c>
      <c r="B3">
        <v>3988</v>
      </c>
      <c r="E3" t="s">
        <v>3</v>
      </c>
      <c r="F3">
        <v>10000</v>
      </c>
    </row>
    <row r="5" spans="1:8" x14ac:dyDescent="0.3">
      <c r="A5" t="s">
        <v>11</v>
      </c>
      <c r="B5" t="s">
        <v>10</v>
      </c>
      <c r="C5" t="s">
        <v>1</v>
      </c>
      <c r="D5" t="s">
        <v>5</v>
      </c>
      <c r="E5" t="s">
        <v>11</v>
      </c>
      <c r="H5" t="s">
        <v>14</v>
      </c>
    </row>
    <row r="6" spans="1:8" x14ac:dyDescent="0.3">
      <c r="A6" s="1">
        <v>-20</v>
      </c>
      <c r="B6" s="3">
        <f>$A$3*POWER(2.7182818284, (((1/(A6+273.15))-(1/298.15))*$B$3))</f>
        <v>107799.5385681085</v>
      </c>
      <c r="C6">
        <f t="shared" ref="C6:C34" si="0">5*($F$3/($F$3+B6))</f>
        <v>0.42444987992114547</v>
      </c>
      <c r="D6">
        <f>ROUND(C6/5*1024,0)</f>
        <v>87</v>
      </c>
      <c r="E6" s="1">
        <v>-20</v>
      </c>
      <c r="G6" t="s">
        <v>12</v>
      </c>
      <c r="H6" s="2">
        <f>0.8193*POWER(C6,5)-9.6569*POWER(C6,4)+43.315*POWER(C6,3)-91.04*POWER(C6,2)+107.14*C6-52.94</f>
        <v>-20.855934348165221</v>
      </c>
    </row>
    <row r="7" spans="1:8" x14ac:dyDescent="0.3">
      <c r="A7">
        <f>A6+5</f>
        <v>-15</v>
      </c>
      <c r="B7" s="3">
        <f t="shared" ref="B7:B34" si="1">$A$3*POWER(2.7182818284, (((1/(A7+273.15))-(1/298.15))*$B$3))</f>
        <v>79451.778244636502</v>
      </c>
      <c r="C7">
        <f t="shared" si="0"/>
        <v>0.55896038045501895</v>
      </c>
      <c r="D7">
        <f t="shared" ref="D7:D34" si="2">ROUND(C7/5*1024,0)</f>
        <v>114</v>
      </c>
      <c r="E7">
        <f>E6+5</f>
        <v>-15</v>
      </c>
      <c r="G7" t="s">
        <v>13</v>
      </c>
      <c r="H7" s="2">
        <f t="shared" ref="H7:H34" si="3">0.8193*POWER(C7,5)-9.6569*POWER(C7,4)+43.315*POWER(C7,3)-91.04*POWER(C7,2)+107.14*C7-52.94</f>
        <v>-14.830672768238543</v>
      </c>
    </row>
    <row r="8" spans="1:8" x14ac:dyDescent="0.3">
      <c r="A8">
        <f t="shared" ref="A8:A33" si="4">A7+5</f>
        <v>-10</v>
      </c>
      <c r="B8" s="3">
        <f t="shared" si="1"/>
        <v>59241.493322330913</v>
      </c>
      <c r="C8">
        <f t="shared" si="0"/>
        <v>0.72211036476699753</v>
      </c>
      <c r="D8">
        <f t="shared" si="2"/>
        <v>148</v>
      </c>
      <c r="E8">
        <f t="shared" ref="E8:E33" si="5">E7+5</f>
        <v>-10</v>
      </c>
      <c r="F8" t="s">
        <v>5</v>
      </c>
      <c r="G8" t="s">
        <v>4</v>
      </c>
      <c r="H8" s="2">
        <f t="shared" si="3"/>
        <v>-9.2003622431155918</v>
      </c>
    </row>
    <row r="9" spans="1:8" x14ac:dyDescent="0.3">
      <c r="A9">
        <f t="shared" si="4"/>
        <v>-5</v>
      </c>
      <c r="B9" s="3">
        <f t="shared" si="1"/>
        <v>44658.315750590191</v>
      </c>
      <c r="C9">
        <f t="shared" si="0"/>
        <v>0.91477388780425617</v>
      </c>
      <c r="D9">
        <f t="shared" si="2"/>
        <v>187</v>
      </c>
      <c r="E9">
        <f t="shared" si="5"/>
        <v>-5</v>
      </c>
      <c r="G9" t="s">
        <v>3</v>
      </c>
      <c r="H9" s="2">
        <f t="shared" si="3"/>
        <v>-4.1945423395328376</v>
      </c>
    </row>
    <row r="10" spans="1:8" x14ac:dyDescent="0.3">
      <c r="A10">
        <f t="shared" si="4"/>
        <v>0</v>
      </c>
      <c r="B10" s="3">
        <f t="shared" si="1"/>
        <v>34015.08699639103</v>
      </c>
      <c r="C10">
        <f t="shared" si="0"/>
        <v>1.1359741264194183</v>
      </c>
      <c r="D10">
        <f t="shared" si="2"/>
        <v>233</v>
      </c>
      <c r="E10">
        <f t="shared" si="5"/>
        <v>0</v>
      </c>
      <c r="G10" t="s">
        <v>6</v>
      </c>
      <c r="H10" s="2">
        <f t="shared" si="3"/>
        <v>0.25135634134582574</v>
      </c>
    </row>
    <row r="11" spans="1:8" x14ac:dyDescent="0.3">
      <c r="A11">
        <f t="shared" si="4"/>
        <v>5</v>
      </c>
      <c r="B11" s="3">
        <f t="shared" si="1"/>
        <v>26163.235078923244</v>
      </c>
      <c r="C11">
        <f t="shared" si="0"/>
        <v>1.3826196658257806</v>
      </c>
      <c r="D11">
        <f t="shared" si="2"/>
        <v>283</v>
      </c>
      <c r="E11">
        <f t="shared" si="5"/>
        <v>5</v>
      </c>
      <c r="H11" s="2">
        <f t="shared" si="3"/>
        <v>4.4927046162581661</v>
      </c>
    </row>
    <row r="12" spans="1:8" x14ac:dyDescent="0.3">
      <c r="A12">
        <f t="shared" si="4"/>
        <v>10</v>
      </c>
      <c r="B12" s="3">
        <f t="shared" si="1"/>
        <v>20311.253850391637</v>
      </c>
      <c r="C12">
        <f t="shared" si="0"/>
        <v>1.6495523493283</v>
      </c>
      <c r="D12">
        <f t="shared" si="2"/>
        <v>338</v>
      </c>
      <c r="E12">
        <f t="shared" si="5"/>
        <v>10</v>
      </c>
      <c r="H12" s="2">
        <f t="shared" si="3"/>
        <v>8.9961190581635435</v>
      </c>
    </row>
    <row r="13" spans="1:8" x14ac:dyDescent="0.3">
      <c r="A13">
        <f t="shared" si="4"/>
        <v>15</v>
      </c>
      <c r="B13" s="3">
        <f t="shared" si="1"/>
        <v>15907.352649701756</v>
      </c>
      <c r="C13">
        <f t="shared" si="0"/>
        <v>1.9299540433968501</v>
      </c>
      <c r="D13">
        <f t="shared" si="2"/>
        <v>395</v>
      </c>
      <c r="E13">
        <f t="shared" si="5"/>
        <v>15</v>
      </c>
      <c r="H13" s="2">
        <f t="shared" si="3"/>
        <v>14.069750746262116</v>
      </c>
    </row>
    <row r="14" spans="1:8" x14ac:dyDescent="0.3">
      <c r="A14">
        <f t="shared" si="4"/>
        <v>20</v>
      </c>
      <c r="B14" s="3">
        <f t="shared" si="1"/>
        <v>12562.605327645075</v>
      </c>
      <c r="C14">
        <f t="shared" si="0"/>
        <v>2.216056136865407</v>
      </c>
      <c r="D14">
        <f t="shared" si="2"/>
        <v>454</v>
      </c>
      <c r="E14">
        <f t="shared" si="5"/>
        <v>20</v>
      </c>
      <c r="H14" s="2">
        <f t="shared" si="3"/>
        <v>19.681561950676382</v>
      </c>
    </row>
    <row r="15" spans="1:8" x14ac:dyDescent="0.3">
      <c r="A15">
        <f t="shared" si="4"/>
        <v>25</v>
      </c>
      <c r="B15" s="3">
        <f t="shared" si="1"/>
        <v>10000</v>
      </c>
      <c r="C15">
        <f t="shared" si="0"/>
        <v>2.5</v>
      </c>
      <c r="D15">
        <f t="shared" si="2"/>
        <v>512</v>
      </c>
      <c r="E15">
        <f t="shared" si="5"/>
        <v>25</v>
      </c>
      <c r="H15" s="2">
        <f t="shared" si="3"/>
        <v>25.493984375000025</v>
      </c>
    </row>
    <row r="16" spans="1:8" x14ac:dyDescent="0.3">
      <c r="A16">
        <f t="shared" si="4"/>
        <v>30</v>
      </c>
      <c r="B16" s="3">
        <f t="shared" si="1"/>
        <v>8020.2632540445638</v>
      </c>
      <c r="C16">
        <f t="shared" si="0"/>
        <v>2.7746542486707422</v>
      </c>
      <c r="D16">
        <f t="shared" si="2"/>
        <v>568</v>
      </c>
      <c r="E16">
        <f t="shared" si="5"/>
        <v>30</v>
      </c>
      <c r="H16" s="2">
        <f t="shared" si="3"/>
        <v>31.080625841673111</v>
      </c>
    </row>
    <row r="17" spans="1:8" x14ac:dyDescent="0.3">
      <c r="A17">
        <f t="shared" si="4"/>
        <v>35</v>
      </c>
      <c r="B17" s="3">
        <f t="shared" si="1"/>
        <v>6478.6794410816919</v>
      </c>
      <c r="C17">
        <f t="shared" si="0"/>
        <v>3.0342237179120652</v>
      </c>
      <c r="D17">
        <f t="shared" si="2"/>
        <v>621</v>
      </c>
      <c r="E17">
        <f t="shared" si="5"/>
        <v>35</v>
      </c>
      <c r="H17" s="2">
        <f t="shared" si="3"/>
        <v>36.164039396829367</v>
      </c>
    </row>
    <row r="18" spans="1:8" x14ac:dyDescent="0.3">
      <c r="A18">
        <f t="shared" si="4"/>
        <v>40</v>
      </c>
      <c r="B18" s="3">
        <f t="shared" si="1"/>
        <v>5269.199854109399</v>
      </c>
      <c r="C18">
        <f t="shared" si="0"/>
        <v>3.2745658238629645</v>
      </c>
      <c r="D18">
        <f t="shared" si="2"/>
        <v>671</v>
      </c>
      <c r="E18">
        <f t="shared" si="5"/>
        <v>40</v>
      </c>
      <c r="H18" s="2">
        <f t="shared" si="3"/>
        <v>40.728492001511597</v>
      </c>
    </row>
    <row r="19" spans="1:8" x14ac:dyDescent="0.3">
      <c r="A19">
        <f t="shared" si="4"/>
        <v>45</v>
      </c>
      <c r="B19" s="3">
        <f t="shared" si="1"/>
        <v>4313.43829351354</v>
      </c>
      <c r="C19">
        <f t="shared" si="0"/>
        <v>3.4932207744004207</v>
      </c>
      <c r="D19">
        <f t="shared" si="2"/>
        <v>715</v>
      </c>
      <c r="E19">
        <f t="shared" si="5"/>
        <v>45</v>
      </c>
      <c r="H19" s="2">
        <f t="shared" si="3"/>
        <v>44.976689875571992</v>
      </c>
    </row>
    <row r="20" spans="1:8" x14ac:dyDescent="0.3">
      <c r="A20">
        <f t="shared" si="4"/>
        <v>50</v>
      </c>
      <c r="B20" s="3">
        <f t="shared" si="1"/>
        <v>3552.9763282867007</v>
      </c>
      <c r="C20">
        <f t="shared" si="0"/>
        <v>3.6892265424860189</v>
      </c>
      <c r="D20">
        <f t="shared" si="2"/>
        <v>756</v>
      </c>
      <c r="E20">
        <f t="shared" si="5"/>
        <v>50</v>
      </c>
      <c r="H20" s="2">
        <f t="shared" si="3"/>
        <v>49.199344364387969</v>
      </c>
    </row>
    <row r="21" spans="1:8" x14ac:dyDescent="0.3">
      <c r="A21">
        <f t="shared" si="4"/>
        <v>55</v>
      </c>
      <c r="B21" s="3">
        <f t="shared" si="1"/>
        <v>2943.9327931017247</v>
      </c>
      <c r="C21">
        <f t="shared" si="0"/>
        <v>3.8628136285323382</v>
      </c>
      <c r="D21">
        <f t="shared" si="2"/>
        <v>791</v>
      </c>
      <c r="E21">
        <f t="shared" si="5"/>
        <v>55</v>
      </c>
      <c r="H21" s="2">
        <f t="shared" si="3"/>
        <v>53.647806524405382</v>
      </c>
    </row>
    <row r="22" spans="1:8" x14ac:dyDescent="0.3">
      <c r="A22">
        <f t="shared" si="4"/>
        <v>60</v>
      </c>
      <c r="B22" s="3">
        <f t="shared" si="1"/>
        <v>2453.0971587385989</v>
      </c>
      <c r="C22">
        <f t="shared" si="0"/>
        <v>4.0150654381519821</v>
      </c>
      <c r="D22">
        <f t="shared" si="2"/>
        <v>822</v>
      </c>
      <c r="E22">
        <f t="shared" si="5"/>
        <v>60</v>
      </c>
      <c r="H22" s="2">
        <f t="shared" si="3"/>
        <v>58.462196389073995</v>
      </c>
    </row>
    <row r="23" spans="1:8" x14ac:dyDescent="0.3">
      <c r="A23">
        <f t="shared" si="4"/>
        <v>65</v>
      </c>
      <c r="B23" s="3">
        <f t="shared" si="1"/>
        <v>2055.1529657793603</v>
      </c>
      <c r="C23">
        <f t="shared" si="0"/>
        <v>4.1476039451289974</v>
      </c>
      <c r="D23">
        <f t="shared" si="2"/>
        <v>849</v>
      </c>
      <c r="E23">
        <f t="shared" si="5"/>
        <v>65</v>
      </c>
      <c r="H23" s="2">
        <f t="shared" si="3"/>
        <v>63.660157556558545</v>
      </c>
    </row>
    <row r="24" spans="1:8" x14ac:dyDescent="0.3">
      <c r="A24">
        <f t="shared" si="4"/>
        <v>70</v>
      </c>
      <c r="B24" s="3">
        <f t="shared" si="1"/>
        <v>1730.6677478908607</v>
      </c>
      <c r="C24">
        <f t="shared" si="0"/>
        <v>4.2623319553986896</v>
      </c>
      <c r="D24">
        <f t="shared" si="2"/>
        <v>873</v>
      </c>
      <c r="E24">
        <f t="shared" si="5"/>
        <v>70</v>
      </c>
      <c r="H24" s="2">
        <f t="shared" si="3"/>
        <v>69.164693648286459</v>
      </c>
    </row>
    <row r="25" spans="1:8" x14ac:dyDescent="0.3">
      <c r="A25">
        <f>A24+5</f>
        <v>75</v>
      </c>
      <c r="B25" s="3">
        <f t="shared" si="1"/>
        <v>1464.6264669454251</v>
      </c>
      <c r="C25">
        <f t="shared" si="0"/>
        <v>4.3612410874579268</v>
      </c>
      <c r="D25">
        <f t="shared" si="2"/>
        <v>893</v>
      </c>
      <c r="E25">
        <f>E24+5</f>
        <v>75</v>
      </c>
      <c r="H25" s="2">
        <f t="shared" si="3"/>
        <v>74.845632393464371</v>
      </c>
    </row>
    <row r="26" spans="1:8" x14ac:dyDescent="0.3">
      <c r="A26">
        <f t="shared" si="4"/>
        <v>80</v>
      </c>
      <c r="B26" s="3">
        <f t="shared" si="1"/>
        <v>1245.3534674123691</v>
      </c>
      <c r="C26">
        <f t="shared" si="0"/>
        <v>4.4462808701294945</v>
      </c>
      <c r="D26">
        <f t="shared" si="2"/>
        <v>911</v>
      </c>
      <c r="E26">
        <f t="shared" si="5"/>
        <v>80</v>
      </c>
      <c r="H26" s="2">
        <f t="shared" si="3"/>
        <v>80.55728887273068</v>
      </c>
    </row>
    <row r="27" spans="1:8" x14ac:dyDescent="0.3">
      <c r="A27">
        <f t="shared" si="4"/>
        <v>85</v>
      </c>
      <c r="B27" s="3">
        <f t="shared" si="1"/>
        <v>1063.7143145515845</v>
      </c>
      <c r="C27">
        <f t="shared" si="0"/>
        <v>4.5192779367266693</v>
      </c>
      <c r="D27">
        <f t="shared" si="2"/>
        <v>926</v>
      </c>
      <c r="E27">
        <f t="shared" si="5"/>
        <v>85</v>
      </c>
      <c r="H27" s="2">
        <f t="shared" si="3"/>
        <v>86.164763927778665</v>
      </c>
    </row>
    <row r="28" spans="1:8" x14ac:dyDescent="0.3">
      <c r="A28">
        <f t="shared" si="4"/>
        <v>90</v>
      </c>
      <c r="B28" s="3">
        <f t="shared" si="1"/>
        <v>912.52076214420492</v>
      </c>
      <c r="C28">
        <f t="shared" si="0"/>
        <v>4.5818927715996836</v>
      </c>
      <c r="D28">
        <f t="shared" si="2"/>
        <v>938</v>
      </c>
      <c r="E28">
        <f t="shared" si="5"/>
        <v>90</v>
      </c>
      <c r="H28" s="2">
        <f t="shared" si="3"/>
        <v>91.558221452357714</v>
      </c>
    </row>
    <row r="29" spans="1:8" x14ac:dyDescent="0.3">
      <c r="A29">
        <f t="shared" si="4"/>
        <v>95</v>
      </c>
      <c r="B29" s="3">
        <f t="shared" si="1"/>
        <v>786.08420231826983</v>
      </c>
      <c r="C29">
        <f t="shared" si="0"/>
        <v>4.6356026025880102</v>
      </c>
      <c r="D29">
        <f t="shared" si="2"/>
        <v>949</v>
      </c>
      <c r="E29">
        <f t="shared" si="5"/>
        <v>95</v>
      </c>
      <c r="H29" s="2">
        <f t="shared" si="3"/>
        <v>96.657777019656066</v>
      </c>
    </row>
    <row r="30" spans="1:8" x14ac:dyDescent="0.3">
      <c r="A30">
        <f t="shared" si="4"/>
        <v>100</v>
      </c>
      <c r="B30" s="3">
        <f t="shared" si="1"/>
        <v>679.87840098669142</v>
      </c>
      <c r="C30">
        <f t="shared" si="0"/>
        <v>4.6817012444056108</v>
      </c>
      <c r="D30">
        <f t="shared" si="2"/>
        <v>959</v>
      </c>
      <c r="E30">
        <f t="shared" si="5"/>
        <v>100</v>
      </c>
      <c r="H30" s="2">
        <f t="shared" si="3"/>
        <v>101.41238802421742</v>
      </c>
    </row>
    <row r="31" spans="1:8" x14ac:dyDescent="0.3">
      <c r="A31">
        <f t="shared" si="4"/>
        <v>105</v>
      </c>
      <c r="B31" s="3">
        <f>$A$3*POWER(2.7182818284, (((1/(A31+273.15))-(1/298.15))*$B$3))</f>
        <v>590.28320403646535</v>
      </c>
      <c r="C31">
        <f t="shared" si="0"/>
        <v>4.7213090563000808</v>
      </c>
      <c r="D31">
        <f t="shared" si="2"/>
        <v>967</v>
      </c>
      <c r="E31">
        <f t="shared" si="5"/>
        <v>105</v>
      </c>
      <c r="H31" s="2">
        <f t="shared" si="3"/>
        <v>105.79563646134255</v>
      </c>
    </row>
    <row r="32" spans="1:8" x14ac:dyDescent="0.3">
      <c r="A32">
        <f t="shared" si="4"/>
        <v>110</v>
      </c>
      <c r="B32" s="3">
        <f t="shared" si="1"/>
        <v>514.38861943874247</v>
      </c>
      <c r="C32">
        <f t="shared" si="0"/>
        <v>4.7553882407923584</v>
      </c>
      <c r="D32">
        <f t="shared" si="2"/>
        <v>974</v>
      </c>
      <c r="E32">
        <f t="shared" si="5"/>
        <v>110</v>
      </c>
      <c r="H32" s="2">
        <f t="shared" si="3"/>
        <v>109.80041578323602</v>
      </c>
    </row>
    <row r="33" spans="1:8" x14ac:dyDescent="0.3">
      <c r="A33">
        <f t="shared" si="4"/>
        <v>115</v>
      </c>
      <c r="B33" s="3">
        <f t="shared" si="1"/>
        <v>449.84419634682615</v>
      </c>
      <c r="C33">
        <f t="shared" si="0"/>
        <v>4.7847603333147841</v>
      </c>
      <c r="D33">
        <f t="shared" si="2"/>
        <v>980</v>
      </c>
      <c r="E33">
        <f t="shared" si="5"/>
        <v>115</v>
      </c>
      <c r="H33" s="2">
        <f t="shared" si="3"/>
        <v>113.43371535274122</v>
      </c>
    </row>
    <row r="34" spans="1:8" x14ac:dyDescent="0.3">
      <c r="A34">
        <f>A33+5</f>
        <v>120</v>
      </c>
      <c r="B34" s="3">
        <f t="shared" si="1"/>
        <v>394.74259028286025</v>
      </c>
      <c r="C34">
        <f t="shared" si="0"/>
        <v>4.8101239223317229</v>
      </c>
      <c r="D34">
        <f t="shared" si="2"/>
        <v>985</v>
      </c>
      <c r="E34">
        <f>E33+5</f>
        <v>120</v>
      </c>
      <c r="H34" s="2">
        <f t="shared" si="3"/>
        <v>116.71209195669263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Spannungsteiler Batterieüberwac</vt:lpstr>
      <vt:lpstr>NTC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Marcel</cp:lastModifiedBy>
  <dcterms:created xsi:type="dcterms:W3CDTF">2016-05-14T13:09:46Z</dcterms:created>
  <dcterms:modified xsi:type="dcterms:W3CDTF">2019-01-15T15:41:40Z</dcterms:modified>
</cp:coreProperties>
</file>