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filterPrivacy="1"/>
  <xr:revisionPtr revIDLastSave="0" documentId="13_ncr:1_{91FD4124-E612-4E7C-8EA2-1BE4E32B85F1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2" i="1" l="1"/>
  <c r="M23" i="1"/>
  <c r="M24" i="1"/>
  <c r="M21" i="1"/>
  <c r="J21" i="1"/>
  <c r="K5" i="1" l="1"/>
  <c r="K6" i="1"/>
  <c r="K7" i="1"/>
  <c r="K4" i="1"/>
  <c r="J5" i="1"/>
  <c r="J6" i="1"/>
  <c r="J7" i="1"/>
  <c r="J4" i="1"/>
  <c r="I5" i="1"/>
  <c r="I6" i="1"/>
  <c r="I7" i="1"/>
  <c r="I4" i="1"/>
  <c r="H5" i="1"/>
  <c r="H6" i="1"/>
  <c r="H7" i="1"/>
  <c r="H4" i="1"/>
  <c r="H13" i="1"/>
  <c r="H14" i="1"/>
  <c r="H15" i="1"/>
  <c r="H12" i="1"/>
  <c r="C26" i="1"/>
  <c r="C27" i="1" s="1"/>
  <c r="D27" i="1"/>
  <c r="E27" i="1"/>
  <c r="F27" i="1"/>
  <c r="D26" i="1"/>
  <c r="E26" i="1"/>
  <c r="F26" i="1"/>
  <c r="G27" i="1" l="1"/>
  <c r="D28" i="1" l="1"/>
  <c r="E28" i="1"/>
  <c r="F28" i="1"/>
  <c r="C28" i="1"/>
  <c r="J23" i="1" l="1"/>
  <c r="J24" i="1"/>
  <c r="G28" i="1"/>
  <c r="J22" i="1"/>
  <c r="H22" i="1" l="1"/>
  <c r="H23" i="1"/>
  <c r="H24" i="1"/>
  <c r="H21" i="1"/>
</calcChain>
</file>

<file path=xl/sharedStrings.xml><?xml version="1.0" encoding="utf-8"?>
<sst xmlns="http://schemas.openxmlformats.org/spreadsheetml/2006/main" count="64" uniqueCount="31">
  <si>
    <t>Метод средних баллов</t>
  </si>
  <si>
    <t>мат ожидание</t>
  </si>
  <si>
    <t>дисперсия</t>
  </si>
  <si>
    <t>Довер. Интервал</t>
  </si>
  <si>
    <t>Вспомогательная</t>
  </si>
  <si>
    <t>Ведущий 1</t>
  </si>
  <si>
    <t>Ведущий 2</t>
  </si>
  <si>
    <t>Ведущий 3</t>
  </si>
  <si>
    <t>Ведущий 4</t>
  </si>
  <si>
    <t>М</t>
  </si>
  <si>
    <t>D</t>
  </si>
  <si>
    <t>М-сигма</t>
  </si>
  <si>
    <t>М+сигма</t>
  </si>
  <si>
    <t>Ведущий 2 самый лучший, ведущий 1 - второе место</t>
  </si>
  <si>
    <t>Метод медианных рангов</t>
  </si>
  <si>
    <t>Медиана</t>
  </si>
  <si>
    <t>2 место</t>
  </si>
  <si>
    <t>1 место</t>
  </si>
  <si>
    <t>Ведущий 2 все еще самый лучший, ведущие 1 и 3 - 2 место</t>
  </si>
  <si>
    <t>3 место</t>
  </si>
  <si>
    <t>D =</t>
  </si>
  <si>
    <t>1/D =</t>
  </si>
  <si>
    <t xml:space="preserve">К = </t>
  </si>
  <si>
    <t>Мк</t>
  </si>
  <si>
    <t>сумма</t>
  </si>
  <si>
    <t>проверка</t>
  </si>
  <si>
    <t xml:space="preserve"> </t>
  </si>
  <si>
    <t>Метод средневзвешенных рангов</t>
  </si>
  <si>
    <t>Метод средневзвешенных баллов</t>
  </si>
  <si>
    <t>Мк2</t>
  </si>
  <si>
    <t>Ответ: по результатам четырех исследований надо выбрать ведущих 2 и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</si>
</sst>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" fillId="0" borderId="0"/>
  </cellStyleXfs>
  <cellXfs count="17">
    <xf numFmtId="0" fontId="0" fillId="0" borderId="0" xfId="0"/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0" fillId="4" borderId="0" xfId="0" applyFill="1"/>
    <xf numFmtId="0" fontId="0" fillId="0" borderId="0" xfId="0"/>
    <xf numFmtId="2" fontId="0" fillId="0" borderId="0" xfId="0" applyNumberFormat="1"/>
    <xf numFmtId="0" fontId="0" fillId="0" borderId="0" xfId="0" applyFill="1"/>
    <xf numFmtId="9" fontId="0" fillId="0" borderId="0" xfId="1" applyFont="1"/>
    <xf numFmtId="0" fontId="3" fillId="0" borderId="0" xfId="0" applyFont="1"/>
    <xf numFmtId="1" fontId="0" fillId="0" borderId="0" xfId="0" applyNumberFormat="1"/>
    <xf numFmtId="2" fontId="0" fillId="5" borderId="0" xfId="0" applyNumberFormat="1" applyFill="1"/>
    <xf numFmtId="9" fontId="0" fillId="6" borderId="0" xfId="0" applyNumberFormat="1" applyFill="1"/>
    <xf numFmtId="0" fontId="0" fillId="6" borderId="0" xfId="0" applyFill="1"/>
    <xf numFmtId="2" fontId="0" fillId="4" borderId="0" xfId="0" applyNumberFormat="1" applyFill="1"/>
    <xf numFmtId="2" fontId="0" fillId="2" borderId="0" xfId="0" applyNumberFormat="1" applyFill="1"/>
  </cellXfs>
  <cellStyles count="3">
    <cellStyle name="Обычный" xfId="0" builtinId="0"/>
    <cellStyle name="Обычный 2" xfId="2" xr:uid="{03DA786D-787A-4D97-B731-55BF2B1B4930}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tockChart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Лист1!$M$4:$M$7</c:f>
              <c:strCache>
                <c:ptCount val="4"/>
                <c:pt idx="0">
                  <c:v>Ведущий 1</c:v>
                </c:pt>
                <c:pt idx="1">
                  <c:v>Ведущий 2</c:v>
                </c:pt>
                <c:pt idx="2">
                  <c:v>Ведущий 3</c:v>
                </c:pt>
                <c:pt idx="3">
                  <c:v>Ведущий 4</c:v>
                </c:pt>
              </c:strCache>
            </c:strRef>
          </c:cat>
          <c:val>
            <c:numRef>
              <c:f>Лист1!$N$4:$N$7</c:f>
              <c:numCache>
                <c:formatCode>General</c:formatCode>
                <c:ptCount val="4"/>
                <c:pt idx="0">
                  <c:v>8.4578251276599339</c:v>
                </c:pt>
                <c:pt idx="1">
                  <c:v>9.0773502691896262</c:v>
                </c:pt>
                <c:pt idx="2">
                  <c:v>6.75</c:v>
                </c:pt>
                <c:pt idx="3">
                  <c:v>4.7909944487358054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AD-4DBF-ABAE-929AEAE972EE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Лист1!$M$4:$M$7</c:f>
              <c:strCache>
                <c:ptCount val="4"/>
                <c:pt idx="0">
                  <c:v>Ведущий 1</c:v>
                </c:pt>
                <c:pt idx="1">
                  <c:v>Ведущий 2</c:v>
                </c:pt>
                <c:pt idx="2">
                  <c:v>Ведущий 3</c:v>
                </c:pt>
                <c:pt idx="3">
                  <c:v>Ведущий 4</c:v>
                </c:pt>
              </c:strCache>
            </c:strRef>
          </c:cat>
          <c:val>
            <c:numRef>
              <c:f>Лист1!$O$4:$O$7</c:f>
              <c:numCache>
                <c:formatCode>General</c:formatCode>
                <c:ptCount val="4"/>
                <c:pt idx="0">
                  <c:v>5.042174872340067</c:v>
                </c:pt>
                <c:pt idx="1">
                  <c:v>7.9226497308103738</c:v>
                </c:pt>
                <c:pt idx="2">
                  <c:v>5.75</c:v>
                </c:pt>
                <c:pt idx="3">
                  <c:v>2.2090055512641946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AD-4DBF-ABAE-929AEAE972EE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dot"/>
            <c:size val="18"/>
            <c:spPr>
              <a:solidFill>
                <a:schemeClr val="accent3"/>
              </a:solidFill>
              <a:ln w="38100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Лист1!$M$4:$M$7</c:f>
              <c:strCache>
                <c:ptCount val="4"/>
                <c:pt idx="0">
                  <c:v>Ведущий 1</c:v>
                </c:pt>
                <c:pt idx="1">
                  <c:v>Ведущий 2</c:v>
                </c:pt>
                <c:pt idx="2">
                  <c:v>Ведущий 3</c:v>
                </c:pt>
                <c:pt idx="3">
                  <c:v>Ведущий 4</c:v>
                </c:pt>
              </c:strCache>
            </c:strRef>
          </c:cat>
          <c:val>
            <c:numRef>
              <c:f>Лист1!$P$4:$P$7</c:f>
              <c:numCache>
                <c:formatCode>General</c:formatCode>
                <c:ptCount val="4"/>
                <c:pt idx="0">
                  <c:v>6.75</c:v>
                </c:pt>
                <c:pt idx="1">
                  <c:v>8.5</c:v>
                </c:pt>
                <c:pt idx="2">
                  <c:v>6.25</c:v>
                </c:pt>
                <c:pt idx="3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AD-4DBF-ABAE-929AEAE97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76200" cap="flat" cmpd="sng" algn="ctr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</c:hiLowLines>
        <c:axId val="1762949744"/>
        <c:axId val="1857159936"/>
      </c:stockChart>
      <c:catAx>
        <c:axId val="176294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7159936"/>
        <c:crosses val="autoZero"/>
        <c:auto val="1"/>
        <c:lblAlgn val="ctr"/>
        <c:lblOffset val="100"/>
        <c:noMultiLvlLbl val="0"/>
      </c:catAx>
      <c:valAx>
        <c:axId val="185715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294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438150</xdr:colOff>
      <xdr:row>0</xdr:row>
      <xdr:rowOff>157162</xdr:rowOff>
    </xdr:from>
    <xdr:to>
      <xdr:col>25</xdr:col>
      <xdr:colOff>133350</xdr:colOff>
      <xdr:row>15</xdr:row>
      <xdr:rowOff>42862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931CFDE-3C6F-4324-87F0-888EDB60C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28"/>
  <sheetViews>
    <sheetView tabSelected="1" workbookViewId="0">
      <selection activeCell="H13" sqref="H13"/>
    </sheetView>
  </sheetViews>
  <sheetFormatPr defaultRowHeight="15" x14ac:dyDescent="0.25"/>
  <cols>
    <col min="2" max="2" width="13" customWidth="1"/>
    <col min="3" max="3" width="11.140625" customWidth="1"/>
    <col min="4" max="4" width="12.28515625" customWidth="1"/>
    <col min="5" max="5" width="10.28515625" customWidth="1"/>
    <col min="6" max="6" width="11.5703125" customWidth="1"/>
    <col min="13" max="13" width="12" customWidth="1"/>
  </cols>
  <sheetData>
    <row r="2" spans="2:16" x14ac:dyDescent="0.25">
      <c r="B2" s="4" t="s">
        <v>0</v>
      </c>
      <c r="C2" s="1"/>
      <c r="D2" s="1"/>
      <c r="E2" s="1"/>
      <c r="F2" s="1"/>
      <c r="G2" s="1"/>
      <c r="H2" s="1" t="s">
        <v>1</v>
      </c>
      <c r="I2" s="1" t="s">
        <v>2</v>
      </c>
      <c r="J2" s="1" t="s">
        <v>3</v>
      </c>
      <c r="K2" s="1"/>
      <c r="L2" s="1"/>
      <c r="M2" s="1" t="s">
        <v>4</v>
      </c>
      <c r="N2" s="1"/>
      <c r="O2" s="1"/>
      <c r="P2" s="1"/>
    </row>
    <row r="3" spans="2:16" x14ac:dyDescent="0.25">
      <c r="B3" s="1"/>
      <c r="C3" s="1" t="s">
        <v>5</v>
      </c>
      <c r="D3" s="1" t="s">
        <v>6</v>
      </c>
      <c r="E3" s="1" t="s">
        <v>7</v>
      </c>
      <c r="F3" s="1" t="s">
        <v>8</v>
      </c>
      <c r="G3" s="1"/>
      <c r="H3" s="1" t="s">
        <v>9</v>
      </c>
      <c r="I3" s="1" t="s">
        <v>10</v>
      </c>
      <c r="J3" s="1" t="s">
        <v>11</v>
      </c>
      <c r="K3" s="1" t="s">
        <v>12</v>
      </c>
      <c r="L3" s="1"/>
      <c r="M3" s="1"/>
      <c r="N3" s="1" t="s">
        <v>12</v>
      </c>
      <c r="O3" s="1" t="s">
        <v>11</v>
      </c>
      <c r="P3" s="1" t="s">
        <v>9</v>
      </c>
    </row>
    <row r="4" spans="2:16" x14ac:dyDescent="0.25">
      <c r="B4" s="1" t="s">
        <v>5</v>
      </c>
      <c r="C4" s="1">
        <v>9</v>
      </c>
      <c r="D4" s="1">
        <v>5</v>
      </c>
      <c r="E4" s="1">
        <v>7</v>
      </c>
      <c r="F4" s="1">
        <v>6</v>
      </c>
      <c r="G4" s="1"/>
      <c r="H4" s="1">
        <f>AVERAGE(C4:F4)</f>
        <v>6.75</v>
      </c>
      <c r="I4" s="1">
        <f>_xlfn.VAR.S(C4:F4)</f>
        <v>2.9166666666666665</v>
      </c>
      <c r="J4" s="1">
        <f>H4-SQRT(I4)</f>
        <v>5.042174872340067</v>
      </c>
      <c r="K4" s="1">
        <f>H4+SQRT(I4)</f>
        <v>8.4578251276599339</v>
      </c>
      <c r="L4" s="1"/>
      <c r="M4" s="2" t="s">
        <v>5</v>
      </c>
      <c r="N4" s="1">
        <v>8.4578251276599339</v>
      </c>
      <c r="O4" s="1">
        <v>5.042174872340067</v>
      </c>
      <c r="P4" s="1">
        <v>6.75</v>
      </c>
    </row>
    <row r="5" spans="2:16" x14ac:dyDescent="0.25">
      <c r="B5" s="1" t="s">
        <v>6</v>
      </c>
      <c r="C5" s="1">
        <v>8</v>
      </c>
      <c r="D5" s="1">
        <v>9</v>
      </c>
      <c r="E5" s="1">
        <v>9</v>
      </c>
      <c r="F5" s="1">
        <v>8</v>
      </c>
      <c r="G5" s="1"/>
      <c r="H5" s="6">
        <f t="shared" ref="H5:H7" si="0">AVERAGE(C5:F5)</f>
        <v>8.5</v>
      </c>
      <c r="I5" s="6">
        <f t="shared" ref="I5:I7" si="1">_xlfn.VAR.S(C5:F5)</f>
        <v>0.33333333333333331</v>
      </c>
      <c r="J5" s="6">
        <f t="shared" ref="J5:J7" si="2">H5-SQRT(I5)</f>
        <v>7.9226497308103738</v>
      </c>
      <c r="K5" s="6">
        <f t="shared" ref="K5:K7" si="3">H5+SQRT(I5)</f>
        <v>9.0773502691896262</v>
      </c>
      <c r="L5" s="1"/>
      <c r="M5" s="3" t="s">
        <v>6</v>
      </c>
      <c r="N5" s="1">
        <v>9.0773502691896262</v>
      </c>
      <c r="O5" s="1">
        <v>7.9226497308103738</v>
      </c>
      <c r="P5" s="1">
        <v>8.5</v>
      </c>
    </row>
    <row r="6" spans="2:16" x14ac:dyDescent="0.25">
      <c r="B6" s="1" t="s">
        <v>7</v>
      </c>
      <c r="C6" s="1">
        <v>6</v>
      </c>
      <c r="D6" s="1">
        <v>6</v>
      </c>
      <c r="E6" s="1">
        <v>6</v>
      </c>
      <c r="F6" s="1">
        <v>7</v>
      </c>
      <c r="G6" s="1"/>
      <c r="H6" s="6">
        <f t="shared" si="0"/>
        <v>6.25</v>
      </c>
      <c r="I6" s="6">
        <f t="shared" si="1"/>
        <v>0.25</v>
      </c>
      <c r="J6" s="6">
        <f t="shared" si="2"/>
        <v>5.75</v>
      </c>
      <c r="K6" s="6">
        <f t="shared" si="3"/>
        <v>6.75</v>
      </c>
      <c r="L6" s="1"/>
      <c r="M6" s="1" t="s">
        <v>7</v>
      </c>
      <c r="N6" s="1">
        <v>6.75</v>
      </c>
      <c r="O6" s="1">
        <v>5.75</v>
      </c>
      <c r="P6" s="1">
        <v>6.25</v>
      </c>
    </row>
    <row r="7" spans="2:16" x14ac:dyDescent="0.25">
      <c r="B7" s="1" t="s">
        <v>8</v>
      </c>
      <c r="C7" s="1">
        <v>4</v>
      </c>
      <c r="D7" s="1">
        <v>2</v>
      </c>
      <c r="E7" s="1">
        <v>5</v>
      </c>
      <c r="F7" s="1">
        <v>3</v>
      </c>
      <c r="G7" s="1"/>
      <c r="H7" s="6">
        <f t="shared" si="0"/>
        <v>3.5</v>
      </c>
      <c r="I7" s="6">
        <f t="shared" si="1"/>
        <v>1.6666666666666667</v>
      </c>
      <c r="J7" s="6">
        <f t="shared" si="2"/>
        <v>2.2090055512641946</v>
      </c>
      <c r="K7" s="6">
        <f t="shared" si="3"/>
        <v>4.7909944487358054</v>
      </c>
      <c r="L7" s="1"/>
      <c r="M7" s="1" t="s">
        <v>8</v>
      </c>
      <c r="N7" s="1">
        <v>4.7909944487358054</v>
      </c>
      <c r="O7" s="1">
        <v>2.2090055512641946</v>
      </c>
      <c r="P7" s="1">
        <v>3.5</v>
      </c>
    </row>
    <row r="9" spans="2:16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 t="s">
        <v>13</v>
      </c>
      <c r="N9" s="1"/>
      <c r="O9" s="1"/>
      <c r="P9" s="1"/>
    </row>
    <row r="10" spans="2:16" x14ac:dyDescent="0.25">
      <c r="B10" s="4" t="s">
        <v>14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2:16" x14ac:dyDescent="0.25">
      <c r="B11" s="1"/>
      <c r="C11" s="1" t="s">
        <v>5</v>
      </c>
      <c r="D11" s="1" t="s">
        <v>6</v>
      </c>
      <c r="E11" s="1" t="s">
        <v>7</v>
      </c>
      <c r="F11" s="1" t="s">
        <v>8</v>
      </c>
      <c r="G11" s="1"/>
      <c r="H11" s="1" t="s">
        <v>15</v>
      </c>
      <c r="I11" s="1"/>
      <c r="J11" s="1"/>
      <c r="K11" s="1"/>
      <c r="L11" s="1"/>
      <c r="M11" s="1"/>
      <c r="N11" s="1"/>
      <c r="O11" s="1"/>
      <c r="P11" s="1"/>
    </row>
    <row r="12" spans="2:16" x14ac:dyDescent="0.25">
      <c r="B12" s="2" t="s">
        <v>5</v>
      </c>
      <c r="C12" s="1">
        <v>3</v>
      </c>
      <c r="D12" s="1">
        <v>4</v>
      </c>
      <c r="E12" s="1">
        <v>2</v>
      </c>
      <c r="F12" s="1">
        <v>2</v>
      </c>
      <c r="G12" s="1"/>
      <c r="H12" s="11">
        <f>MEDIAN(C12:F12)</f>
        <v>2.5</v>
      </c>
      <c r="I12" s="1" t="s">
        <v>16</v>
      </c>
      <c r="J12" s="1"/>
      <c r="K12" s="1"/>
      <c r="L12" s="1"/>
      <c r="M12" s="1"/>
      <c r="N12" s="1"/>
      <c r="O12" s="1"/>
      <c r="P12" s="1"/>
    </row>
    <row r="13" spans="2:16" x14ac:dyDescent="0.25">
      <c r="B13" s="5" t="s">
        <v>6</v>
      </c>
      <c r="C13" s="1">
        <v>1</v>
      </c>
      <c r="D13" s="1">
        <v>2</v>
      </c>
      <c r="E13" s="1">
        <v>3</v>
      </c>
      <c r="F13" s="1">
        <v>1</v>
      </c>
      <c r="G13" s="1"/>
      <c r="H13" s="11">
        <f t="shared" ref="H13:H15" si="4">MEDIAN(C13:F13)</f>
        <v>1.5</v>
      </c>
      <c r="I13" s="1" t="s">
        <v>17</v>
      </c>
      <c r="J13" s="1"/>
      <c r="K13" s="1" t="s">
        <v>18</v>
      </c>
      <c r="L13" s="1"/>
      <c r="M13" s="1"/>
      <c r="N13" s="1"/>
      <c r="O13" s="1"/>
      <c r="P13" s="1"/>
    </row>
    <row r="14" spans="2:16" x14ac:dyDescent="0.25">
      <c r="B14" s="2" t="s">
        <v>7</v>
      </c>
      <c r="C14" s="1">
        <v>2</v>
      </c>
      <c r="D14" s="1">
        <v>3</v>
      </c>
      <c r="E14" s="1">
        <v>1</v>
      </c>
      <c r="F14" s="1">
        <v>3</v>
      </c>
      <c r="G14" s="1"/>
      <c r="H14" s="11">
        <f t="shared" si="4"/>
        <v>2.5</v>
      </c>
      <c r="I14" s="1" t="s">
        <v>16</v>
      </c>
      <c r="J14" s="1"/>
      <c r="K14" s="1"/>
      <c r="L14" s="1"/>
      <c r="M14" s="1"/>
      <c r="N14" s="1"/>
      <c r="O14" s="1"/>
      <c r="P14" s="1"/>
    </row>
    <row r="15" spans="2:16" x14ac:dyDescent="0.25">
      <c r="B15" s="1" t="s">
        <v>8</v>
      </c>
      <c r="C15" s="1">
        <v>4</v>
      </c>
      <c r="D15" s="1">
        <v>1</v>
      </c>
      <c r="E15" s="1">
        <v>4</v>
      </c>
      <c r="F15" s="1">
        <v>4</v>
      </c>
      <c r="G15" s="1"/>
      <c r="H15" s="11">
        <f t="shared" si="4"/>
        <v>4</v>
      </c>
      <c r="I15" s="1"/>
      <c r="J15" s="1"/>
      <c r="K15" s="1"/>
      <c r="L15" s="1"/>
      <c r="M15" s="1"/>
      <c r="N15" s="1"/>
      <c r="O15" s="1"/>
      <c r="P15" s="1"/>
    </row>
    <row r="17" spans="2:14" x14ac:dyDescent="0.25">
      <c r="K17" s="8"/>
      <c r="L17" t="s">
        <v>26</v>
      </c>
    </row>
    <row r="19" spans="2:14" x14ac:dyDescent="0.25">
      <c r="B19" s="10" t="s">
        <v>27</v>
      </c>
      <c r="C19" s="6"/>
      <c r="D19" s="6"/>
      <c r="E19" s="6"/>
      <c r="F19" s="6"/>
      <c r="G19" s="6"/>
      <c r="H19" s="6"/>
      <c r="I19" s="6"/>
      <c r="M19" s="10" t="s">
        <v>28</v>
      </c>
    </row>
    <row r="20" spans="2:14" x14ac:dyDescent="0.25">
      <c r="B20" s="6"/>
      <c r="C20" s="6" t="s">
        <v>5</v>
      </c>
      <c r="D20" s="6" t="s">
        <v>6</v>
      </c>
      <c r="E20" s="6" t="s">
        <v>7</v>
      </c>
      <c r="F20" s="6" t="s">
        <v>8</v>
      </c>
      <c r="G20" s="6"/>
      <c r="H20" s="6" t="s">
        <v>9</v>
      </c>
      <c r="I20" s="6"/>
      <c r="J20" t="s">
        <v>23</v>
      </c>
      <c r="M20" t="s">
        <v>29</v>
      </c>
    </row>
    <row r="21" spans="2:14" x14ac:dyDescent="0.25">
      <c r="B21" s="8" t="s">
        <v>5</v>
      </c>
      <c r="C21" s="6">
        <v>3</v>
      </c>
      <c r="D21" s="6">
        <v>4</v>
      </c>
      <c r="E21" s="6">
        <v>2</v>
      </c>
      <c r="F21" s="6">
        <v>2</v>
      </c>
      <c r="G21" s="6"/>
      <c r="H21" s="6">
        <f>AVERAGE(C21:F21)</f>
        <v>2.75</v>
      </c>
      <c r="I21" s="6"/>
      <c r="J21" s="7">
        <f>SUMPRODUCT(C21:F21,$C$28:$F$28)</f>
        <v>2.6650691038787344</v>
      </c>
      <c r="K21" t="s">
        <v>19</v>
      </c>
      <c r="M21" s="16">
        <f>SUMPRODUCT($C$28:$F$28,C4:F4)</f>
        <v>7.5438029424877406</v>
      </c>
      <c r="N21" t="s">
        <v>16</v>
      </c>
    </row>
    <row r="22" spans="2:14" x14ac:dyDescent="0.25">
      <c r="B22" s="5" t="s">
        <v>6</v>
      </c>
      <c r="C22" s="6">
        <v>1</v>
      </c>
      <c r="D22" s="6">
        <v>2</v>
      </c>
      <c r="E22" s="6">
        <v>3</v>
      </c>
      <c r="F22" s="6">
        <v>1</v>
      </c>
      <c r="G22" s="6"/>
      <c r="H22" s="6">
        <f t="shared" ref="H22:H24" si="5">AVERAGE(C22:F22)</f>
        <v>1.75</v>
      </c>
      <c r="I22" s="6"/>
      <c r="J22" s="15">
        <f t="shared" ref="J22:J24" si="6">SUMPRODUCT(C22:F22,$C$28:$F$28)</f>
        <v>1.3761703076237184</v>
      </c>
      <c r="K22" t="s">
        <v>17</v>
      </c>
      <c r="M22" s="15">
        <f t="shared" ref="M22:M24" si="7">SUMPRODUCT($C$28:$F$28,C5:F5)</f>
        <v>8.2307177886758822</v>
      </c>
      <c r="N22" t="s">
        <v>17</v>
      </c>
    </row>
    <row r="23" spans="2:14" x14ac:dyDescent="0.25">
      <c r="B23" s="2" t="s">
        <v>7</v>
      </c>
      <c r="C23" s="6">
        <v>2</v>
      </c>
      <c r="D23" s="6">
        <v>3</v>
      </c>
      <c r="E23" s="6">
        <v>1</v>
      </c>
      <c r="F23" s="6">
        <v>3</v>
      </c>
      <c r="G23" s="6"/>
      <c r="H23" s="6">
        <f t="shared" si="5"/>
        <v>2.25</v>
      </c>
      <c r="I23" s="6"/>
      <c r="J23" s="16">
        <f t="shared" si="6"/>
        <v>2.2145563976816769</v>
      </c>
      <c r="K23" t="s">
        <v>16</v>
      </c>
      <c r="M23" s="7">
        <f t="shared" si="7"/>
        <v>6.2747436469014719</v>
      </c>
    </row>
    <row r="24" spans="2:14" x14ac:dyDescent="0.25">
      <c r="B24" s="6" t="s">
        <v>8</v>
      </c>
      <c r="C24" s="6">
        <v>4</v>
      </c>
      <c r="D24" s="6">
        <v>1</v>
      </c>
      <c r="E24" s="6">
        <v>4</v>
      </c>
      <c r="F24" s="6">
        <v>4</v>
      </c>
      <c r="G24" s="6"/>
      <c r="H24" s="6">
        <f t="shared" si="5"/>
        <v>3.25</v>
      </c>
      <c r="I24" s="6"/>
      <c r="J24" s="7">
        <f t="shared" si="6"/>
        <v>3.7442041908158723</v>
      </c>
      <c r="M24" s="7">
        <f t="shared" si="7"/>
        <v>3.7001783325902813</v>
      </c>
    </row>
    <row r="26" spans="2:14" x14ac:dyDescent="0.25">
      <c r="B26" s="6" t="s">
        <v>20</v>
      </c>
      <c r="C26" s="7">
        <f>SUMXMY2(C21:C24,$H$21:$H$24)/(COUNT(C21:C24) - 1)</f>
        <v>0.41666666666666669</v>
      </c>
      <c r="D26" s="7">
        <f t="shared" ref="D26:F26" si="8">SUMXMY2(D21:D24,$H$21:$H$24)/(COUNT(D21:D24) - 1)</f>
        <v>2.4166666666666665</v>
      </c>
      <c r="E26" s="7">
        <f t="shared" si="8"/>
        <v>1.4166666666666667</v>
      </c>
      <c r="F26" s="7">
        <f t="shared" si="8"/>
        <v>0.75</v>
      </c>
    </row>
    <row r="27" spans="2:14" x14ac:dyDescent="0.25">
      <c r="B27" s="6" t="s">
        <v>21</v>
      </c>
      <c r="C27">
        <f>1/C26</f>
        <v>2.4</v>
      </c>
      <c r="D27" s="7">
        <f t="shared" ref="D27:F27" si="9">1/D26</f>
        <v>0.41379310344827591</v>
      </c>
      <c r="E27" s="7">
        <f t="shared" si="9"/>
        <v>0.70588235294117641</v>
      </c>
      <c r="F27" s="7">
        <f t="shared" si="9"/>
        <v>1.3333333333333333</v>
      </c>
      <c r="G27" s="12">
        <f>SUM(C27:F27)</f>
        <v>4.8530087897227849</v>
      </c>
      <c r="H27" s="12" t="s">
        <v>24</v>
      </c>
    </row>
    <row r="28" spans="2:14" x14ac:dyDescent="0.25">
      <c r="B28" s="6" t="s">
        <v>22</v>
      </c>
      <c r="C28" s="9">
        <f>C27/$G$27</f>
        <v>0.49453856442264832</v>
      </c>
      <c r="D28" s="9">
        <f t="shared" ref="D28:F28" si="10">D27/$G$27</f>
        <v>8.5265269728042825E-2</v>
      </c>
      <c r="E28" s="9">
        <f t="shared" si="10"/>
        <v>0.14545251894783773</v>
      </c>
      <c r="F28" s="9">
        <f t="shared" si="10"/>
        <v>0.27474364690147129</v>
      </c>
      <c r="G28" s="13">
        <f>SUM(C28:F28)</f>
        <v>1.0000000000000002</v>
      </c>
      <c r="H28" s="14" t="s">
        <v>25</v>
      </c>
      <c r="K28" t="s">
        <v>30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2022-06-20T09:25:58Z</dcterms:modified>
</cp:coreProperties>
</file>