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28cb33213666b2d1/Bachelorarbeit/RandomWalkDemo/measurements/"/>
    </mc:Choice>
  </mc:AlternateContent>
  <xr:revisionPtr revIDLastSave="484" documentId="11_AD4DB114E441178AC67DF48DAE57D1BE693EDF25" xr6:coauthVersionLast="46" xr6:coauthVersionMax="46" xr10:uidLastSave="{D4443897-B444-4E22-9167-936CA98CD984}"/>
  <bookViews>
    <workbookView xWindow="-120" yWindow="-120" windowWidth="38640" windowHeight="15840" xr2:uid="{00000000-000D-0000-FFFF-FFFF00000000}"/>
  </bookViews>
  <sheets>
    <sheet name="time_dict_full" sheetId="2" r:id="rId1"/>
    <sheet name="erstmessung" sheetId="1" r:id="rId2"/>
  </sheets>
  <definedNames>
    <definedName name="ExterneDaten_1" localSheetId="0" hidden="1">time_dict_full!$A$1:$B$62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J15" i="1"/>
  <c r="D39" i="1"/>
  <c r="K20" i="1"/>
  <c r="J20" i="1"/>
  <c r="I20" i="1"/>
  <c r="H20" i="1"/>
  <c r="H13" i="1"/>
  <c r="I13" i="1"/>
  <c r="J13" i="1"/>
  <c r="K13" i="1"/>
  <c r="K12" i="1"/>
  <c r="K11" i="1"/>
  <c r="K10" i="1"/>
  <c r="K9" i="1"/>
  <c r="K8" i="1"/>
  <c r="K7" i="1"/>
  <c r="K6" i="1"/>
  <c r="K5" i="1"/>
  <c r="K4" i="1"/>
  <c r="K3" i="1"/>
  <c r="K2" i="1"/>
  <c r="J11" i="1"/>
  <c r="J12" i="1"/>
  <c r="I12" i="1"/>
  <c r="J8" i="1"/>
  <c r="J9" i="1"/>
  <c r="J10" i="1"/>
  <c r="I8" i="1"/>
  <c r="I9" i="1"/>
  <c r="I10" i="1"/>
  <c r="I11" i="1"/>
  <c r="H8" i="1"/>
  <c r="H9" i="1"/>
  <c r="H10" i="1"/>
  <c r="L10" i="1" s="1"/>
  <c r="H11" i="1"/>
  <c r="L11" i="1" s="1"/>
  <c r="H12" i="1"/>
  <c r="L12" i="1" s="1"/>
  <c r="J3" i="1"/>
  <c r="J4" i="1"/>
  <c r="J5" i="1"/>
  <c r="J6" i="1"/>
  <c r="J7" i="1"/>
  <c r="J2" i="1"/>
  <c r="I3" i="1"/>
  <c r="I4" i="1"/>
  <c r="I5" i="1"/>
  <c r="I6" i="1"/>
  <c r="I7" i="1"/>
  <c r="H3" i="1"/>
  <c r="H4" i="1"/>
  <c r="L4" i="1" s="1"/>
  <c r="H5" i="1"/>
  <c r="H6" i="1"/>
  <c r="H7" i="1"/>
  <c r="L7" i="1" s="1"/>
  <c r="I2" i="1"/>
  <c r="H2" i="1"/>
  <c r="L9" i="1" l="1"/>
  <c r="L2" i="1"/>
  <c r="L3" i="1"/>
  <c r="L8" i="1"/>
  <c r="L20" i="1"/>
  <c r="L13" i="1"/>
  <c r="L6" i="1"/>
  <c r="L5" i="1"/>
  <c r="L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2DB068-23C9-4FB9-AF52-F358FD2F6B23}" keepAlive="1" name="Abfrage - time_dict_full" description="Verbindung mit der Abfrage 'time_dict_full' in der Arbeitsmappe." type="5" refreshedVersion="6" background="1" saveData="1">
    <dbPr connection="Provider=Microsoft.Mashup.OleDb.1;Data Source=$Workbook$;Location=time_dict_full;Extended Properties=&quot;&quot;" command="SELECT * FROM [time_dict_full]"/>
  </connection>
</connections>
</file>

<file path=xl/sharedStrings.xml><?xml version="1.0" encoding="utf-8"?>
<sst xmlns="http://schemas.openxmlformats.org/spreadsheetml/2006/main" count="57" uniqueCount="55">
  <si>
    <t>Lauf 1</t>
  </si>
  <si>
    <t>Lauf 2</t>
  </si>
  <si>
    <t>Lauf 3</t>
  </si>
  <si>
    <t>Lauf 4</t>
  </si>
  <si>
    <t>Lauf 5</t>
  </si>
  <si>
    <t>Median</t>
  </si>
  <si>
    <t>Delta</t>
  </si>
  <si>
    <t>[1.047799700000013, 1.0507332999999903, 1.058952099999999, 1.0568997000000024, 1.0502759999999967]</t>
  </si>
  <si>
    <t>[2.464670400000017, 2.4419855000000155, 2.45534379999998, 2.4417899000000034, 2.4626334000000156]</t>
  </si>
  <si>
    <t>[4.0507648000000245, 4.07863949999998, 4.03478199999995, 4.081432000000007, 4.064511500000037]</t>
  </si>
  <si>
    <t>[5.805052499999988, 5.7355759999999805, 5.765103900000042, 5.813931000000025, 5.780936199999985]</t>
  </si>
  <si>
    <t>[7.712449699999979, 7.791938200000004, 7.739516700000024, 7.73076530000003, 7.717230700000016]</t>
  </si>
  <si>
    <t>[9.806652600000007, 9.802742000000023, 9.703135399999951, 9.743887499999971, 9.703808900000013]</t>
  </si>
  <si>
    <t>[11.60960769999997, 11.534155400000031, 11.442848400000003, 11.470774199999994, 11.451533799999993]</t>
  </si>
  <si>
    <t>[19.364282200000048, 19.199771199999986, 19.22406950000004, 19.325645399999985, 19.266984399999956]</t>
  </si>
  <si>
    <t>[29.619928600000094, 29.369677300000035, 29.355358499999966, 29.366433099999995, 29.403289099999938]</t>
  </si>
  <si>
    <t>[65.44832610000003, 65.26271870000005, 65.3542339999999, 65.34228399999984, 65.33836129999986]</t>
  </si>
  <si>
    <t>23-53</t>
  </si>
  <si>
    <t>38-53</t>
  </si>
  <si>
    <t>41-42</t>
  </si>
  <si>
    <t>41-43</t>
  </si>
  <si>
    <t>41-44</t>
  </si>
  <si>
    <t>41-45</t>
  </si>
  <si>
    <t>41-46</t>
  </si>
  <si>
    <t>41-47</t>
  </si>
  <si>
    <t>41-51</t>
  </si>
  <si>
    <t>13-53</t>
  </si>
  <si>
    <t>41-41</t>
  </si>
  <si>
    <t>[96.82563379999988, 96.5345169000002, 96.27870810000013, 96.34637610000004, 96.27237609999997]</t>
  </si>
  <si>
    <t>[128.6392856, 128.15081149999992, 127.19095480000033, 127.00377330000038, 127.4944645999999]</t>
  </si>
  <si>
    <t>Stdw</t>
  </si>
  <si>
    <t>[115.97182930000008, 115.87482299999965, 115.95547020000004, 116.00069669999993, 115.7343351999998]</t>
  </si>
  <si>
    <t>3 bis 53</t>
  </si>
  <si>
    <t>Voxel</t>
  </si>
  <si>
    <t>Durchschnitt</t>
  </si>
  <si>
    <t>Serie "Kopf"</t>
  </si>
  <si>
    <t>Anzahl Bilder</t>
  </si>
  <si>
    <t>Bild 41-41</t>
  </si>
  <si>
    <t>Bild 41-42</t>
  </si>
  <si>
    <t>Bild 41-43</t>
  </si>
  <si>
    <t>Bild 41-44</t>
  </si>
  <si>
    <t>Bild 41-45</t>
  </si>
  <si>
    <t>Bild 41-46</t>
  </si>
  <si>
    <t>Bild 41-47</t>
  </si>
  <si>
    <t>Bild 38-53</t>
  </si>
  <si>
    <t>Bild 23-53</t>
  </si>
  <si>
    <t>Bild 13-53</t>
  </si>
  <si>
    <t>Bild 3-53</t>
  </si>
  <si>
    <t>Bild 41-51</t>
  </si>
  <si>
    <t>Voxel/sec</t>
  </si>
  <si>
    <t>RR</t>
  </si>
  <si>
    <t>Dauer [s]</t>
  </si>
  <si>
    <t>Stapelgröße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</si>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</sst>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1E1E1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7" fontId="0" fillId="0" borderId="0" xfId="0" applyNumberFormat="1"/>
    <xf numFmtId="0" fontId="0" fillId="0" borderId="0" xfId="0" applyNumberFormat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164" fontId="0" fillId="3" borderId="2" xfId="0" applyNumberFormat="1" applyFont="1" applyFill="1" applyBorder="1"/>
    <xf numFmtId="164" fontId="0" fillId="0" borderId="2" xfId="0" applyNumberFormat="1" applyFont="1" applyBorder="1"/>
    <xf numFmtId="0" fontId="3" fillId="0" borderId="0" xfId="0" applyFont="1"/>
    <xf numFmtId="165" fontId="0" fillId="3" borderId="2" xfId="0" applyNumberFormat="1" applyFont="1" applyFill="1" applyBorder="1"/>
    <xf numFmtId="165" fontId="0" fillId="0" borderId="2" xfId="0" applyNumberFormat="1" applyFont="1" applyBorder="1"/>
    <xf numFmtId="165" fontId="0" fillId="0" borderId="0" xfId="0" applyNumberFormat="1"/>
  </cellXfs>
  <cellStyles count="1">
    <cellStyle name="Standard" xfId="0" builtinId="0"/>
  </cellStyles>
  <dxfs count="3">
    <dxf>
      <numFmt numFmtId="0" formatCode="General"/>
    </dxf>
    <dxf>
      <numFmt numFmtId="164" formatCode="0.00000"/>
    </dxf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Dauer der Segmentierung bei einer bestimmten Stapelgröße  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time_dict_full!$B$1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281303072410066E-2"/>
                  <c:y val="-2.646366621146526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0,0115x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+ 3,762x - 8,9116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0,9989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time_dict_full!$A$2:$A$62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19</c:v>
                </c:pt>
                <c:pt idx="17">
                  <c:v>21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49</c:v>
                </c:pt>
                <c:pt idx="32">
                  <c:v>51</c:v>
                </c:pt>
                <c:pt idx="33">
                  <c:v>53</c:v>
                </c:pt>
                <c:pt idx="34">
                  <c:v>55</c:v>
                </c:pt>
                <c:pt idx="35">
                  <c:v>57</c:v>
                </c:pt>
                <c:pt idx="36">
                  <c:v>59</c:v>
                </c:pt>
                <c:pt idx="37">
                  <c:v>61</c:v>
                </c:pt>
                <c:pt idx="38">
                  <c:v>63</c:v>
                </c:pt>
                <c:pt idx="39">
                  <c:v>65</c:v>
                </c:pt>
                <c:pt idx="40">
                  <c:v>67</c:v>
                </c:pt>
                <c:pt idx="41">
                  <c:v>69</c:v>
                </c:pt>
                <c:pt idx="42">
                  <c:v>71</c:v>
                </c:pt>
                <c:pt idx="43">
                  <c:v>73</c:v>
                </c:pt>
                <c:pt idx="44">
                  <c:v>75</c:v>
                </c:pt>
                <c:pt idx="45">
                  <c:v>77</c:v>
                </c:pt>
                <c:pt idx="46">
                  <c:v>79</c:v>
                </c:pt>
                <c:pt idx="47">
                  <c:v>81</c:v>
                </c:pt>
                <c:pt idx="48">
                  <c:v>83</c:v>
                </c:pt>
                <c:pt idx="49">
                  <c:v>85</c:v>
                </c:pt>
                <c:pt idx="50">
                  <c:v>87</c:v>
                </c:pt>
                <c:pt idx="51">
                  <c:v>89</c:v>
                </c:pt>
                <c:pt idx="52">
                  <c:v>91</c:v>
                </c:pt>
                <c:pt idx="53">
                  <c:v>93</c:v>
                </c:pt>
                <c:pt idx="54">
                  <c:v>95</c:v>
                </c:pt>
                <c:pt idx="55">
                  <c:v>97</c:v>
                </c:pt>
                <c:pt idx="56">
                  <c:v>99</c:v>
                </c:pt>
                <c:pt idx="57">
                  <c:v>101</c:v>
                </c:pt>
                <c:pt idx="58">
                  <c:v>103</c:v>
                </c:pt>
                <c:pt idx="59">
                  <c:v>105</c:v>
                </c:pt>
                <c:pt idx="60">
                  <c:v>107</c:v>
                </c:pt>
              </c:numCache>
            </c:numRef>
          </c:xVal>
          <c:yVal>
            <c:numRef>
              <c:f>time_dict_full!$B$2:$B$62</c:f>
              <c:numCache>
                <c:formatCode>General</c:formatCode>
                <c:ptCount val="61"/>
                <c:pt idx="0">
                  <c:v>1.5643958999999974</c:v>
                </c:pt>
                <c:pt idx="1">
                  <c:v>2.9312801000000022</c:v>
                </c:pt>
                <c:pt idx="2">
                  <c:v>4.7245103000000022</c:v>
                </c:pt>
                <c:pt idx="3">
                  <c:v>6.4309759</c:v>
                </c:pt>
                <c:pt idx="4">
                  <c:v>10.115849700000002</c:v>
                </c:pt>
                <c:pt idx="5">
                  <c:v>16.527443500000004</c:v>
                </c:pt>
                <c:pt idx="6">
                  <c:v>20.045997499999991</c:v>
                </c:pt>
                <c:pt idx="7">
                  <c:v>19.680555099999992</c:v>
                </c:pt>
                <c:pt idx="8">
                  <c:v>25.011658799999992</c:v>
                </c:pt>
                <c:pt idx="9">
                  <c:v>32.6007058</c:v>
                </c:pt>
                <c:pt idx="10">
                  <c:v>32.266610299999996</c:v>
                </c:pt>
                <c:pt idx="11">
                  <c:v>36.710251199999988</c:v>
                </c:pt>
                <c:pt idx="12">
                  <c:v>37.857875399999983</c:v>
                </c:pt>
                <c:pt idx="13">
                  <c:v>43.210933399999988</c:v>
                </c:pt>
                <c:pt idx="14">
                  <c:v>44.818632199999968</c:v>
                </c:pt>
                <c:pt idx="15">
                  <c:v>55.907791099999997</c:v>
                </c:pt>
                <c:pt idx="16">
                  <c:v>60.097839799999974</c:v>
                </c:pt>
                <c:pt idx="17">
                  <c:v>75.560570499999983</c:v>
                </c:pt>
                <c:pt idx="18">
                  <c:v>83.052726399999983</c:v>
                </c:pt>
                <c:pt idx="19">
                  <c:v>86.945282300000031</c:v>
                </c:pt>
                <c:pt idx="20">
                  <c:v>96.140528299999914</c:v>
                </c:pt>
                <c:pt idx="21">
                  <c:v>104.16762759999995</c:v>
                </c:pt>
                <c:pt idx="22">
                  <c:v>124.08252800000014</c:v>
                </c:pt>
                <c:pt idx="23">
                  <c:v>133.31254639999997</c:v>
                </c:pt>
                <c:pt idx="24">
                  <c:v>140.82168840000008</c:v>
                </c:pt>
                <c:pt idx="25">
                  <c:v>148.17985550000003</c:v>
                </c:pt>
                <c:pt idx="26">
                  <c:v>146.67366760000004</c:v>
                </c:pt>
                <c:pt idx="27">
                  <c:v>166.80908769999996</c:v>
                </c:pt>
                <c:pt idx="28">
                  <c:v>171.06170339999994</c:v>
                </c:pt>
                <c:pt idx="29">
                  <c:v>184.41446150000002</c:v>
                </c:pt>
                <c:pt idx="30">
                  <c:v>198.15442070000017</c:v>
                </c:pt>
                <c:pt idx="31">
                  <c:v>207.05390219999981</c:v>
                </c:pt>
                <c:pt idx="32">
                  <c:v>217.06422800000018</c:v>
                </c:pt>
                <c:pt idx="33">
                  <c:v>226.19140719999996</c:v>
                </c:pt>
                <c:pt idx="34">
                  <c:v>232.50196370000003</c:v>
                </c:pt>
                <c:pt idx="35">
                  <c:v>247.91342010000017</c:v>
                </c:pt>
                <c:pt idx="36">
                  <c:v>241.83685259999993</c:v>
                </c:pt>
                <c:pt idx="37">
                  <c:v>268.67562820000012</c:v>
                </c:pt>
                <c:pt idx="38">
                  <c:v>284.70259399999986</c:v>
                </c:pt>
                <c:pt idx="39">
                  <c:v>289.36420659999931</c:v>
                </c:pt>
                <c:pt idx="40">
                  <c:v>279.15704629999982</c:v>
                </c:pt>
                <c:pt idx="41">
                  <c:v>310.96033869999974</c:v>
                </c:pt>
                <c:pt idx="42">
                  <c:v>314.69871559999956</c:v>
                </c:pt>
                <c:pt idx="43">
                  <c:v>328.19709509999939</c:v>
                </c:pt>
                <c:pt idx="44">
                  <c:v>335.63181110000005</c:v>
                </c:pt>
                <c:pt idx="45">
                  <c:v>350.59172390000003</c:v>
                </c:pt>
                <c:pt idx="46">
                  <c:v>363.69396379999944</c:v>
                </c:pt>
                <c:pt idx="47">
                  <c:v>372.07115129999966</c:v>
                </c:pt>
                <c:pt idx="48">
                  <c:v>387.15449699999954</c:v>
                </c:pt>
                <c:pt idx="49">
                  <c:v>392.74559500000032</c:v>
                </c:pt>
                <c:pt idx="50">
                  <c:v>395.36032279999927</c:v>
                </c:pt>
                <c:pt idx="51">
                  <c:v>413.84241540000039</c:v>
                </c:pt>
                <c:pt idx="52">
                  <c:v>426.85633380000036</c:v>
                </c:pt>
                <c:pt idx="53">
                  <c:v>442.11152460000085</c:v>
                </c:pt>
                <c:pt idx="54">
                  <c:v>449.53832919999877</c:v>
                </c:pt>
                <c:pt idx="55">
                  <c:v>451.74446299999909</c:v>
                </c:pt>
                <c:pt idx="56">
                  <c:v>478.93238470000142</c:v>
                </c:pt>
                <c:pt idx="57">
                  <c:v>496.59673020000082</c:v>
                </c:pt>
                <c:pt idx="58">
                  <c:v>490.24680869999975</c:v>
                </c:pt>
                <c:pt idx="59">
                  <c:v>520.80643910000072</c:v>
                </c:pt>
                <c:pt idx="60">
                  <c:v>529.23124450000068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9-4CD5-B33D-9E013BF5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889072"/>
        <c:axId val="710873680"/>
      </c:scatterChart>
      <c:valAx>
        <c:axId val="710889072"/>
        <c:scaling>
          <c:orientation val="minMax"/>
          <c:max val="1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Stapelgröße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0873680"/>
        <c:crosses val="autoZero"/>
        <c:crossBetween val="midCat"/>
        <c:majorUnit val="10"/>
      </c:valAx>
      <c:valAx>
        <c:axId val="710873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Dauer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088907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erstmessung!$L$1</c:f>
              <c:strCache>
                <c:ptCount val="1"/>
                <c:pt idx="0">
                  <c:v>Voxel/sec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erstmessung!$L$2:$L$14</c:f>
              <c:numCache>
                <c:formatCode>General</c:formatCode>
                <c:ptCount val="13"/>
                <c:pt idx="0">
                  <c:v>249486.71561089999</c:v>
                </c:pt>
                <c:pt idx="1">
                  <c:v>213529.36399375284</c:v>
                </c:pt>
                <c:pt idx="2">
                  <c:v>193487.45845595322</c:v>
                </c:pt>
                <c:pt idx="3">
                  <c:v>181385.15349814857</c:v>
                </c:pt>
                <c:pt idx="4">
                  <c:v>169545.95685371471</c:v>
                </c:pt>
                <c:pt idx="5">
                  <c:v>161420.58290389794</c:v>
                </c:pt>
                <c:pt idx="6">
                  <c:v>159972.46288746718</c:v>
                </c:pt>
                <c:pt idx="7">
                  <c:v>136058.6558631362</c:v>
                </c:pt>
                <c:pt idx="8">
                  <c:v>133885.02569621356</c:v>
                </c:pt>
                <c:pt idx="9">
                  <c:v>120355.75615936573</c:v>
                </c:pt>
                <c:pt idx="10">
                  <c:v>108833.98446783927</c:v>
                </c:pt>
                <c:pt idx="11">
                  <c:v>102806.03194124949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902-4F59-8A3A-0CAD3E63E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549007"/>
        <c:axId val="1799549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erstmessung!$H$1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erstmessung!$H$2:$H$14</c15:sqref>
                        </c15:formulaRef>
                      </c:ext>
                    </c:extLst>
                    <c:numCache>
                      <c:formatCode>0.00000</c:formatCode>
                      <c:ptCount val="13"/>
                      <c:pt idx="0">
                        <c:v>1.0507332999999901</c:v>
                      </c:pt>
                      <c:pt idx="1">
                        <c:v>2.4553437999999801</c:v>
                      </c:pt>
                      <c:pt idx="2">
                        <c:v>4.0645115000000303</c:v>
                      </c:pt>
                      <c:pt idx="3">
                        <c:v>5.7809361999999798</c:v>
                      </c:pt>
                      <c:pt idx="4">
                        <c:v>7.73076530000003</c:v>
                      </c:pt>
                      <c:pt idx="5">
                        <c:v>9.7438874999999694</c:v>
                      </c:pt>
                      <c:pt idx="6">
                        <c:v>11.4707741999999</c:v>
                      </c:pt>
                      <c:pt idx="7">
                        <c:v>19.266984399999899</c:v>
                      </c:pt>
                      <c:pt idx="8">
                        <c:v>29.369677299999999</c:v>
                      </c:pt>
                      <c:pt idx="9">
                        <c:v>65.342283999999793</c:v>
                      </c:pt>
                      <c:pt idx="10">
                        <c:v>96.346376100000001</c:v>
                      </c:pt>
                      <c:pt idx="11">
                        <c:v>127.49446459999901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C902-4F59-8A3A-0CAD3E63E79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erstmessung!$I$1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erstmessung!$I$2:$I$14</c15:sqref>
                        </c15:formulaRef>
                      </c:ext>
                    </c:extLst>
                    <c:numCache>
                      <c:formatCode>0.00000</c:formatCode>
                      <c:ptCount val="13"/>
                      <c:pt idx="0">
                        <c:v>1.1152399999979856E-2</c:v>
                      </c:pt>
                      <c:pt idx="1">
                        <c:v>2.2880500000010073E-2</c:v>
                      </c:pt>
                      <c:pt idx="2">
                        <c:v>4.6650000000050262E-2</c:v>
                      </c:pt>
                      <c:pt idx="3">
                        <c:v>7.8355000000040143E-2</c:v>
                      </c:pt>
                      <c:pt idx="4">
                        <c:v>7.9488500000029383E-2</c:v>
                      </c:pt>
                      <c:pt idx="5">
                        <c:v>0.10351720000005038</c:v>
                      </c:pt>
                      <c:pt idx="6">
                        <c:v>0.16675929999989947</c:v>
                      </c:pt>
                      <c:pt idx="7">
                        <c:v>0.16451100000010044</c:v>
                      </c:pt>
                      <c:pt idx="8">
                        <c:v>0.26457010000009973</c:v>
                      </c:pt>
                      <c:pt idx="9">
                        <c:v>0.18560740000000919</c:v>
                      </c:pt>
                      <c:pt idx="10">
                        <c:v>0.55325769999990371</c:v>
                      </c:pt>
                      <c:pt idx="11">
                        <c:v>1.6355122999999878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902-4F59-8A3A-0CAD3E63E79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erstmessung!$J$1</c15:sqref>
                        </c15:formulaRef>
                      </c:ext>
                    </c:extLst>
                    <c:strCache>
                      <c:ptCount val="1"/>
                      <c:pt idx="0">
                        <c:v>Stdw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erstmessung!$J$2:$J$14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4.2476668455017057E-3</c:v>
                      </c:pt>
                      <c:pt idx="1">
                        <c:v>9.8089203954370291E-3</c:v>
                      </c:pt>
                      <c:pt idx="2">
                        <c:v>1.7480441012364459E-2</c:v>
                      </c:pt>
                      <c:pt idx="3">
                        <c:v>2.8196207741002795E-2</c:v>
                      </c:pt>
                      <c:pt idx="4">
                        <c:v>2.8451467022734281E-2</c:v>
                      </c:pt>
                      <c:pt idx="5">
                        <c:v>4.5469970107741543E-2</c:v>
                      </c:pt>
                      <c:pt idx="6">
                        <c:v>6.2664109445574323E-2</c:v>
                      </c:pt>
                      <c:pt idx="7">
                        <c:v>6.1395744298117963E-2</c:v>
                      </c:pt>
                      <c:pt idx="8">
                        <c:v>9.9787644992791913E-2</c:v>
                      </c:pt>
                      <c:pt idx="9">
                        <c:v>5.915344018471929E-2</c:v>
                      </c:pt>
                      <c:pt idx="10">
                        <c:v>0.20969566048526977</c:v>
                      </c:pt>
                      <c:pt idx="11">
                        <c:v>0.61180161793041543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902-4F59-8A3A-0CAD3E63E79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erstmessung!$K$1</c15:sqref>
                        </c15:formulaRef>
                      </c:ext>
                    </c:extLst>
                    <c:strCache>
                      <c:ptCount val="1"/>
                      <c:pt idx="0">
                        <c:v>Voxel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erstmessung!$K$2:$K$14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262144</c:v>
                      </c:pt>
                      <c:pt idx="1">
                        <c:v>524288</c:v>
                      </c:pt>
                      <c:pt idx="2">
                        <c:v>786432</c:v>
                      </c:pt>
                      <c:pt idx="3">
                        <c:v>1048576</c:v>
                      </c:pt>
                      <c:pt idx="4">
                        <c:v>1310720</c:v>
                      </c:pt>
                      <c:pt idx="5">
                        <c:v>1572864</c:v>
                      </c:pt>
                      <c:pt idx="6">
                        <c:v>1835008</c:v>
                      </c:pt>
                      <c:pt idx="7">
                        <c:v>2621440</c:v>
                      </c:pt>
                      <c:pt idx="8">
                        <c:v>3932160</c:v>
                      </c:pt>
                      <c:pt idx="9">
                        <c:v>7864320</c:v>
                      </c:pt>
                      <c:pt idx="10">
                        <c:v>10485760</c:v>
                      </c:pt>
                      <c:pt idx="11">
                        <c:v>13107200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902-4F59-8A3A-0CAD3E63E79B}"/>
                  </c:ext>
                </c:extLst>
              </c15:ser>
            </c15:filteredLineSeries>
          </c:ext>
        </c:extLst>
      </c:lineChart>
      <c:catAx>
        <c:axId val="179954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9549423"/>
        <c:crosses val="autoZero"/>
        <c:auto val="1"/>
        <c:lblAlgn val="ctr"/>
        <c:lblOffset val="100"/>
        <c:noMultiLvlLbl val="0"/>
      </c:catAx>
      <c:valAx>
        <c:axId val="17995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954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erstmessung!$H$1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erstmessung!$K$2:$K$14</c:f>
              <c:numCache>
                <c:formatCode>General</c:formatCode>
                <c:ptCount val="13"/>
                <c:pt idx="0">
                  <c:v>262144</c:v>
                </c:pt>
                <c:pt idx="1">
                  <c:v>524288</c:v>
                </c:pt>
                <c:pt idx="2">
                  <c:v>786432</c:v>
                </c:pt>
                <c:pt idx="3">
                  <c:v>1048576</c:v>
                </c:pt>
                <c:pt idx="4">
                  <c:v>1310720</c:v>
                </c:pt>
                <c:pt idx="5">
                  <c:v>1572864</c:v>
                </c:pt>
                <c:pt idx="6">
                  <c:v>1835008</c:v>
                </c:pt>
                <c:pt idx="7">
                  <c:v>2621440</c:v>
                </c:pt>
                <c:pt idx="8">
                  <c:v>3932160</c:v>
                </c:pt>
                <c:pt idx="9">
                  <c:v>7864320</c:v>
                </c:pt>
                <c:pt idx="10">
                  <c:v>10485760</c:v>
                </c:pt>
                <c:pt idx="11">
                  <c:v>13107200</c:v>
                </c:pt>
              </c:numCache>
            </c:numRef>
          </c:cat>
          <c:val>
            <c:numRef>
              <c:f>erstmessung!$H$2:$H$14</c:f>
              <c:numCache>
                <c:formatCode>0.00000</c:formatCode>
                <c:ptCount val="13"/>
                <c:pt idx="0">
                  <c:v>1.0507332999999901</c:v>
                </c:pt>
                <c:pt idx="1">
                  <c:v>2.4553437999999801</c:v>
                </c:pt>
                <c:pt idx="2">
                  <c:v>4.0645115000000303</c:v>
                </c:pt>
                <c:pt idx="3">
                  <c:v>5.7809361999999798</c:v>
                </c:pt>
                <c:pt idx="4">
                  <c:v>7.73076530000003</c:v>
                </c:pt>
                <c:pt idx="5">
                  <c:v>9.7438874999999694</c:v>
                </c:pt>
                <c:pt idx="6">
                  <c:v>11.4707741999999</c:v>
                </c:pt>
                <c:pt idx="7">
                  <c:v>19.266984399999899</c:v>
                </c:pt>
                <c:pt idx="8">
                  <c:v>29.369677299999999</c:v>
                </c:pt>
                <c:pt idx="9">
                  <c:v>65.342283999999793</c:v>
                </c:pt>
                <c:pt idx="10">
                  <c:v>96.346376100000001</c:v>
                </c:pt>
                <c:pt idx="11">
                  <c:v>127.49446459999901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B-4EC1-BAA0-B81C4E66D2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71484847"/>
        <c:axId val="1846236367"/>
      </c:lineChart>
      <c:catAx>
        <c:axId val="177148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6236367"/>
        <c:crosses val="autoZero"/>
        <c:auto val="1"/>
        <c:lblAlgn val="ctr"/>
        <c:lblOffset val="100"/>
        <c:noMultiLvlLbl val="0"/>
      </c:catAx>
      <c:valAx>
        <c:axId val="184623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148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erstmessung!$H$1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erstmessung!$B$2:$B$13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</c:numCache>
            </c:numRef>
          </c:cat>
          <c:val>
            <c:numRef>
              <c:f>erstmessung!$H$2:$H$13</c:f>
              <c:numCache>
                <c:formatCode>0.00000</c:formatCode>
                <c:ptCount val="12"/>
                <c:pt idx="0">
                  <c:v>1.0507332999999901</c:v>
                </c:pt>
                <c:pt idx="1">
                  <c:v>2.4553437999999801</c:v>
                </c:pt>
                <c:pt idx="2">
                  <c:v>4.0645115000000303</c:v>
                </c:pt>
                <c:pt idx="3">
                  <c:v>5.7809361999999798</c:v>
                </c:pt>
                <c:pt idx="4">
                  <c:v>7.73076530000003</c:v>
                </c:pt>
                <c:pt idx="5">
                  <c:v>9.7438874999999694</c:v>
                </c:pt>
                <c:pt idx="6">
                  <c:v>11.4707741999999</c:v>
                </c:pt>
                <c:pt idx="7">
                  <c:v>19.266984399999899</c:v>
                </c:pt>
                <c:pt idx="8">
                  <c:v>29.369677299999999</c:v>
                </c:pt>
                <c:pt idx="9">
                  <c:v>65.342283999999793</c:v>
                </c:pt>
                <c:pt idx="10">
                  <c:v>96.346376100000001</c:v>
                </c:pt>
                <c:pt idx="11">
                  <c:v>127.49446459999901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E9-4524-8287-21B2333F7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882767"/>
        <c:axId val="1936875695"/>
      </c:lineChart>
      <c:catAx>
        <c:axId val="193688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6875695"/>
        <c:crosses val="autoZero"/>
        <c:auto val="1"/>
        <c:lblAlgn val="ctr"/>
        <c:lblOffset val="100"/>
        <c:noMultiLvlLbl val="0"/>
      </c:catAx>
      <c:valAx>
        <c:axId val="19368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688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Dauer der Segmentierung bei einer bestimmten Stapelgröße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erstmessung!$B$39</c:f>
              <c:strCache>
                <c:ptCount val="1"/>
                <c:pt idx="0">
                  <c:v>Dauer [s]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724859392575928E-2"/>
                  <c:y val="0.19681209293282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cat>
            <c:numRef>
              <c:f>erstmessung!$A$40:$A$89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erstmessung!$B$40:$B$89</c:f>
              <c:numCache>
                <c:formatCode>0.0</c:formatCode>
                <c:ptCount val="50"/>
                <c:pt idx="0">
                  <c:v>1.0507332999999901</c:v>
                </c:pt>
                <c:pt idx="1">
                  <c:v>2.4553437999999801</c:v>
                </c:pt>
                <c:pt idx="2">
                  <c:v>4.0645115000000303</c:v>
                </c:pt>
                <c:pt idx="3">
                  <c:v>5.7809361999999798</c:v>
                </c:pt>
                <c:pt idx="4">
                  <c:v>7.73076530000003</c:v>
                </c:pt>
                <c:pt idx="5">
                  <c:v>9.7438874999999694</c:v>
                </c:pt>
                <c:pt idx="6">
                  <c:v>11.4707741999999</c:v>
                </c:pt>
                <c:pt idx="9">
                  <c:v>19.266984399999899</c:v>
                </c:pt>
                <c:pt idx="14">
                  <c:v>29.369677299999999</c:v>
                </c:pt>
                <c:pt idx="29">
                  <c:v>65.342283999999793</c:v>
                </c:pt>
                <c:pt idx="39">
                  <c:v>96.346376100000001</c:v>
                </c:pt>
                <c:pt idx="49">
                  <c:v>127.49446459999901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A-45A0-AEB8-8C35471A8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973919"/>
        <c:axId val="1852974751"/>
      </c:lineChart>
      <c:catAx>
        <c:axId val="185297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Stapelgröße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2974751"/>
        <c:crosses val="autoZero"/>
        <c:auto val="1"/>
        <c:lblAlgn val="ctr"/>
        <c:lblOffset val="150"/>
        <c:tickLblSkip val="1"/>
        <c:noMultiLvlLbl val="0"/>
      </c:catAx>
      <c:valAx>
        <c:axId val="185297475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Dauer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2973919"/>
        <c:crosses val="autoZero"/>
        <c:crossBetween val="between"/>
        <c:majorUnit val="1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190499</xdr:rowOff>
    </xdr:from>
    <xdr:to>
      <xdr:col>22</xdr:col>
      <xdr:colOff>9526</xdr:colOff>
      <xdr:row>32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F9836AB-8C8F-4A0D-9D5F-E79876D3F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0</xdr:row>
      <xdr:rowOff>138112</xdr:rowOff>
    </xdr:from>
    <xdr:to>
      <xdr:col>23</xdr:col>
      <xdr:colOff>381000</xdr:colOff>
      <xdr:row>13</xdr:row>
      <xdr:rowOff>85726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F1D9865-5047-4BCA-9C0A-F6457DFE2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</xdr:colOff>
      <xdr:row>15</xdr:row>
      <xdr:rowOff>61911</xdr:rowOff>
    </xdr:from>
    <xdr:to>
      <xdr:col>26</xdr:col>
      <xdr:colOff>352425</xdr:colOff>
      <xdr:row>31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8C200B3-86D5-484A-8B28-B196B38E2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466725</xdr:colOff>
      <xdr:row>1</xdr:row>
      <xdr:rowOff>28575</xdr:rowOff>
    </xdr:from>
    <xdr:to>
      <xdr:col>32</xdr:col>
      <xdr:colOff>257175</xdr:colOff>
      <xdr:row>14</xdr:row>
      <xdr:rowOff>109537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F59D1C7-9DC7-4F7C-B022-F6085FF92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352425</xdr:colOff>
      <xdr:row>37</xdr:row>
      <xdr:rowOff>152400</xdr:rowOff>
    </xdr:from>
    <xdr:to>
      <xdr:col>28</xdr:col>
      <xdr:colOff>581025</xdr:colOff>
      <xdr:row>64</xdr:row>
      <xdr:rowOff>123825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842D80D-7690-48DA-B466-D5F59519063A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90A55821-D48E-4960-BAC3-A75C738DEE2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A6D916-E33F-4615-BEAA-E853BB8D6F6E}" name="time_dict_full" displayName="time_dict_full" ref="A1:B62" tableType="queryTable" totalsRowShown="0">
  <autoFilter ref="A1:B62" xr:uid="{18DF3477-19B7-42DD-99EC-74947529C24D}"/>
  <tableColumns count="2">
    <tableColumn id="1" xr3:uid="{14CF3322-D4C5-402B-903A-C63E5B4E6591}" uniqueName="1" name="Column1" queryTableFieldId="1"/>
    <tableColumn id="2" xr3:uid="{6AD0744C-E07E-4233-AF52-3324B77EAF75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325BC1-A12A-4BD1-ADB2-6EF406C3BD9E}" name="Tabelle1" displayName="Tabelle1" ref="A1:L15" totalsRowShown="0">
  <autoFilter ref="A1:L15" xr:uid="{55D84B0E-E5BE-4E63-9A98-38B7472E8946}"/>
  <tableColumns count="12">
    <tableColumn id="1" xr3:uid="{8D0B8B67-5478-4FCD-A6E9-11952FA440A6}" name="Serie &quot;Kopf&quot;"/>
    <tableColumn id="2" xr3:uid="{A4E66F48-2EAA-4155-85ED-7EA6E8ED1E19}" name="Anzahl Bilder"/>
    <tableColumn id="3" xr3:uid="{C182FE34-C631-4B59-AFA4-E58D021C4ACE}" name="Lauf 1"/>
    <tableColumn id="4" xr3:uid="{F004EDFC-C050-4713-A23B-43883B81C268}" name="Lauf 2"/>
    <tableColumn id="5" xr3:uid="{BD49A588-4B2A-4810-A092-56B47612A40F}" name="Lauf 3"/>
    <tableColumn id="6" xr3:uid="{500B09D1-1622-4E44-BC4E-73D124043A72}" name="Lauf 4"/>
    <tableColumn id="7" xr3:uid="{91F49019-1F24-4189-802C-6376CA5AB07E}" name="Lauf 5"/>
    <tableColumn id="8" xr3:uid="{7FDB6BAF-E538-4EE4-A864-B9BCED22804B}" name="Median" dataDxfId="2"/>
    <tableColumn id="9" xr3:uid="{AD931292-1373-4764-9C5B-7585ACFF2E8C}" name="Delta" dataDxfId="1"/>
    <tableColumn id="10" xr3:uid="{DC79E3AA-6481-4797-BAF1-4BA6B2134C87}" name="Stdw"/>
    <tableColumn id="11" xr3:uid="{EE947E2A-8B1B-429F-8A48-7D252E0ED392}" name="Voxel"/>
    <tableColumn id="12" xr3:uid="{7112BE8B-DCC2-4134-82B2-89E0BC0CCACB}" name="Voxel/sec" dataDxfId="0">
      <calculatedColumnFormula>K2/H2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9A87-4F09-4852-96DE-DAE0C5FAF677}">
  <dimension ref="A1:B62"/>
  <sheetViews>
    <sheetView tabSelected="1" zoomScaleNormal="100" workbookViewId="0">
      <selection activeCell="AB22" sqref="AB22"/>
    </sheetView>
  </sheetViews>
  <sheetFormatPr baseColWidth="10"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53</v>
      </c>
      <c r="B1" t="s">
        <v>54</v>
      </c>
    </row>
    <row r="2" spans="1:2" x14ac:dyDescent="0.25">
      <c r="A2">
        <v>1</v>
      </c>
      <c r="B2">
        <v>1.5643958999999974</v>
      </c>
    </row>
    <row r="3" spans="1:2" x14ac:dyDescent="0.25">
      <c r="A3">
        <v>2</v>
      </c>
      <c r="B3">
        <v>2.9312801000000022</v>
      </c>
    </row>
    <row r="4" spans="1:2" x14ac:dyDescent="0.25">
      <c r="A4">
        <v>3</v>
      </c>
      <c r="B4">
        <v>4.7245103000000022</v>
      </c>
    </row>
    <row r="5" spans="1:2" x14ac:dyDescent="0.25">
      <c r="A5">
        <v>4</v>
      </c>
      <c r="B5">
        <v>6.4309759</v>
      </c>
    </row>
    <row r="6" spans="1:2" x14ac:dyDescent="0.25">
      <c r="A6">
        <v>5</v>
      </c>
      <c r="B6">
        <v>10.115849700000002</v>
      </c>
    </row>
    <row r="7" spans="1:2" x14ac:dyDescent="0.25">
      <c r="A7">
        <v>6</v>
      </c>
      <c r="B7">
        <v>16.527443500000004</v>
      </c>
    </row>
    <row r="8" spans="1:2" x14ac:dyDescent="0.25">
      <c r="A8">
        <v>7</v>
      </c>
      <c r="B8">
        <v>20.045997499999991</v>
      </c>
    </row>
    <row r="9" spans="1:2" x14ac:dyDescent="0.25">
      <c r="A9">
        <v>8</v>
      </c>
      <c r="B9">
        <v>19.680555099999992</v>
      </c>
    </row>
    <row r="10" spans="1:2" x14ac:dyDescent="0.25">
      <c r="A10">
        <v>9</v>
      </c>
      <c r="B10">
        <v>25.011658799999992</v>
      </c>
    </row>
    <row r="11" spans="1:2" x14ac:dyDescent="0.25">
      <c r="A11">
        <v>10</v>
      </c>
      <c r="B11">
        <v>32.6007058</v>
      </c>
    </row>
    <row r="12" spans="1:2" x14ac:dyDescent="0.25">
      <c r="A12">
        <v>11</v>
      </c>
      <c r="B12">
        <v>32.266610299999996</v>
      </c>
    </row>
    <row r="13" spans="1:2" x14ac:dyDescent="0.25">
      <c r="A13">
        <v>12</v>
      </c>
      <c r="B13">
        <v>36.710251199999988</v>
      </c>
    </row>
    <row r="14" spans="1:2" x14ac:dyDescent="0.25">
      <c r="A14">
        <v>13</v>
      </c>
      <c r="B14">
        <v>37.857875399999983</v>
      </c>
    </row>
    <row r="15" spans="1:2" x14ac:dyDescent="0.25">
      <c r="A15">
        <v>14</v>
      </c>
      <c r="B15">
        <v>43.210933399999988</v>
      </c>
    </row>
    <row r="16" spans="1:2" x14ac:dyDescent="0.25">
      <c r="A16">
        <v>15</v>
      </c>
      <c r="B16">
        <v>44.818632199999968</v>
      </c>
    </row>
    <row r="17" spans="1:2" x14ac:dyDescent="0.25">
      <c r="A17">
        <v>17</v>
      </c>
      <c r="B17">
        <v>55.907791099999997</v>
      </c>
    </row>
    <row r="18" spans="1:2" x14ac:dyDescent="0.25">
      <c r="A18">
        <v>19</v>
      </c>
      <c r="B18">
        <v>60.097839799999974</v>
      </c>
    </row>
    <row r="19" spans="1:2" x14ac:dyDescent="0.25">
      <c r="A19">
        <v>21</v>
      </c>
      <c r="B19">
        <v>75.560570499999983</v>
      </c>
    </row>
    <row r="20" spans="1:2" x14ac:dyDescent="0.25">
      <c r="A20">
        <v>23</v>
      </c>
      <c r="B20">
        <v>83.052726399999983</v>
      </c>
    </row>
    <row r="21" spans="1:2" x14ac:dyDescent="0.25">
      <c r="A21">
        <v>25</v>
      </c>
      <c r="B21">
        <v>86.945282300000031</v>
      </c>
    </row>
    <row r="22" spans="1:2" x14ac:dyDescent="0.25">
      <c r="A22">
        <v>27</v>
      </c>
      <c r="B22">
        <v>96.140528299999914</v>
      </c>
    </row>
    <row r="23" spans="1:2" x14ac:dyDescent="0.25">
      <c r="A23">
        <v>29</v>
      </c>
      <c r="B23">
        <v>104.16762759999995</v>
      </c>
    </row>
    <row r="24" spans="1:2" x14ac:dyDescent="0.25">
      <c r="A24">
        <v>31</v>
      </c>
      <c r="B24">
        <v>124.08252800000014</v>
      </c>
    </row>
    <row r="25" spans="1:2" x14ac:dyDescent="0.25">
      <c r="A25">
        <v>33</v>
      </c>
      <c r="B25">
        <v>133.31254639999997</v>
      </c>
    </row>
    <row r="26" spans="1:2" x14ac:dyDescent="0.25">
      <c r="A26">
        <v>35</v>
      </c>
      <c r="B26">
        <v>140.82168840000008</v>
      </c>
    </row>
    <row r="27" spans="1:2" x14ac:dyDescent="0.25">
      <c r="A27">
        <v>37</v>
      </c>
      <c r="B27">
        <v>148.17985550000003</v>
      </c>
    </row>
    <row r="28" spans="1:2" x14ac:dyDescent="0.25">
      <c r="A28">
        <v>39</v>
      </c>
      <c r="B28">
        <v>146.67366760000004</v>
      </c>
    </row>
    <row r="29" spans="1:2" x14ac:dyDescent="0.25">
      <c r="A29">
        <v>41</v>
      </c>
      <c r="B29">
        <v>166.80908769999996</v>
      </c>
    </row>
    <row r="30" spans="1:2" x14ac:dyDescent="0.25">
      <c r="A30">
        <v>43</v>
      </c>
      <c r="B30">
        <v>171.06170339999994</v>
      </c>
    </row>
    <row r="31" spans="1:2" x14ac:dyDescent="0.25">
      <c r="A31">
        <v>45</v>
      </c>
      <c r="B31">
        <v>184.41446150000002</v>
      </c>
    </row>
    <row r="32" spans="1:2" x14ac:dyDescent="0.25">
      <c r="A32">
        <v>47</v>
      </c>
      <c r="B32">
        <v>198.15442070000017</v>
      </c>
    </row>
    <row r="33" spans="1:2" x14ac:dyDescent="0.25">
      <c r="A33">
        <v>49</v>
      </c>
      <c r="B33">
        <v>207.05390219999981</v>
      </c>
    </row>
    <row r="34" spans="1:2" x14ac:dyDescent="0.25">
      <c r="A34">
        <v>51</v>
      </c>
      <c r="B34">
        <v>217.06422800000018</v>
      </c>
    </row>
    <row r="35" spans="1:2" x14ac:dyDescent="0.25">
      <c r="A35">
        <v>53</v>
      </c>
      <c r="B35">
        <v>226.19140719999996</v>
      </c>
    </row>
    <row r="36" spans="1:2" x14ac:dyDescent="0.25">
      <c r="A36">
        <v>55</v>
      </c>
      <c r="B36">
        <v>232.50196370000003</v>
      </c>
    </row>
    <row r="37" spans="1:2" x14ac:dyDescent="0.25">
      <c r="A37">
        <v>57</v>
      </c>
      <c r="B37">
        <v>247.91342010000017</v>
      </c>
    </row>
    <row r="38" spans="1:2" x14ac:dyDescent="0.25">
      <c r="A38">
        <v>59</v>
      </c>
      <c r="B38">
        <v>241.83685259999993</v>
      </c>
    </row>
    <row r="39" spans="1:2" x14ac:dyDescent="0.25">
      <c r="A39">
        <v>61</v>
      </c>
      <c r="B39">
        <v>268.67562820000012</v>
      </c>
    </row>
    <row r="40" spans="1:2" x14ac:dyDescent="0.25">
      <c r="A40">
        <v>63</v>
      </c>
      <c r="B40">
        <v>284.70259399999986</v>
      </c>
    </row>
    <row r="41" spans="1:2" x14ac:dyDescent="0.25">
      <c r="A41">
        <v>65</v>
      </c>
      <c r="B41">
        <v>289.36420659999931</v>
      </c>
    </row>
    <row r="42" spans="1:2" x14ac:dyDescent="0.25">
      <c r="A42">
        <v>67</v>
      </c>
      <c r="B42">
        <v>279.15704629999982</v>
      </c>
    </row>
    <row r="43" spans="1:2" x14ac:dyDescent="0.25">
      <c r="A43">
        <v>69</v>
      </c>
      <c r="B43">
        <v>310.96033869999974</v>
      </c>
    </row>
    <row r="44" spans="1:2" x14ac:dyDescent="0.25">
      <c r="A44">
        <v>71</v>
      </c>
      <c r="B44">
        <v>314.69871559999956</v>
      </c>
    </row>
    <row r="45" spans="1:2" x14ac:dyDescent="0.25">
      <c r="A45">
        <v>73</v>
      </c>
      <c r="B45">
        <v>328.19709509999939</v>
      </c>
    </row>
    <row r="46" spans="1:2" x14ac:dyDescent="0.25">
      <c r="A46">
        <v>75</v>
      </c>
      <c r="B46">
        <v>335.63181110000005</v>
      </c>
    </row>
    <row r="47" spans="1:2" x14ac:dyDescent="0.25">
      <c r="A47">
        <v>77</v>
      </c>
      <c r="B47">
        <v>350.59172390000003</v>
      </c>
    </row>
    <row r="48" spans="1:2" x14ac:dyDescent="0.25">
      <c r="A48">
        <v>79</v>
      </c>
      <c r="B48">
        <v>363.69396379999944</v>
      </c>
    </row>
    <row r="49" spans="1:2" x14ac:dyDescent="0.25">
      <c r="A49">
        <v>81</v>
      </c>
      <c r="B49">
        <v>372.07115129999966</v>
      </c>
    </row>
    <row r="50" spans="1:2" x14ac:dyDescent="0.25">
      <c r="A50">
        <v>83</v>
      </c>
      <c r="B50">
        <v>387.15449699999954</v>
      </c>
    </row>
    <row r="51" spans="1:2" x14ac:dyDescent="0.25">
      <c r="A51">
        <v>85</v>
      </c>
      <c r="B51">
        <v>392.74559500000032</v>
      </c>
    </row>
    <row r="52" spans="1:2" x14ac:dyDescent="0.25">
      <c r="A52">
        <v>87</v>
      </c>
      <c r="B52">
        <v>395.36032279999927</v>
      </c>
    </row>
    <row r="53" spans="1:2" x14ac:dyDescent="0.25">
      <c r="A53">
        <v>89</v>
      </c>
      <c r="B53">
        <v>413.84241540000039</v>
      </c>
    </row>
    <row r="54" spans="1:2" x14ac:dyDescent="0.25">
      <c r="A54">
        <v>91</v>
      </c>
      <c r="B54">
        <v>426.85633380000036</v>
      </c>
    </row>
    <row r="55" spans="1:2" x14ac:dyDescent="0.25">
      <c r="A55">
        <v>93</v>
      </c>
      <c r="B55">
        <v>442.11152460000085</v>
      </c>
    </row>
    <row r="56" spans="1:2" x14ac:dyDescent="0.25">
      <c r="A56">
        <v>95</v>
      </c>
      <c r="B56">
        <v>449.53832919999877</v>
      </c>
    </row>
    <row r="57" spans="1:2" x14ac:dyDescent="0.25">
      <c r="A57">
        <v>97</v>
      </c>
      <c r="B57">
        <v>451.74446299999909</v>
      </c>
    </row>
    <row r="58" spans="1:2" x14ac:dyDescent="0.25">
      <c r="A58">
        <v>99</v>
      </c>
      <c r="B58">
        <v>478.93238470000142</v>
      </c>
    </row>
    <row r="59" spans="1:2" x14ac:dyDescent="0.25">
      <c r="A59">
        <v>101</v>
      </c>
      <c r="B59">
        <v>496.59673020000082</v>
      </c>
    </row>
    <row r="60" spans="1:2" x14ac:dyDescent="0.25">
      <c r="A60">
        <v>103</v>
      </c>
      <c r="B60">
        <v>490.24680869999975</v>
      </c>
    </row>
    <row r="61" spans="1:2" x14ac:dyDescent="0.25">
      <c r="A61">
        <v>105</v>
      </c>
      <c r="B61">
        <v>520.80643910000072</v>
      </c>
    </row>
    <row r="62" spans="1:2" x14ac:dyDescent="0.25">
      <c r="A62">
        <v>107</v>
      </c>
      <c r="B62">
        <v>529.23124450000068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"/>
  <sheetViews>
    <sheetView topLeftCell="A34" workbookViewId="0">
      <selection activeCell="D52" sqref="D52"/>
    </sheetView>
  </sheetViews>
  <sheetFormatPr baseColWidth="10" defaultColWidth="9.140625" defaultRowHeight="15" x14ac:dyDescent="0.25"/>
  <cols>
    <col min="1" max="1" width="21" customWidth="1"/>
    <col min="2" max="2" width="15" bestFit="1" customWidth="1"/>
    <col min="3" max="7" width="12" bestFit="1" customWidth="1"/>
    <col min="8" max="8" width="10.42578125" customWidth="1"/>
    <col min="9" max="9" width="10" customWidth="1"/>
    <col min="10" max="10" width="12" bestFit="1" customWidth="1"/>
    <col min="11" max="11" width="10.7109375" customWidth="1"/>
    <col min="12" max="12" width="13.140625" bestFit="1" customWidth="1"/>
  </cols>
  <sheetData>
    <row r="1" spans="1:12" x14ac:dyDescent="0.25">
      <c r="A1" t="s">
        <v>35</v>
      </c>
      <c r="B1" t="s">
        <v>36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30</v>
      </c>
      <c r="K1" t="s">
        <v>33</v>
      </c>
      <c r="L1" t="s">
        <v>49</v>
      </c>
    </row>
    <row r="2" spans="1:12" x14ac:dyDescent="0.25">
      <c r="A2" t="s">
        <v>37</v>
      </c>
      <c r="B2">
        <v>1</v>
      </c>
      <c r="C2" s="1">
        <v>1.0477997000000101</v>
      </c>
      <c r="D2" s="1">
        <v>1.0507332999999901</v>
      </c>
      <c r="E2" s="1">
        <v>1.05895209999999</v>
      </c>
      <c r="F2" s="1">
        <v>1.0568997</v>
      </c>
      <c r="G2" s="1">
        <v>1.05027599999999</v>
      </c>
      <c r="H2" s="1">
        <f>MEDIAN(C2:G2)</f>
        <v>1.0507332999999901</v>
      </c>
      <c r="I2" s="1">
        <f>MAX(C2:G2)-MIN(C2:G2)</f>
        <v>1.1152399999979856E-2</v>
      </c>
      <c r="J2">
        <f>_xlfn.STDEV.P(C2:G2)</f>
        <v>4.2476668455017057E-3</v>
      </c>
      <c r="K2">
        <f>1*512*512</f>
        <v>262144</v>
      </c>
      <c r="L2">
        <f>K2/H2</f>
        <v>249486.71561089999</v>
      </c>
    </row>
    <row r="3" spans="1:12" x14ac:dyDescent="0.25">
      <c r="A3" t="s">
        <v>38</v>
      </c>
      <c r="B3">
        <v>2</v>
      </c>
      <c r="C3" s="1">
        <v>2.4646704000000099</v>
      </c>
      <c r="D3" s="1">
        <v>2.4419855000000101</v>
      </c>
      <c r="E3" s="1">
        <v>2.4553437999999801</v>
      </c>
      <c r="F3" s="1">
        <v>2.4417898999999998</v>
      </c>
      <c r="G3" s="1">
        <v>2.4626334000000099</v>
      </c>
      <c r="H3" s="1">
        <f t="shared" ref="H3:H13" si="0">MEDIAN(C3:G3)</f>
        <v>2.4553437999999801</v>
      </c>
      <c r="I3" s="1">
        <f t="shared" ref="I3:I13" si="1">MAX(C3:G3)-MIN(C3:G3)</f>
        <v>2.2880500000010073E-2</v>
      </c>
      <c r="J3">
        <f t="shared" ref="J3:J13" si="2">_xlfn.STDEV.P(C3:G3)</f>
        <v>9.8089203954370291E-3</v>
      </c>
      <c r="K3">
        <f>2*512*512</f>
        <v>524288</v>
      </c>
      <c r="L3">
        <f t="shared" ref="L3:L13" si="3">K3/H3</f>
        <v>213529.36399375284</v>
      </c>
    </row>
    <row r="4" spans="1:12" x14ac:dyDescent="0.25">
      <c r="A4" t="s">
        <v>39</v>
      </c>
      <c r="B4">
        <v>3</v>
      </c>
      <c r="C4" s="1">
        <v>4.05076480000002</v>
      </c>
      <c r="D4" s="1">
        <v>4.07863949999998</v>
      </c>
      <c r="E4" s="1">
        <v>4.0347819999999501</v>
      </c>
      <c r="F4" s="1">
        <v>4.0814320000000004</v>
      </c>
      <c r="G4" s="1">
        <v>4.0645115000000303</v>
      </c>
      <c r="H4" s="1">
        <f t="shared" si="0"/>
        <v>4.0645115000000303</v>
      </c>
      <c r="I4" s="1">
        <f t="shared" si="1"/>
        <v>4.6650000000050262E-2</v>
      </c>
      <c r="J4">
        <f t="shared" si="2"/>
        <v>1.7480441012364459E-2</v>
      </c>
      <c r="K4">
        <f>3*512*512</f>
        <v>786432</v>
      </c>
      <c r="L4">
        <f t="shared" si="3"/>
        <v>193487.45845595322</v>
      </c>
    </row>
    <row r="5" spans="1:12" x14ac:dyDescent="0.25">
      <c r="A5" t="s">
        <v>40</v>
      </c>
      <c r="B5">
        <v>4</v>
      </c>
      <c r="C5" s="1">
        <v>5.80505249999998</v>
      </c>
      <c r="D5" s="1">
        <v>5.7355759999999796</v>
      </c>
      <c r="E5" s="1">
        <v>5.7651039000000397</v>
      </c>
      <c r="F5" s="1">
        <v>5.8139310000000197</v>
      </c>
      <c r="G5" s="1">
        <v>5.7809361999999798</v>
      </c>
      <c r="H5" s="1">
        <f t="shared" si="0"/>
        <v>5.7809361999999798</v>
      </c>
      <c r="I5" s="1">
        <f t="shared" si="1"/>
        <v>7.8355000000040143E-2</v>
      </c>
      <c r="J5">
        <f t="shared" si="2"/>
        <v>2.8196207741002795E-2</v>
      </c>
      <c r="K5">
        <f>4*512*512</f>
        <v>1048576</v>
      </c>
      <c r="L5">
        <f t="shared" si="3"/>
        <v>181385.15349814857</v>
      </c>
    </row>
    <row r="6" spans="1:12" x14ac:dyDescent="0.25">
      <c r="A6" t="s">
        <v>41</v>
      </c>
      <c r="B6">
        <v>5</v>
      </c>
      <c r="C6" s="1">
        <v>7.7124496999999703</v>
      </c>
      <c r="D6" s="1">
        <v>7.7919381999999997</v>
      </c>
      <c r="E6" s="1">
        <v>7.7395167000000198</v>
      </c>
      <c r="F6" s="1">
        <v>7.73076530000003</v>
      </c>
      <c r="G6" s="1">
        <v>7.7172307000000098</v>
      </c>
      <c r="H6" s="1">
        <f t="shared" si="0"/>
        <v>7.73076530000003</v>
      </c>
      <c r="I6" s="1">
        <f t="shared" si="1"/>
        <v>7.9488500000029383E-2</v>
      </c>
      <c r="J6">
        <f t="shared" si="2"/>
        <v>2.8451467022734281E-2</v>
      </c>
      <c r="K6">
        <f>5*512*512</f>
        <v>1310720</v>
      </c>
      <c r="L6">
        <f t="shared" si="3"/>
        <v>169545.95685371471</v>
      </c>
    </row>
    <row r="7" spans="1:12" x14ac:dyDescent="0.25">
      <c r="A7" t="s">
        <v>42</v>
      </c>
      <c r="B7">
        <v>6</v>
      </c>
      <c r="C7" s="1">
        <v>9.8066525999999996</v>
      </c>
      <c r="D7" s="1">
        <v>9.8027420000000198</v>
      </c>
      <c r="E7" s="1">
        <v>9.7031353999999492</v>
      </c>
      <c r="F7" s="1">
        <v>9.7438874999999694</v>
      </c>
      <c r="G7" s="1">
        <v>9.7038089000000092</v>
      </c>
      <c r="H7" s="1">
        <f t="shared" si="0"/>
        <v>9.7438874999999694</v>
      </c>
      <c r="I7" s="1">
        <f t="shared" si="1"/>
        <v>0.10351720000005038</v>
      </c>
      <c r="J7">
        <f t="shared" si="2"/>
        <v>4.5469970107741543E-2</v>
      </c>
      <c r="K7">
        <f>6*512*512</f>
        <v>1572864</v>
      </c>
      <c r="L7">
        <f t="shared" si="3"/>
        <v>161420.58290389794</v>
      </c>
    </row>
    <row r="8" spans="1:12" x14ac:dyDescent="0.25">
      <c r="A8" t="s">
        <v>43</v>
      </c>
      <c r="B8">
        <v>7</v>
      </c>
      <c r="C8" s="1">
        <v>11.6096076999999</v>
      </c>
      <c r="D8" s="1">
        <v>11.5341554</v>
      </c>
      <c r="E8" s="1">
        <v>11.442848400000001</v>
      </c>
      <c r="F8" s="1">
        <v>11.4707741999999</v>
      </c>
      <c r="G8" s="1">
        <v>11.451533799999901</v>
      </c>
      <c r="H8" s="1">
        <f>MEDIAN(C8:G8)</f>
        <v>11.4707741999999</v>
      </c>
      <c r="I8" s="1">
        <f>MAX(C8:G8)-MIN(C8:G8)</f>
        <v>0.16675929999989947</v>
      </c>
      <c r="J8">
        <f>_xlfn.STDEV.P(C8:G8)</f>
        <v>6.2664109445574323E-2</v>
      </c>
      <c r="K8">
        <f>7*512*512</f>
        <v>1835008</v>
      </c>
      <c r="L8">
        <f>K8/H8</f>
        <v>159972.46288746718</v>
      </c>
    </row>
    <row r="9" spans="1:12" x14ac:dyDescent="0.25">
      <c r="A9" t="s">
        <v>48</v>
      </c>
      <c r="B9">
        <v>10</v>
      </c>
      <c r="C9" s="1">
        <v>19.364282200000002</v>
      </c>
      <c r="D9" s="1">
        <v>19.199771199999901</v>
      </c>
      <c r="E9" s="1">
        <v>19.224069499999999</v>
      </c>
      <c r="F9" s="1">
        <v>19.3256453999999</v>
      </c>
      <c r="G9" s="1">
        <v>19.266984399999899</v>
      </c>
      <c r="H9" s="1">
        <f t="shared" si="0"/>
        <v>19.266984399999899</v>
      </c>
      <c r="I9" s="1">
        <f t="shared" si="1"/>
        <v>0.16451100000010044</v>
      </c>
      <c r="J9">
        <f t="shared" si="2"/>
        <v>6.1395744298117963E-2</v>
      </c>
      <c r="K9">
        <f>10*512*512</f>
        <v>2621440</v>
      </c>
      <c r="L9">
        <f t="shared" si="3"/>
        <v>136058.6558631362</v>
      </c>
    </row>
    <row r="10" spans="1:12" x14ac:dyDescent="0.25">
      <c r="A10" t="s">
        <v>44</v>
      </c>
      <c r="B10">
        <v>15</v>
      </c>
      <c r="C10">
        <v>29.619928600000001</v>
      </c>
      <c r="D10">
        <v>29.369677299999999</v>
      </c>
      <c r="E10">
        <v>29.355358499999902</v>
      </c>
      <c r="F10">
        <v>29.366433099999899</v>
      </c>
      <c r="G10">
        <v>29.403289099999899</v>
      </c>
      <c r="H10" s="1">
        <f t="shared" si="0"/>
        <v>29.369677299999999</v>
      </c>
      <c r="I10" s="1">
        <f t="shared" si="1"/>
        <v>0.26457010000009973</v>
      </c>
      <c r="J10">
        <f t="shared" si="2"/>
        <v>9.9787644992791913E-2</v>
      </c>
      <c r="K10">
        <f>15*512*512</f>
        <v>3932160</v>
      </c>
      <c r="L10">
        <f t="shared" si="3"/>
        <v>133885.02569621356</v>
      </c>
    </row>
    <row r="11" spans="1:12" x14ac:dyDescent="0.25">
      <c r="A11" t="s">
        <v>45</v>
      </c>
      <c r="B11">
        <v>30</v>
      </c>
      <c r="C11">
        <v>65.448326100000003</v>
      </c>
      <c r="D11">
        <v>65.262718699999994</v>
      </c>
      <c r="E11">
        <v>65.354233999999906</v>
      </c>
      <c r="F11">
        <v>65.342283999999793</v>
      </c>
      <c r="G11">
        <v>65.338361299999804</v>
      </c>
      <c r="H11" s="1">
        <f t="shared" si="0"/>
        <v>65.342283999999793</v>
      </c>
      <c r="I11" s="1">
        <f t="shared" si="1"/>
        <v>0.18560740000000919</v>
      </c>
      <c r="J11">
        <f t="shared" si="2"/>
        <v>5.915344018471929E-2</v>
      </c>
      <c r="K11">
        <f>30*512*512</f>
        <v>7864320</v>
      </c>
      <c r="L11">
        <f t="shared" si="3"/>
        <v>120355.75615936573</v>
      </c>
    </row>
    <row r="12" spans="1:12" x14ac:dyDescent="0.25">
      <c r="A12" t="s">
        <v>46</v>
      </c>
      <c r="B12">
        <v>40</v>
      </c>
      <c r="C12">
        <v>96.825633799999807</v>
      </c>
      <c r="D12">
        <v>96.534516900000199</v>
      </c>
      <c r="E12">
        <v>96.278708100000102</v>
      </c>
      <c r="F12">
        <v>96.346376100000001</v>
      </c>
      <c r="G12">
        <v>96.272376099999903</v>
      </c>
      <c r="H12" s="1">
        <f t="shared" si="0"/>
        <v>96.346376100000001</v>
      </c>
      <c r="I12" s="1">
        <f t="shared" si="1"/>
        <v>0.55325769999990371</v>
      </c>
      <c r="J12">
        <f t="shared" si="2"/>
        <v>0.20969566048526977</v>
      </c>
      <c r="K12">
        <f>40*512*512</f>
        <v>10485760</v>
      </c>
      <c r="L12">
        <f t="shared" si="3"/>
        <v>108833.98446783927</v>
      </c>
    </row>
    <row r="13" spans="1:12" x14ac:dyDescent="0.25">
      <c r="A13" t="s">
        <v>47</v>
      </c>
      <c r="B13">
        <v>50</v>
      </c>
      <c r="C13">
        <v>128.63928559999999</v>
      </c>
      <c r="D13">
        <v>128.15081149999901</v>
      </c>
      <c r="E13">
        <v>127.1909548</v>
      </c>
      <c r="F13">
        <v>127.00377330000001</v>
      </c>
      <c r="G13">
        <v>127.49446459999901</v>
      </c>
      <c r="H13" s="1">
        <f t="shared" si="0"/>
        <v>127.49446459999901</v>
      </c>
      <c r="I13" s="1">
        <f t="shared" si="1"/>
        <v>1.6355122999999878</v>
      </c>
      <c r="J13">
        <f t="shared" si="2"/>
        <v>0.61180161793041543</v>
      </c>
      <c r="K13">
        <f>50*512*512</f>
        <v>13107200</v>
      </c>
      <c r="L13">
        <f t="shared" si="3"/>
        <v>102806.03194124949</v>
      </c>
    </row>
    <row r="14" spans="1:12" x14ac:dyDescent="0.25">
      <c r="H14" s="1"/>
      <c r="I14" s="1"/>
    </row>
    <row r="15" spans="1:12" x14ac:dyDescent="0.25">
      <c r="A15" t="s">
        <v>34</v>
      </c>
      <c r="H15" s="1"/>
      <c r="I15" s="1">
        <f>MEDIAN(I2:I13)</f>
        <v>0.13401410000007541</v>
      </c>
      <c r="J15">
        <f>MEDIAN(J2:J13)</f>
        <v>5.2311705146230417E-2</v>
      </c>
      <c r="L15">
        <f>MEDIAN(L2:L14)</f>
        <v>160696.52289568254</v>
      </c>
    </row>
    <row r="20" spans="1:12" x14ac:dyDescent="0.25">
      <c r="A20" s="5" t="s">
        <v>47</v>
      </c>
      <c r="B20" s="6">
        <v>50</v>
      </c>
      <c r="C20" s="6">
        <v>115.9718293</v>
      </c>
      <c r="D20" s="6">
        <v>115.874822999999</v>
      </c>
      <c r="E20" s="6">
        <v>115.95547019999999</v>
      </c>
      <c r="F20" s="6">
        <v>116.000696699999</v>
      </c>
      <c r="G20" s="6">
        <v>115.73433519999899</v>
      </c>
      <c r="H20" s="9">
        <f>MEDIAN(C20:G20)</f>
        <v>115.95547019999999</v>
      </c>
      <c r="I20" s="9">
        <f>MAX(C20:G20)-MIN(C20:G20)</f>
        <v>0.26636150000000214</v>
      </c>
      <c r="J20" s="6">
        <f>_xlfn.STDEV.P(C20:G20)</f>
        <v>9.6102897165291662E-2</v>
      </c>
      <c r="K20" s="6">
        <f>50*512*512</f>
        <v>13107200</v>
      </c>
      <c r="L20" s="7">
        <f>K20/H20</f>
        <v>113036.49562536982</v>
      </c>
    </row>
    <row r="22" spans="1:12" x14ac:dyDescent="0.25">
      <c r="A22" t="s">
        <v>7</v>
      </c>
      <c r="J22">
        <v>1</v>
      </c>
      <c r="K22" t="s">
        <v>27</v>
      </c>
    </row>
    <row r="23" spans="1:12" x14ac:dyDescent="0.25">
      <c r="A23" t="s">
        <v>8</v>
      </c>
      <c r="J23">
        <v>2</v>
      </c>
      <c r="K23" t="s">
        <v>19</v>
      </c>
    </row>
    <row r="24" spans="1:12" x14ac:dyDescent="0.25">
      <c r="A24" t="s">
        <v>9</v>
      </c>
      <c r="J24">
        <v>3</v>
      </c>
      <c r="K24" t="s">
        <v>20</v>
      </c>
    </row>
    <row r="25" spans="1:12" x14ac:dyDescent="0.25">
      <c r="A25" t="s">
        <v>10</v>
      </c>
      <c r="J25">
        <v>4</v>
      </c>
      <c r="K25" t="s">
        <v>21</v>
      </c>
    </row>
    <row r="26" spans="1:12" x14ac:dyDescent="0.25">
      <c r="A26" t="s">
        <v>11</v>
      </c>
      <c r="J26">
        <v>5</v>
      </c>
      <c r="K26" t="s">
        <v>22</v>
      </c>
    </row>
    <row r="27" spans="1:12" x14ac:dyDescent="0.25">
      <c r="A27" t="s">
        <v>12</v>
      </c>
      <c r="J27">
        <v>6</v>
      </c>
      <c r="K27" t="s">
        <v>23</v>
      </c>
    </row>
    <row r="28" spans="1:12" x14ac:dyDescent="0.25">
      <c r="A28" t="s">
        <v>13</v>
      </c>
      <c r="J28">
        <v>7</v>
      </c>
      <c r="K28" t="s">
        <v>24</v>
      </c>
    </row>
    <row r="29" spans="1:12" x14ac:dyDescent="0.25">
      <c r="A29" t="s">
        <v>14</v>
      </c>
      <c r="J29">
        <v>10</v>
      </c>
      <c r="K29" t="s">
        <v>25</v>
      </c>
    </row>
    <row r="30" spans="1:12" x14ac:dyDescent="0.25">
      <c r="A30" t="s">
        <v>15</v>
      </c>
      <c r="J30">
        <v>15</v>
      </c>
      <c r="K30" t="s">
        <v>18</v>
      </c>
    </row>
    <row r="31" spans="1:12" x14ac:dyDescent="0.25">
      <c r="A31" t="s">
        <v>16</v>
      </c>
      <c r="J31">
        <v>30</v>
      </c>
      <c r="K31" t="s">
        <v>17</v>
      </c>
    </row>
    <row r="32" spans="1:12" x14ac:dyDescent="0.25">
      <c r="A32" t="s">
        <v>28</v>
      </c>
      <c r="J32">
        <v>40</v>
      </c>
      <c r="K32" t="s">
        <v>26</v>
      </c>
    </row>
    <row r="33" spans="1:11" x14ac:dyDescent="0.25">
      <c r="A33" t="s">
        <v>29</v>
      </c>
      <c r="J33" s="3">
        <v>50</v>
      </c>
      <c r="K33" s="2" t="s">
        <v>32</v>
      </c>
    </row>
    <row r="34" spans="1:11" x14ac:dyDescent="0.25">
      <c r="A34" t="s">
        <v>31</v>
      </c>
      <c r="J34" s="3">
        <v>50</v>
      </c>
      <c r="K34" s="2" t="s">
        <v>32</v>
      </c>
    </row>
    <row r="38" spans="1:11" x14ac:dyDescent="0.25">
      <c r="D38" t="s">
        <v>50</v>
      </c>
    </row>
    <row r="39" spans="1:11" ht="17.25" x14ac:dyDescent="0.3">
      <c r="A39" s="4" t="s">
        <v>52</v>
      </c>
      <c r="B39" s="4" t="s">
        <v>51</v>
      </c>
      <c r="D39" s="11">
        <f>RSQ(A40:A89, B40:B89)</f>
        <v>0.99472412622481055</v>
      </c>
    </row>
    <row r="40" spans="1:11" x14ac:dyDescent="0.25">
      <c r="A40" s="6">
        <v>1</v>
      </c>
      <c r="B40" s="12">
        <v>1.0507332999999901</v>
      </c>
    </row>
    <row r="41" spans="1:11" x14ac:dyDescent="0.25">
      <c r="A41" s="8">
        <v>2</v>
      </c>
      <c r="B41" s="13">
        <v>2.4553437999999801</v>
      </c>
    </row>
    <row r="42" spans="1:11" x14ac:dyDescent="0.25">
      <c r="A42" s="6">
        <v>3</v>
      </c>
      <c r="B42" s="12">
        <v>4.0645115000000303</v>
      </c>
    </row>
    <row r="43" spans="1:11" x14ac:dyDescent="0.25">
      <c r="A43" s="8">
        <v>4</v>
      </c>
      <c r="B43" s="13">
        <v>5.7809361999999798</v>
      </c>
    </row>
    <row r="44" spans="1:11" x14ac:dyDescent="0.25">
      <c r="A44" s="6">
        <v>5</v>
      </c>
      <c r="B44" s="12">
        <v>7.73076530000003</v>
      </c>
    </row>
    <row r="45" spans="1:11" x14ac:dyDescent="0.25">
      <c r="A45" s="8">
        <v>6</v>
      </c>
      <c r="B45" s="13">
        <v>9.7438874999999694</v>
      </c>
      <c r="F45" s="8"/>
      <c r="G45" s="10"/>
    </row>
    <row r="46" spans="1:11" x14ac:dyDescent="0.25">
      <c r="A46" s="6">
        <v>7</v>
      </c>
      <c r="B46" s="12">
        <v>11.4707741999999</v>
      </c>
      <c r="F46" s="6"/>
      <c r="G46" s="9"/>
    </row>
    <row r="47" spans="1:11" x14ac:dyDescent="0.25">
      <c r="A47" s="6">
        <v>8</v>
      </c>
      <c r="B47" s="14"/>
      <c r="F47" s="8"/>
      <c r="G47" s="10"/>
    </row>
    <row r="48" spans="1:11" x14ac:dyDescent="0.25">
      <c r="A48" s="8">
        <v>9</v>
      </c>
      <c r="B48" s="14"/>
      <c r="F48" s="6"/>
      <c r="G48" s="9"/>
    </row>
    <row r="49" spans="1:7" x14ac:dyDescent="0.25">
      <c r="A49" s="6">
        <v>10</v>
      </c>
      <c r="B49" s="13">
        <v>19.266984399999899</v>
      </c>
      <c r="F49" s="8"/>
      <c r="G49" s="10"/>
    </row>
    <row r="50" spans="1:7" x14ac:dyDescent="0.25">
      <c r="A50" s="8">
        <v>11</v>
      </c>
      <c r="B50" s="14"/>
    </row>
    <row r="51" spans="1:7" x14ac:dyDescent="0.25">
      <c r="A51" s="6">
        <v>12</v>
      </c>
      <c r="B51" s="14"/>
    </row>
    <row r="52" spans="1:7" x14ac:dyDescent="0.25">
      <c r="A52" s="8">
        <v>13</v>
      </c>
      <c r="B52" s="14"/>
    </row>
    <row r="53" spans="1:7" x14ac:dyDescent="0.25">
      <c r="A53" s="6">
        <v>14</v>
      </c>
      <c r="B53" s="14"/>
    </row>
    <row r="54" spans="1:7" x14ac:dyDescent="0.25">
      <c r="A54" s="6">
        <v>15</v>
      </c>
      <c r="B54" s="12">
        <v>29.369677299999999</v>
      </c>
    </row>
    <row r="55" spans="1:7" x14ac:dyDescent="0.25">
      <c r="A55" s="8">
        <v>16</v>
      </c>
      <c r="B55" s="14"/>
    </row>
    <row r="56" spans="1:7" x14ac:dyDescent="0.25">
      <c r="A56" s="6">
        <v>17</v>
      </c>
      <c r="B56" s="14"/>
    </row>
    <row r="57" spans="1:7" x14ac:dyDescent="0.25">
      <c r="A57" s="8">
        <v>18</v>
      </c>
      <c r="B57" s="14"/>
    </row>
    <row r="58" spans="1:7" x14ac:dyDescent="0.25">
      <c r="A58" s="6">
        <v>19</v>
      </c>
      <c r="B58" s="14"/>
    </row>
    <row r="59" spans="1:7" x14ac:dyDescent="0.25">
      <c r="A59" s="8">
        <v>20</v>
      </c>
      <c r="B59" s="14"/>
    </row>
    <row r="60" spans="1:7" x14ac:dyDescent="0.25">
      <c r="A60" s="6">
        <v>21</v>
      </c>
      <c r="B60" s="14"/>
    </row>
    <row r="61" spans="1:7" x14ac:dyDescent="0.25">
      <c r="A61" s="6">
        <v>22</v>
      </c>
      <c r="B61" s="14"/>
    </row>
    <row r="62" spans="1:7" x14ac:dyDescent="0.25">
      <c r="A62" s="8">
        <v>23</v>
      </c>
      <c r="B62" s="14"/>
    </row>
    <row r="63" spans="1:7" x14ac:dyDescent="0.25">
      <c r="A63" s="6">
        <v>24</v>
      </c>
      <c r="B63" s="14"/>
    </row>
    <row r="64" spans="1:7" x14ac:dyDescent="0.25">
      <c r="A64" s="8">
        <v>25</v>
      </c>
      <c r="B64" s="14"/>
    </row>
    <row r="65" spans="1:2" x14ac:dyDescent="0.25">
      <c r="A65" s="6">
        <v>26</v>
      </c>
      <c r="B65" s="14"/>
    </row>
    <row r="66" spans="1:2" x14ac:dyDescent="0.25">
      <c r="A66" s="8">
        <v>27</v>
      </c>
      <c r="B66" s="14"/>
    </row>
    <row r="67" spans="1:2" x14ac:dyDescent="0.25">
      <c r="A67" s="6">
        <v>28</v>
      </c>
      <c r="B67" s="14"/>
    </row>
    <row r="68" spans="1:2" x14ac:dyDescent="0.25">
      <c r="A68" s="6">
        <v>29</v>
      </c>
      <c r="B68" s="14"/>
    </row>
    <row r="69" spans="1:2" x14ac:dyDescent="0.25">
      <c r="A69" s="8">
        <v>30</v>
      </c>
      <c r="B69" s="13">
        <v>65.342283999999793</v>
      </c>
    </row>
    <row r="70" spans="1:2" x14ac:dyDescent="0.25">
      <c r="A70" s="6">
        <v>31</v>
      </c>
      <c r="B70" s="14"/>
    </row>
    <row r="71" spans="1:2" x14ac:dyDescent="0.25">
      <c r="A71" s="8">
        <v>32</v>
      </c>
      <c r="B71" s="14"/>
    </row>
    <row r="72" spans="1:2" x14ac:dyDescent="0.25">
      <c r="A72" s="6">
        <v>33</v>
      </c>
      <c r="B72" s="14"/>
    </row>
    <row r="73" spans="1:2" x14ac:dyDescent="0.25">
      <c r="A73" s="8">
        <v>34</v>
      </c>
      <c r="B73" s="14"/>
    </row>
    <row r="74" spans="1:2" x14ac:dyDescent="0.25">
      <c r="A74" s="6">
        <v>35</v>
      </c>
      <c r="B74" s="14"/>
    </row>
    <row r="75" spans="1:2" x14ac:dyDescent="0.25">
      <c r="A75" s="6">
        <v>36</v>
      </c>
      <c r="B75" s="14"/>
    </row>
    <row r="76" spans="1:2" x14ac:dyDescent="0.25">
      <c r="A76" s="8">
        <v>37</v>
      </c>
      <c r="B76" s="14"/>
    </row>
    <row r="77" spans="1:2" x14ac:dyDescent="0.25">
      <c r="A77" s="6">
        <v>38</v>
      </c>
      <c r="B77" s="14"/>
    </row>
    <row r="78" spans="1:2" x14ac:dyDescent="0.25">
      <c r="A78" s="8">
        <v>39</v>
      </c>
      <c r="B78" s="14"/>
    </row>
    <row r="79" spans="1:2" x14ac:dyDescent="0.25">
      <c r="A79" s="6">
        <v>40</v>
      </c>
      <c r="B79" s="12">
        <v>96.346376100000001</v>
      </c>
    </row>
    <row r="80" spans="1:2" x14ac:dyDescent="0.25">
      <c r="A80" s="8">
        <v>41</v>
      </c>
      <c r="B80" s="14"/>
    </row>
    <row r="81" spans="1:2" x14ac:dyDescent="0.25">
      <c r="A81" s="6">
        <v>42</v>
      </c>
      <c r="B81" s="14"/>
    </row>
    <row r="82" spans="1:2" x14ac:dyDescent="0.25">
      <c r="A82" s="6">
        <v>43</v>
      </c>
      <c r="B82" s="14"/>
    </row>
    <row r="83" spans="1:2" x14ac:dyDescent="0.25">
      <c r="A83" s="8">
        <v>44</v>
      </c>
      <c r="B83" s="14"/>
    </row>
    <row r="84" spans="1:2" x14ac:dyDescent="0.25">
      <c r="A84" s="6">
        <v>45</v>
      </c>
      <c r="B84" s="14"/>
    </row>
    <row r="85" spans="1:2" x14ac:dyDescent="0.25">
      <c r="A85" s="8">
        <v>46</v>
      </c>
      <c r="B85" s="14"/>
    </row>
    <row r="86" spans="1:2" x14ac:dyDescent="0.25">
      <c r="A86" s="6">
        <v>47</v>
      </c>
      <c r="B86" s="14"/>
    </row>
    <row r="87" spans="1:2" x14ac:dyDescent="0.25">
      <c r="A87" s="8">
        <v>48</v>
      </c>
      <c r="B87" s="14"/>
    </row>
    <row r="88" spans="1:2" x14ac:dyDescent="0.25">
      <c r="A88" s="6">
        <v>49</v>
      </c>
      <c r="B88" s="14"/>
    </row>
    <row r="89" spans="1:2" x14ac:dyDescent="0.25">
      <c r="A89" s="6">
        <v>50</v>
      </c>
      <c r="B89" s="13">
        <v>127.49446459999901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E A A B Q S w M E F A A C A A g A 6 q Q t U t 5 i 4 A a j A A A A 9 Q A A A B I A H A B D b 2 5 m a W c v U G F j a 2 F n Z S 5 4 b W w g o h g A K K A U A A A A A A A A A A A A A A A A A A A A A A A A A A A A h Y + 9 D o I w G E V f h X T v D 3 U h 5 K M M 6 i a J i Y l x b U q F R i i G F s u 7 O f h I v o I Y R d 0 c 7 z 1 n u P d + v U E + t k 1 0 0 b 0 z n c 1 Q T B i K t F V d a W y V o c E f c Y J y A V u p T r L S 0 S R b l 4 6 u z F D t / T m l N I R A w o J 0 f U U 5 Y z E 9 F J u d q n U r 0 U c 2 / 2 V s r P P S K o 0 E 7 F 9 j B C d J Q j i b J g G d O y i M / X I + s S f 9 K W E 5 N H 7 o t S g 1 X q 2 B z h H o + 4 J 4 A F B L A w Q U A A I A C A D q p C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q Q t U o t j y t 4 U A Q A A i A E A A B M A H A B G b 3 J t d W x h c y 9 T Z W N 0 a W 9 u M S 5 t I K I Y A C i g F A A A A A A A A A A A A A A A A A A A A A A A A A A A A H V P w U r D Q B C 9 B / I P y 3 p J I A R a 1 I M h F x M V L 0 p t p A d X y j a Z 2 s X d W d m d D Z T S v / F P / D G 3 B B E P z m X m v T f M v O e h J 2 W R L a c + q 9 I k T f x O O h g Y K Q P r Q f W 0 3 g a t W c 0 0 U J q w W I s A W k N k G j + W r e 2 D A a T s V m k o G 4 s U g c 9 4 c y W e P T g v j H S k x C N C 6 9 Q I 4 l r 2 O 9 D W S b c B R e J J 4 m D N S u r 3 F o w V B q Q P D k 4 H v f j r o O z 9 y P P i p Q W t j C J w N a 9 4 w R q r g 0 F f z w t 2 g 7 0 d F L 7 V s / l F h I t g C Z a 0 1 1 D / j u W D R X j N i y n J G b + D r 0 8 c w M V 7 r N t / 8 J i q k 5 u 4 1 z m J f m u d m R 5 E D X w 2 J S 8 O B z 6 x s 2 j g H u n y v D z p x 4 L 9 C P M o U K Q Y B r M B d z z m a a L w v 6 f V N 1 B L A Q I t A B Q A A g A I A O q k L V L e Y u A G o w A A A P U A A A A S A A A A A A A A A A A A A A A A A A A A A A B D b 2 5 m a W c v U G F j a 2 F n Z S 5 4 b W x Q S w E C L Q A U A A I A C A D q p C 1 S D 8 r p q 6 Q A A A D p A A A A E w A A A A A A A A A A A A A A A A D v A A A A W 0 N v b n R l b n R f V H l w Z X N d L n h t b F B L A Q I t A B Q A A g A I A O q k L V K L Y 8 r e F A E A A I g B A A A T A A A A A A A A A A A A A A A A A O A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I A A A A A A A A n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p b W V f Z G l j d F 9 m d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l t Z V 9 k a W N 0 X 2 Z 1 b G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N U M T k 6 M z k 6 M j A u M z g 1 O D k 5 O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f Z G l j d F 9 m d W x s L 0 F 1 d G 9 S Z W 1 v d m V k Q 2 9 s d W 1 u c z E u e 0 N v b H V t b j E s M H 0 m c X V v d D s s J n F 1 b 3 Q 7 U 2 V j d G l v b j E v d G l t Z V 9 k a W N 0 X 2 Z 1 b G w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a W 1 l X 2 R p Y 3 R f Z n V s b C 9 B d X R v U m V t b 3 Z l Z E N v b H V t b n M x L n t D b 2 x 1 b W 4 x L D B 9 J n F 1 b 3 Q 7 L C Z x d W 9 0 O 1 N l Y 3 R p b 2 4 x L 3 R p b W V f Z G l j d F 9 m d W x s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f Z G l j d F 9 m d W x s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Z G l j d F 9 m d W x s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Y M E 3 t g X Y S 6 u 4 l k a S l 0 s R A A A A A A I A A A A A A B B m A A A A A Q A A I A A A A H D W c 0 x n + C H j l 1 0 R F h g d I K s u O U l q r y R E k s 6 A J G e h Z s z m A A A A A A 6 A A A A A A g A A I A A A A J o 3 X R y c A 6 z w P s 5 p 3 W 1 O z 1 Q P m K B k L u 7 C P u w S e 4 n h a J G r U A A A A H t G p o R r q S X G / X b M 6 2 o Z A v e a Y h E K a y A / 0 3 z q n g + P i t c D e 1 q x s g I n t j T k F M U i k b 7 r I o G V 0 X P N n k t E + h v p 8 B T y B B v N t 2 w 3 0 y f 2 Q 7 w E 2 x C l 9 T 1 M Q A A A A F 4 M 0 Y g j C f 6 i L 8 0 d v 6 0 A O p i y X R y m v L n f d m 9 Q D U 5 n y o q 8 N k u r C E 7 m u M w D p u A X d N d E R B k A t 0 r k q u A 1 B Y t g 7 W Q 0 E U Q = < / D a t a M a s h u p > 
</file>

<file path=customXml/itemProps1.xml><?xml version="1.0" encoding="utf-8"?>
<ds:datastoreItem xmlns:ds="http://schemas.openxmlformats.org/officeDocument/2006/customXml" ds:itemID="{6D6B0A42-77D4-4C57-B01C-6723BE0367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time_dict_full</vt:lpstr>
      <vt:lpstr>erstmessung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Sondermann</dc:creator>
  <cp:lastModifiedBy>Martin Sondermann</cp:lastModifiedBy>
  <dcterms:created xsi:type="dcterms:W3CDTF">2015-06-05T18:19:34Z</dcterms:created>
  <dcterms:modified xsi:type="dcterms:W3CDTF">2021-02-05T19:38:12Z</dcterms:modified>
</cp:coreProperties>
</file>