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45" yWindow="750" windowWidth="10020" windowHeight="10155" activeTab="1"/>
  </bookViews>
  <sheets>
    <sheet name="Sheet1" sheetId="1" r:id="rId1"/>
    <sheet name="Sheet2" sheetId="2" r:id="rId2"/>
    <sheet name="Sheet3" sheetId="3" r:id="rId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0" i="1" l="1"/>
  <c r="Y10" i="1"/>
  <c r="W10" i="1"/>
  <c r="V10" i="1"/>
  <c r="Y9" i="1"/>
  <c r="X9" i="1"/>
  <c r="W9" i="1"/>
  <c r="V9" i="1"/>
  <c r="Y8" i="1"/>
  <c r="X8" i="1"/>
  <c r="W8" i="1"/>
  <c r="V8" i="1"/>
  <c r="S28" i="1"/>
  <c r="R28" i="1"/>
  <c r="Q28" i="1"/>
  <c r="P28" i="1"/>
  <c r="S20" i="1"/>
  <c r="R20" i="1"/>
  <c r="Q20" i="1"/>
  <c r="P20" i="1"/>
  <c r="S12" i="1"/>
  <c r="R12" i="1"/>
  <c r="Q12" i="1"/>
  <c r="P12" i="1"/>
  <c r="I20" i="3"/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C36" i="1"/>
  <c r="C35" i="1"/>
  <c r="C34" i="1"/>
  <c r="C32" i="1" l="1"/>
  <c r="C33" i="1"/>
  <c r="C31" i="1"/>
  <c r="C30" i="1"/>
  <c r="C29" i="1"/>
  <c r="C28" i="1" l="1"/>
  <c r="C27" i="1"/>
  <c r="C26" i="1"/>
  <c r="C25" i="1"/>
  <c r="C24" i="1"/>
  <c r="C23" i="1"/>
  <c r="C22" i="1"/>
  <c r="B36" i="1"/>
  <c r="B35" i="1"/>
  <c r="B34" i="1"/>
  <c r="B33" i="1"/>
  <c r="B32" i="1" l="1"/>
  <c r="B7" i="3" l="1"/>
  <c r="E23" i="3" l="1"/>
  <c r="D23" i="3"/>
  <c r="C23" i="3"/>
  <c r="B23" i="3"/>
  <c r="E15" i="3"/>
  <c r="D15" i="3"/>
  <c r="C15" i="3"/>
  <c r="B15" i="3"/>
  <c r="E7" i="3"/>
  <c r="D7" i="3"/>
  <c r="C7" i="3"/>
  <c r="R25" i="2"/>
  <c r="R24" i="2"/>
  <c r="R23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B31" i="1"/>
  <c r="B30" i="1"/>
  <c r="B29" i="1"/>
  <c r="B28" i="1"/>
  <c r="B27" i="1"/>
  <c r="B26" i="1"/>
  <c r="K8" i="2" l="1"/>
  <c r="I17" i="3"/>
  <c r="K9" i="2"/>
  <c r="K13" i="2"/>
  <c r="K17" i="2"/>
  <c r="K21" i="2"/>
  <c r="S22" i="2"/>
  <c r="K12" i="2"/>
  <c r="K20" i="2"/>
  <c r="K11" i="2"/>
  <c r="K10" i="2"/>
  <c r="K14" i="2"/>
  <c r="K18" i="2"/>
  <c r="K22" i="2"/>
  <c r="K16" i="2"/>
  <c r="K15" i="2"/>
  <c r="K19" i="2"/>
  <c r="S23" i="2"/>
  <c r="I23" i="3"/>
  <c r="N2" i="3"/>
  <c r="N17" i="3"/>
  <c r="N7" i="3"/>
  <c r="N14" i="3"/>
  <c r="N8" i="3"/>
  <c r="N15" i="3"/>
  <c r="N5" i="3"/>
  <c r="N9" i="3"/>
  <c r="N16" i="3"/>
  <c r="N6" i="3"/>
  <c r="N13" i="3"/>
  <c r="I7" i="3"/>
  <c r="I14" i="3"/>
  <c r="I2" i="3"/>
  <c r="I8" i="3"/>
  <c r="I15" i="3"/>
  <c r="I5" i="3"/>
  <c r="I9" i="3"/>
  <c r="I16" i="3"/>
  <c r="I6" i="3"/>
  <c r="I13" i="3"/>
  <c r="S26" i="2" l="1"/>
  <c r="N18" i="3"/>
  <c r="N10" i="3"/>
  <c r="I18" i="3"/>
  <c r="I10" i="3"/>
  <c r="B25" i="1"/>
  <c r="B24" i="1"/>
  <c r="B23" i="1"/>
  <c r="B22" i="1"/>
  <c r="N19" i="3" l="1"/>
  <c r="N20" i="3" s="1"/>
  <c r="I19" i="3"/>
  <c r="E23" i="1"/>
  <c r="E27" i="1"/>
  <c r="E31" i="1"/>
  <c r="E35" i="1"/>
  <c r="E26" i="1"/>
  <c r="E30" i="1"/>
  <c r="E34" i="1"/>
  <c r="E25" i="1"/>
  <c r="E29" i="1"/>
  <c r="E33" i="1"/>
  <c r="E22" i="1"/>
  <c r="E24" i="1"/>
  <c r="E28" i="1"/>
  <c r="E32" i="1"/>
  <c r="E36" i="1"/>
</calcChain>
</file>

<file path=xl/sharedStrings.xml><?xml version="1.0" encoding="utf-8"?>
<sst xmlns="http://schemas.openxmlformats.org/spreadsheetml/2006/main" count="114" uniqueCount="35">
  <si>
    <t>Id</t>
  </si>
  <si>
    <t>SepalLengthCm</t>
  </si>
  <si>
    <t>SepalWidthCm</t>
  </si>
  <si>
    <t>PetalLengthCm</t>
  </si>
  <si>
    <t>PetalWidthCm</t>
  </si>
  <si>
    <t xml:space="preserve">centroid </t>
  </si>
  <si>
    <t>cluster</t>
  </si>
  <si>
    <t>C1</t>
  </si>
  <si>
    <t>C2</t>
  </si>
  <si>
    <t>C3</t>
  </si>
  <si>
    <t>No</t>
  </si>
  <si>
    <t>Cluster</t>
  </si>
  <si>
    <t>cluster 2</t>
  </si>
  <si>
    <t>cluster 3</t>
  </si>
  <si>
    <t>centroid baru</t>
  </si>
  <si>
    <t>centroid literasi ke 2</t>
  </si>
  <si>
    <t>id</t>
  </si>
  <si>
    <t>(x-z)^2</t>
  </si>
  <si>
    <t>Jarak Intra Cluster</t>
  </si>
  <si>
    <t>Jarak Inter Cluster</t>
  </si>
  <si>
    <t>(c1-c2)^2</t>
  </si>
  <si>
    <t>(c1-c3)^2</t>
  </si>
  <si>
    <t>(c2-c3)^2</t>
  </si>
  <si>
    <t>validity</t>
  </si>
  <si>
    <t>means</t>
  </si>
  <si>
    <t>a(i)</t>
  </si>
  <si>
    <t>Jarak 1 objek dengan cluster 2</t>
  </si>
  <si>
    <t>Jarak 1 objek dengan cluster 3</t>
  </si>
  <si>
    <t>b(i)</t>
  </si>
  <si>
    <t>S(i)</t>
  </si>
  <si>
    <t>Jarak objek 3 dengan cluster 1</t>
  </si>
  <si>
    <t>Jarak objek 2 dengan cluster yang sama</t>
  </si>
  <si>
    <t>Jarak 2 objek dengan cluster 3</t>
  </si>
  <si>
    <t xml:space="preserve">                                    Jarak objek 3 dengan cluster yang sama</t>
  </si>
  <si>
    <t>jarak objek 1 dengan cluster yang sama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</si>
</sst>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7D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/>
    <xf numFmtId="0" fontId="0" fillId="0" borderId="1" xfId="0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2" xfId="0" applyBorder="1" applyAlignment="1"/>
    <xf numFmtId="0" fontId="0" fillId="0" borderId="4" xfId="0" applyBorder="1" applyAlignment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0" fontId="0" fillId="7" borderId="0" xfId="0" applyFill="1"/>
    <xf numFmtId="0" fontId="0" fillId="8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/>
    <xf numFmtId="0" fontId="0" fillId="6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/>
    <xf numFmtId="0" fontId="0" fillId="1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7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36"/>
  <sheetViews>
    <sheetView topLeftCell="N11" workbookViewId="0">
      <selection activeCell="Y10" sqref="V10:Y10"/>
    </sheetView>
  </sheetViews>
  <sheetFormatPr defaultRowHeight="15" x14ac:dyDescent="0.25"/>
  <cols>
    <col min="2" max="2" width="17.5703125" customWidth="1"/>
    <col min="3" max="3" width="18.85546875" customWidth="1"/>
    <col min="4" max="4" width="18.7109375" customWidth="1"/>
    <col min="5" max="5" width="17.28515625" customWidth="1"/>
    <col min="6" max="6" width="18.85546875" customWidth="1"/>
    <col min="7" max="7" width="14.85546875" customWidth="1"/>
    <col min="8" max="8" width="16.7109375" customWidth="1"/>
    <col min="9" max="9" width="18.28515625" customWidth="1"/>
    <col min="10" max="10" width="15.42578125" customWidth="1"/>
    <col min="11" max="11" width="14.7109375" customWidth="1"/>
    <col min="13" max="13" width="13.85546875" customWidth="1"/>
    <col min="14" max="14" width="17.140625" customWidth="1"/>
    <col min="15" max="15" width="16.7109375" customWidth="1"/>
    <col min="16" max="16" width="15.85546875" customWidth="1"/>
    <col min="17" max="17" width="15.7109375" customWidth="1"/>
    <col min="18" max="18" width="22.42578125" customWidth="1"/>
    <col min="19" max="19" width="14.140625" customWidth="1"/>
    <col min="20" max="20" width="16.5703125" customWidth="1"/>
    <col min="21" max="21" width="16.140625" customWidth="1"/>
    <col min="22" max="22" width="16" customWidth="1"/>
    <col min="23" max="23" width="15.85546875" customWidth="1"/>
    <col min="24" max="24" width="18.140625" customWidth="1"/>
    <col min="25" max="25" width="15.42578125" customWidth="1"/>
  </cols>
  <sheetData>
    <row r="3" spans="1:25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</row>
    <row r="4" spans="1:25" x14ac:dyDescent="0.25">
      <c r="A4" s="14">
        <v>1</v>
      </c>
      <c r="B4" s="2">
        <v>5.0999999999999996</v>
      </c>
      <c r="C4" s="2">
        <v>3.5</v>
      </c>
      <c r="D4" s="2">
        <v>1.4</v>
      </c>
      <c r="E4" s="2">
        <v>0.2</v>
      </c>
      <c r="G4" s="4" t="s">
        <v>5</v>
      </c>
    </row>
    <row r="5" spans="1:25" x14ac:dyDescent="0.25">
      <c r="A5" s="14">
        <v>2</v>
      </c>
      <c r="B5" s="2">
        <v>4.9000000000000004</v>
      </c>
      <c r="C5" s="2">
        <v>3</v>
      </c>
      <c r="D5" s="2">
        <v>1.4</v>
      </c>
      <c r="E5" s="2">
        <v>0.2</v>
      </c>
      <c r="G5" s="16" t="s">
        <v>6</v>
      </c>
      <c r="H5" s="14" t="s">
        <v>1</v>
      </c>
      <c r="I5" s="14" t="s">
        <v>2</v>
      </c>
      <c r="J5" s="14" t="s">
        <v>3</v>
      </c>
      <c r="K5" s="14" t="s">
        <v>4</v>
      </c>
    </row>
    <row r="6" spans="1:25" x14ac:dyDescent="0.25">
      <c r="A6" s="14">
        <v>3</v>
      </c>
      <c r="B6" s="33">
        <v>4.7</v>
      </c>
      <c r="C6" s="33">
        <v>3.2</v>
      </c>
      <c r="D6" s="33">
        <v>1.3</v>
      </c>
      <c r="E6" s="33">
        <v>0.2</v>
      </c>
      <c r="G6" s="16" t="s">
        <v>7</v>
      </c>
      <c r="H6" s="33">
        <v>2.2999999999999998</v>
      </c>
      <c r="I6" s="33">
        <v>3.2</v>
      </c>
      <c r="J6" s="33">
        <v>1.5</v>
      </c>
      <c r="K6" s="33">
        <v>1.1000000000000001</v>
      </c>
      <c r="O6" s="14" t="s">
        <v>0</v>
      </c>
      <c r="P6" s="14" t="s">
        <v>1</v>
      </c>
      <c r="Q6" s="14" t="s">
        <v>2</v>
      </c>
      <c r="R6" s="14" t="s">
        <v>3</v>
      </c>
      <c r="S6" s="14" t="s">
        <v>4</v>
      </c>
      <c r="U6" t="s">
        <v>14</v>
      </c>
    </row>
    <row r="7" spans="1:25" x14ac:dyDescent="0.25">
      <c r="A7" s="14">
        <v>4</v>
      </c>
      <c r="B7" s="2">
        <v>4.5999999999999996</v>
      </c>
      <c r="C7" s="2">
        <v>3.1</v>
      </c>
      <c r="D7" s="2">
        <v>1.5</v>
      </c>
      <c r="E7" s="2">
        <v>0.2</v>
      </c>
      <c r="G7" s="16" t="s">
        <v>8</v>
      </c>
      <c r="H7" s="34">
        <v>4.5</v>
      </c>
      <c r="I7" s="34">
        <v>2.8</v>
      </c>
      <c r="J7" s="34">
        <v>3.7</v>
      </c>
      <c r="K7" s="34">
        <v>2.4</v>
      </c>
      <c r="O7" s="14">
        <v>1</v>
      </c>
      <c r="P7" s="33">
        <v>3.5</v>
      </c>
      <c r="Q7" s="33">
        <v>2.5</v>
      </c>
      <c r="R7" s="33">
        <v>1.2</v>
      </c>
      <c r="S7" s="33">
        <v>0.2</v>
      </c>
      <c r="U7" s="15" t="s">
        <v>11</v>
      </c>
      <c r="V7" s="14" t="s">
        <v>1</v>
      </c>
      <c r="W7" s="14" t="s">
        <v>2</v>
      </c>
      <c r="X7" s="14" t="s">
        <v>3</v>
      </c>
      <c r="Y7" s="14" t="s">
        <v>4</v>
      </c>
    </row>
    <row r="8" spans="1:25" x14ac:dyDescent="0.25">
      <c r="A8" s="14">
        <v>5</v>
      </c>
      <c r="B8" s="2">
        <v>5</v>
      </c>
      <c r="C8" s="2">
        <v>3.6</v>
      </c>
      <c r="D8" s="2">
        <v>1.4</v>
      </c>
      <c r="E8" s="2">
        <v>0.2</v>
      </c>
      <c r="G8" s="16" t="s">
        <v>9</v>
      </c>
      <c r="H8" s="35">
        <v>6.8</v>
      </c>
      <c r="I8" s="35">
        <v>3.3</v>
      </c>
      <c r="J8" s="35">
        <v>4.7</v>
      </c>
      <c r="K8" s="35">
        <v>3.6</v>
      </c>
      <c r="O8" s="14">
        <v>2</v>
      </c>
      <c r="P8" s="33">
        <v>2.5</v>
      </c>
      <c r="Q8" s="33">
        <v>3.7</v>
      </c>
      <c r="R8" s="33">
        <v>1.3</v>
      </c>
      <c r="S8" s="33">
        <v>0.2</v>
      </c>
      <c r="U8" s="15" t="s">
        <v>7</v>
      </c>
      <c r="V8" s="37">
        <f>AVERAGE(P7:P11)</f>
        <v>3.9</v>
      </c>
      <c r="W8" s="37">
        <f>AVERAGE(Q7:Q11)</f>
        <v>3.2399999999999998</v>
      </c>
      <c r="X8" s="37">
        <f>AVERAGE(R7:R11)</f>
        <v>1.5799999999999998</v>
      </c>
      <c r="Y8" s="37">
        <f>AVERAGE(S7:S11)</f>
        <v>0.2</v>
      </c>
    </row>
    <row r="9" spans="1:25" x14ac:dyDescent="0.25">
      <c r="A9" s="14">
        <v>6</v>
      </c>
      <c r="B9" s="2">
        <v>6.4</v>
      </c>
      <c r="C9" s="2">
        <v>3.2</v>
      </c>
      <c r="D9" s="2">
        <v>4.5</v>
      </c>
      <c r="E9" s="2">
        <v>1.5</v>
      </c>
      <c r="O9" s="14">
        <v>3</v>
      </c>
      <c r="P9" s="33">
        <v>3.7</v>
      </c>
      <c r="Q9" s="33">
        <v>3.9</v>
      </c>
      <c r="R9" s="33">
        <v>1.5</v>
      </c>
      <c r="S9" s="33">
        <v>0.2</v>
      </c>
      <c r="U9" s="15" t="s">
        <v>8</v>
      </c>
      <c r="V9" s="47">
        <f>AVERAGE(P15:P19)</f>
        <v>5.04</v>
      </c>
      <c r="W9" s="47">
        <f>AVERAGE(Q15:Q19)</f>
        <v>2.76</v>
      </c>
      <c r="X9" s="47">
        <f>AVERAGE(R15:R19)</f>
        <v>3.8000000000000007</v>
      </c>
      <c r="Y9" s="47">
        <f>AVERAGE(S15:S19)</f>
        <v>1.5000000000000002</v>
      </c>
    </row>
    <row r="10" spans="1:25" x14ac:dyDescent="0.25">
      <c r="A10" s="14">
        <v>7</v>
      </c>
      <c r="B10" s="2">
        <v>5.9</v>
      </c>
      <c r="C10" s="2">
        <v>3.1</v>
      </c>
      <c r="D10" s="2">
        <v>4.9000000000000004</v>
      </c>
      <c r="E10" s="2">
        <v>1.5</v>
      </c>
      <c r="O10" s="14">
        <v>4</v>
      </c>
      <c r="P10" s="33">
        <v>5.0999999999999996</v>
      </c>
      <c r="Q10" s="33">
        <v>3.3</v>
      </c>
      <c r="R10" s="33">
        <v>1.1000000000000001</v>
      </c>
      <c r="S10" s="33">
        <v>0.2</v>
      </c>
      <c r="U10" s="15" t="s">
        <v>9</v>
      </c>
      <c r="V10" s="5">
        <f>AVERAGE(P23:P27)</f>
        <v>4.66</v>
      </c>
      <c r="W10" s="5">
        <f>AVERAGE(Q23:Q27)</f>
        <v>2.88</v>
      </c>
      <c r="X10" s="5">
        <f>AVERAGE(R23:R27)</f>
        <v>6.0200000000000005</v>
      </c>
      <c r="Y10" s="5">
        <f>AVERAGE(S23:S27)</f>
        <v>2.4200000000000004</v>
      </c>
    </row>
    <row r="11" spans="1:25" x14ac:dyDescent="0.25">
      <c r="A11" s="14">
        <v>8</v>
      </c>
      <c r="B11" s="34">
        <v>6.7</v>
      </c>
      <c r="C11" s="34">
        <v>2.2999999999999998</v>
      </c>
      <c r="D11" s="34">
        <v>4</v>
      </c>
      <c r="E11" s="34">
        <v>1.3</v>
      </c>
      <c r="O11" s="14">
        <v>5</v>
      </c>
      <c r="P11" s="33">
        <v>4.7</v>
      </c>
      <c r="Q11" s="33">
        <v>2.8</v>
      </c>
      <c r="R11" s="33">
        <v>2.8</v>
      </c>
      <c r="S11" s="33">
        <v>0.2</v>
      </c>
    </row>
    <row r="12" spans="1:25" x14ac:dyDescent="0.25">
      <c r="A12" s="14">
        <v>9</v>
      </c>
      <c r="B12" s="2">
        <v>6.5</v>
      </c>
      <c r="C12" s="2">
        <v>2.8</v>
      </c>
      <c r="D12" s="2">
        <v>4.5999999999999996</v>
      </c>
      <c r="E12" s="2">
        <v>1.5</v>
      </c>
      <c r="O12" s="15" t="s">
        <v>24</v>
      </c>
      <c r="P12" s="22">
        <f>AVERAGE(P7:P11)</f>
        <v>3.9</v>
      </c>
      <c r="Q12" s="22">
        <f>AVERAGE(Q7:Q11)</f>
        <v>3.2399999999999998</v>
      </c>
      <c r="R12" s="22">
        <f>AVERAGE(R7:R11)</f>
        <v>1.5799999999999998</v>
      </c>
      <c r="S12" s="22">
        <f>AVERAGE(S7:S11)</f>
        <v>0.2</v>
      </c>
    </row>
    <row r="13" spans="1:25" x14ac:dyDescent="0.25">
      <c r="A13" s="14">
        <v>10</v>
      </c>
      <c r="B13" s="2">
        <v>5.7</v>
      </c>
      <c r="C13" s="2">
        <v>2.8</v>
      </c>
      <c r="D13" s="2">
        <v>4.5</v>
      </c>
      <c r="E13" s="2">
        <v>1.3</v>
      </c>
      <c r="O13" s="11" t="s">
        <v>12</v>
      </c>
      <c r="P13" s="11"/>
      <c r="Q13" s="11"/>
      <c r="R13" s="11"/>
      <c r="S13" s="11"/>
    </row>
    <row r="14" spans="1:25" x14ac:dyDescent="0.25">
      <c r="A14" s="14">
        <v>11</v>
      </c>
      <c r="B14" s="2">
        <v>5.8</v>
      </c>
      <c r="C14" s="2">
        <v>2.7</v>
      </c>
      <c r="D14" s="2">
        <v>5.0999999999999996</v>
      </c>
      <c r="E14" s="2">
        <v>1.9</v>
      </c>
      <c r="O14" s="14" t="s">
        <v>0</v>
      </c>
      <c r="P14" s="14" t="s">
        <v>1</v>
      </c>
      <c r="Q14" s="14" t="s">
        <v>2</v>
      </c>
      <c r="R14" s="14" t="s">
        <v>3</v>
      </c>
      <c r="S14" s="14" t="s">
        <v>4</v>
      </c>
    </row>
    <row r="15" spans="1:25" x14ac:dyDescent="0.25">
      <c r="A15" s="14">
        <v>12</v>
      </c>
      <c r="B15" s="2">
        <v>6.8</v>
      </c>
      <c r="C15" s="2">
        <v>3.2</v>
      </c>
      <c r="D15" s="2">
        <v>5.9</v>
      </c>
      <c r="E15" s="2">
        <v>2.2999999999999998</v>
      </c>
      <c r="O15" s="14">
        <v>1</v>
      </c>
      <c r="P15" s="34">
        <v>4.5</v>
      </c>
      <c r="Q15" s="34">
        <v>3.6</v>
      </c>
      <c r="R15" s="34">
        <v>2.2999999999999998</v>
      </c>
      <c r="S15" s="34">
        <v>1.7</v>
      </c>
    </row>
    <row r="16" spans="1:25" x14ac:dyDescent="0.25">
      <c r="A16" s="14">
        <v>13</v>
      </c>
      <c r="B16" s="35">
        <v>6.9</v>
      </c>
      <c r="C16" s="35">
        <v>3.3</v>
      </c>
      <c r="D16" s="35">
        <v>5.7</v>
      </c>
      <c r="E16" s="35">
        <v>2.5</v>
      </c>
      <c r="O16" s="14">
        <v>2</v>
      </c>
      <c r="P16" s="34">
        <v>6.8</v>
      </c>
      <c r="Q16" s="34">
        <v>1.6</v>
      </c>
      <c r="R16" s="34">
        <v>6</v>
      </c>
      <c r="S16" s="34">
        <v>1.5</v>
      </c>
    </row>
    <row r="17" spans="1:19" x14ac:dyDescent="0.25">
      <c r="A17" s="14">
        <v>14</v>
      </c>
      <c r="B17" s="2">
        <v>6.7</v>
      </c>
      <c r="C17" s="2">
        <v>3</v>
      </c>
      <c r="D17" s="2">
        <v>5.2</v>
      </c>
      <c r="E17" s="2">
        <v>2.2999999999999998</v>
      </c>
      <c r="O17" s="14">
        <v>3</v>
      </c>
      <c r="P17" s="34">
        <v>5.5</v>
      </c>
      <c r="Q17" s="34">
        <v>2.9</v>
      </c>
      <c r="R17" s="34">
        <v>4.3</v>
      </c>
      <c r="S17" s="34">
        <v>1.7</v>
      </c>
    </row>
    <row r="18" spans="1:19" x14ac:dyDescent="0.25">
      <c r="A18" s="14">
        <v>15</v>
      </c>
      <c r="B18" s="3">
        <v>6.4</v>
      </c>
      <c r="C18" s="3">
        <v>2.8</v>
      </c>
      <c r="D18" s="3">
        <v>5.6</v>
      </c>
      <c r="E18" s="3">
        <v>2.1</v>
      </c>
      <c r="O18" s="14">
        <v>4</v>
      </c>
      <c r="P18" s="34">
        <v>4.5999999999999996</v>
      </c>
      <c r="Q18" s="34">
        <v>4.0999999999999996</v>
      </c>
      <c r="R18" s="34">
        <v>2.8</v>
      </c>
      <c r="S18" s="34">
        <v>1.4</v>
      </c>
    </row>
    <row r="19" spans="1:19" x14ac:dyDescent="0.25">
      <c r="O19" s="14">
        <v>5</v>
      </c>
      <c r="P19" s="34">
        <v>3.8</v>
      </c>
      <c r="Q19" s="34">
        <v>1.6</v>
      </c>
      <c r="R19" s="34">
        <v>3.6</v>
      </c>
      <c r="S19" s="34">
        <v>1.2</v>
      </c>
    </row>
    <row r="20" spans="1:19" x14ac:dyDescent="0.25">
      <c r="O20" s="15" t="s">
        <v>24</v>
      </c>
      <c r="P20" s="22">
        <f>AVERAGE(P15:P19)</f>
        <v>5.04</v>
      </c>
      <c r="Q20" s="22">
        <f>AVERAGE(Q15:Q19)</f>
        <v>2.76</v>
      </c>
      <c r="R20" s="22">
        <f>AVERAGE(R15:R19)</f>
        <v>3.8000000000000007</v>
      </c>
      <c r="S20" s="22">
        <f>AVERAGE(S15:S19)</f>
        <v>1.5000000000000002</v>
      </c>
    </row>
    <row r="21" spans="1:19" x14ac:dyDescent="0.25">
      <c r="A21" s="15" t="s">
        <v>10</v>
      </c>
      <c r="B21" s="15" t="s">
        <v>7</v>
      </c>
      <c r="C21" s="15" t="s">
        <v>8</v>
      </c>
      <c r="D21" s="15" t="s">
        <v>9</v>
      </c>
      <c r="E21" s="15" t="s">
        <v>11</v>
      </c>
      <c r="O21" s="11" t="s">
        <v>13</v>
      </c>
      <c r="P21" s="11"/>
      <c r="Q21" s="11"/>
      <c r="R21" s="11"/>
      <c r="S21" s="11"/>
    </row>
    <row r="22" spans="1:19" x14ac:dyDescent="0.25">
      <c r="A22" s="33">
        <v>1</v>
      </c>
      <c r="B22" s="36">
        <f>SQRT((B4-$H6)^2+(C4-$I6)^2+(D4-$J6)^2+(E4-$K6)^2)</f>
        <v>2.9580398915498076</v>
      </c>
      <c r="C22" s="36">
        <f>SQRT((B4-$H$7)^2+(C4-$I$7)^2+(D4-$J$7)^2+(E4-$K$7)^2)</f>
        <v>3.3136083051561784</v>
      </c>
      <c r="D22" s="36">
        <f t="shared" ref="D22:D27" si="0">SQRT((B4-$H$8)^2+(C4-$I$8)^2+(D4-$J$8)^2+(E4-$K$8)^2)</f>
        <v>5.037856687124</v>
      </c>
      <c r="E22" s="36">
        <f>IF(AND(B22&lt;C22,B22&lt;D22),1,IF(AND(C22&lt;B22,C22&lt;D22),2,IF(AND(D22&lt;B22,D22&lt;C22),3)))</f>
        <v>1</v>
      </c>
      <c r="O22" s="14" t="s">
        <v>0</v>
      </c>
      <c r="P22" s="14" t="s">
        <v>1</v>
      </c>
      <c r="Q22" s="14" t="s">
        <v>2</v>
      </c>
      <c r="R22" s="14" t="s">
        <v>3</v>
      </c>
      <c r="S22" s="14" t="s">
        <v>4</v>
      </c>
    </row>
    <row r="23" spans="1:19" x14ac:dyDescent="0.25">
      <c r="A23" s="33">
        <v>2</v>
      </c>
      <c r="B23" s="36">
        <f>SQRT((B5-$H6)^2+(C5-I6)^2+(D5-$J6)^2+(E5-$K6)^2)</f>
        <v>2.7604347483684526</v>
      </c>
      <c r="C23" s="36">
        <f>SQRT((B5-$H$7)^2+(C5-$I$7)^2+(D5-$J$7)^2+(E5-$K$7)^2)</f>
        <v>3.2140317359976396</v>
      </c>
      <c r="D23" s="36">
        <f t="shared" si="0"/>
        <v>5.1137070702182381</v>
      </c>
      <c r="E23" s="36">
        <f t="shared" ref="E23:E36" si="1">IF(AND(B23&lt;C23,B23&lt;D23),1,IF(AND(C23&lt;B23,C23&lt;D23),2,IF(AND(D23&lt;B23,D23&lt;C23),3)))</f>
        <v>1</v>
      </c>
      <c r="O23" s="14">
        <v>1</v>
      </c>
      <c r="P23" s="35">
        <v>4.2</v>
      </c>
      <c r="Q23" s="35">
        <v>3.6</v>
      </c>
      <c r="R23" s="35">
        <v>9.6999999999999993</v>
      </c>
      <c r="S23" s="35">
        <v>1.7</v>
      </c>
    </row>
    <row r="24" spans="1:19" x14ac:dyDescent="0.25">
      <c r="A24" s="33">
        <v>3</v>
      </c>
      <c r="B24" s="36">
        <f>SQRT((B6-$H6)^2+(C6-I6)^2+(D6-$J6)^2+(E6-$K6)^2)</f>
        <v>2.5709920264364885</v>
      </c>
      <c r="C24" s="36">
        <f>SQRT((B6-$H$7)^2+(C6-$I$7)^2+(D6-$J$7)^2+(E6-$K$7)^2)</f>
        <v>3.2863353450309969</v>
      </c>
      <c r="D24" s="36">
        <f t="shared" si="0"/>
        <v>5.2478567053607703</v>
      </c>
      <c r="E24" s="36">
        <f t="shared" si="1"/>
        <v>1</v>
      </c>
      <c r="O24" s="14">
        <v>2</v>
      </c>
      <c r="P24" s="35">
        <v>2.6</v>
      </c>
      <c r="Q24" s="35">
        <v>2.1</v>
      </c>
      <c r="R24" s="35">
        <v>5.8</v>
      </c>
      <c r="S24" s="35">
        <v>2.8</v>
      </c>
    </row>
    <row r="25" spans="1:19" x14ac:dyDescent="0.25">
      <c r="A25" s="33">
        <v>4</v>
      </c>
      <c r="B25" s="36">
        <f>SQRT((B7-$H$6)^2+(C7-$I$6)^2+(D7-$J$6)^2+(E7-$K$6)^2)</f>
        <v>2.4718414188616551</v>
      </c>
      <c r="C25" s="36">
        <f>SQRT((B7-$H$7)^2+(C7-$I$7)^2+(D7-$J$7)^2+(E7-$K$7)^2)</f>
        <v>3.1272991542223783</v>
      </c>
      <c r="D25" s="36">
        <f t="shared" si="0"/>
        <v>5.1652686280579836</v>
      </c>
      <c r="E25" s="36">
        <f t="shared" si="1"/>
        <v>1</v>
      </c>
      <c r="O25" s="14">
        <v>3</v>
      </c>
      <c r="P25" s="35">
        <v>5.2</v>
      </c>
      <c r="Q25" s="35">
        <v>3.9</v>
      </c>
      <c r="R25" s="35">
        <v>4.9000000000000004</v>
      </c>
      <c r="S25" s="35">
        <v>2.7</v>
      </c>
    </row>
    <row r="26" spans="1:19" x14ac:dyDescent="0.25">
      <c r="A26" s="33">
        <v>5</v>
      </c>
      <c r="B26" s="36">
        <f>SQRT((B8-$H$6)^2+(C8-$I$6)^2+(D8-$J$6)^2+(E8-$K$6)^2)</f>
        <v>2.8757607689096814</v>
      </c>
      <c r="C26" s="36">
        <f>SQRT((B7-$H$6)^2+(C7-$I$6)^2+(D7-$J$6)^2+(E7-$K$6)^2)</f>
        <v>2.4718414188616551</v>
      </c>
      <c r="D26" s="36">
        <f t="shared" si="0"/>
        <v>5.0774009099144415</v>
      </c>
      <c r="E26" s="36">
        <f t="shared" si="1"/>
        <v>2</v>
      </c>
      <c r="O26" s="14">
        <v>4</v>
      </c>
      <c r="P26" s="35">
        <v>6.6</v>
      </c>
      <c r="Q26" s="35">
        <v>1.9</v>
      </c>
      <c r="R26" s="35">
        <v>3.8</v>
      </c>
      <c r="S26" s="35">
        <v>2.6</v>
      </c>
    </row>
    <row r="27" spans="1:19" x14ac:dyDescent="0.25">
      <c r="A27" s="34">
        <v>6</v>
      </c>
      <c r="B27" s="38">
        <f>SQRT((B9-$H$6)^2+(C9-$I$6)^2+(D9-$J$6)^2+(E9-$K$6)^2)</f>
        <v>5.0960769224963638</v>
      </c>
      <c r="C27" s="38">
        <f>SQRT((B9-$H$6)^2+(C9-$I$6)^2+(D9-$J$6)^2+(E9-$K$6)^2)</f>
        <v>5.0960769224963638</v>
      </c>
      <c r="D27" s="38">
        <f t="shared" si="0"/>
        <v>2.1494185260204679</v>
      </c>
      <c r="E27" s="38">
        <f t="shared" si="1"/>
        <v>3</v>
      </c>
      <c r="O27" s="14">
        <v>5</v>
      </c>
      <c r="P27" s="39">
        <v>4.7</v>
      </c>
      <c r="Q27" s="39">
        <v>2.9</v>
      </c>
      <c r="R27" s="39">
        <v>5.9</v>
      </c>
      <c r="S27" s="39">
        <v>2.2999999999999998</v>
      </c>
    </row>
    <row r="28" spans="1:19" x14ac:dyDescent="0.25">
      <c r="A28" s="34">
        <v>7</v>
      </c>
      <c r="B28" s="38">
        <f>SQRT((B10-$H$6)^2+(C10-$I$6)^2+(D10-$J$6)^2+(E10-$K65)^2)</f>
        <v>5.1749396131742458</v>
      </c>
      <c r="C28" s="38">
        <f>SQRT((B9-$H$7)^2+(C9-$I$7)^2+(D9-$J$7)^2+(E9-$K$7)^2)</f>
        <v>2.2847319317591728</v>
      </c>
      <c r="D28" s="38">
        <f>SQRT((B10-$H$7)^2+(C10-$I$7)^2+(D10-$J$7)^2+(E10-$K$7)^2)</f>
        <v>2.0736441353327724</v>
      </c>
      <c r="E28" s="38">
        <f t="shared" si="1"/>
        <v>3</v>
      </c>
      <c r="O28" s="15" t="s">
        <v>24</v>
      </c>
      <c r="P28" s="22">
        <f>AVERAGE(P23:P27)</f>
        <v>4.66</v>
      </c>
      <c r="Q28" s="22">
        <f>AVERAGE(Q23:Q27)</f>
        <v>2.88</v>
      </c>
      <c r="R28" s="22">
        <f>AVERAGE(R23:R27)</f>
        <v>6.0200000000000005</v>
      </c>
      <c r="S28" s="22">
        <f>AVERAGE(S23:S27)</f>
        <v>2.4200000000000004</v>
      </c>
    </row>
    <row r="29" spans="1:19" x14ac:dyDescent="0.25">
      <c r="A29" s="34">
        <v>8</v>
      </c>
      <c r="B29" s="38">
        <f>SQRT((B11-$H$6)^2+(C11-$I6)^2+(D11-$J$6)^2+(E11-$K$6)^2)</f>
        <v>5.1439284598446742</v>
      </c>
      <c r="C29" s="38">
        <f>SQRT((B10-$H$7)^2+(C10-$I$7)^2+(D10-$J$7)^2+(E10-$K$7)^2)</f>
        <v>2.0736441353327724</v>
      </c>
      <c r="D29" s="38">
        <f t="shared" ref="D29:D36" si="2">SQRT((B11-$H$8)^2+(C11-$I$8)^2+(D11-$J$8)^2+(E11-$K$8)^2)</f>
        <v>2.6057628441590763</v>
      </c>
      <c r="E29" s="38">
        <f t="shared" si="1"/>
        <v>2</v>
      </c>
    </row>
    <row r="30" spans="1:19" x14ac:dyDescent="0.25">
      <c r="A30" s="34">
        <v>9</v>
      </c>
      <c r="B30" s="38">
        <f t="shared" ref="B30:B36" si="3">SQRT((B12-$H$6)^2+(C12-$I$6)^2+(D12-$J$6)^2+(E12-$K$6)^2)</f>
        <v>5.2507142371300306</v>
      </c>
      <c r="C30" s="38">
        <f>SQRT((B11-$H$7)^2+(C11-$I$7)^2+(D11-$J$7)^2+(E11-$K$7)^2)</f>
        <v>2.5278449319529077</v>
      </c>
      <c r="D30" s="38">
        <f t="shared" si="2"/>
        <v>2.1817424229271429</v>
      </c>
      <c r="E30" s="38">
        <f t="shared" si="1"/>
        <v>3</v>
      </c>
    </row>
    <row r="31" spans="1:19" x14ac:dyDescent="0.25">
      <c r="A31" s="34">
        <v>10</v>
      </c>
      <c r="B31" s="38">
        <f t="shared" si="3"/>
        <v>4.5563142999578075</v>
      </c>
      <c r="C31" s="38">
        <f>SQRT((B10-$H$7)^2+(C10-$I$7)^2+(D10-$J$7)^2+(E10-$K$7)^2)</f>
        <v>2.0736441353327724</v>
      </c>
      <c r="D31" s="38">
        <f t="shared" si="2"/>
        <v>2.6057628441590763</v>
      </c>
      <c r="E31" s="38">
        <f t="shared" si="1"/>
        <v>2</v>
      </c>
    </row>
    <row r="32" spans="1:19" x14ac:dyDescent="0.25">
      <c r="A32" s="34">
        <v>11</v>
      </c>
      <c r="B32" s="38">
        <f t="shared" si="3"/>
        <v>5.1088159097779204</v>
      </c>
      <c r="C32" s="38">
        <f>SQRT((B14-$H$7)^2+(C14-$I$7)^2+(D14-$J$7)^2+(E14-$K$7)^2)</f>
        <v>1.9773719933285183</v>
      </c>
      <c r="D32" s="38">
        <f t="shared" si="2"/>
        <v>2.1</v>
      </c>
      <c r="E32" s="38">
        <f t="shared" si="1"/>
        <v>2</v>
      </c>
    </row>
    <row r="33" spans="1:5" x14ac:dyDescent="0.25">
      <c r="A33" s="35">
        <v>12</v>
      </c>
      <c r="B33" s="39">
        <f t="shared" si="3"/>
        <v>6.4070273918565386</v>
      </c>
      <c r="C33" s="39">
        <f>SQRT((B14-$H$7)^2+(C14-$I$7)^2+(D14-$J$7)^2+(E14-$K$7)^2)</f>
        <v>1.9773719933285183</v>
      </c>
      <c r="D33" s="39">
        <f t="shared" si="2"/>
        <v>1.7720045146669354</v>
      </c>
      <c r="E33" s="39">
        <f t="shared" si="1"/>
        <v>3</v>
      </c>
    </row>
    <row r="34" spans="1:5" x14ac:dyDescent="0.25">
      <c r="A34" s="35">
        <v>13</v>
      </c>
      <c r="B34" s="39">
        <f t="shared" si="3"/>
        <v>6.3851389961378286</v>
      </c>
      <c r="C34" s="39">
        <f>SQRT((B16-$H$7)^2+(C16-$I$7)^2+(D16-$J$7)^2+(E16-$K$7)^2)</f>
        <v>3.165438358268883</v>
      </c>
      <c r="D34" s="39">
        <f t="shared" si="2"/>
        <v>1.489966442575134</v>
      </c>
      <c r="E34" s="39">
        <f t="shared" si="1"/>
        <v>3</v>
      </c>
    </row>
    <row r="35" spans="1:5" x14ac:dyDescent="0.25">
      <c r="A35" s="35">
        <v>14</v>
      </c>
      <c r="B35" s="39">
        <f t="shared" si="3"/>
        <v>5.8762232769015847</v>
      </c>
      <c r="C35" s="39">
        <f>SQRT((B17-$H$7)^2+(C17-$I$7)^2+(D17-$J$7)^2+(E17-$K$7)^2)</f>
        <v>2.6720778431774774</v>
      </c>
      <c r="D35" s="39">
        <f t="shared" si="2"/>
        <v>1.4282856857085702</v>
      </c>
      <c r="E35" s="39">
        <f t="shared" si="1"/>
        <v>3</v>
      </c>
    </row>
    <row r="36" spans="1:5" x14ac:dyDescent="0.25">
      <c r="A36" s="35">
        <v>15</v>
      </c>
      <c r="B36" s="39">
        <f t="shared" si="3"/>
        <v>5.8974570791146927</v>
      </c>
      <c r="C36" s="39">
        <f>SQRT((B18-$H$7)^2+(C18-$I$7)^2+(D18-$J$7)^2+(E18-$K$7)^2)</f>
        <v>2.7037011669191546</v>
      </c>
      <c r="D36" s="39">
        <f t="shared" si="2"/>
        <v>1.8627936010197155</v>
      </c>
      <c r="E36" s="39">
        <f t="shared" si="1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E1" workbookViewId="0">
      <selection activeCell="P19" sqref="P19"/>
    </sheetView>
  </sheetViews>
  <sheetFormatPr defaultRowHeight="15" x14ac:dyDescent="0.25"/>
  <cols>
    <col min="1" max="1" width="14.42578125" customWidth="1"/>
    <col min="2" max="2" width="19" customWidth="1"/>
    <col min="3" max="3" width="14.5703125" customWidth="1"/>
    <col min="4" max="4" width="15.5703125" customWidth="1"/>
    <col min="5" max="5" width="14.5703125" customWidth="1"/>
    <col min="7" max="7" width="17.5703125" customWidth="1"/>
    <col min="8" max="8" width="17.140625" customWidth="1"/>
    <col min="9" max="9" width="15.7109375" customWidth="1"/>
    <col min="10" max="10" width="19.5703125" customWidth="1"/>
    <col min="11" max="11" width="14.7109375" customWidth="1"/>
    <col min="16" max="16" width="17.42578125" customWidth="1"/>
  </cols>
  <sheetData>
    <row r="1" spans="1:16" x14ac:dyDescent="0.25">
      <c r="A1" s="14" t="s">
        <v>0</v>
      </c>
      <c r="B1" s="14" t="s">
        <v>1</v>
      </c>
      <c r="C1" s="14" t="s">
        <v>2</v>
      </c>
      <c r="D1" s="14" t="s">
        <v>3</v>
      </c>
      <c r="E1" s="17" t="s">
        <v>4</v>
      </c>
      <c r="G1" s="7" t="s">
        <v>15</v>
      </c>
      <c r="H1" s="8"/>
    </row>
    <row r="2" spans="1:16" x14ac:dyDescent="0.25">
      <c r="A2" s="14">
        <v>1</v>
      </c>
      <c r="B2" s="1">
        <v>5.0999999999999996</v>
      </c>
      <c r="C2" s="1">
        <v>3.5</v>
      </c>
      <c r="D2" s="1">
        <v>1.4</v>
      </c>
      <c r="E2" s="1">
        <v>0.2</v>
      </c>
      <c r="G2" s="18" t="s">
        <v>11</v>
      </c>
      <c r="H2" s="14" t="s">
        <v>1</v>
      </c>
      <c r="I2" s="14" t="s">
        <v>2</v>
      </c>
      <c r="J2" s="14" t="s">
        <v>3</v>
      </c>
      <c r="K2" s="14" t="s">
        <v>4</v>
      </c>
    </row>
    <row r="3" spans="1:16" x14ac:dyDescent="0.25">
      <c r="A3" s="14">
        <v>2</v>
      </c>
      <c r="B3" s="1">
        <v>4.9000000000000004</v>
      </c>
      <c r="C3" s="1">
        <v>3</v>
      </c>
      <c r="D3" s="1">
        <v>1.4</v>
      </c>
      <c r="E3" s="1">
        <v>0.2</v>
      </c>
      <c r="G3" s="15" t="s">
        <v>7</v>
      </c>
      <c r="H3" s="46">
        <v>4.8899999999999997</v>
      </c>
      <c r="I3" s="46">
        <v>3.25</v>
      </c>
      <c r="J3" s="46">
        <v>1.5</v>
      </c>
      <c r="K3" s="46">
        <v>0.9</v>
      </c>
      <c r="O3" s="14" t="s">
        <v>16</v>
      </c>
      <c r="P3" s="14" t="s">
        <v>17</v>
      </c>
    </row>
    <row r="4" spans="1:16" x14ac:dyDescent="0.25">
      <c r="A4" s="14">
        <v>3</v>
      </c>
      <c r="B4" s="1">
        <v>4.7</v>
      </c>
      <c r="C4" s="1">
        <v>3.2</v>
      </c>
      <c r="D4" s="1">
        <v>1.3</v>
      </c>
      <c r="E4" s="1">
        <v>0.2</v>
      </c>
      <c r="G4" s="15" t="s">
        <v>8</v>
      </c>
      <c r="H4" s="42">
        <v>6.25</v>
      </c>
      <c r="I4" s="42">
        <v>2.78</v>
      </c>
      <c r="J4" s="42">
        <v>4.57</v>
      </c>
      <c r="K4" s="42">
        <v>1.8</v>
      </c>
      <c r="O4" s="15">
        <v>1</v>
      </c>
      <c r="P4" s="9">
        <f>((B2-$H$3)^2+(C2-$I$3)^2*(D2-$J$3)^2+(E2-$K$3)^2)</f>
        <v>0.53472499999999989</v>
      </c>
    </row>
    <row r="5" spans="1:16" x14ac:dyDescent="0.25">
      <c r="A5" s="14">
        <v>4</v>
      </c>
      <c r="B5" s="1">
        <v>4.5999999999999996</v>
      </c>
      <c r="C5" s="1">
        <v>3.1</v>
      </c>
      <c r="D5" s="1">
        <v>1.5</v>
      </c>
      <c r="E5" s="1">
        <v>0.2</v>
      </c>
      <c r="G5" s="15" t="s">
        <v>9</v>
      </c>
      <c r="H5" s="41">
        <v>6.66</v>
      </c>
      <c r="I5" s="41">
        <v>3.43</v>
      </c>
      <c r="J5" s="41">
        <v>5.78</v>
      </c>
      <c r="K5" s="41">
        <v>2.4</v>
      </c>
      <c r="O5" s="15">
        <v>2</v>
      </c>
      <c r="P5" s="9">
        <f>((B3-$H$3)^2+(C3-$I$3)^2*(D3-$J$3)^2+(E3-$K$3)^2)</f>
        <v>0.49072499999999997</v>
      </c>
    </row>
    <row r="6" spans="1:16" x14ac:dyDescent="0.25">
      <c r="A6" s="14">
        <v>5</v>
      </c>
      <c r="B6" s="1">
        <v>5</v>
      </c>
      <c r="C6" s="1">
        <v>3.6</v>
      </c>
      <c r="D6" s="1">
        <v>1.4</v>
      </c>
      <c r="E6" s="1">
        <v>0.2</v>
      </c>
      <c r="O6" s="15">
        <v>3</v>
      </c>
      <c r="P6" s="9">
        <f>((B4-$H$3)^2+(C4-$I$3)^2*(D4-$J$3)^2+(E4-$K$3)^2)</f>
        <v>0.52619999999999978</v>
      </c>
    </row>
    <row r="7" spans="1:16" x14ac:dyDescent="0.25">
      <c r="A7" s="14">
        <v>6</v>
      </c>
      <c r="B7" s="1">
        <v>6.4</v>
      </c>
      <c r="C7" s="1">
        <v>3.2</v>
      </c>
      <c r="D7" s="1">
        <v>4.5</v>
      </c>
      <c r="E7" s="1">
        <v>1.5</v>
      </c>
      <c r="G7" s="15" t="s">
        <v>10</v>
      </c>
      <c r="H7" s="15" t="s">
        <v>7</v>
      </c>
      <c r="I7" s="15" t="s">
        <v>8</v>
      </c>
      <c r="J7" s="15" t="s">
        <v>9</v>
      </c>
      <c r="K7" s="15" t="s">
        <v>11</v>
      </c>
      <c r="O7" s="15">
        <v>4</v>
      </c>
      <c r="P7" s="9">
        <f>((B5-$H$3)^2+(C5-$I$3)^2*(D5-$J$3)^2+(E5-$K$3)^2)</f>
        <v>0.57409999999999994</v>
      </c>
    </row>
    <row r="8" spans="1:16" x14ac:dyDescent="0.25">
      <c r="A8" s="14">
        <v>7</v>
      </c>
      <c r="B8" s="1">
        <v>6.9</v>
      </c>
      <c r="C8" s="1">
        <v>3.1</v>
      </c>
      <c r="D8" s="1">
        <v>4.9000000000000004</v>
      </c>
      <c r="E8" s="1">
        <v>1.5</v>
      </c>
      <c r="G8" s="14">
        <v>1</v>
      </c>
      <c r="H8" s="46">
        <f>SQRT((B2-$H$3)^2+(C2-$I$3)^2+(D2-$J$3)^2+(E2-$K$3)^2)</f>
        <v>0.77884529914483014</v>
      </c>
      <c r="I8" s="46">
        <f>SQRT((B2-$H$4)^2+(C2-$I$4)^2+(D2-$J$4)^2+(E2-$K$4)^2)</f>
        <v>3.8012892549765276</v>
      </c>
      <c r="J8" s="46">
        <f>SQRT((B2-$H$5)^2+(C2-$I$5)^2+(D2-$J$5)^2+(E2-$K$5)^2)</f>
        <v>5.1442103378458395</v>
      </c>
      <c r="K8" s="46">
        <f>IF(AND(H8&lt;I8,H8&lt;J8),1,IF(AND(I8&lt;H8,I8&lt;J8),2,IF(AND(J8&lt;H8,J8&lt;I8),3)))</f>
        <v>1</v>
      </c>
      <c r="O8" s="15">
        <v>5</v>
      </c>
      <c r="P8" s="9">
        <f>((B6-$H$3)^2+(C6-$I$3)^2*(D6-$J$3)^2+(E6-$K$3)^2)</f>
        <v>0.50332500000000002</v>
      </c>
    </row>
    <row r="9" spans="1:16" x14ac:dyDescent="0.25">
      <c r="A9" s="14">
        <v>8</v>
      </c>
      <c r="B9" s="1">
        <v>6.9</v>
      </c>
      <c r="C9" s="1">
        <v>2.2999999999999998</v>
      </c>
      <c r="D9" s="1">
        <v>4</v>
      </c>
      <c r="E9" s="1">
        <v>1.3</v>
      </c>
      <c r="G9" s="14">
        <v>2</v>
      </c>
      <c r="H9" s="46">
        <f t="shared" ref="H9:H22" si="0">SQRT((B3-$H$3)^2+(C3-$I$3)^2+(D3-$J$3)^2+(E3-$K$3)^2)</f>
        <v>0.75006666370396702</v>
      </c>
      <c r="I9" s="46">
        <f t="shared" ref="I9:I22" si="1">SQRT((B3-$H$4)^2+(C3-$I$4)^2+(D3-$J$4)^2+(E3-$K$4)^2)</f>
        <v>3.8052332385807839</v>
      </c>
      <c r="J9" s="46">
        <f t="shared" ref="J9:J22" si="2">SQRT((B3-$H$5)^2+(C3-$I$5)^2+(D3-$J$5)^2+(E3-$K$5)^2)</f>
        <v>5.2256004439681387</v>
      </c>
      <c r="K9" s="46">
        <f t="shared" ref="K9:K22" si="3">IF(AND(H9&lt;I9,H9&lt;J9),1,IF(AND(I9&lt;H9,I9&lt;J9),2,IF(AND(J9&lt;H9,J9&lt;I9),3)))</f>
        <v>1</v>
      </c>
      <c r="O9" s="15">
        <v>6</v>
      </c>
      <c r="P9" s="9">
        <f>((B7-$H$4)^2+(C7-$I$4)^2*(D7-$J$4)^2+(E7-$K$4)^2)</f>
        <v>0.11336436000000014</v>
      </c>
    </row>
    <row r="10" spans="1:16" x14ac:dyDescent="0.25">
      <c r="A10" s="14">
        <v>9</v>
      </c>
      <c r="B10" s="1">
        <v>6.5</v>
      </c>
      <c r="C10" s="1">
        <v>2.8</v>
      </c>
      <c r="D10" s="1">
        <v>4.5999999999999996</v>
      </c>
      <c r="E10" s="1">
        <v>1.5</v>
      </c>
      <c r="G10" s="14">
        <v>3</v>
      </c>
      <c r="H10" s="46">
        <f t="shared" si="0"/>
        <v>0.75405570086035412</v>
      </c>
      <c r="I10" s="46">
        <f t="shared" si="1"/>
        <v>3.9789194513083577</v>
      </c>
      <c r="J10" s="46">
        <f t="shared" si="2"/>
        <v>5.3670196571281537</v>
      </c>
      <c r="K10" s="46">
        <f t="shared" si="3"/>
        <v>1</v>
      </c>
      <c r="O10" s="15">
        <v>7</v>
      </c>
      <c r="P10" s="9">
        <f>((B8-$H$5)^2+(C8-$I$5)^2+(D8-$J$5)^2+(E8-$K$5)^2)</f>
        <v>1.7508999999999999</v>
      </c>
    </row>
    <row r="11" spans="1:16" x14ac:dyDescent="0.25">
      <c r="A11" s="14">
        <v>10</v>
      </c>
      <c r="B11" s="1">
        <v>5.7</v>
      </c>
      <c r="C11" s="1">
        <v>2.8</v>
      </c>
      <c r="D11" s="1">
        <v>4.5</v>
      </c>
      <c r="E11" s="1">
        <v>1.3</v>
      </c>
      <c r="F11" s="20"/>
      <c r="G11" s="14">
        <v>4</v>
      </c>
      <c r="H11" s="46">
        <f t="shared" si="0"/>
        <v>0.7723988606931006</v>
      </c>
      <c r="I11" s="46">
        <f t="shared" si="1"/>
        <v>3.8483502959060267</v>
      </c>
      <c r="J11" s="46">
        <f t="shared" si="2"/>
        <v>5.2450834121108123</v>
      </c>
      <c r="K11" s="46">
        <f t="shared" si="3"/>
        <v>1</v>
      </c>
      <c r="O11" s="15">
        <v>8</v>
      </c>
      <c r="P11" s="9">
        <f>((B9-$H$4)^2+(C9-$I$4)^2*(D9-$J$4)^2+(E9-$K$4)^2)</f>
        <v>0.74735696000000051</v>
      </c>
    </row>
    <row r="12" spans="1:16" x14ac:dyDescent="0.25">
      <c r="A12" s="14">
        <v>11</v>
      </c>
      <c r="B12" s="1">
        <v>5.8</v>
      </c>
      <c r="C12" s="1">
        <v>2.7</v>
      </c>
      <c r="D12" s="1">
        <v>5.0999999999999996</v>
      </c>
      <c r="E12" s="1">
        <v>1.9</v>
      </c>
      <c r="G12" s="14">
        <v>5</v>
      </c>
      <c r="H12" s="46">
        <f t="shared" si="0"/>
        <v>0.79661785066617741</v>
      </c>
      <c r="I12" s="46">
        <f t="shared" si="1"/>
        <v>3.8527652407069914</v>
      </c>
      <c r="J12" s="46">
        <f t="shared" si="2"/>
        <v>5.1777311633571719</v>
      </c>
      <c r="K12" s="46">
        <f t="shared" si="3"/>
        <v>1</v>
      </c>
      <c r="O12" s="15">
        <v>9</v>
      </c>
      <c r="P12" s="9">
        <f>((B10-$H$4)^2+(C10-$I$4)^2*(D10-$J$4)^2+(E10-$K$4)^2)</f>
        <v>0.15250036000000003</v>
      </c>
    </row>
    <row r="13" spans="1:16" x14ac:dyDescent="0.25">
      <c r="A13" s="14">
        <v>12</v>
      </c>
      <c r="B13" s="1">
        <v>6.8</v>
      </c>
      <c r="C13" s="1">
        <v>3.2</v>
      </c>
      <c r="D13" s="1">
        <v>5.9</v>
      </c>
      <c r="E13" s="1">
        <v>2.2999999999999998</v>
      </c>
      <c r="G13" s="14">
        <v>6</v>
      </c>
      <c r="H13" s="42">
        <f t="shared" si="0"/>
        <v>3.4121254373190917</v>
      </c>
      <c r="I13" s="42">
        <f t="shared" si="1"/>
        <v>0.54203320931470655</v>
      </c>
      <c r="J13" s="42">
        <f t="shared" si="2"/>
        <v>1.6027788368954714</v>
      </c>
      <c r="K13" s="42">
        <f t="shared" si="3"/>
        <v>2</v>
      </c>
      <c r="O13" s="15">
        <v>10</v>
      </c>
      <c r="P13" s="9">
        <f>((B11-$H$4)^2+(C11-$I$4)^2*(D11-$J$4)^2+(E11-$K$4)^2)</f>
        <v>0.55250195999999985</v>
      </c>
    </row>
    <row r="14" spans="1:16" x14ac:dyDescent="0.25">
      <c r="A14" s="14">
        <v>13</v>
      </c>
      <c r="B14" s="1">
        <v>6.7</v>
      </c>
      <c r="C14" s="1">
        <v>3.3</v>
      </c>
      <c r="D14" s="1">
        <v>5.7</v>
      </c>
      <c r="E14" s="1">
        <v>2.5</v>
      </c>
      <c r="G14" s="14">
        <v>7</v>
      </c>
      <c r="H14" s="42">
        <f t="shared" si="0"/>
        <v>3.9978244083501222</v>
      </c>
      <c r="I14" s="42">
        <f t="shared" si="1"/>
        <v>0.85076436220612861</v>
      </c>
      <c r="J14" s="42">
        <f t="shared" si="2"/>
        <v>1.3232157798333573</v>
      </c>
      <c r="K14" s="42">
        <f t="shared" si="3"/>
        <v>2</v>
      </c>
      <c r="O14" s="15">
        <v>11</v>
      </c>
      <c r="P14" s="9">
        <f>((B12-$H$4)^2+(C12-$I$4)^2*(D12-$J$4)^2+(E12-$K$4)^2)</f>
        <v>0.21429776000000011</v>
      </c>
    </row>
    <row r="15" spans="1:16" x14ac:dyDescent="0.25">
      <c r="A15" s="14">
        <v>14</v>
      </c>
      <c r="B15" s="1">
        <v>6.7</v>
      </c>
      <c r="C15" s="1">
        <v>3</v>
      </c>
      <c r="D15" s="1">
        <v>5.2</v>
      </c>
      <c r="E15" s="1">
        <v>2.2999999999999998</v>
      </c>
      <c r="G15" s="14">
        <v>8</v>
      </c>
      <c r="H15" s="42">
        <f t="shared" si="0"/>
        <v>3.3693619574038052</v>
      </c>
      <c r="I15" s="42">
        <f t="shared" si="1"/>
        <v>1.1080613701415643</v>
      </c>
      <c r="J15" s="42">
        <f t="shared" si="2"/>
        <v>2.3901673581571652</v>
      </c>
      <c r="K15" s="42">
        <f t="shared" si="3"/>
        <v>2</v>
      </c>
      <c r="O15" s="15">
        <v>12</v>
      </c>
      <c r="P15" s="9">
        <f>((B13-$H$5)^2+(C13-$I$5)^2+(D13-$J$5)^2+(E13-$K$5)^2)</f>
        <v>9.6899999999999945E-2</v>
      </c>
    </row>
    <row r="16" spans="1:16" x14ac:dyDescent="0.25">
      <c r="A16" s="14">
        <v>15</v>
      </c>
      <c r="B16" s="5">
        <v>6.4</v>
      </c>
      <c r="C16" s="5">
        <v>2.8</v>
      </c>
      <c r="D16" s="5">
        <v>5.6</v>
      </c>
      <c r="E16" s="5">
        <v>2.1</v>
      </c>
      <c r="G16" s="14">
        <v>9</v>
      </c>
      <c r="H16" s="42">
        <f t="shared" si="0"/>
        <v>3.5727580382667949</v>
      </c>
      <c r="I16" s="42">
        <f t="shared" si="1"/>
        <v>0.39217343102255153</v>
      </c>
      <c r="J16" s="42">
        <f t="shared" si="2"/>
        <v>1.6201543136380565</v>
      </c>
      <c r="K16" s="42">
        <f t="shared" si="3"/>
        <v>2</v>
      </c>
      <c r="O16" s="15">
        <v>13</v>
      </c>
      <c r="P16" s="9">
        <f>((B14-$H$5)^2+(C14-$I$5)^2+(D14-$J$5)^2+(E14-$K$5)^2)</f>
        <v>3.4900000000000118E-2</v>
      </c>
    </row>
    <row r="17" spans="7:19" x14ac:dyDescent="0.25">
      <c r="G17" s="14">
        <v>10</v>
      </c>
      <c r="H17" s="42">
        <f t="shared" si="0"/>
        <v>3.1652172121356856</v>
      </c>
      <c r="I17" s="42">
        <f t="shared" si="1"/>
        <v>0.7468600939935135</v>
      </c>
      <c r="J17" s="42">
        <f t="shared" si="2"/>
        <v>2.0412986062798359</v>
      </c>
      <c r="K17" s="42">
        <f t="shared" si="3"/>
        <v>2</v>
      </c>
      <c r="O17" s="15">
        <v>14</v>
      </c>
      <c r="P17" s="9">
        <f>((B15-$H$5)^2+(C15-$I$5)^2+(D15-$J$5)^2+(E15-$K$5)^2)</f>
        <v>0.53290000000000026</v>
      </c>
    </row>
    <row r="18" spans="7:19" x14ac:dyDescent="0.25">
      <c r="G18" s="14">
        <v>11</v>
      </c>
      <c r="H18" s="42">
        <f t="shared" si="0"/>
        <v>3.8846621474717717</v>
      </c>
      <c r="I18" s="42">
        <f t="shared" si="1"/>
        <v>0.70696534568534497</v>
      </c>
      <c r="J18" s="42">
        <f t="shared" si="2"/>
        <v>1.4088647912415162</v>
      </c>
      <c r="K18" s="42">
        <f t="shared" si="3"/>
        <v>2</v>
      </c>
      <c r="O18" s="15">
        <v>15</v>
      </c>
      <c r="P18" s="9">
        <f>((B16-$H$5)^2+(C16-$I$5)^2+(D16-$J$5)^2+(E16-$K$5)^2)</f>
        <v>0.58690000000000042</v>
      </c>
    </row>
    <row r="19" spans="7:19" x14ac:dyDescent="0.25">
      <c r="G19" s="14">
        <v>12</v>
      </c>
      <c r="H19" s="41">
        <f t="shared" si="0"/>
        <v>4.9970591351313827</v>
      </c>
      <c r="I19" s="41">
        <f t="shared" si="1"/>
        <v>1.5804429758773328</v>
      </c>
      <c r="J19" s="41">
        <f t="shared" si="2"/>
        <v>0.31128764832546751</v>
      </c>
      <c r="K19" s="41">
        <f t="shared" si="3"/>
        <v>3</v>
      </c>
    </row>
    <row r="20" spans="7:19" x14ac:dyDescent="0.25">
      <c r="G20" s="14">
        <v>13</v>
      </c>
      <c r="H20" s="41">
        <f t="shared" si="0"/>
        <v>4.8454721132207537</v>
      </c>
      <c r="I20" s="41">
        <f t="shared" si="1"/>
        <v>1.4965961379076187</v>
      </c>
      <c r="J20" s="41">
        <f t="shared" si="2"/>
        <v>0.18681541692269435</v>
      </c>
      <c r="K20" s="41">
        <f t="shared" si="3"/>
        <v>3</v>
      </c>
    </row>
    <row r="21" spans="7:19" x14ac:dyDescent="0.25">
      <c r="G21" s="14">
        <v>14</v>
      </c>
      <c r="H21" s="41">
        <f t="shared" si="0"/>
        <v>4.3575910776482925</v>
      </c>
      <c r="I21" s="41">
        <f t="shared" si="1"/>
        <v>0.94752308678997366</v>
      </c>
      <c r="J21" s="41">
        <f t="shared" si="2"/>
        <v>0.7300000000000002</v>
      </c>
      <c r="K21" s="41">
        <f t="shared" si="3"/>
        <v>3</v>
      </c>
    </row>
    <row r="22" spans="7:19" x14ac:dyDescent="0.25">
      <c r="G22" s="14">
        <v>15</v>
      </c>
      <c r="H22" s="41">
        <f t="shared" si="0"/>
        <v>4.5533064908920862</v>
      </c>
      <c r="I22" s="41">
        <f t="shared" si="1"/>
        <v>1.083420509312981</v>
      </c>
      <c r="J22" s="41">
        <f t="shared" si="2"/>
        <v>0.76609398901179249</v>
      </c>
      <c r="K22" s="41">
        <f t="shared" si="3"/>
        <v>3</v>
      </c>
      <c r="O22" s="23" t="s">
        <v>18</v>
      </c>
      <c r="P22" s="23"/>
      <c r="Q22" s="23"/>
      <c r="R22" s="23"/>
      <c r="S22" s="21">
        <f>SUM(P4:P18)</f>
        <v>7.4115964000000005</v>
      </c>
    </row>
    <row r="23" spans="7:19" x14ac:dyDescent="0.25">
      <c r="O23" s="24" t="s">
        <v>19</v>
      </c>
      <c r="P23" s="24"/>
      <c r="Q23" s="19" t="s">
        <v>20</v>
      </c>
      <c r="R23" s="19">
        <f>(H3-H4)^2+(I3-I4)^2+(J3-J4)^2+(K3-K4)^2</f>
        <v>12.305400000000002</v>
      </c>
      <c r="S23" s="25">
        <f>MIN(R23:R25)</f>
        <v>2.4147000000000003</v>
      </c>
    </row>
    <row r="24" spans="7:19" x14ac:dyDescent="0.25">
      <c r="O24" s="24"/>
      <c r="P24" s="24"/>
      <c r="Q24" s="19" t="s">
        <v>21</v>
      </c>
      <c r="R24" s="19">
        <f>(H3-H5)^2+(I3-I5)^2+(J3-J5)^2+(K3-K5)^2</f>
        <v>23.733700000000002</v>
      </c>
      <c r="S24" s="25"/>
    </row>
    <row r="25" spans="7:19" x14ac:dyDescent="0.25">
      <c r="O25" s="24"/>
      <c r="P25" s="24"/>
      <c r="Q25" s="19" t="s">
        <v>22</v>
      </c>
      <c r="R25" s="19">
        <f>(H4-H5)^2+(I4-I5)^2+(J4-J5)^2+(K4-K5)^2</f>
        <v>2.4147000000000003</v>
      </c>
      <c r="S25" s="25"/>
    </row>
    <row r="26" spans="7:19" x14ac:dyDescent="0.25">
      <c r="O26" s="26" t="s">
        <v>23</v>
      </c>
      <c r="P26" s="26"/>
      <c r="Q26" s="26"/>
      <c r="R26" s="26"/>
      <c r="S26" s="10">
        <f>S22/S23</f>
        <v>3.0693653041785729</v>
      </c>
    </row>
  </sheetData>
  <mergeCells count="4">
    <mergeCell ref="O22:R22"/>
    <mergeCell ref="O23:P25"/>
    <mergeCell ref="S23:S25"/>
    <mergeCell ref="O26:R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73" zoomScaleNormal="73" workbookViewId="0">
      <selection activeCell="E31" sqref="E31"/>
    </sheetView>
  </sheetViews>
  <sheetFormatPr defaultRowHeight="15" x14ac:dyDescent="0.25"/>
  <cols>
    <col min="2" max="2" width="22.42578125" customWidth="1"/>
    <col min="3" max="3" width="16" customWidth="1"/>
    <col min="4" max="4" width="15.28515625" customWidth="1"/>
    <col min="5" max="5" width="17" customWidth="1"/>
    <col min="9" max="9" width="35.28515625" customWidth="1"/>
    <col min="12" max="12" width="5" customWidth="1"/>
    <col min="14" max="14" width="34" customWidth="1"/>
  </cols>
  <sheetData>
    <row r="1" spans="1:14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H1" s="12" t="s">
        <v>34</v>
      </c>
      <c r="I1" s="13"/>
      <c r="M1" s="30" t="s">
        <v>31</v>
      </c>
      <c r="N1" s="31"/>
    </row>
    <row r="2" spans="1:14" x14ac:dyDescent="0.25">
      <c r="A2" s="14">
        <v>1</v>
      </c>
      <c r="B2" s="33">
        <v>3.5</v>
      </c>
      <c r="C2" s="33">
        <v>2.5</v>
      </c>
      <c r="D2" s="33">
        <v>1.2</v>
      </c>
      <c r="E2" s="33">
        <v>0.2</v>
      </c>
      <c r="H2" s="44" t="s">
        <v>25</v>
      </c>
      <c r="I2" s="44">
        <f>SQRT((B7-C7-D7-E7)^2+(B6-C6-D6-E6)^2+(B5-C5-D5-E5)^2+(B4-C4-D4-E4)^2+(B3-C3-D3-E3)^2+(B2-C2-D2-E2)^2)</f>
        <v>3.7113878805643581</v>
      </c>
      <c r="M2" s="43" t="s">
        <v>25</v>
      </c>
      <c r="N2" s="45">
        <f>SQRT((C15-D15-E15-F15)^2+(C14-D14-E14-F14)^2+(C13-D13-E13-F13)^2+(C12-D12-E12-F12)^2+(C11-D11-E11-F11)^2+(C10-D10-E10-F10)^2)</f>
        <v>7.8282565108713706</v>
      </c>
    </row>
    <row r="3" spans="1:14" x14ac:dyDescent="0.25">
      <c r="A3" s="14">
        <v>2</v>
      </c>
      <c r="B3" s="33">
        <v>2.5</v>
      </c>
      <c r="C3" s="33">
        <v>3.7</v>
      </c>
      <c r="D3" s="33">
        <v>1.3</v>
      </c>
      <c r="E3" s="33">
        <v>0.2</v>
      </c>
      <c r="H3" s="9"/>
      <c r="I3" s="9"/>
      <c r="M3" s="9"/>
      <c r="N3" s="9"/>
    </row>
    <row r="4" spans="1:14" x14ac:dyDescent="0.25">
      <c r="A4" s="14">
        <v>3</v>
      </c>
      <c r="B4" s="33">
        <v>3.7</v>
      </c>
      <c r="C4" s="33">
        <v>3.9</v>
      </c>
      <c r="D4" s="33">
        <v>1.5</v>
      </c>
      <c r="E4" s="33">
        <v>0.2</v>
      </c>
      <c r="G4" s="27" t="s">
        <v>26</v>
      </c>
      <c r="H4" s="27"/>
      <c r="I4" s="28"/>
      <c r="M4" s="32" t="s">
        <v>26</v>
      </c>
      <c r="N4" s="32"/>
    </row>
    <row r="5" spans="1:14" x14ac:dyDescent="0.25">
      <c r="A5" s="14">
        <v>4</v>
      </c>
      <c r="B5" s="33">
        <v>5.0999999999999996</v>
      </c>
      <c r="C5" s="33">
        <v>3.3</v>
      </c>
      <c r="D5" s="33">
        <v>1.1000000000000001</v>
      </c>
      <c r="E5" s="33">
        <v>0.2</v>
      </c>
      <c r="H5" s="9"/>
      <c r="I5" s="3">
        <f>SQRT(($B$7-$C$7-$D$7-$E$7)^2+(B10-C10-D10-E10)^2)</f>
        <v>3.2961189298931548</v>
      </c>
      <c r="M5" s="3"/>
      <c r="N5" s="3">
        <f>SQRT(($B$15-$C$15-$D$15-$E$15)^2+(C2-D2-E2-F2)^2)</f>
        <v>3.2140939625343883</v>
      </c>
    </row>
    <row r="6" spans="1:14" x14ac:dyDescent="0.25">
      <c r="A6" s="14">
        <v>5</v>
      </c>
      <c r="B6" s="33">
        <v>4.7</v>
      </c>
      <c r="C6" s="33">
        <v>2.8</v>
      </c>
      <c r="D6" s="33">
        <v>2.8</v>
      </c>
      <c r="E6" s="33">
        <v>0.2</v>
      </c>
      <c r="H6" s="9"/>
      <c r="I6" s="3">
        <f>SQRT(($B$7-$C$7-$D$7-$E$7)^2+(B11-C11-D11-E11)^2)</f>
        <v>2.5582024939398371</v>
      </c>
      <c r="M6" s="3"/>
      <c r="N6" s="3">
        <f>SQRT(($B$15-$C$15-$D$15-$E$15)^2+(C3-D3-E3-F3)^2)</f>
        <v>3.7363618668431999</v>
      </c>
    </row>
    <row r="7" spans="1:14" x14ac:dyDescent="0.25">
      <c r="A7" s="15" t="s">
        <v>24</v>
      </c>
      <c r="B7" s="3">
        <f>AVERAGE(B2:B6)</f>
        <v>3.9</v>
      </c>
      <c r="C7" s="3">
        <f>AVERAGE(C2:C6)</f>
        <v>3.2399999999999998</v>
      </c>
      <c r="D7" s="3">
        <f>AVERAGE(D2:D6)</f>
        <v>1.5799999999999998</v>
      </c>
      <c r="E7" s="3">
        <f>AVERAGE(E2:E6)</f>
        <v>0.2</v>
      </c>
      <c r="H7" s="9"/>
      <c r="I7" s="3">
        <f>SQRT(($B$7-$C$7-$D$7-$E$7)^2+(B12-C12-D12-E12)^2)</f>
        <v>3.5797206594928599</v>
      </c>
      <c r="M7" s="3"/>
      <c r="N7" s="3">
        <f>SQRT(($B$15-$C$15-$D$15-$E$15)^2+(C4-D4-E4-F4)^2)</f>
        <v>3.7363618668431999</v>
      </c>
    </row>
    <row r="8" spans="1:14" x14ac:dyDescent="0.25">
      <c r="A8" s="11" t="s">
        <v>12</v>
      </c>
      <c r="B8" s="11"/>
      <c r="C8" s="11"/>
      <c r="D8" s="11"/>
      <c r="E8" s="11"/>
      <c r="H8" s="9"/>
      <c r="I8" s="3">
        <f>SQRT(($B$7-$C$7-$D$7-$E$7)^2+(B13-C13-D13-E13)^2)</f>
        <v>3.8657987531686122</v>
      </c>
      <c r="M8" s="3"/>
      <c r="N8" s="3">
        <f>SQRT(($B$15-$C$15-$D$15-$E$15)^2+(C5-D5-E5-F5)^2)</f>
        <v>3.6222092705971591</v>
      </c>
    </row>
    <row r="9" spans="1:14" x14ac:dyDescent="0.25">
      <c r="A9" s="14" t="s">
        <v>0</v>
      </c>
      <c r="B9" s="14" t="s">
        <v>1</v>
      </c>
      <c r="C9" s="14" t="s">
        <v>2</v>
      </c>
      <c r="D9" s="14" t="s">
        <v>3</v>
      </c>
      <c r="E9" s="14" t="s">
        <v>4</v>
      </c>
      <c r="H9" s="9"/>
      <c r="I9" s="3">
        <f>SQRT(($B$7-$C$7-$D$7-$E$7)^2+(B14-C14-D14-E14)^2)</f>
        <v>2.8309715646752798</v>
      </c>
      <c r="M9" s="3"/>
      <c r="N9" s="3">
        <f>SQRT(($B$15-$C$15-$D$15-$E$15)^2+(C6-D6-E6-F6)^2)</f>
        <v>3.0266152712229553</v>
      </c>
    </row>
    <row r="10" spans="1:14" x14ac:dyDescent="0.25">
      <c r="A10" s="14">
        <v>1</v>
      </c>
      <c r="B10" s="34">
        <v>4.5</v>
      </c>
      <c r="C10" s="34">
        <v>3.6</v>
      </c>
      <c r="D10" s="34">
        <v>2.2999999999999998</v>
      </c>
      <c r="E10" s="34">
        <v>1.7</v>
      </c>
      <c r="H10" s="3" t="s">
        <v>24</v>
      </c>
      <c r="I10" s="6">
        <f>AVERAGE(I5:I9)</f>
        <v>3.226162480233949</v>
      </c>
      <c r="M10" s="3" t="s">
        <v>24</v>
      </c>
      <c r="N10" s="6">
        <f>AVERAGE(N5:N9)</f>
        <v>3.467128447608181</v>
      </c>
    </row>
    <row r="11" spans="1:14" x14ac:dyDescent="0.25">
      <c r="A11" s="14">
        <v>2</v>
      </c>
      <c r="B11" s="34">
        <v>6.8</v>
      </c>
      <c r="C11" s="34">
        <v>1.6</v>
      </c>
      <c r="D11" s="34">
        <v>6</v>
      </c>
      <c r="E11" s="34">
        <v>1.5</v>
      </c>
      <c r="H11" s="9"/>
      <c r="I11" s="9"/>
      <c r="M11" s="9"/>
      <c r="N11" s="9"/>
    </row>
    <row r="12" spans="1:14" x14ac:dyDescent="0.25">
      <c r="A12" s="14">
        <v>3</v>
      </c>
      <c r="B12" s="34">
        <v>5.5</v>
      </c>
      <c r="C12" s="34">
        <v>2.9</v>
      </c>
      <c r="D12" s="34">
        <v>4.3</v>
      </c>
      <c r="E12" s="34">
        <v>1.7</v>
      </c>
      <c r="G12" s="27" t="s">
        <v>27</v>
      </c>
      <c r="H12" s="27"/>
      <c r="I12" s="28"/>
      <c r="M12" s="32" t="s">
        <v>32</v>
      </c>
      <c r="N12" s="32"/>
    </row>
    <row r="13" spans="1:14" x14ac:dyDescent="0.25">
      <c r="A13" s="14">
        <v>4</v>
      </c>
      <c r="B13" s="34">
        <v>4.5999999999999996</v>
      </c>
      <c r="C13" s="34">
        <v>4.0999999999999996</v>
      </c>
      <c r="D13" s="34">
        <v>2.8</v>
      </c>
      <c r="E13" s="34">
        <v>1.4</v>
      </c>
      <c r="H13" s="3"/>
      <c r="I13" s="3">
        <f>SQRT(($B$7-$C$7-$D$7-$E$7)^2+(B18-C18-D18-E18)^2)</f>
        <v>10.857918769266972</v>
      </c>
      <c r="M13" s="9"/>
      <c r="N13" s="3">
        <f>SQRT(($B$15-$C$15-$D$15-$E$15)^2+(C18-D18-E18-F18)^2)</f>
        <v>8.3642333779014084</v>
      </c>
    </row>
    <row r="14" spans="1:14" x14ac:dyDescent="0.25">
      <c r="A14" s="14">
        <v>5</v>
      </c>
      <c r="B14" s="34">
        <v>3.8</v>
      </c>
      <c r="C14" s="34">
        <v>1.6</v>
      </c>
      <c r="D14" s="34">
        <v>3.6</v>
      </c>
      <c r="E14" s="34">
        <v>1.2</v>
      </c>
      <c r="H14" s="3"/>
      <c r="I14" s="3">
        <f>SQRT(($B$7-$C$7-$D$7-$E$7)^2+(B19-C19-D19-E19)^2)</f>
        <v>8.1770654883032456</v>
      </c>
      <c r="M14" s="9"/>
      <c r="N14" s="3">
        <f>SQRT(($B$15-$C$15-$D$15-$E$15)^2+(C19-D19-E19-F19)^2)</f>
        <v>7.167314699383585</v>
      </c>
    </row>
    <row r="15" spans="1:14" x14ac:dyDescent="0.25">
      <c r="A15" s="15" t="s">
        <v>24</v>
      </c>
      <c r="B15" s="3">
        <f>AVERAGE(B10:B14)</f>
        <v>5.04</v>
      </c>
      <c r="C15" s="3">
        <f>AVERAGE(C10:C14)</f>
        <v>2.76</v>
      </c>
      <c r="D15" s="3">
        <f>AVERAGE(D10:D14)</f>
        <v>3.8000000000000007</v>
      </c>
      <c r="E15" s="3">
        <f>AVERAGE(E10:E14)</f>
        <v>1.5000000000000002</v>
      </c>
      <c r="H15" s="3"/>
      <c r="I15" s="3">
        <f>SQRT(($B$7-$C$7-$D$7-$E$7)^2+(B20-C20-D20-E20)^2)</f>
        <v>6.3987811339348069</v>
      </c>
      <c r="M15" s="9"/>
      <c r="N15" s="3">
        <f>SQRT(($B$15-$C$15-$D$15-$E$15)^2+(C20-D20-E20-F20)^2)</f>
        <v>4.7760234505286938</v>
      </c>
    </row>
    <row r="16" spans="1:14" x14ac:dyDescent="0.25">
      <c r="A16" s="11" t="s">
        <v>13</v>
      </c>
      <c r="B16" s="11"/>
      <c r="C16" s="11"/>
      <c r="D16" s="11"/>
      <c r="E16" s="11"/>
      <c r="H16" s="3"/>
      <c r="I16" s="3">
        <f>SQRT(($B$7-$C$7-$D$7-$E$7)^2+(B21-C21-D21-E21)^2)</f>
        <v>2.0357799488156871</v>
      </c>
      <c r="M16" s="9"/>
      <c r="N16" s="3">
        <f>SQRT(($B$15-$C$15-$D$15-$E$15)^2+(C21-D21-E21-F21)^2)</f>
        <v>5.4194464661992932</v>
      </c>
    </row>
    <row r="17" spans="1:14" x14ac:dyDescent="0.25">
      <c r="A17" s="14" t="s">
        <v>0</v>
      </c>
      <c r="B17" s="14" t="s">
        <v>1</v>
      </c>
      <c r="C17" s="14" t="s">
        <v>2</v>
      </c>
      <c r="D17" s="14" t="s">
        <v>3</v>
      </c>
      <c r="E17" s="14" t="s">
        <v>4</v>
      </c>
      <c r="H17" s="3"/>
      <c r="I17" s="3">
        <f>SQRT(($B$7-$C$7-$D$7-$E$7)^2+(B22-C22-D22-E22)^2)</f>
        <v>6.4972609613590242</v>
      </c>
      <c r="M17" s="9"/>
      <c r="N17" s="3">
        <f>SQRT(($B$15-$C$15-$D$15-$E$15)^2+(B21-C21-D21-E21)^2)</f>
        <v>3.4656024007378581</v>
      </c>
    </row>
    <row r="18" spans="1:14" x14ac:dyDescent="0.25">
      <c r="A18" s="14">
        <v>1</v>
      </c>
      <c r="B18" s="35">
        <v>4.2</v>
      </c>
      <c r="C18" s="35">
        <v>3.6</v>
      </c>
      <c r="D18" s="35">
        <v>9.6999999999999993</v>
      </c>
      <c r="E18" s="35">
        <v>1.7</v>
      </c>
      <c r="H18" s="3" t="s">
        <v>24</v>
      </c>
      <c r="I18" s="6">
        <f>AVERAGE(I13:I17)</f>
        <v>6.7933612603359466</v>
      </c>
      <c r="M18" s="3" t="s">
        <v>24</v>
      </c>
      <c r="N18" s="6">
        <f>AVERAGE(N13:N17)</f>
        <v>5.8385240789501669</v>
      </c>
    </row>
    <row r="19" spans="1:14" x14ac:dyDescent="0.25">
      <c r="A19" s="14">
        <v>2</v>
      </c>
      <c r="B19" s="35">
        <v>2.6</v>
      </c>
      <c r="C19" s="35">
        <v>2.1</v>
      </c>
      <c r="D19" s="35">
        <v>5.8</v>
      </c>
      <c r="E19" s="35">
        <v>2.8</v>
      </c>
      <c r="H19" s="43" t="s">
        <v>28</v>
      </c>
      <c r="I19" s="43">
        <f>IF(AND(I10&lt;I18),I10,IF(AND(I18&lt;I10),I18))</f>
        <v>3.226162480233949</v>
      </c>
      <c r="M19" s="43" t="s">
        <v>28</v>
      </c>
      <c r="N19" s="43">
        <f>IF(AND(N18&lt;N10),N18,IF(AND(N10&lt;N18),N10))</f>
        <v>3.467128447608181</v>
      </c>
    </row>
    <row r="20" spans="1:14" x14ac:dyDescent="0.25">
      <c r="A20" s="14">
        <v>3</v>
      </c>
      <c r="B20" s="35">
        <v>5.2</v>
      </c>
      <c r="C20" s="35">
        <v>3.9</v>
      </c>
      <c r="D20" s="35">
        <v>4.9000000000000004</v>
      </c>
      <c r="E20" s="35">
        <v>2.7</v>
      </c>
      <c r="H20" s="40" t="s">
        <v>29</v>
      </c>
      <c r="I20" s="40">
        <f>1-(I2/I19)</f>
        <v>-0.15040327426262246</v>
      </c>
      <c r="M20" s="40" t="s">
        <v>29</v>
      </c>
      <c r="N20" s="40">
        <f>1-(N2/N19)</f>
        <v>-1.2578501573172867</v>
      </c>
    </row>
    <row r="21" spans="1:14" x14ac:dyDescent="0.25">
      <c r="A21" s="14">
        <v>4</v>
      </c>
      <c r="B21" s="35">
        <v>6.6</v>
      </c>
      <c r="C21" s="35">
        <v>1.9</v>
      </c>
      <c r="D21" s="35">
        <v>3.8</v>
      </c>
      <c r="E21" s="35">
        <v>2.6</v>
      </c>
    </row>
    <row r="22" spans="1:14" x14ac:dyDescent="0.25">
      <c r="A22" s="14">
        <v>5</v>
      </c>
      <c r="B22" s="39">
        <v>4.7</v>
      </c>
      <c r="C22" s="39">
        <v>2.9</v>
      </c>
      <c r="D22" s="39">
        <v>5.9</v>
      </c>
      <c r="E22" s="39">
        <v>2.2999999999999998</v>
      </c>
      <c r="F22" s="29" t="s">
        <v>33</v>
      </c>
      <c r="G22" s="27"/>
      <c r="H22" s="27"/>
      <c r="I22" s="27"/>
    </row>
    <row r="23" spans="1:14" x14ac:dyDescent="0.25">
      <c r="A23" s="15" t="s">
        <v>24</v>
      </c>
      <c r="B23" s="3">
        <f>AVERAGE(B18:B22)</f>
        <v>4.66</v>
      </c>
      <c r="C23" s="3">
        <f>AVERAGE(C18:C22)</f>
        <v>2.88</v>
      </c>
      <c r="D23" s="3">
        <f>AVERAGE(D18:D22)</f>
        <v>6.0200000000000005</v>
      </c>
      <c r="E23" s="3">
        <f>AVERAGE(E18:E22)</f>
        <v>2.4200000000000004</v>
      </c>
      <c r="H23" s="43" t="s">
        <v>25</v>
      </c>
      <c r="I23" s="45">
        <f>SQRT((B23-C23-D23-E23)^2+(B18-C18-D18-E18)^2+(B19-C19-D19-E19)^2+(B20-C20-D20-E20)^2+(B21-C21-D21-E21)^2+(B22-C22-D22-E22)^2)</f>
        <v>17.610951138425204</v>
      </c>
    </row>
    <row r="24" spans="1:14" x14ac:dyDescent="0.25">
      <c r="G24" s="27" t="s">
        <v>30</v>
      </c>
      <c r="H24" s="27"/>
      <c r="I24" s="27"/>
    </row>
  </sheetData>
  <mergeCells count="7">
    <mergeCell ref="G12:I12"/>
    <mergeCell ref="G4:I4"/>
    <mergeCell ref="F22:I22"/>
    <mergeCell ref="G24:I24"/>
    <mergeCell ref="M1:N1"/>
    <mergeCell ref="M4:N4"/>
    <mergeCell ref="M12:N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ACER INTEL</cp:lastModifiedBy>
  <dcterms:created xsi:type="dcterms:W3CDTF">2019-05-11T07:31:29Z</dcterms:created>
  <dcterms:modified xsi:type="dcterms:W3CDTF">2019-05-14T17:48:41Z</dcterms:modified>
</cp:coreProperties>
</file>