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"/>
    </mc:Choice>
  </mc:AlternateContent>
  <xr:revisionPtr revIDLastSave="0" documentId="8_{03692BD1-FDAE-4405-9A3A-D0A2ECACEE2E}" xr6:coauthVersionLast="47" xr6:coauthVersionMax="47" xr10:uidLastSave="{00000000-0000-0000-0000-000000000000}"/>
  <bookViews>
    <workbookView xWindow="-120" yWindow="-120" windowWidth="24240" windowHeight="13020" activeTab="4" xr2:uid="{6D0E4F77-7E79-4A3D-8293-67CA7F68D3A1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5" l="1"/>
  <c r="E9" i="5"/>
  <c r="F9" i="5"/>
  <c r="D9" i="5"/>
  <c r="C9" i="5"/>
  <c r="H7" i="5"/>
  <c r="H8" i="5"/>
  <c r="H6" i="5"/>
  <c r="H5" i="5"/>
  <c r="I8" i="5"/>
  <c r="I7" i="5"/>
  <c r="I6" i="5"/>
  <c r="I5" i="5"/>
  <c r="F14" i="2"/>
  <c r="F16" i="2"/>
</calcChain>
</file>

<file path=xl/sharedStrings.xml><?xml version="1.0" encoding="utf-8"?>
<sst xmlns="http://schemas.openxmlformats.org/spreadsheetml/2006/main" count="94" uniqueCount="93">
  <si>
    <t>VENTAS</t>
  </si>
  <si>
    <t>COSTO</t>
  </si>
  <si>
    <t>MARGEN</t>
  </si>
  <si>
    <t>COEF.DE INFLACION-++</t>
  </si>
  <si>
    <t>MAYO</t>
  </si>
  <si>
    <t>JUNIO</t>
  </si>
  <si>
    <t>JULIO</t>
  </si>
  <si>
    <t>AGOSTO</t>
  </si>
  <si>
    <t>TOTAL</t>
  </si>
  <si>
    <t>ALTURA</t>
  </si>
  <si>
    <t>FECHA NAC.</t>
  </si>
  <si>
    <t>SUELDO</t>
  </si>
  <si>
    <t>$350,000</t>
  </si>
  <si>
    <t>$600,000</t>
  </si>
  <si>
    <t>$450,000</t>
  </si>
  <si>
    <t>$380,000</t>
  </si>
  <si>
    <t>$500,000</t>
  </si>
  <si>
    <t>$250,000</t>
  </si>
  <si>
    <t>$1,000,000</t>
  </si>
  <si>
    <t>$780,000</t>
  </si>
  <si>
    <t>$1.200,000</t>
  </si>
  <si>
    <t>$180,000</t>
  </si>
  <si>
    <t>NOMBRE</t>
  </si>
  <si>
    <t>YEAGER</t>
  </si>
  <si>
    <t>ACKERMAN</t>
  </si>
  <si>
    <t>UCHIHA</t>
  </si>
  <si>
    <t>UZUMAKI</t>
  </si>
  <si>
    <t>GOKU</t>
  </si>
  <si>
    <t>BUU</t>
  </si>
  <si>
    <t>LUFFY</t>
  </si>
  <si>
    <t>ZORO</t>
  </si>
  <si>
    <t>YAGAMI</t>
  </si>
  <si>
    <t>AMANE</t>
  </si>
  <si>
    <t xml:space="preserve">EREN </t>
  </si>
  <si>
    <t xml:space="preserve">LEVI </t>
  </si>
  <si>
    <t xml:space="preserve">SASUKE </t>
  </si>
  <si>
    <t xml:space="preserve">NARUTO </t>
  </si>
  <si>
    <t>SON</t>
  </si>
  <si>
    <t>MAJIN</t>
  </si>
  <si>
    <t xml:space="preserve">MONKEY D. </t>
  </si>
  <si>
    <t xml:space="preserve">RORONOA </t>
  </si>
  <si>
    <t xml:space="preserve">LIGHT </t>
  </si>
  <si>
    <t xml:space="preserve">MISA </t>
  </si>
  <si>
    <t>APELLIDO</t>
  </si>
  <si>
    <t>PREMIO</t>
  </si>
  <si>
    <t>SUELDO A COBRAR</t>
  </si>
  <si>
    <t>PROMEDIO ALTURA</t>
  </si>
  <si>
    <t>ALTURA MAXIMA</t>
  </si>
  <si>
    <t>TODOS TENIAMOS VEINTE</t>
  </si>
  <si>
    <t>RETRATO DE UN PESCADOR</t>
  </si>
  <si>
    <t>ENTREVISTA</t>
  </si>
  <si>
    <t>OPINIONES DE UN PAYASO</t>
  </si>
  <si>
    <t>EL PAN DEL DIA</t>
  </si>
  <si>
    <t>COMO ESTAR BIEN</t>
  </si>
  <si>
    <t>TITULO</t>
  </si>
  <si>
    <t>PAGINAS</t>
  </si>
  <si>
    <t>GANANCIA</t>
  </si>
  <si>
    <t>PRECIO</t>
  </si>
  <si>
    <t>COSTO 
POR PAGINA</t>
  </si>
  <si>
    <t>LA CASTELLANA S.A</t>
  </si>
  <si>
    <t>TRIMESTRE 1</t>
  </si>
  <si>
    <t>TRIMESTRE 2</t>
  </si>
  <si>
    <t>TRIMESTRE 3</t>
  </si>
  <si>
    <t>TRIMESTRE 4</t>
  </si>
  <si>
    <t>TOTAL
ANUAL</t>
  </si>
  <si>
    <t>ANUAL
PROMEDIO</t>
  </si>
  <si>
    <t>UNIDADES VENDIDAS</t>
  </si>
  <si>
    <t>INGRESOS POR VENTAS</t>
  </si>
  <si>
    <t>COSTO DE LAS VENTAS</t>
  </si>
  <si>
    <t>MARGEN BRUTO</t>
  </si>
  <si>
    <t>PERSONAL VENTAS</t>
  </si>
  <si>
    <t>PUBLICIDAD</t>
  </si>
  <si>
    <t>COSTOS FIJOS</t>
  </si>
  <si>
    <t>BENEFICIO NETO</t>
  </si>
  <si>
    <t>PRECIO DEL PRODUCTO</t>
  </si>
  <si>
    <t>COSTO DEL PRODUCTO</t>
  </si>
  <si>
    <t>MENOR BENEFICIO NETO</t>
  </si>
  <si>
    <t>MAYOR IMPORTE DE
COSTOS FIJOS</t>
  </si>
  <si>
    <t>COSTO TOTAL</t>
  </si>
  <si>
    <t>Código</t>
  </si>
  <si>
    <t>Descrip.</t>
  </si>
  <si>
    <t>Dep.A</t>
  </si>
  <si>
    <t>Dep.B</t>
  </si>
  <si>
    <t>Dep.C</t>
  </si>
  <si>
    <t>Total</t>
  </si>
  <si>
    <t>Minimo</t>
  </si>
  <si>
    <t>Comprar</t>
  </si>
  <si>
    <t>Promedio</t>
  </si>
  <si>
    <t>Arandela</t>
  </si>
  <si>
    <t>Tuerca</t>
  </si>
  <si>
    <t>Tornillo</t>
  </si>
  <si>
    <t>Tenaza</t>
  </si>
  <si>
    <t>Stock de artículos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</si>
</sst>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164" formatCode="[$$-2C0A]\ #,##0.00"/>
    <numFmt numFmtId="165" formatCode="_-[$$-2C0A]\ * #,##0.00_-;\-[$$-2C0A]\ * #,##0.00_-;_-[$$-2C0A]\ * &quot;-&quot;??_-;_-@_-"/>
    <numFmt numFmtId="166" formatCode="[$]dd/mm/yyyy;@" x16r2:formatCode16="[$-en-GG,1]dd/mm/yyyy;@"/>
    <numFmt numFmtId="167" formatCode="[$$-2C0A]\ #,##0.00;[Red][$$-2C0A]\ #,##0.00"/>
    <numFmt numFmtId="168" formatCode="[$$-2C0A]\ #,##0.00;\-[$$-2C0A]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u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68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1091-613A-4840-861E-8D208C164588}">
  <dimension ref="A1:I11"/>
  <sheetViews>
    <sheetView workbookViewId="0">
      <selection activeCell="H14" sqref="H14"/>
    </sheetView>
  </sheetViews>
  <sheetFormatPr baseColWidth="10" defaultRowHeight="15" x14ac:dyDescent="0.25"/>
  <cols>
    <col min="3" max="3" width="3" customWidth="1"/>
    <col min="4" max="7" width="13" bestFit="1" customWidth="1"/>
    <col min="8" max="8" width="14.5703125" bestFit="1" customWidth="1"/>
  </cols>
  <sheetData>
    <row r="1" spans="1:9" x14ac:dyDescent="0.25">
      <c r="A1" s="1"/>
      <c r="B1" s="1"/>
      <c r="C1" s="1"/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/>
    </row>
    <row r="2" spans="1:9" x14ac:dyDescent="0.25">
      <c r="A2" s="19"/>
      <c r="B2" s="19"/>
      <c r="C2" s="1"/>
      <c r="D2" s="1"/>
      <c r="E2" s="1"/>
      <c r="F2" s="1"/>
      <c r="G2" s="1"/>
      <c r="H2" s="19"/>
      <c r="I2" s="1"/>
    </row>
    <row r="3" spans="1:9" x14ac:dyDescent="0.25">
      <c r="A3" s="19" t="s">
        <v>3</v>
      </c>
      <c r="B3" s="19"/>
      <c r="C3" s="1"/>
      <c r="D3" s="1"/>
      <c r="E3" s="5">
        <v>0.25</v>
      </c>
      <c r="F3" s="5">
        <v>0.3</v>
      </c>
      <c r="G3" s="5">
        <v>0.35</v>
      </c>
      <c r="H3" s="19"/>
      <c r="I3" s="1"/>
    </row>
    <row r="4" spans="1:9" x14ac:dyDescent="0.25">
      <c r="A4" s="19"/>
      <c r="B4" s="19"/>
      <c r="C4" s="1"/>
      <c r="D4" s="1"/>
      <c r="E4" s="1"/>
      <c r="F4" s="1"/>
      <c r="G4" s="1"/>
      <c r="H4" s="19"/>
      <c r="I4" s="1"/>
    </row>
    <row r="5" spans="1:9" x14ac:dyDescent="0.25">
      <c r="A5" s="19" t="s">
        <v>0</v>
      </c>
      <c r="B5" s="19"/>
      <c r="C5" s="1"/>
      <c r="D5" s="6">
        <v>230000</v>
      </c>
      <c r="E5" s="6">
        <v>287500</v>
      </c>
      <c r="F5" s="7">
        <v>373750</v>
      </c>
      <c r="G5" s="7">
        <v>504562.5</v>
      </c>
      <c r="H5" s="7">
        <v>1395812.5</v>
      </c>
      <c r="I5" s="1"/>
    </row>
    <row r="6" spans="1:9" x14ac:dyDescent="0.25">
      <c r="A6" s="19"/>
      <c r="B6" s="19"/>
      <c r="C6" s="1"/>
      <c r="D6" s="7"/>
      <c r="E6" s="1"/>
      <c r="F6" s="1"/>
      <c r="G6" s="1"/>
      <c r="H6" s="19"/>
      <c r="I6" s="1"/>
    </row>
    <row r="7" spans="1:9" x14ac:dyDescent="0.25">
      <c r="A7" s="19" t="s">
        <v>1</v>
      </c>
      <c r="B7" s="19"/>
      <c r="C7" s="1"/>
      <c r="D7" s="7">
        <v>92000</v>
      </c>
      <c r="E7" s="7">
        <v>115000</v>
      </c>
      <c r="F7" s="7">
        <v>149500</v>
      </c>
      <c r="G7" s="7">
        <v>201825</v>
      </c>
      <c r="H7" s="19"/>
      <c r="I7" s="1"/>
    </row>
    <row r="8" spans="1:9" x14ac:dyDescent="0.25">
      <c r="A8" s="19"/>
      <c r="B8" s="19"/>
      <c r="C8" s="1"/>
      <c r="D8" s="1"/>
      <c r="E8" s="1"/>
      <c r="F8" s="1"/>
      <c r="G8" s="1"/>
      <c r="H8" s="19"/>
      <c r="I8" s="1"/>
    </row>
    <row r="9" spans="1:9" x14ac:dyDescent="0.25">
      <c r="A9" s="19" t="s">
        <v>2</v>
      </c>
      <c r="B9" s="19"/>
      <c r="C9" s="1"/>
      <c r="D9" s="7">
        <v>138000</v>
      </c>
      <c r="E9" s="7">
        <v>172500</v>
      </c>
      <c r="F9" s="7">
        <v>224250</v>
      </c>
      <c r="G9" s="7">
        <v>302737.5</v>
      </c>
      <c r="H9" s="19"/>
      <c r="I9" s="1"/>
    </row>
    <row r="10" spans="1:9" x14ac:dyDescent="0.25">
      <c r="A10" s="19"/>
      <c r="B10" s="19"/>
      <c r="C10" s="1"/>
      <c r="D10" s="1"/>
      <c r="E10" s="1"/>
      <c r="F10" s="1"/>
      <c r="G10" s="1"/>
      <c r="H10" s="1"/>
      <c r="I10" s="1"/>
    </row>
    <row r="11" spans="1:9" x14ac:dyDescent="0.25">
      <c r="A11" s="19"/>
      <c r="B11" s="19"/>
    </row>
  </sheetData>
  <mergeCells count="12">
    <mergeCell ref="A8:B8"/>
    <mergeCell ref="A9:B9"/>
    <mergeCell ref="A10:B10"/>
    <mergeCell ref="A11:B11"/>
    <mergeCell ref="H2:H4"/>
    <mergeCell ref="H6:H9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D350-D435-4D2D-99E7-3C86130383C8}">
  <dimension ref="A1:K16"/>
  <sheetViews>
    <sheetView workbookViewId="0">
      <selection activeCell="F16" sqref="F16"/>
    </sheetView>
  </sheetViews>
  <sheetFormatPr baseColWidth="10" defaultRowHeight="15" x14ac:dyDescent="0.25"/>
  <cols>
    <col min="1" max="1" width="7.42578125" customWidth="1"/>
    <col min="2" max="3" width="5.85546875" customWidth="1"/>
    <col min="4" max="4" width="4.5703125" customWidth="1"/>
    <col min="5" max="5" width="14.85546875" customWidth="1"/>
    <col min="8" max="8" width="3.42578125" customWidth="1"/>
    <col min="9" max="9" width="16" customWidth="1"/>
    <col min="11" max="11" width="17.42578125" bestFit="1" customWidth="1"/>
  </cols>
  <sheetData>
    <row r="1" spans="1:11" x14ac:dyDescent="0.25">
      <c r="A1" s="19" t="s">
        <v>22</v>
      </c>
      <c r="B1" s="19"/>
      <c r="C1" s="19"/>
      <c r="D1" s="19"/>
      <c r="E1" s="1" t="s">
        <v>43</v>
      </c>
      <c r="F1" s="1" t="s">
        <v>9</v>
      </c>
      <c r="G1" s="1" t="s">
        <v>10</v>
      </c>
      <c r="I1" s="1" t="s">
        <v>11</v>
      </c>
      <c r="J1" s="1" t="s">
        <v>44</v>
      </c>
      <c r="K1" s="1" t="s">
        <v>45</v>
      </c>
    </row>
    <row r="2" spans="1:11" x14ac:dyDescent="0.25">
      <c r="A2" s="19"/>
      <c r="B2" s="19"/>
      <c r="C2" s="19"/>
      <c r="D2" s="19"/>
      <c r="E2" s="1"/>
    </row>
    <row r="3" spans="1:11" x14ac:dyDescent="0.25">
      <c r="A3" s="19" t="s">
        <v>33</v>
      </c>
      <c r="B3" s="19"/>
      <c r="C3" s="19"/>
      <c r="D3" s="19"/>
      <c r="E3" s="1" t="s">
        <v>23</v>
      </c>
      <c r="F3" s="2">
        <v>1.95</v>
      </c>
      <c r="G3" s="3">
        <v>33693</v>
      </c>
      <c r="I3" s="8" t="s">
        <v>12</v>
      </c>
      <c r="J3" s="5">
        <v>0.25</v>
      </c>
      <c r="K3" s="4">
        <v>437500</v>
      </c>
    </row>
    <row r="4" spans="1:11" x14ac:dyDescent="0.25">
      <c r="A4" s="19" t="s">
        <v>34</v>
      </c>
      <c r="B4" s="19"/>
      <c r="C4" s="19"/>
      <c r="D4" s="19"/>
      <c r="E4" s="1" t="s">
        <v>24</v>
      </c>
      <c r="F4" s="1">
        <v>1.82</v>
      </c>
      <c r="G4" s="3">
        <v>33963</v>
      </c>
      <c r="I4" s="4" t="s">
        <v>13</v>
      </c>
      <c r="J4" s="5">
        <v>0.15</v>
      </c>
      <c r="K4" s="4">
        <v>690000</v>
      </c>
    </row>
    <row r="5" spans="1:11" x14ac:dyDescent="0.25">
      <c r="A5" s="19" t="s">
        <v>35</v>
      </c>
      <c r="B5" s="19"/>
      <c r="C5" s="19"/>
      <c r="D5" s="19"/>
      <c r="E5" s="1" t="s">
        <v>25</v>
      </c>
      <c r="F5" s="1">
        <v>1.76</v>
      </c>
      <c r="G5" s="3">
        <v>34903</v>
      </c>
      <c r="I5" s="4" t="s">
        <v>14</v>
      </c>
      <c r="J5" s="5">
        <v>0.3</v>
      </c>
      <c r="K5" s="4">
        <v>585000</v>
      </c>
    </row>
    <row r="6" spans="1:11" x14ac:dyDescent="0.25">
      <c r="A6" s="19" t="s">
        <v>36</v>
      </c>
      <c r="B6" s="19"/>
      <c r="C6" s="19"/>
      <c r="D6" s="19"/>
      <c r="E6" s="1" t="s">
        <v>26</v>
      </c>
      <c r="F6" s="1">
        <v>1.79</v>
      </c>
      <c r="G6" s="3">
        <v>34982</v>
      </c>
      <c r="I6" s="4" t="s">
        <v>15</v>
      </c>
      <c r="J6" s="5">
        <v>0.3</v>
      </c>
      <c r="K6" s="4">
        <v>394000</v>
      </c>
    </row>
    <row r="7" spans="1:11" x14ac:dyDescent="0.25">
      <c r="A7" s="19" t="s">
        <v>37</v>
      </c>
      <c r="B7" s="19"/>
      <c r="C7" s="19"/>
      <c r="D7" s="19"/>
      <c r="E7" s="1" t="s">
        <v>27</v>
      </c>
      <c r="F7" s="2">
        <v>1.9</v>
      </c>
      <c r="G7" s="3">
        <v>37047</v>
      </c>
      <c r="I7" s="4" t="s">
        <v>16</v>
      </c>
      <c r="J7" s="5">
        <v>0.25</v>
      </c>
      <c r="K7" s="4">
        <v>625000</v>
      </c>
    </row>
    <row r="8" spans="1:11" x14ac:dyDescent="0.25">
      <c r="A8" s="19" t="s">
        <v>38</v>
      </c>
      <c r="B8" s="19"/>
      <c r="C8" s="19"/>
      <c r="D8" s="19"/>
      <c r="E8" s="1" t="s">
        <v>28</v>
      </c>
      <c r="F8" s="1">
        <v>1.63</v>
      </c>
      <c r="G8" s="3">
        <v>31298</v>
      </c>
      <c r="I8" s="4" t="s">
        <v>21</v>
      </c>
      <c r="J8" s="5">
        <v>0.15</v>
      </c>
      <c r="K8" s="4">
        <v>207000</v>
      </c>
    </row>
    <row r="9" spans="1:11" x14ac:dyDescent="0.25">
      <c r="A9" s="19" t="s">
        <v>39</v>
      </c>
      <c r="B9" s="19"/>
      <c r="C9" s="19"/>
      <c r="D9" s="19"/>
      <c r="E9" s="1" t="s">
        <v>29</v>
      </c>
      <c r="F9" s="1">
        <v>1.65</v>
      </c>
      <c r="G9" s="3">
        <v>38112</v>
      </c>
      <c r="I9" s="4" t="s">
        <v>17</v>
      </c>
      <c r="J9" s="5">
        <v>0.4</v>
      </c>
      <c r="K9" s="4">
        <v>350000</v>
      </c>
    </row>
    <row r="10" spans="1:11" x14ac:dyDescent="0.25">
      <c r="A10" s="19" t="s">
        <v>40</v>
      </c>
      <c r="B10" s="19"/>
      <c r="C10" s="19"/>
      <c r="D10" s="19"/>
      <c r="E10" s="1" t="s">
        <v>30</v>
      </c>
      <c r="F10" s="1">
        <v>1.84</v>
      </c>
      <c r="G10" s="3">
        <v>38302</v>
      </c>
      <c r="I10" s="4" t="s">
        <v>18</v>
      </c>
      <c r="J10" s="5">
        <v>0.5</v>
      </c>
      <c r="K10" s="4">
        <v>1500000</v>
      </c>
    </row>
    <row r="11" spans="1:11" x14ac:dyDescent="0.25">
      <c r="A11" s="19" t="s">
        <v>41</v>
      </c>
      <c r="B11" s="19"/>
      <c r="C11" s="19"/>
      <c r="D11" s="19"/>
      <c r="E11" s="1" t="s">
        <v>31</v>
      </c>
      <c r="F11" s="1">
        <v>1.75</v>
      </c>
      <c r="G11" s="3">
        <v>31471</v>
      </c>
      <c r="I11" s="4" t="s">
        <v>19</v>
      </c>
      <c r="J11" s="5">
        <v>0.2</v>
      </c>
      <c r="K11" s="4">
        <v>936000</v>
      </c>
    </row>
    <row r="12" spans="1:11" x14ac:dyDescent="0.25">
      <c r="A12" s="19" t="s">
        <v>42</v>
      </c>
      <c r="B12" s="19"/>
      <c r="C12" s="19"/>
      <c r="D12" s="19"/>
      <c r="E12" s="1" t="s">
        <v>32</v>
      </c>
      <c r="F12" s="1">
        <v>1.68</v>
      </c>
      <c r="G12" s="3">
        <v>31041</v>
      </c>
      <c r="I12" s="4" t="s">
        <v>20</v>
      </c>
      <c r="J12" s="5">
        <v>0.1</v>
      </c>
      <c r="K12" s="4">
        <v>1320000</v>
      </c>
    </row>
    <row r="13" spans="1:11" x14ac:dyDescent="0.25">
      <c r="A13" s="19"/>
      <c r="B13" s="19"/>
      <c r="C13" s="19"/>
      <c r="D13" s="19"/>
      <c r="E13" s="1"/>
      <c r="I13" s="9"/>
    </row>
    <row r="14" spans="1:11" x14ac:dyDescent="0.25">
      <c r="A14" s="19" t="s">
        <v>46</v>
      </c>
      <c r="B14" s="19"/>
      <c r="C14" s="19"/>
      <c r="D14" s="19"/>
      <c r="E14" s="1"/>
      <c r="F14" s="11">
        <f>AVERAGE(F3:F12)</f>
        <v>1.7770000000000004</v>
      </c>
    </row>
    <row r="15" spans="1:11" x14ac:dyDescent="0.25">
      <c r="A15" s="19"/>
      <c r="B15" s="19"/>
      <c r="C15" s="19"/>
      <c r="D15" s="19"/>
    </row>
    <row r="16" spans="1:11" x14ac:dyDescent="0.25">
      <c r="A16" s="19" t="s">
        <v>47</v>
      </c>
      <c r="B16" s="19"/>
      <c r="C16" s="19"/>
      <c r="D16" s="19"/>
      <c r="F16" s="11">
        <f>MAX(F3:F12)</f>
        <v>1.95</v>
      </c>
    </row>
  </sheetData>
  <mergeCells count="16">
    <mergeCell ref="A6:D6"/>
    <mergeCell ref="A1:D1"/>
    <mergeCell ref="A2:D2"/>
    <mergeCell ref="A3:D3"/>
    <mergeCell ref="A4:D4"/>
    <mergeCell ref="A5:D5"/>
    <mergeCell ref="A15:D15"/>
    <mergeCell ref="A16:D16"/>
    <mergeCell ref="A13:D13"/>
    <mergeCell ref="A14:D14"/>
    <mergeCell ref="A7:D7"/>
    <mergeCell ref="A8:D8"/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4793-57A0-4867-AF3D-65D1AC740C33}">
  <dimension ref="A1:F9"/>
  <sheetViews>
    <sheetView workbookViewId="0">
      <selection activeCell="J14" sqref="J14"/>
    </sheetView>
  </sheetViews>
  <sheetFormatPr baseColWidth="10" defaultRowHeight="15" x14ac:dyDescent="0.25"/>
  <cols>
    <col min="1" max="1" width="25" bestFit="1" customWidth="1"/>
    <col min="2" max="2" width="9" bestFit="1" customWidth="1"/>
    <col min="3" max="3" width="12.140625" bestFit="1" customWidth="1"/>
    <col min="4" max="4" width="10.7109375" bestFit="1" customWidth="1"/>
    <col min="5" max="5" width="8" bestFit="1" customWidth="1"/>
  </cols>
  <sheetData>
    <row r="1" spans="1:6" x14ac:dyDescent="0.25">
      <c r="A1" s="20" t="s">
        <v>54</v>
      </c>
      <c r="B1" s="21" t="s">
        <v>55</v>
      </c>
      <c r="C1" s="22" t="s">
        <v>58</v>
      </c>
      <c r="D1" s="21" t="s">
        <v>56</v>
      </c>
      <c r="E1" s="21" t="s">
        <v>57</v>
      </c>
    </row>
    <row r="2" spans="1:6" x14ac:dyDescent="0.25">
      <c r="A2" s="20"/>
      <c r="B2" s="21"/>
      <c r="C2" s="21"/>
      <c r="D2" s="21"/>
      <c r="E2" s="21"/>
    </row>
    <row r="3" spans="1:6" x14ac:dyDescent="0.25">
      <c r="A3" s="13" t="s">
        <v>48</v>
      </c>
      <c r="B3">
        <v>201</v>
      </c>
      <c r="C3">
        <v>110.55</v>
      </c>
      <c r="D3">
        <v>165.82499999999999</v>
      </c>
      <c r="E3" s="10">
        <v>233.2</v>
      </c>
      <c r="F3" s="10"/>
    </row>
    <row r="4" spans="1:6" x14ac:dyDescent="0.25">
      <c r="A4" s="13" t="s">
        <v>49</v>
      </c>
      <c r="B4">
        <v>304</v>
      </c>
      <c r="C4">
        <v>167.2</v>
      </c>
      <c r="D4">
        <v>250.8</v>
      </c>
      <c r="E4" s="10">
        <v>365.75</v>
      </c>
      <c r="F4" s="10"/>
    </row>
    <row r="5" spans="1:6" x14ac:dyDescent="0.25">
      <c r="A5" s="13" t="s">
        <v>50</v>
      </c>
      <c r="B5">
        <v>158</v>
      </c>
      <c r="C5">
        <v>86.9</v>
      </c>
      <c r="D5">
        <v>130.35</v>
      </c>
      <c r="E5" s="10">
        <v>122.65</v>
      </c>
      <c r="F5" s="10"/>
    </row>
    <row r="6" spans="1:6" x14ac:dyDescent="0.25">
      <c r="A6" s="13" t="s">
        <v>51</v>
      </c>
      <c r="B6">
        <v>209</v>
      </c>
      <c r="C6">
        <v>114.95</v>
      </c>
      <c r="D6">
        <v>172.42500000000001</v>
      </c>
      <c r="E6" s="10">
        <v>198.55</v>
      </c>
      <c r="F6" s="10"/>
    </row>
    <row r="7" spans="1:6" x14ac:dyDescent="0.25">
      <c r="A7" s="13" t="s">
        <v>52</v>
      </c>
      <c r="B7">
        <v>65</v>
      </c>
      <c r="C7">
        <v>35.75</v>
      </c>
      <c r="D7">
        <v>53.625</v>
      </c>
      <c r="E7" s="10">
        <v>35.75</v>
      </c>
      <c r="F7" s="10"/>
    </row>
    <row r="8" spans="1:6" x14ac:dyDescent="0.25">
      <c r="A8" s="13" t="s">
        <v>53</v>
      </c>
      <c r="B8">
        <v>152</v>
      </c>
      <c r="C8">
        <v>83.6</v>
      </c>
      <c r="D8">
        <v>125.4</v>
      </c>
      <c r="E8" s="10">
        <v>83.6</v>
      </c>
      <c r="F8" s="10"/>
    </row>
    <row r="9" spans="1:6" x14ac:dyDescent="0.25">
      <c r="A9" s="13"/>
      <c r="E9" s="10"/>
      <c r="F9" s="10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7370-A974-4298-94BD-247D85D23D04}">
  <dimension ref="A4:H26"/>
  <sheetViews>
    <sheetView topLeftCell="A4" workbookViewId="0">
      <selection activeCell="L22" sqref="L22"/>
    </sheetView>
  </sheetViews>
  <sheetFormatPr baseColWidth="10" defaultRowHeight="15" x14ac:dyDescent="0.25"/>
  <cols>
    <col min="1" max="1" width="23" bestFit="1" customWidth="1"/>
    <col min="2" max="4" width="13.140625" bestFit="1" customWidth="1"/>
    <col min="5" max="5" width="13.28515625" bestFit="1" customWidth="1"/>
    <col min="6" max="7" width="12.28515625" bestFit="1" customWidth="1"/>
  </cols>
  <sheetData>
    <row r="4" spans="1:8" x14ac:dyDescent="0.25">
      <c r="A4" s="23" t="s">
        <v>59</v>
      </c>
      <c r="B4" s="23"/>
      <c r="C4" s="23"/>
      <c r="D4" s="23"/>
      <c r="E4" s="23"/>
      <c r="F4" s="23"/>
      <c r="G4" s="23"/>
    </row>
    <row r="5" spans="1:8" ht="15.75" thickBot="1" x14ac:dyDescent="0.3"/>
    <row r="6" spans="1:8" ht="15.75" thickTop="1" x14ac:dyDescent="0.25">
      <c r="A6" s="19"/>
      <c r="B6" s="24" t="s">
        <v>60</v>
      </c>
      <c r="C6" s="24" t="s">
        <v>61</v>
      </c>
      <c r="D6" s="24" t="s">
        <v>62</v>
      </c>
      <c r="E6" s="24" t="s">
        <v>63</v>
      </c>
      <c r="F6" s="26" t="s">
        <v>64</v>
      </c>
      <c r="G6" s="26" t="s">
        <v>65</v>
      </c>
    </row>
    <row r="7" spans="1:8" ht="15.75" thickBot="1" x14ac:dyDescent="0.3">
      <c r="A7" s="19"/>
      <c r="B7" s="25"/>
      <c r="C7" s="25"/>
      <c r="D7" s="25"/>
      <c r="E7" s="25"/>
      <c r="F7" s="25"/>
      <c r="G7" s="25"/>
    </row>
    <row r="8" spans="1:8" ht="15.75" thickTop="1" x14ac:dyDescent="0.25"/>
    <row r="9" spans="1:8" x14ac:dyDescent="0.25">
      <c r="A9" t="s">
        <v>66</v>
      </c>
      <c r="B9">
        <v>3592</v>
      </c>
      <c r="C9">
        <v>4390</v>
      </c>
      <c r="D9">
        <v>3192</v>
      </c>
      <c r="E9">
        <v>4789</v>
      </c>
      <c r="F9">
        <v>15963</v>
      </c>
      <c r="G9">
        <v>3990.75</v>
      </c>
    </row>
    <row r="10" spans="1:8" x14ac:dyDescent="0.25">
      <c r="A10" t="s">
        <v>67</v>
      </c>
      <c r="B10" s="9">
        <v>143680</v>
      </c>
      <c r="C10" s="9">
        <v>0</v>
      </c>
      <c r="D10" s="9">
        <v>0</v>
      </c>
      <c r="E10" s="9">
        <v>0</v>
      </c>
      <c r="F10" s="9">
        <v>143680</v>
      </c>
      <c r="G10" s="9">
        <v>35920</v>
      </c>
      <c r="H10" s="9"/>
    </row>
    <row r="11" spans="1:8" x14ac:dyDescent="0.25">
      <c r="A11" t="s">
        <v>68</v>
      </c>
      <c r="B11" s="9">
        <v>89800</v>
      </c>
      <c r="C11" s="9">
        <v>0</v>
      </c>
      <c r="D11" s="9">
        <v>0</v>
      </c>
      <c r="E11" s="9">
        <v>0</v>
      </c>
      <c r="F11" s="9">
        <v>89980</v>
      </c>
      <c r="G11" s="9">
        <v>22450</v>
      </c>
      <c r="H11" s="9"/>
    </row>
    <row r="12" spans="1:8" x14ac:dyDescent="0.25">
      <c r="A12" t="s">
        <v>69</v>
      </c>
      <c r="B12" s="9">
        <v>53880</v>
      </c>
      <c r="C12" s="9">
        <v>0</v>
      </c>
      <c r="D12" s="9">
        <v>0</v>
      </c>
      <c r="E12" s="9">
        <v>0</v>
      </c>
      <c r="F12" s="9">
        <v>53880</v>
      </c>
      <c r="G12" s="9">
        <v>13470</v>
      </c>
      <c r="H12" s="9"/>
    </row>
    <row r="13" spans="1:8" x14ac:dyDescent="0.25">
      <c r="B13" s="9"/>
      <c r="C13" s="9"/>
      <c r="D13" s="9"/>
      <c r="E13" s="9"/>
      <c r="F13" s="9"/>
      <c r="G13" s="9"/>
      <c r="H13" s="9"/>
    </row>
    <row r="14" spans="1:8" x14ac:dyDescent="0.25">
      <c r="A14" t="s">
        <v>70</v>
      </c>
      <c r="B14" s="9">
        <v>8000</v>
      </c>
      <c r="C14" s="9">
        <v>8000</v>
      </c>
      <c r="D14" s="9">
        <v>9000</v>
      </c>
      <c r="E14" s="9">
        <v>9000</v>
      </c>
      <c r="F14" s="9">
        <v>34000</v>
      </c>
      <c r="G14" s="9">
        <v>8500</v>
      </c>
      <c r="H14" s="9"/>
    </row>
    <row r="15" spans="1:8" x14ac:dyDescent="0.25">
      <c r="A15" t="s">
        <v>71</v>
      </c>
      <c r="B15" s="9">
        <v>10000</v>
      </c>
      <c r="C15" s="9">
        <v>10000</v>
      </c>
      <c r="D15" s="9">
        <v>10000</v>
      </c>
      <c r="E15" s="9">
        <v>10000</v>
      </c>
      <c r="F15" s="9">
        <v>40000</v>
      </c>
      <c r="G15" s="9">
        <v>10000</v>
      </c>
      <c r="H15" s="9"/>
    </row>
    <row r="16" spans="1:8" x14ac:dyDescent="0.25">
      <c r="A16" t="s">
        <v>72</v>
      </c>
      <c r="B16" s="9">
        <v>21549</v>
      </c>
      <c r="C16" s="9">
        <v>26338</v>
      </c>
      <c r="D16" s="9">
        <v>19155</v>
      </c>
      <c r="E16" s="9">
        <v>28732</v>
      </c>
      <c r="F16" s="9">
        <v>95774</v>
      </c>
      <c r="G16" s="9">
        <v>239435</v>
      </c>
      <c r="H16" s="9"/>
    </row>
    <row r="17" spans="1:8" x14ac:dyDescent="0.25">
      <c r="A17" t="s">
        <v>78</v>
      </c>
      <c r="B17" s="9">
        <v>39549</v>
      </c>
      <c r="C17" s="9">
        <v>44338</v>
      </c>
      <c r="D17" s="9">
        <v>38155</v>
      </c>
      <c r="E17" s="9">
        <v>47732</v>
      </c>
      <c r="F17" s="9">
        <v>169774</v>
      </c>
      <c r="G17" s="9">
        <v>424435</v>
      </c>
      <c r="H17" s="9"/>
    </row>
    <row r="18" spans="1:8" x14ac:dyDescent="0.25">
      <c r="B18" s="9"/>
      <c r="C18" s="9"/>
      <c r="D18" s="9"/>
      <c r="E18" s="9"/>
      <c r="F18" s="9"/>
      <c r="G18" s="9"/>
      <c r="H18" s="9"/>
    </row>
    <row r="19" spans="1:8" x14ac:dyDescent="0.25">
      <c r="A19" t="s">
        <v>73</v>
      </c>
      <c r="B19" s="11">
        <v>1433100</v>
      </c>
      <c r="C19" s="14">
        <v>-44338</v>
      </c>
      <c r="D19" s="14">
        <v>-38155</v>
      </c>
      <c r="E19" s="14">
        <v>-47732</v>
      </c>
      <c r="F19" s="14">
        <v>-115894</v>
      </c>
      <c r="G19" s="14">
        <v>-289735</v>
      </c>
      <c r="H19" s="11"/>
    </row>
    <row r="20" spans="1:8" x14ac:dyDescent="0.25">
      <c r="B20" s="11"/>
      <c r="C20" s="11"/>
      <c r="D20" s="11"/>
      <c r="E20" s="11"/>
      <c r="F20" s="11"/>
      <c r="G20" s="11"/>
      <c r="H20" s="11"/>
    </row>
    <row r="21" spans="1:8" x14ac:dyDescent="0.25">
      <c r="A21" t="s">
        <v>74</v>
      </c>
      <c r="B21" s="9">
        <v>40</v>
      </c>
      <c r="C21" s="9"/>
      <c r="D21" s="9"/>
      <c r="E21" s="9"/>
      <c r="F21" s="9">
        <v>40</v>
      </c>
      <c r="G21" s="9">
        <v>40</v>
      </c>
      <c r="H21" s="11"/>
    </row>
    <row r="22" spans="1:8" x14ac:dyDescent="0.25">
      <c r="A22" t="s">
        <v>75</v>
      </c>
      <c r="B22" s="9">
        <v>25</v>
      </c>
      <c r="C22" s="9"/>
      <c r="D22" s="9"/>
      <c r="E22" s="9"/>
      <c r="F22" s="9">
        <v>25</v>
      </c>
      <c r="G22" s="9">
        <v>25</v>
      </c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ht="30" x14ac:dyDescent="0.25">
      <c r="A24" s="12" t="s">
        <v>77</v>
      </c>
      <c r="B24" s="9">
        <v>28732</v>
      </c>
      <c r="C24" s="11"/>
      <c r="D24" s="11"/>
      <c r="E24" s="11"/>
      <c r="F24" s="11"/>
      <c r="G24" s="11"/>
      <c r="H24" s="11"/>
    </row>
    <row r="25" spans="1:8" x14ac:dyDescent="0.25">
      <c r="A25" t="s">
        <v>76</v>
      </c>
      <c r="B25" s="14">
        <v>-47732</v>
      </c>
      <c r="C25" s="11"/>
      <c r="D25" s="11"/>
      <c r="E25" s="11"/>
      <c r="F25" s="11"/>
      <c r="G25" s="11"/>
      <c r="H25" s="11"/>
    </row>
    <row r="26" spans="1:8" x14ac:dyDescent="0.25">
      <c r="B26" s="11"/>
      <c r="C26" s="11"/>
      <c r="D26" s="11"/>
      <c r="E26" s="11"/>
      <c r="F26" s="11"/>
      <c r="G26" s="11"/>
      <c r="H26" s="11"/>
    </row>
  </sheetData>
  <mergeCells count="8">
    <mergeCell ref="A4:G4"/>
    <mergeCell ref="A6:A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92C6-002E-40AA-97E0-455521C4A290}">
  <dimension ref="A1:I11"/>
  <sheetViews>
    <sheetView tabSelected="1" workbookViewId="0">
      <selection activeCell="N11" sqref="N11"/>
    </sheetView>
  </sheetViews>
  <sheetFormatPr baseColWidth="10" defaultRowHeight="15" x14ac:dyDescent="0.25"/>
  <cols>
    <col min="1" max="1" width="7.140625" bestFit="1" customWidth="1"/>
    <col min="2" max="2" width="9" bestFit="1" customWidth="1"/>
    <col min="3" max="3" width="6.42578125" bestFit="1" customWidth="1"/>
    <col min="4" max="5" width="6.28515625" bestFit="1" customWidth="1"/>
    <col min="6" max="6" width="5.42578125" bestFit="1" customWidth="1"/>
    <col min="7" max="7" width="7.85546875" bestFit="1" customWidth="1"/>
    <col min="8" max="8" width="8.5703125" bestFit="1" customWidth="1"/>
    <col min="9" max="9" width="13.7109375" bestFit="1" customWidth="1"/>
  </cols>
  <sheetData>
    <row r="1" spans="1:9" x14ac:dyDescent="0.25">
      <c r="A1" s="27" t="s">
        <v>92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ht="16.5" thickBot="1" x14ac:dyDescent="0.3">
      <c r="A4" s="15" t="s">
        <v>79</v>
      </c>
      <c r="B4" s="15" t="s">
        <v>80</v>
      </c>
      <c r="C4" s="15" t="s">
        <v>81</v>
      </c>
      <c r="D4" s="15" t="s">
        <v>82</v>
      </c>
      <c r="E4" s="15" t="s">
        <v>83</v>
      </c>
      <c r="F4" s="15" t="s">
        <v>84</v>
      </c>
      <c r="G4" s="15" t="s">
        <v>85</v>
      </c>
      <c r="H4" s="15" t="s">
        <v>86</v>
      </c>
      <c r="I4" s="15" t="s">
        <v>87</v>
      </c>
    </row>
    <row r="5" spans="1:9" ht="16.5" thickTop="1" x14ac:dyDescent="0.25">
      <c r="A5" s="16">
        <v>1013</v>
      </c>
      <c r="B5" s="16" t="s">
        <v>88</v>
      </c>
      <c r="C5" s="16">
        <v>300</v>
      </c>
      <c r="D5" s="16">
        <v>75</v>
      </c>
      <c r="E5" s="16">
        <v>405</v>
      </c>
      <c r="F5" s="16">
        <v>780</v>
      </c>
      <c r="G5" s="16">
        <v>1000</v>
      </c>
      <c r="H5" s="16" t="str">
        <f>IF(F5&lt;1000,"SI","NO")</f>
        <v>SI</v>
      </c>
      <c r="I5" s="16">
        <f>AVERAGE(C5:E5)</f>
        <v>260</v>
      </c>
    </row>
    <row r="6" spans="1:9" ht="15.75" x14ac:dyDescent="0.25">
      <c r="A6" s="16">
        <v>2121</v>
      </c>
      <c r="B6" s="16" t="s">
        <v>89</v>
      </c>
      <c r="C6" s="16">
        <v>562</v>
      </c>
      <c r="D6" s="16">
        <v>210</v>
      </c>
      <c r="E6" s="16"/>
      <c r="F6" s="16">
        <v>772</v>
      </c>
      <c r="G6" s="16">
        <v>750</v>
      </c>
      <c r="H6" s="16" t="str">
        <f>IF(F6&lt;750,"SI","NO")</f>
        <v>NO</v>
      </c>
      <c r="I6" s="16">
        <f>AVERAGE(C6:E6)</f>
        <v>386</v>
      </c>
    </row>
    <row r="7" spans="1:9" ht="15.75" x14ac:dyDescent="0.25">
      <c r="A7" s="16">
        <v>2655</v>
      </c>
      <c r="B7" s="16" t="s">
        <v>90</v>
      </c>
      <c r="C7" s="16">
        <v>93</v>
      </c>
      <c r="D7" s="16">
        <v>0</v>
      </c>
      <c r="E7" s="16"/>
      <c r="F7" s="16">
        <v>93</v>
      </c>
      <c r="G7" s="16">
        <v>40</v>
      </c>
      <c r="H7" s="16" t="str">
        <f>IF(F7&lt;40,"SI","NO")</f>
        <v>NO</v>
      </c>
      <c r="I7" s="16">
        <f>AVERAGE(C7:G7)</f>
        <v>56.5</v>
      </c>
    </row>
    <row r="8" spans="1:9" ht="15.75" x14ac:dyDescent="0.25">
      <c r="A8" s="16">
        <v>1052</v>
      </c>
      <c r="B8" s="16" t="s">
        <v>91</v>
      </c>
      <c r="C8" s="16">
        <v>24</v>
      </c>
      <c r="D8" s="16">
        <v>15</v>
      </c>
      <c r="E8" s="16"/>
      <c r="F8" s="16">
        <v>39</v>
      </c>
      <c r="G8" s="16">
        <v>220</v>
      </c>
      <c r="H8" s="16" t="str">
        <f>IF(F8&lt;220,"SI","NO")</f>
        <v>SI</v>
      </c>
      <c r="I8" s="16">
        <f>AVERAGE(C8:E8)</f>
        <v>19.5</v>
      </c>
    </row>
    <row r="9" spans="1:9" ht="15.75" x14ac:dyDescent="0.25">
      <c r="A9" s="16" t="s">
        <v>84</v>
      </c>
      <c r="B9" s="16"/>
      <c r="C9" s="16">
        <f>SUM(C5:C8)</f>
        <v>979</v>
      </c>
      <c r="D9" s="16">
        <f>SUM(D5:D8)</f>
        <v>300</v>
      </c>
      <c r="E9" s="16">
        <f>SUM(E5:E8)</f>
        <v>405</v>
      </c>
      <c r="F9" s="16">
        <f>SUM(F5:F8)</f>
        <v>1684</v>
      </c>
      <c r="G9" s="16"/>
      <c r="H9" s="16"/>
      <c r="I9" s="16">
        <f>AVERAGE(C9:H9)</f>
        <v>842</v>
      </c>
    </row>
    <row r="10" spans="1:9" ht="15.75" x14ac:dyDescent="0.25">
      <c r="A10" s="17"/>
      <c r="B10" s="17"/>
      <c r="C10" s="17"/>
      <c r="D10" s="17"/>
      <c r="E10" s="17"/>
      <c r="F10" s="17"/>
      <c r="G10" s="17"/>
      <c r="H10" s="17"/>
      <c r="I10" s="17"/>
    </row>
    <row r="11" spans="1:9" ht="15.75" x14ac:dyDescent="0.25">
      <c r="A11" s="18"/>
      <c r="B11" s="18"/>
      <c r="C11" s="18"/>
      <c r="D11" s="18"/>
      <c r="E11" s="18"/>
      <c r="F11" s="18"/>
      <c r="G11" s="18"/>
      <c r="H11" s="18"/>
      <c r="I11" s="18"/>
    </row>
  </sheetData>
  <mergeCells count="1">
    <mergeCell ref="A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maria</dc:creator>
  <cp:lastModifiedBy>maria maria</cp:lastModifiedBy>
  <dcterms:created xsi:type="dcterms:W3CDTF">2023-09-06T14:17:24Z</dcterms:created>
  <dcterms:modified xsi:type="dcterms:W3CDTF">2023-09-17T03:42:51Z</dcterms:modified>
</cp:coreProperties>
</file>