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Programa Personal\POS-Sales\EXCELS PROGRAMA\"/>
    </mc:Choice>
  </mc:AlternateContent>
  <xr:revisionPtr revIDLastSave="0" documentId="13_ncr:1_{F71EF58A-98A0-43F8-A472-9371FAA4F210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Ventas" sheetId="1" r:id="rId1"/>
    <sheet name="Detalle" sheetId="2" r:id="rId2"/>
    <sheet name="Pagos" sheetId="3" r:id="rId3"/>
    <sheet name="Otros Ingresos" sheetId="9" r:id="rId4"/>
    <sheet name="Presentación - Totales" sheetId="4" r:id="rId5"/>
    <sheet name="GRAFICOS" sheetId="8" r:id="rId6"/>
  </sheets>
  <calcPr calcId="18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4" l="1"/>
  <c r="B10" i="4"/>
  <c r="H5" i="4"/>
  <c r="G5" i="4"/>
  <c r="F5" i="4"/>
  <c r="E5" i="4"/>
  <c r="D5" i="4"/>
  <c r="C5" i="4"/>
  <c r="B5" i="4"/>
  <c r="B8" i="4" s="1"/>
  <c r="A5" i="4"/>
</calcChain>
</file>

<file path=xl/sharedStrings.xml><?xml version="1.0" encoding="utf-8"?>
<sst xmlns="http://schemas.openxmlformats.org/spreadsheetml/2006/main" count="67" uniqueCount="57">
  <si>
    <t>NoFactura</t>
  </si>
  <si>
    <t>Serie</t>
  </si>
  <si>
    <t>NoOrden</t>
  </si>
  <si>
    <t>Fecha</t>
  </si>
  <si>
    <t>Cliente</t>
  </si>
  <si>
    <t>Empleado</t>
  </si>
  <si>
    <t>Proceso</t>
  </si>
  <si>
    <t>Descuento</t>
  </si>
  <si>
    <t>Credito</t>
  </si>
  <si>
    <t>Alcaldia(1%)</t>
  </si>
  <si>
    <t>NoRuc</t>
  </si>
  <si>
    <t>IVA</t>
  </si>
  <si>
    <t>SubTotal</t>
  </si>
  <si>
    <t>DGI(2%)</t>
  </si>
  <si>
    <t>TotalColocado</t>
  </si>
  <si>
    <t>Restante</t>
  </si>
  <si>
    <t>PagadoCliente</t>
  </si>
  <si>
    <t>Producto</t>
  </si>
  <si>
    <t>Cantidad</t>
  </si>
  <si>
    <t>Precio</t>
  </si>
  <si>
    <t>Pagado</t>
  </si>
  <si>
    <t>Cambio</t>
  </si>
  <si>
    <t>CobroTarjeta</t>
  </si>
  <si>
    <t>FormaPago</t>
  </si>
  <si>
    <t>Referencia</t>
  </si>
  <si>
    <t>TotalPagado</t>
  </si>
  <si>
    <t>B</t>
  </si>
  <si>
    <t>Rolando</t>
  </si>
  <si>
    <t>rmaradiaga</t>
  </si>
  <si>
    <t>Orden Abierta</t>
  </si>
  <si>
    <t>Total Colocado</t>
  </si>
  <si>
    <t>Total Recuperado</t>
  </si>
  <si>
    <t>Total DGI (2%)</t>
  </si>
  <si>
    <t>Total Alcaldia (1%</t>
  </si>
  <si>
    <t>TotalIVA</t>
  </si>
  <si>
    <t>Total Descuentos</t>
  </si>
  <si>
    <t>Total en Creditos</t>
  </si>
  <si>
    <t>Cobros Extra Tarjetas</t>
  </si>
  <si>
    <t>Total general</t>
  </si>
  <si>
    <t>GANANACIAS DEL PERIODO</t>
  </si>
  <si>
    <t>TOTAL RECUPERADO</t>
  </si>
  <si>
    <t>TOTAL</t>
  </si>
  <si>
    <t>GANANACIA TOTAL</t>
  </si>
  <si>
    <t>SUCURSAL SELECCIONADA</t>
  </si>
  <si>
    <t>tEXTO</t>
  </si>
  <si>
    <t>DESDE</t>
  </si>
  <si>
    <t>HASTA</t>
  </si>
  <si>
    <t>DATOS DE VENTAS</t>
  </si>
  <si>
    <t>PERDIDAS / GANANCIAS</t>
  </si>
  <si>
    <t>EMPRESA</t>
  </si>
  <si>
    <t>PRODUCTOS</t>
  </si>
  <si>
    <t>CANTIDAD VENDIDA</t>
  </si>
  <si>
    <t>INGRESOS POR PRODUCTO</t>
  </si>
  <si>
    <t>NOMBRE EJEMPLO</t>
  </si>
  <si>
    <t>Total</t>
  </si>
  <si>
    <t>OTROS INGRESOS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</si>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</sst>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4" fillId="3" borderId="3" xfId="0" applyFont="1" applyFill="1" applyBorder="1"/>
    <xf numFmtId="0" fontId="0" fillId="0" borderId="0" xfId="0" applyAlignment="1">
      <alignment horizontal="center"/>
    </xf>
    <xf numFmtId="0" fontId="3" fillId="4" borderId="1" xfId="0" applyFont="1" applyFill="1" applyBorder="1"/>
    <xf numFmtId="0" fontId="8" fillId="6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2" fontId="10" fillId="0" borderId="1" xfId="0" applyNumberFormat="1" applyFont="1" applyBorder="1"/>
    <xf numFmtId="0" fontId="1" fillId="8" borderId="0" xfId="0" applyFont="1" applyFill="1" applyAlignment="1">
      <alignment horizontal="left"/>
    </xf>
    <xf numFmtId="2" fontId="10" fillId="0" borderId="6" xfId="0" applyNumberFormat="1" applyFont="1" applyBorder="1"/>
    <xf numFmtId="0" fontId="6" fillId="9" borderId="0" xfId="0" applyFont="1" applyFill="1" applyAlignment="1">
      <alignment horizontal="left"/>
    </xf>
    <xf numFmtId="0" fontId="6" fillId="9" borderId="0" xfId="0" applyFont="1" applyFill="1"/>
    <xf numFmtId="0" fontId="6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left"/>
    </xf>
    <xf numFmtId="0" fontId="5" fillId="9" borderId="0" xfId="0" applyFont="1" applyFill="1"/>
    <xf numFmtId="0" fontId="4" fillId="3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2" fontId="11" fillId="0" borderId="5" xfId="0" applyNumberFormat="1" applyFont="1" applyBorder="1"/>
    <xf numFmtId="0" fontId="11" fillId="0" borderId="1" xfId="0" applyFont="1" applyBorder="1"/>
    <xf numFmtId="0" fontId="0" fillId="2" borderId="3" xfId="0" quotePrefix="1" applyFill="1" applyBorder="1"/>
    <xf numFmtId="0" fontId="8" fillId="6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6" borderId="4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2" fontId="11" fillId="0" borderId="1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86">
    <dxf>
      <alignment horizontal="right"/>
    </dxf>
    <dxf>
      <font>
        <color theme="0"/>
      </font>
      <fill>
        <patternFill patternType="solid">
          <fgColor indexed="64"/>
          <bgColor theme="5"/>
        </patternFill>
      </fill>
    </dxf>
    <dxf>
      <font>
        <color theme="0"/>
      </font>
      <fill>
        <patternFill patternType="solid">
          <fgColor indexed="64"/>
          <bgColor theme="5"/>
        </patternFill>
      </fill>
    </dxf>
    <dxf>
      <font>
        <b/>
      </font>
      <fill>
        <patternFill patternType="solid">
          <fgColor indexed="64"/>
          <bgColor theme="5" tint="0.39997558519241921"/>
        </patternFill>
      </fill>
    </dxf>
    <dxf>
      <font>
        <sz val="12"/>
        <color theme="0"/>
      </font>
      <fill>
        <patternFill>
          <fgColor theme="5"/>
        </patternFill>
      </fill>
      <alignment horizontal="center" vertical="center"/>
    </dxf>
    <dxf>
      <fill>
        <patternFill patternType="solid">
          <bgColor theme="5" tint="0.39997558519241921"/>
        </patternFill>
      </fill>
    </dxf>
    <dxf>
      <font>
        <sz val="12"/>
        <color theme="0"/>
      </font>
      <fill>
        <patternFill patternType="solid">
          <fgColor indexed="64"/>
          <bgColor theme="5"/>
        </patternFill>
      </fill>
      <alignment horizontal="center" vertical="center"/>
    </dxf>
    <dxf>
      <fill>
        <patternFill>
          <bgColor theme="5" tint="0.3999755851924192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b/>
      </font>
    </dxf>
    <dxf>
      <font>
        <b/>
      </font>
      <fill>
        <patternFill patternType="solid">
          <fgColor indexed="64"/>
          <bgColor theme="2" tint="-0.249977111117893"/>
        </patternFill>
      </fill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color theme="0"/>
      </font>
      <fill>
        <patternFill patternType="solid">
          <fgColor indexed="64"/>
          <bgColor theme="2" tint="-0.499984740745262"/>
        </patternFill>
      </fill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font>
        <sz val="12"/>
        <color theme="0"/>
      </font>
      <fill>
        <patternFill patternType="solid">
          <fgColor indexed="64"/>
          <bgColor theme="2" tint="-0.499984740745262"/>
        </patternFill>
      </fill>
      <alignment horizontal="center" vertical="center"/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249977111117893"/>
        </patternFill>
      </fill>
    </dxf>
    <dxf>
      <font>
        <b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font>
        <color theme="0"/>
      </font>
    </dxf>
    <dxf>
      <font>
        <color theme="0"/>
      </font>
    </dxf>
    <dxf>
      <font>
        <sz val="12"/>
      </font>
    </dxf>
    <dxf>
      <font>
        <sz val="12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alignment horizontal="center"/>
    </dxf>
    <dxf>
      <alignment horizontal="center"/>
    </dxf>
    <dxf>
      <alignment vertical="center"/>
    </dxf>
    <dxf>
      <alignment vertical="center"/>
    </dxf>
    <dxf>
      <font>
        <sz val="12"/>
      </font>
    </dxf>
    <dxf>
      <font>
        <sz val="12"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border>
        <left/>
        <right/>
        <top/>
        <bottom/>
      </border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 patternType="solid">
          <bgColor theme="2" tint="-0.249977111117893"/>
        </patternFill>
      </fill>
    </dxf>
    <dxf>
      <font>
        <b/>
      </font>
    </dxf>
    <dxf>
      <font>
        <sz val="12"/>
      </font>
    </dxf>
    <dxf>
      <font>
        <sz val="12"/>
      </font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89999084444715716"/>
        </patternFill>
      </fill>
    </dxf>
    <dxf>
      <fill>
        <patternFill patternType="solid">
          <bgColor theme="2" tint="-0.89999084444715716"/>
        </patternFill>
      </fill>
    </dxf>
    <dxf>
      <alignment vertical="center"/>
    </dxf>
    <dxf>
      <alignment vertical="center"/>
    </dxf>
    <dxf>
      <alignment horizontal="center"/>
    </dxf>
    <dxf>
      <alignment horizontal="center"/>
    </dxf>
    <dxf>
      <font>
        <b/>
      </font>
    </dxf>
    <dxf>
      <font>
        <b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[ReporteSoloVentas.xlsx]Presentación - Totales!TablaDinámica1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Grafico</a:t>
            </a:r>
            <a:r>
              <a:rPr lang="en-US" baseline="0"/>
              <a:t> de Productos Por Cantidad Vendida</a:t>
            </a:r>
            <a:endParaRPr lang="en-US"/>
          </a:p>
        </c:rich>
      </c:tx>
      <c:layout>
        <c:manualLayout>
          <c:xMode val="edge"/>
          <c:yMode val="edge"/>
          <c:x val="0.33672141452537868"/>
          <c:y val="7.21970611337816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Totales'!$F$6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Totales'!$E$7:$E$8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Totales'!$F$7:$F$8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0-4606-BABD-A0BC981AC8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76396287"/>
        <c:axId val="1976395327"/>
      </c:barChart>
      <c:catAx>
        <c:axId val="197639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5327"/>
        <c:crosses val="autoZero"/>
        <c:auto val="1"/>
        <c:lblAlgn val="ctr"/>
        <c:lblOffset val="100"/>
        <c:noMultiLvlLbl val="0"/>
      </c:catAx>
      <c:valAx>
        <c:axId val="197639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197639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[ReporteSoloVentas.xlsx]Presentación - Totales!TablaDinámica2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Productos Por Ingresos</a:t>
            </a:r>
            <a:r>
              <a:rPr lang="en-US" baseline="0"/>
              <a:t> Generados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34922934486866558"/>
          <c:y val="7.90769741142951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NI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NI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'Presentación - Totales'!$D$6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'Presentación - Totales'!$C$7:$C$8</c:f>
              <c:strCache>
                <c:ptCount val="1"/>
                <c:pt idx="0">
                  <c:v>Producto</c:v>
                </c:pt>
              </c:strCache>
            </c:strRef>
          </c:cat>
          <c:val>
            <c:numRef>
              <c:f>'Presentación - Totales'!$D$7:$D$8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3-4DBD-B47F-D8DA9A1F3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83067263"/>
        <c:axId val="983061983"/>
      </c:barChart>
      <c:catAx>
        <c:axId val="98306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1983"/>
        <c:crosses val="autoZero"/>
        <c:auto val="1"/>
        <c:lblAlgn val="ctr"/>
        <c:lblOffset val="100"/>
        <c:noMultiLvlLbl val="0"/>
      </c:catAx>
      <c:valAx>
        <c:axId val="98306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NI"/>
          </a:p>
        </c:txPr>
        <c:crossAx val="983067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N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NI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0</xdr:row>
      <xdr:rowOff>0</xdr:rowOff>
    </xdr:from>
    <xdr:to>
      <xdr:col>19</xdr:col>
      <xdr:colOff>723899</xdr:colOff>
      <xdr:row>27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1968394-DDE2-44FC-9F73-B79476B1F1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0</xdr:rowOff>
    </xdr:from>
    <xdr:to>
      <xdr:col>19</xdr:col>
      <xdr:colOff>695324</xdr:colOff>
      <xdr:row>54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EDB85B-018E-4DBA-A7A2-46C664B44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olando Jose Maradiaga" refreshedDate="45699.705824652781" createdVersion="8" refreshedVersion="8" minRefreshableVersion="3" recordCount="1" xr:uid="{36355BD0-4BF4-4D23-9916-5D00EEBDCBBE}">
  <cacheSource type="worksheet">
    <worksheetSource name="Tabla2"/>
  </cacheSource>
  <cacheFields count="5">
    <cacheField name="NoOrden" numFmtId="0">
      <sharedItems containsSemiMixedTypes="0" containsString="0" containsNumber="1" containsInteger="1" minValue="1" maxValue="1"/>
    </cacheField>
    <cacheField name="Producto" numFmtId="0">
      <sharedItems count="1">
        <s v="Producto"/>
      </sharedItems>
    </cacheField>
    <cacheField name="Cantidad" numFmtId="0">
      <sharedItems containsSemiMixedTypes="0" containsString="0" containsNumber="1" containsInteger="1" minValue="10" maxValue="10"/>
    </cacheField>
    <cacheField name="Precio" numFmtId="0">
      <sharedItems containsSemiMixedTypes="0" containsString="0" containsNumber="1" containsInteger="1" minValue="1" maxValue="1"/>
    </cacheField>
    <cacheField name="SubTotal" numFmtId="0">
      <sharedItems containsSemiMixedTypes="0" containsString="0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1"/>
    <x v="0"/>
    <n v="10"/>
    <n v="1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3FC17A-6C56-4FA0-96B0-F516A68672B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E6:F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ANTIDAD VENDIDA" fld="2" baseField="1" baseItem="0"/>
  </dataFields>
  <formats count="26">
    <format dxfId="43">
      <pivotArea field="1" type="button" dataOnly="0" labelOnly="1" outline="0" axis="axisRow" fieldPosition="0"/>
    </format>
    <format dxfId="42">
      <pivotArea dataOnly="0" labelOnly="1" outline="0" axis="axisValues" fieldPosition="0"/>
    </format>
    <format dxfId="41">
      <pivotArea field="1" type="button" dataOnly="0" labelOnly="1" outline="0" axis="axisRow" fieldPosition="0"/>
    </format>
    <format dxfId="40">
      <pivotArea dataOnly="0" labelOnly="1" outline="0" axis="axisValues" fieldPosition="0"/>
    </format>
    <format dxfId="39">
      <pivotArea field="1" type="button" dataOnly="0" labelOnly="1" outline="0" axis="axisRow" fieldPosition="0"/>
    </format>
    <format dxfId="38">
      <pivotArea dataOnly="0" labelOnly="1" outline="0" axis="axisValues" fieldPosition="0"/>
    </format>
    <format dxfId="37">
      <pivotArea field="1" type="button" dataOnly="0" labelOnly="1" outline="0" axis="axisRow" fieldPosition="0"/>
    </format>
    <format dxfId="36">
      <pivotArea dataOnly="0" labelOnly="1" outline="0" axis="axisValues" fieldPosition="0"/>
    </format>
    <format dxfId="35">
      <pivotArea field="1" type="button" dataOnly="0" labelOnly="1" outline="0" axis="axisRow" fieldPosition="0"/>
    </format>
    <format dxfId="34">
      <pivotArea dataOnly="0" labelOnly="1" outline="0" axis="axisValues" fieldPosition="0"/>
    </format>
    <format dxfId="33">
      <pivotArea grandRow="1" outline="0" collapsedLevelsAreSubtotals="1" fieldPosition="0"/>
    </format>
    <format dxfId="32">
      <pivotArea dataOnly="0" labelOnly="1" grandRow="1" outline="0" fieldPosition="0"/>
    </format>
    <format dxfId="31">
      <pivotArea grandRow="1" outline="0" collapsedLevelsAreSubtotals="1" fieldPosition="0"/>
    </format>
    <format dxfId="30">
      <pivotArea dataOnly="0" labelOnly="1" grandRow="1" outline="0" fieldPosition="0"/>
    </format>
    <format dxfId="29">
      <pivotArea dataOnly="0" fieldPosition="0">
        <references count="1">
          <reference field="1" count="0"/>
        </references>
      </pivotArea>
    </format>
    <format dxfId="28">
      <pivotArea dataOnly="0" labelOnly="1" fieldPosition="0">
        <references count="1">
          <reference field="1" count="0"/>
        </references>
      </pivotArea>
    </format>
    <format dxfId="27">
      <pivotArea field="1" type="button" dataOnly="0" labelOnly="1" outline="0" axis="axisRow" fieldPosition="0"/>
    </format>
    <format dxfId="26">
      <pivotArea dataOnly="0" labelOnly="1" outline="0" axis="axisValues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1" type="button" dataOnly="0" labelOnly="1" outline="0" axis="axisRow" fieldPosition="0"/>
    </format>
    <format dxfId="20">
      <pivotArea dataOnly="0" labelOnly="1" fieldPosition="0">
        <references count="1">
          <reference field="1" count="0"/>
        </references>
      </pivotArea>
    </format>
    <format dxfId="19">
      <pivotArea dataOnly="0" labelOnly="1" grandRow="1" outline="0" fieldPosition="0"/>
    </format>
    <format dxfId="18">
      <pivotArea dataOnly="0" labelOnly="1" outline="0" axis="axisValues" fieldPosition="0"/>
    </format>
  </formats>
  <chartFormats count="1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C8F60-0A91-4AF6-8A9A-0D83E7CD8285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 rowHeaderCaption="PRODUCTOS">
  <location ref="C6:D8" firstHeaderRow="1" firstDataRow="1" firstDataCol="1"/>
  <pivotFields count="5">
    <pivotField showAll="0"/>
    <pivotField axis="axisRow" showAll="0">
      <items count="2">
        <item x="0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INGRESOS POR PRODUCTO" fld="4" baseField="1" baseItem="0"/>
  </dataFields>
  <formats count="30">
    <format dxfId="73">
      <pivotArea field="1" type="button" dataOnly="0" labelOnly="1" outline="0" axis="axisRow" fieldPosition="0"/>
    </format>
    <format dxfId="72">
      <pivotArea dataOnly="0" labelOnly="1" outline="0" axis="axisValues" fieldPosition="0"/>
    </format>
    <format dxfId="71">
      <pivotArea field="1" type="button" dataOnly="0" labelOnly="1" outline="0" axis="axisRow" fieldPosition="0"/>
    </format>
    <format dxfId="70">
      <pivotArea dataOnly="0" labelOnly="1" outline="0" axis="axisValues" fieldPosition="0"/>
    </format>
    <format dxfId="69">
      <pivotArea field="1" type="button" dataOnly="0" labelOnly="1" outline="0" axis="axisRow" fieldPosition="0"/>
    </format>
    <format dxfId="68">
      <pivotArea dataOnly="0" labelOnly="1" outline="0" axis="axisValues" fieldPosition="0"/>
    </format>
    <format dxfId="67">
      <pivotArea field="1" type="button" dataOnly="0" labelOnly="1" outline="0" axis="axisRow" fieldPosition="0"/>
    </format>
    <format dxfId="66">
      <pivotArea dataOnly="0" labelOnly="1" outline="0" axis="axisValues" fieldPosition="0"/>
    </format>
    <format dxfId="65">
      <pivotArea field="1" type="button" dataOnly="0" labelOnly="1" outline="0" axis="axisRow" fieldPosition="0"/>
    </format>
    <format dxfId="64">
      <pivotArea dataOnly="0" labelOnly="1" outline="0" axis="axisValues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  <format dxfId="61">
      <pivotArea grandRow="1" outline="0" collapsedLevelsAreSubtotals="1" fieldPosition="0"/>
    </format>
    <format dxfId="60">
      <pivotArea dataOnly="0" labelOnly="1" grandRow="1" outline="0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  <format dxfId="57">
      <pivotArea dataOnly="0" labelOnly="1" fieldPosition="0">
        <references count="1">
          <reference field="1" count="0"/>
        </references>
      </pivotArea>
    </format>
    <format dxfId="56">
      <pivotArea dataOnly="0" labelOnly="1" fieldPosition="0">
        <references count="1">
          <reference field="1" count="0"/>
        </references>
      </pivotArea>
    </format>
    <format dxfId="55">
      <pivotArea field="1" type="button" dataOnly="0" labelOnly="1" outline="0" axis="axisRow" fieldPosition="0"/>
    </format>
    <format dxfId="54">
      <pivotArea dataOnly="0" labelOnly="1" outline="0" axis="axisValues" fieldPosition="0"/>
    </format>
    <format dxfId="53">
      <pivotArea grandRow="1" outline="0" collapsedLevelsAreSubtotals="1" fieldPosition="0"/>
    </format>
    <format dxfId="52">
      <pivotArea dataOnly="0" labelOnly="1" grandRow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field="1" type="button" dataOnly="0" labelOnly="1" outline="0" axis="axisRow" fieldPosition="0"/>
    </format>
    <format dxfId="48">
      <pivotArea dataOnly="0" labelOnly="1" fieldPosition="0">
        <references count="1">
          <reference field="1" count="0"/>
        </references>
      </pivotArea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field="1" type="button" dataOnly="0" labelOnly="1" outline="0" axis="axisRow" fieldPosition="0"/>
    </format>
    <format dxfId="44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9E4FD9-D34F-4A1D-A4AC-6E0BEDDA6567}" name="Tabla1" displayName="Tabla1" ref="A1:Q2" totalsRowShown="0" headerRowDxfId="85">
  <autoFilter ref="A1:Q2" xr:uid="{C79E4FD9-D34F-4A1D-A4AC-6E0BEDDA6567}"/>
  <tableColumns count="17">
    <tableColumn id="1" xr3:uid="{A68694F8-DD2C-4FD1-9B46-EA1C4CA380C1}" name="Serie"/>
    <tableColumn id="2" xr3:uid="{046305BE-7600-4001-878A-48C13FEB3D57}" name="NoFactura"/>
    <tableColumn id="3" xr3:uid="{DF4FAF45-FBC3-427A-85A8-01540373C2CC}" name="NoOrden"/>
    <tableColumn id="4" xr3:uid="{FF08EDC1-69A4-4164-BE96-103C7D81597C}" name="Fecha"/>
    <tableColumn id="15" xr3:uid="{FCF11BF6-D0A0-49E5-A76C-E69FB2849F11}" name="Cliente"/>
    <tableColumn id="5" xr3:uid="{093F6DB4-3CF3-43AD-BEFD-D22D16526FAE}" name="NoRuc"/>
    <tableColumn id="6" xr3:uid="{B1989CEE-0D38-491A-9A4F-EA0AA1CDCC73}" name="Empleado"/>
    <tableColumn id="7" xr3:uid="{1D694119-6011-4491-BF62-02BA14741A7A}" name="Proceso"/>
    <tableColumn id="8" xr3:uid="{FD148D3A-F86F-43F2-ABB8-20CD58086A5A}" name="SubTotal"/>
    <tableColumn id="9" xr3:uid="{85710A92-B107-49A5-9E14-702844EBC526}" name="Descuento" dataDxfId="84"/>
    <tableColumn id="10" xr3:uid="{7ED50666-52FA-40FF-A54C-F11E2AACBE69}" name="Credito" dataDxfId="83"/>
    <tableColumn id="16" xr3:uid="{E6864398-D69E-4230-A919-F361BEF09C15}" name="IVA" dataDxfId="82"/>
    <tableColumn id="11" xr3:uid="{246E89F3-8BAC-44A4-ADBA-2F899862E54A}" name="DGI(2%)" dataDxfId="81"/>
    <tableColumn id="12" xr3:uid="{A7E1F7B2-526B-4B65-AC1A-0AFD72395EA4}" name="Alcaldia(1%)" dataDxfId="80"/>
    <tableColumn id="13" xr3:uid="{99CDD9E3-6371-419D-AD53-B28D80B52E61}" name="TotalColocado" dataDxfId="79"/>
    <tableColumn id="14" xr3:uid="{47BE5C85-1357-4B14-B66D-98674C54964B}" name="PagadoCliente" dataDxfId="78"/>
    <tableColumn id="17" xr3:uid="{764767EC-185D-4278-9F1E-EB196BE12C09}" name="Restante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2133D4-6166-4F71-8D1B-23D982F98B53}" name="Tabla2" displayName="Tabla2" ref="A1:E2" totalsRowShown="0">
  <autoFilter ref="A1:E2" xr:uid="{C32133D4-6166-4F71-8D1B-23D982F98B53}"/>
  <tableColumns count="5">
    <tableColumn id="1" xr3:uid="{E4FE1FC9-831C-45BB-985C-FE5E5280AE4B}" name="NoOrden"/>
    <tableColumn id="2" xr3:uid="{503C1D04-61F7-4B65-9D73-2C76EAC4DA98}" name="Producto"/>
    <tableColumn id="3" xr3:uid="{97C32BDF-4BBC-4199-8E76-61B8F305A8CE}" name="Cantidad" dataDxfId="76"/>
    <tableColumn id="4" xr3:uid="{2AF79E09-7536-4E53-8C75-B098C0F15547}" name="Precio" dataDxfId="75"/>
    <tableColumn id="5" xr3:uid="{16B4FF38-C45E-4DD0-9FCD-474A4F49EF46}" name="SubTotal" dataDxfId="7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0ED7DD-EED5-4295-9448-979B1F28A83F}" name="Tabla3" displayName="Tabla3" ref="A1:G2" totalsRowShown="0">
  <autoFilter ref="A1:G2" xr:uid="{300ED7DD-EED5-4295-9448-979B1F28A83F}"/>
  <tableColumns count="7">
    <tableColumn id="1" xr3:uid="{CB6AF373-700A-42D4-AE9A-748E78906E5D}" name="NoOrden"/>
    <tableColumn id="2" xr3:uid="{FA4D0CA1-2430-4EE7-8C69-6F64FC262AC4}" name="TotalPagado"/>
    <tableColumn id="4" xr3:uid="{02706E3F-A7F9-477A-B209-7B5CE06DA201}" name="Pagado"/>
    <tableColumn id="3" xr3:uid="{2A60AD39-5C00-44C3-85C6-8ADCC192EB9E}" name="Cambio"/>
    <tableColumn id="5" xr3:uid="{88A20621-CA4D-4D1D-B32C-D323D2726AE8}" name="CobroTarjeta"/>
    <tableColumn id="6" xr3:uid="{5C995BC6-B278-4BE6-9CB3-1EE750B4DC70}" name="FormaPago"/>
    <tableColumn id="7" xr3:uid="{E625D0DC-590D-452F-BD0F-73117138E3EC}" name="Referenci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AD622BD-1E8D-4DDD-BC2E-75B0C85D0FD3}" name="Tabla6" displayName="Tabla6" ref="A1:C2" totalsRowShown="0">
  <autoFilter ref="A1:C2" xr:uid="{CAD622BD-1E8D-4DDD-BC2E-75B0C85D0FD3}"/>
  <tableColumns count="3">
    <tableColumn id="1" xr3:uid="{525EABCB-9E83-4005-AD5A-66CFDE5EDE22}" name="Fecha"/>
    <tableColumn id="2" xr3:uid="{57F167B2-49F9-4802-97CB-916C0093E9F7}" name="Total"/>
    <tableColumn id="3" xr3:uid="{5697B315-65FA-4816-A2E6-20A6F2695CC7}" name="Referenci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opLeftCell="H1" workbookViewId="0">
      <selection activeCell="J2" sqref="J2:Q2"/>
    </sheetView>
  </sheetViews>
  <sheetFormatPr baseColWidth="10" defaultColWidth="9.140625" defaultRowHeight="15" x14ac:dyDescent="0.25"/>
  <cols>
    <col min="1" max="1" width="9" customWidth="1"/>
    <col min="2" max="2" width="14.28515625" customWidth="1"/>
    <col min="3" max="3" width="13.140625" customWidth="1"/>
    <col min="4" max="4" width="29.28515625" customWidth="1"/>
    <col min="5" max="5" width="31.42578125" customWidth="1"/>
    <col min="6" max="6" width="18.28515625" customWidth="1"/>
    <col min="7" max="7" width="38.42578125" customWidth="1"/>
    <col min="8" max="8" width="30.7109375" customWidth="1"/>
    <col min="9" max="9" width="19.42578125" customWidth="1"/>
    <col min="10" max="10" width="15.140625" customWidth="1"/>
    <col min="11" max="12" width="16.28515625" customWidth="1"/>
    <col min="13" max="13" width="16.42578125" customWidth="1"/>
    <col min="14" max="14" width="20.5703125" customWidth="1"/>
    <col min="15" max="15" width="19.42578125" customWidth="1"/>
    <col min="16" max="16" width="18.28515625" customWidth="1"/>
    <col min="17" max="17" width="17.42578125" customWidth="1"/>
  </cols>
  <sheetData>
    <row r="1" spans="1:17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5</v>
      </c>
      <c r="H1" s="1" t="s">
        <v>6</v>
      </c>
      <c r="I1" s="1" t="s">
        <v>12</v>
      </c>
      <c r="J1" s="1" t="s">
        <v>7</v>
      </c>
      <c r="K1" s="1" t="s">
        <v>8</v>
      </c>
      <c r="L1" s="1" t="s">
        <v>11</v>
      </c>
      <c r="M1" s="1" t="s">
        <v>13</v>
      </c>
      <c r="N1" s="1" t="s">
        <v>9</v>
      </c>
      <c r="O1" s="1" t="s">
        <v>14</v>
      </c>
      <c r="P1" s="1" t="s">
        <v>16</v>
      </c>
      <c r="Q1" s="1" t="s">
        <v>15</v>
      </c>
    </row>
    <row r="2" spans="1:17" x14ac:dyDescent="0.25">
      <c r="A2" t="s">
        <v>26</v>
      </c>
      <c r="B2">
        <v>1</v>
      </c>
      <c r="C2">
        <v>2</v>
      </c>
      <c r="D2" s="2">
        <v>45699</v>
      </c>
      <c r="E2" t="s">
        <v>27</v>
      </c>
      <c r="F2">
        <v>1</v>
      </c>
      <c r="G2" t="s">
        <v>28</v>
      </c>
      <c r="H2" t="s">
        <v>29</v>
      </c>
      <c r="I2">
        <v>5</v>
      </c>
      <c r="J2" s="3">
        <v>7</v>
      </c>
      <c r="K2" s="3">
        <v>8</v>
      </c>
      <c r="L2" s="3">
        <v>9</v>
      </c>
      <c r="M2" s="3">
        <v>1</v>
      </c>
      <c r="N2" s="3">
        <v>1</v>
      </c>
      <c r="O2" s="3">
        <v>5</v>
      </c>
      <c r="P2" s="3">
        <v>2</v>
      </c>
      <c r="Q2" s="3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F4DB6-9653-4C5B-9AD5-67AF2BEE791D}">
  <dimension ref="A1:E2"/>
  <sheetViews>
    <sheetView workbookViewId="0">
      <selection activeCell="F6" sqref="F6"/>
    </sheetView>
  </sheetViews>
  <sheetFormatPr baseColWidth="10" defaultRowHeight="15" x14ac:dyDescent="0.25"/>
  <cols>
    <col min="1" max="1" width="13.85546875" customWidth="1"/>
    <col min="2" max="2" width="40.7109375" customWidth="1"/>
    <col min="3" max="3" width="19.42578125" style="5" customWidth="1"/>
    <col min="4" max="4" width="16" style="5" customWidth="1"/>
    <col min="5" max="5" width="19.28515625" style="5" customWidth="1"/>
  </cols>
  <sheetData>
    <row r="1" spans="1:5" x14ac:dyDescent="0.25">
      <c r="A1" t="s">
        <v>2</v>
      </c>
      <c r="B1" t="s">
        <v>17</v>
      </c>
      <c r="C1" s="5" t="s">
        <v>18</v>
      </c>
      <c r="D1" s="5" t="s">
        <v>19</v>
      </c>
      <c r="E1" s="5" t="s">
        <v>12</v>
      </c>
    </row>
    <row r="2" spans="1:5" x14ac:dyDescent="0.25">
      <c r="A2">
        <v>1</v>
      </c>
      <c r="B2" t="s">
        <v>17</v>
      </c>
      <c r="C2" s="5">
        <v>10</v>
      </c>
      <c r="D2" s="5">
        <v>1</v>
      </c>
      <c r="E2" s="5">
        <v>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F0EF0-2254-4881-AFAD-806F4150F878}">
  <dimension ref="A1:G1"/>
  <sheetViews>
    <sheetView workbookViewId="0">
      <selection activeCell="C23" sqref="C23"/>
    </sheetView>
  </sheetViews>
  <sheetFormatPr baseColWidth="10" defaultRowHeight="15" x14ac:dyDescent="0.25"/>
  <cols>
    <col min="1" max="4" width="12" customWidth="1"/>
    <col min="5" max="5" width="15.85546875" customWidth="1"/>
    <col min="6" max="6" width="24.42578125" customWidth="1"/>
    <col min="7" max="7" width="52.5703125" customWidth="1"/>
  </cols>
  <sheetData>
    <row r="1" spans="1:7" x14ac:dyDescent="0.25">
      <c r="A1" t="s">
        <v>2</v>
      </c>
      <c r="B1" t="s">
        <v>25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9AD4B-C264-443F-959B-4E012AD85048}">
  <dimension ref="A1:C2"/>
  <sheetViews>
    <sheetView workbookViewId="0">
      <selection activeCell="B10" sqref="B10"/>
    </sheetView>
  </sheetViews>
  <sheetFormatPr baseColWidth="10" defaultRowHeight="15" x14ac:dyDescent="0.25"/>
  <cols>
    <col min="1" max="1" width="35.7109375" customWidth="1"/>
    <col min="2" max="2" width="63.42578125" customWidth="1"/>
    <col min="3" max="3" width="19.7109375" customWidth="1"/>
  </cols>
  <sheetData>
    <row r="1" spans="1:3" x14ac:dyDescent="0.25">
      <c r="A1" s="18" t="s">
        <v>3</v>
      </c>
      <c r="B1" s="18" t="s">
        <v>54</v>
      </c>
      <c r="C1" s="4" t="s">
        <v>24</v>
      </c>
    </row>
    <row r="2" spans="1:3" x14ac:dyDescent="0.25">
      <c r="A2" s="19"/>
      <c r="B2" s="19">
        <v>0</v>
      </c>
      <c r="C2" s="22" t="s">
        <v>56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4B3BC-4469-45E5-8EA4-6EFFB0A8351A}">
  <dimension ref="A1:J14"/>
  <sheetViews>
    <sheetView tabSelected="1" zoomScale="85" zoomScaleNormal="85" workbookViewId="0">
      <selection activeCell="C15" sqref="C15"/>
    </sheetView>
  </sheetViews>
  <sheetFormatPr baseColWidth="10" defaultRowHeight="15" x14ac:dyDescent="0.25"/>
  <cols>
    <col min="1" max="1" width="33.28515625" customWidth="1"/>
    <col min="2" max="2" width="55.28515625" customWidth="1"/>
    <col min="3" max="3" width="29" customWidth="1"/>
    <col min="4" max="4" width="36.28515625" customWidth="1"/>
    <col min="5" max="5" width="33.7109375" customWidth="1"/>
    <col min="6" max="6" width="37.85546875" customWidth="1"/>
    <col min="7" max="7" width="39.42578125" customWidth="1"/>
    <col min="8" max="8" width="48" customWidth="1"/>
    <col min="9" max="9" width="42.7109375" customWidth="1"/>
    <col min="10" max="10" width="37.42578125" customWidth="1"/>
  </cols>
  <sheetData>
    <row r="1" spans="1:10" ht="48" customHeight="1" x14ac:dyDescent="0.25">
      <c r="A1" s="26" t="s">
        <v>49</v>
      </c>
      <c r="B1" s="26"/>
      <c r="C1" s="27" t="s">
        <v>53</v>
      </c>
      <c r="D1" s="27"/>
      <c r="E1" s="27"/>
      <c r="F1" s="27"/>
      <c r="G1" s="27"/>
      <c r="H1" s="27"/>
      <c r="I1" s="7"/>
      <c r="J1" s="7"/>
    </row>
    <row r="2" spans="1:10" ht="26.25" customHeight="1" x14ac:dyDescent="0.25">
      <c r="A2" s="7" t="s">
        <v>43</v>
      </c>
      <c r="B2" s="24" t="s">
        <v>44</v>
      </c>
      <c r="C2" s="24"/>
      <c r="D2" s="24"/>
      <c r="E2" s="7" t="s">
        <v>45</v>
      </c>
      <c r="F2" s="8">
        <v>37914</v>
      </c>
      <c r="G2" s="7" t="s">
        <v>46</v>
      </c>
      <c r="H2" s="8">
        <v>37914</v>
      </c>
      <c r="I2" s="7"/>
      <c r="J2" s="7"/>
    </row>
    <row r="3" spans="1:10" ht="28.5" customHeight="1" x14ac:dyDescent="0.25">
      <c r="A3" s="23" t="s">
        <v>47</v>
      </c>
      <c r="B3" s="23"/>
      <c r="C3" s="23"/>
      <c r="D3" s="23"/>
      <c r="E3" s="23"/>
      <c r="F3" s="23"/>
      <c r="G3" s="23"/>
      <c r="H3" s="23"/>
      <c r="I3" s="7"/>
      <c r="J3" s="7"/>
    </row>
    <row r="4" spans="1:10" ht="21" x14ac:dyDescent="0.35">
      <c r="A4" s="9" t="s">
        <v>30</v>
      </c>
      <c r="B4" s="9" t="s">
        <v>31</v>
      </c>
      <c r="C4" s="9" t="s">
        <v>32</v>
      </c>
      <c r="D4" s="9" t="s">
        <v>33</v>
      </c>
      <c r="E4" s="9" t="s">
        <v>34</v>
      </c>
      <c r="F4" s="9" t="s">
        <v>35</v>
      </c>
      <c r="G4" s="9" t="s">
        <v>36</v>
      </c>
      <c r="H4" s="9" t="s">
        <v>37</v>
      </c>
      <c r="I4" s="7"/>
      <c r="J4" s="7"/>
    </row>
    <row r="5" spans="1:10" ht="21" x14ac:dyDescent="0.35">
      <c r="A5" s="10">
        <f>SUM(Tabla1[TotalColocado])</f>
        <v>5</v>
      </c>
      <c r="B5" s="10">
        <f>SUM(Tabla1[PagadoCliente])</f>
        <v>2</v>
      </c>
      <c r="C5" s="12">
        <f>SUM(Tabla1[DGI(2%)])</f>
        <v>1</v>
      </c>
      <c r="D5" s="12">
        <f>SUM(Tabla1[Alcaldia(1%)])</f>
        <v>1</v>
      </c>
      <c r="E5" s="12">
        <f>SUM(Tabla1[IVA])</f>
        <v>9</v>
      </c>
      <c r="F5" s="12">
        <f>SUM(Tabla1[Descuento])</f>
        <v>7</v>
      </c>
      <c r="G5" s="10">
        <f>SUM(Tabla1[Credito])</f>
        <v>8</v>
      </c>
      <c r="H5" s="10">
        <f>SUM(Tabla3[CobroTarjeta])</f>
        <v>0</v>
      </c>
      <c r="I5" s="7"/>
      <c r="J5" s="7"/>
    </row>
    <row r="6" spans="1:10" ht="29.25" customHeight="1" x14ac:dyDescent="0.25">
      <c r="A6" s="25" t="s">
        <v>48</v>
      </c>
      <c r="B6" s="25"/>
      <c r="C6" s="15" t="s">
        <v>50</v>
      </c>
      <c r="D6" s="15" t="s">
        <v>52</v>
      </c>
      <c r="E6" s="15" t="s">
        <v>50</v>
      </c>
      <c r="F6" s="15" t="s">
        <v>51</v>
      </c>
    </row>
    <row r="7" spans="1:10" x14ac:dyDescent="0.25">
      <c r="A7" s="28" t="s">
        <v>39</v>
      </c>
      <c r="B7" s="29"/>
      <c r="C7" s="11" t="s">
        <v>17</v>
      </c>
      <c r="D7">
        <v>20</v>
      </c>
      <c r="E7" s="11" t="s">
        <v>17</v>
      </c>
      <c r="F7" s="1">
        <v>10</v>
      </c>
    </row>
    <row r="8" spans="1:10" ht="22.5" customHeight="1" x14ac:dyDescent="0.3">
      <c r="A8" s="6" t="s">
        <v>40</v>
      </c>
      <c r="B8" s="20">
        <f>B5</f>
        <v>2</v>
      </c>
      <c r="C8" s="13" t="s">
        <v>38</v>
      </c>
      <c r="D8" s="14">
        <v>20</v>
      </c>
      <c r="E8" s="16" t="s">
        <v>38</v>
      </c>
      <c r="F8" s="17">
        <v>10</v>
      </c>
    </row>
    <row r="9" spans="1:10" x14ac:dyDescent="0.25">
      <c r="A9" s="28" t="s">
        <v>55</v>
      </c>
      <c r="B9" s="29"/>
    </row>
    <row r="10" spans="1:10" ht="20.25" customHeight="1" x14ac:dyDescent="0.3">
      <c r="A10" s="6" t="s">
        <v>41</v>
      </c>
      <c r="B10" s="21">
        <f>SUM(Tabla6[Total])</f>
        <v>0</v>
      </c>
    </row>
    <row r="11" spans="1:10" x14ac:dyDescent="0.25">
      <c r="A11" s="31" t="s">
        <v>42</v>
      </c>
      <c r="B11" s="30">
        <f>B8+B10</f>
        <v>2</v>
      </c>
    </row>
    <row r="12" spans="1:10" ht="20.25" customHeight="1" x14ac:dyDescent="0.25">
      <c r="A12" s="31"/>
      <c r="B12" s="24"/>
    </row>
    <row r="13" spans="1:10" ht="17.25" customHeight="1" x14ac:dyDescent="0.25">
      <c r="A13" s="31"/>
      <c r="B13" s="24"/>
    </row>
    <row r="14" spans="1:10" ht="21" customHeight="1" x14ac:dyDescent="0.25"/>
  </sheetData>
  <mergeCells count="9">
    <mergeCell ref="A7:B7"/>
    <mergeCell ref="A9:B9"/>
    <mergeCell ref="B11:B13"/>
    <mergeCell ref="A11:A13"/>
    <mergeCell ref="A3:H3"/>
    <mergeCell ref="B2:D2"/>
    <mergeCell ref="A6:B6"/>
    <mergeCell ref="A1:B1"/>
    <mergeCell ref="C1:H1"/>
  </mergeCell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FBD9A-694B-44D9-AAE9-4538A8EF2D2B}">
  <dimension ref="A1"/>
  <sheetViews>
    <sheetView workbookViewId="0">
      <selection activeCell="V86" sqref="V86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Ventas</vt:lpstr>
      <vt:lpstr>Detalle</vt:lpstr>
      <vt:lpstr>Pagos</vt:lpstr>
      <vt:lpstr>Otros Ingresos</vt:lpstr>
      <vt:lpstr>Presentación - Totales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Rolando Jose Maradiaga</dc:creator>
  <cp:lastModifiedBy>Rolando Jose Maradiaga</cp:lastModifiedBy>
  <dcterms:created xsi:type="dcterms:W3CDTF">2015-06-05T18:19:34Z</dcterms:created>
  <dcterms:modified xsi:type="dcterms:W3CDTF">2025-04-03T22:42:27Z</dcterms:modified>
</cp:coreProperties>
</file>