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Reportes\2025\febrero\"/>
    </mc:Choice>
  </mc:AlternateContent>
  <xr:revisionPtr revIDLastSave="0" documentId="13_ncr:1_{6F3A2120-E307-430F-8A0C-3B6A895EC76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Ventas" sheetId="1" r:id="rId1"/>
    <sheet name="Detalle" sheetId="2" r:id="rId2"/>
    <sheet name="Pagos" sheetId="3" r:id="rId3"/>
    <sheet name="Presentación - Totales" sheetId="4" r:id="rId4"/>
  </sheets>
  <calcPr calcId="18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  <c r="B2" i="4"/>
  <c r="C2" i="4"/>
  <c r="D2" i="4"/>
  <c r="E2" i="4"/>
  <c r="F2" i="4"/>
  <c r="G2" i="4"/>
  <c r="H2" i="4"/>
</calcChain>
</file>

<file path=xl/sharedStrings.xml><?xml version="1.0" encoding="utf-8"?>
<sst xmlns="http://schemas.openxmlformats.org/spreadsheetml/2006/main" count="185" uniqueCount="83">
  <si>
    <t>Serie</t>
  </si>
  <si>
    <t>NoFactura</t>
  </si>
  <si>
    <t>NoOrden</t>
  </si>
  <si>
    <t>Fecha</t>
  </si>
  <si>
    <t>Cliente</t>
  </si>
  <si>
    <t>NoRuc</t>
  </si>
  <si>
    <t>Empleado</t>
  </si>
  <si>
    <t>Proceso</t>
  </si>
  <si>
    <t>SubTotal</t>
  </si>
  <si>
    <t>Descuento</t>
  </si>
  <si>
    <t>Credito</t>
  </si>
  <si>
    <t>IVA</t>
  </si>
  <si>
    <t>DGI(2%)</t>
  </si>
  <si>
    <t>Alcaldia(1%)</t>
  </si>
  <si>
    <t>TotalColocado</t>
  </si>
  <si>
    <t>PagadoCliente</t>
  </si>
  <si>
    <t>Restante</t>
  </si>
  <si>
    <t>Servicio de revición de celulares</t>
  </si>
  <si>
    <t>Servicio de Mantenimiento</t>
  </si>
  <si>
    <t>Iphone 15 Pro Max</t>
  </si>
  <si>
    <t>Orden Abierta</t>
  </si>
  <si>
    <t>Producto</t>
  </si>
  <si>
    <t>Cantidad</t>
  </si>
  <si>
    <t>Precio</t>
  </si>
  <si>
    <t>TotalPagado</t>
  </si>
  <si>
    <t>Pagado</t>
  </si>
  <si>
    <t>Cambio</t>
  </si>
  <si>
    <t>CobroTarjeta</t>
  </si>
  <si>
    <t>FormaPago</t>
  </si>
  <si>
    <t>Referencia</t>
  </si>
  <si>
    <t>Total Colocado</t>
  </si>
  <si>
    <t>Total Recuperado</t>
  </si>
  <si>
    <t>Total DGI (2%)</t>
  </si>
  <si>
    <t>Total Alcaldia (1%</t>
  </si>
  <si>
    <t>TotalIVA</t>
  </si>
  <si>
    <t>Total Descuentos</t>
  </si>
  <si>
    <t>Total en Creditos</t>
  </si>
  <si>
    <t>Cobros Extra Tarjetas</t>
  </si>
  <si>
    <t>244</t>
  </si>
  <si>
    <t>11/2/2025 01:54:12</t>
  </si>
  <si>
    <t>A</t>
  </si>
  <si>
    <t>228</t>
  </si>
  <si>
    <t xml:space="preserve">CLIENTE  MOSTRADOR </t>
  </si>
  <si>
    <t>-</t>
  </si>
  <si>
    <t>Rolando Maradiaga</t>
  </si>
  <si>
    <t>Orden Totalmente Pagada</t>
  </si>
  <si>
    <t>227</t>
  </si>
  <si>
    <t>242</t>
  </si>
  <si>
    <t>11/2/2025 01:38:13</t>
  </si>
  <si>
    <t xml:space="preserve">Francisco Fernando García </t>
  </si>
  <si>
    <t>00000001</t>
  </si>
  <si>
    <t>225</t>
  </si>
  <si>
    <t>237</t>
  </si>
  <si>
    <t>10/2/2025 22:48:34</t>
  </si>
  <si>
    <t>Rolando prueba José Maradiaga Zeledon</t>
  </si>
  <si>
    <t/>
  </si>
  <si>
    <t>226</t>
  </si>
  <si>
    <t>234</t>
  </si>
  <si>
    <t>8/2/2025 13:56:15</t>
  </si>
  <si>
    <t>224</t>
  </si>
  <si>
    <t>4/2/2025 22:49:04</t>
  </si>
  <si>
    <t>223</t>
  </si>
  <si>
    <t>4/2/2025 22:36:37</t>
  </si>
  <si>
    <t>220</t>
  </si>
  <si>
    <t>4/2/2025 17:59:42</t>
  </si>
  <si>
    <t>212</t>
  </si>
  <si>
    <t>1/2/2025 16:32:50</t>
  </si>
  <si>
    <t>Laptop modelo ProMax 15</t>
  </si>
  <si>
    <t>Bloques de Concreto (15x20x40 cm)</t>
  </si>
  <si>
    <t>SABO  Multifurface Cleaner</t>
  </si>
  <si>
    <t>100.00</t>
  </si>
  <si>
    <t>Efectivo</t>
  </si>
  <si>
    <t>1900.00</t>
  </si>
  <si>
    <t>Tarjeta-Minuta</t>
  </si>
  <si>
    <t>1460.87</t>
  </si>
  <si>
    <t>440.00</t>
  </si>
  <si>
    <t>400.00</t>
  </si>
  <si>
    <t>500.00</t>
  </si>
  <si>
    <t>1400.00</t>
  </si>
  <si>
    <t>Etiquetas de fila</t>
  </si>
  <si>
    <t>Suma de SubTotal</t>
  </si>
  <si>
    <t>Total general</t>
  </si>
  <si>
    <t>Suma de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</si>
</sst>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2" borderId="1" xfId="0" applyFont="1" applyFill="1" applyBorder="1" applyAlignment="1">
      <alignment horizontal="center"/>
    </xf>
    <xf numFmtId="2" fontId="0" fillId="0" borderId="0" xfId="0" applyNumberFormat="1"/>
    <xf numFmtId="2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9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" formatCode="0.00"/>
    </dxf>
    <dxf>
      <font>
        <color theme="1"/>
      </font>
      <numFmt numFmtId="2" formatCode="0.00"/>
    </dxf>
    <dxf>
      <font>
        <color theme="1"/>
      </font>
      <numFmt numFmtId="2" formatCode="0.00"/>
    </dxf>
    <dxf>
      <font>
        <color theme="1"/>
      </font>
      <numFmt numFmtId="2" formatCode="0.00"/>
    </dxf>
    <dxf>
      <font>
        <color theme="1"/>
      </font>
      <numFmt numFmtId="2" formatCode="0.00"/>
    </dxf>
    <dxf>
      <font>
        <color theme="1"/>
      </font>
      <numFmt numFmtId="2" formatCode="0.00"/>
    </dxf>
    <dxf>
      <font>
        <color theme="1"/>
      </font>
      <numFmt numFmtId="2" formatCode="0.00"/>
    </dxf>
    <dxf>
      <font>
        <color theme="1"/>
      </font>
      <numFmt numFmtId="2" formatCode="0.0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164" formatCode="m/d/yyyy"/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[InformeEquiposTotales_11-2-2025 17.01.40.xlsx]Presentación - Totales!TablaDinámica1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de Productos Por Cantidad Vendida</a:t>
            </a:r>
            <a:endParaRPr lang="en-US"/>
          </a:p>
        </c:rich>
      </c:tx>
      <c:layout>
        <c:manualLayout>
          <c:xMode val="edge"/>
          <c:yMode val="edge"/>
          <c:x val="0.21885307742256865"/>
          <c:y val="8.679563929598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Totales'!$B$5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Totales'!$A$6:$A$12</c:f>
              <c:strCache>
                <c:ptCount val="6"/>
                <c:pt idx="0">
                  <c:v>Iphone 15 Pro Max</c:v>
                </c:pt>
                <c:pt idx="1">
                  <c:v>Servicio de Mantenimiento</c:v>
                </c:pt>
                <c:pt idx="2">
                  <c:v>Servicio de revición de celulares</c:v>
                </c:pt>
                <c:pt idx="3">
                  <c:v>Laptop modelo ProMax 15</c:v>
                </c:pt>
                <c:pt idx="4">
                  <c:v>Bloques de Concreto (15x20x40 cm)</c:v>
                </c:pt>
                <c:pt idx="5">
                  <c:v>SABO  Multifurface Cleaner</c:v>
                </c:pt>
              </c:strCache>
            </c:strRef>
          </c:cat>
          <c:val>
            <c:numRef>
              <c:f>'Presentación - Totales'!$B$6:$B$12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D-4047-A177-EB129C152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6396287"/>
        <c:axId val="1976395327"/>
      </c:barChart>
      <c:catAx>
        <c:axId val="197639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5327"/>
        <c:crosses val="autoZero"/>
        <c:auto val="1"/>
        <c:lblAlgn val="ctr"/>
        <c:lblOffset val="100"/>
        <c:noMultiLvlLbl val="0"/>
      </c:catAx>
      <c:valAx>
        <c:axId val="19763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[InformeEquiposTotales_11-2-2025 17.01.40.xlsx]Presentación - Totales!TablaDinámica2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Productos Por Ingresos</a:t>
            </a:r>
            <a:r>
              <a:rPr lang="en-US" baseline="0"/>
              <a:t> Generados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6469281020462121"/>
          <c:y val="9.89035110466082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Totales'!$B$25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Totales'!$A$26:$A$32</c:f>
              <c:strCache>
                <c:ptCount val="6"/>
                <c:pt idx="0">
                  <c:v>Iphone 15 Pro Max</c:v>
                </c:pt>
                <c:pt idx="1">
                  <c:v>Servicio de Mantenimiento</c:v>
                </c:pt>
                <c:pt idx="2">
                  <c:v>Servicio de revición de celulares</c:v>
                </c:pt>
                <c:pt idx="3">
                  <c:v>Laptop modelo ProMax 15</c:v>
                </c:pt>
                <c:pt idx="4">
                  <c:v>Bloques de Concreto (15x20x40 cm)</c:v>
                </c:pt>
                <c:pt idx="5">
                  <c:v>SABO  Multifurface Cleaner</c:v>
                </c:pt>
              </c:strCache>
            </c:strRef>
          </c:cat>
          <c:val>
            <c:numRef>
              <c:f>'Presentación - Totales'!$B$26:$B$32</c:f>
              <c:numCache>
                <c:formatCode>General</c:formatCode>
                <c:ptCount val="6"/>
                <c:pt idx="0">
                  <c:v>1500</c:v>
                </c:pt>
                <c:pt idx="1">
                  <c:v>4000</c:v>
                </c:pt>
                <c:pt idx="2">
                  <c:v>500</c:v>
                </c:pt>
                <c:pt idx="3">
                  <c:v>1000</c:v>
                </c:pt>
                <c:pt idx="4">
                  <c:v>40</c:v>
                </c:pt>
                <c:pt idx="5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E-4D0F-B9F5-43178E55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3067263"/>
        <c:axId val="983061983"/>
      </c:barChart>
      <c:catAx>
        <c:axId val="9830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1983"/>
        <c:crosses val="autoZero"/>
        <c:auto val="1"/>
        <c:lblAlgn val="ctr"/>
        <c:lblOffset val="100"/>
        <c:noMultiLvlLbl val="0"/>
      </c:catAx>
      <c:valAx>
        <c:axId val="98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4</xdr:row>
      <xdr:rowOff>4761</xdr:rowOff>
    </xdr:from>
    <xdr:to>
      <xdr:col>7</xdr:col>
      <xdr:colOff>771525</xdr:colOff>
      <xdr:row>21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19105F-2D33-59FC-29D6-0D101A165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228599</xdr:colOff>
      <xdr:row>23</xdr:row>
      <xdr:rowOff>90486</xdr:rowOff>
    </xdr:from>
    <xdr:to>
      <xdr:col>7</xdr:col>
      <xdr:colOff>790575</xdr:colOff>
      <xdr:row>42</xdr:row>
      <xdr:rowOff>38099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C5D2E29-06C8-F8C0-D00B-AEB72AE75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olando Jose Maradiaga" refreshedDate="45699.70951990741" createdVersion="8" refreshedVersion="8" minRefreshableVersion="3" recordCount="11" xr:uid="{36355BD0-4BF4-4D23-9916-5D00EEBDCBBE}">
  <cacheSource type="worksheet">
    <worksheetSource name="Tabla2"/>
  </cacheSource>
  <cacheFields count="5">
    <cacheField name="NoOrden" numFmtId="0">
      <sharedItems/>
    </cacheField>
    <cacheField name="Producto" numFmtId="0">
      <sharedItems count="7">
        <s v="Iphone 15 Pro Max"/>
        <s v="Servicio de Mantenimiento"/>
        <s v="Servicio de revición de celulares"/>
        <s v="Laptop modelo ProMax 15"/>
        <s v="Bloques de Concreto (15x20x40 cm)"/>
        <s v="SABO  Multifurface Cleaner"/>
        <s v="Producto" u="1"/>
      </sharedItems>
    </cacheField>
    <cacheField name="Cantidad" numFmtId="0">
      <sharedItems containsSemiMixedTypes="0" containsString="0" containsNumber="1" containsInteger="1" minValue="1" maxValue="3"/>
    </cacheField>
    <cacheField name="Precio" numFmtId="0">
      <sharedItems containsSemiMixedTypes="0" containsString="0" containsNumber="1" containsInteger="1" minValue="40" maxValue="1500"/>
    </cacheField>
    <cacheField name="SubTotal" numFmtId="0">
      <sharedItems containsSemiMixedTypes="0" containsString="0" containsNumber="1" containsInteger="1" minValue="40" maxValue="1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244"/>
    <x v="0"/>
    <n v="1"/>
    <n v="1500"/>
    <n v="1500"/>
  </r>
  <r>
    <s v="244"/>
    <x v="1"/>
    <n v="1"/>
    <n v="500"/>
    <n v="500"/>
  </r>
  <r>
    <s v="242"/>
    <x v="2"/>
    <n v="1"/>
    <n v="500"/>
    <n v="500"/>
  </r>
  <r>
    <s v="242"/>
    <x v="3"/>
    <n v="1"/>
    <n v="1000"/>
    <n v="1000"/>
  </r>
  <r>
    <s v="237"/>
    <x v="4"/>
    <n v="1"/>
    <n v="40"/>
    <n v="40"/>
  </r>
  <r>
    <s v="237"/>
    <x v="5"/>
    <n v="1"/>
    <n v="400"/>
    <n v="400"/>
  </r>
  <r>
    <s v="234"/>
    <x v="1"/>
    <n v="1"/>
    <n v="500"/>
    <n v="500"/>
  </r>
  <r>
    <s v="224"/>
    <x v="1"/>
    <n v="1"/>
    <n v="500"/>
    <n v="500"/>
  </r>
  <r>
    <s v="223"/>
    <x v="1"/>
    <n v="1"/>
    <n v="500"/>
    <n v="500"/>
  </r>
  <r>
    <s v="220"/>
    <x v="1"/>
    <n v="1"/>
    <n v="500"/>
    <n v="500"/>
  </r>
  <r>
    <s v="212"/>
    <x v="1"/>
    <n v="3"/>
    <n v="500"/>
    <n v="1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TablaDiná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5:B32" firstHeaderRow="1" firstDataRow="1" firstDataCol="1"/>
  <pivotFields count="5">
    <pivotField showAll="0"/>
    <pivotField axis="axisRow" showAll="0">
      <items count="8">
        <item m="1" x="6"/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SubTotal" fld="4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5:B12" firstHeaderRow="1" firstDataRow="1" firstDataCol="1"/>
  <pivotFields count="5">
    <pivotField showAll="0"/>
    <pivotField axis="axisRow" showAll="0">
      <items count="8">
        <item m="1" x="6"/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Cantidad" fld="2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Q9" totalsRowShown="0">
  <autoFilter ref="A1:Q9" xr:uid="{00000000-0009-0000-0100-000001000000}"/>
  <tableColumns count="17">
    <tableColumn id="1" xr3:uid="{00000000-0010-0000-0000-000001000000}" name="Serie" dataDxfId="28"/>
    <tableColumn id="2" xr3:uid="{00000000-0010-0000-0000-000002000000}" name="NoFactura" dataDxfId="27"/>
    <tableColumn id="3" xr3:uid="{00000000-0010-0000-0000-000003000000}" name="NoOrden" dataDxfId="26"/>
    <tableColumn id="4" xr3:uid="{00000000-0010-0000-0000-000004000000}" name="Fecha" dataDxfId="25"/>
    <tableColumn id="5" xr3:uid="{00000000-0010-0000-0000-000005000000}" name="Cliente" dataDxfId="24"/>
    <tableColumn id="6" xr3:uid="{00000000-0010-0000-0000-000006000000}" name="NoRuc" dataDxfId="23"/>
    <tableColumn id="7" xr3:uid="{00000000-0010-0000-0000-000007000000}" name="Empleado" dataDxfId="22"/>
    <tableColumn id="8" xr3:uid="{00000000-0010-0000-0000-000008000000}" name="Proceso" dataDxfId="21"/>
    <tableColumn id="9" xr3:uid="{00000000-0010-0000-0000-000009000000}" name="SubTotal" dataDxfId="20"/>
    <tableColumn id="10" xr3:uid="{00000000-0010-0000-0000-00000A000000}" name="Descuento" dataDxfId="19"/>
    <tableColumn id="11" xr3:uid="{00000000-0010-0000-0000-00000B000000}" name="Credito" dataDxfId="18"/>
    <tableColumn id="12" xr3:uid="{00000000-0010-0000-0000-00000C000000}" name="IVA" dataDxfId="17"/>
    <tableColumn id="13" xr3:uid="{00000000-0010-0000-0000-00000D000000}" name="DGI(2%)" dataDxfId="16"/>
    <tableColumn id="14" xr3:uid="{00000000-0010-0000-0000-00000E000000}" name="Alcaldia(1%)" dataDxfId="15"/>
    <tableColumn id="15" xr3:uid="{00000000-0010-0000-0000-00000F000000}" name="TotalColocado" dataDxfId="14"/>
    <tableColumn id="16" xr3:uid="{00000000-0010-0000-0000-000010000000}" name="PagadoCliente" dataDxfId="13"/>
    <tableColumn id="17" xr3:uid="{00000000-0010-0000-0000-000011000000}" name="Restant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E12" totalsRowShown="0">
  <autoFilter ref="A1:E12" xr:uid="{00000000-0009-0000-0100-000002000000}"/>
  <tableColumns count="5">
    <tableColumn id="1" xr3:uid="{00000000-0010-0000-0100-000001000000}" name="NoOrden" dataDxfId="11"/>
    <tableColumn id="2" xr3:uid="{00000000-0010-0000-0100-000002000000}" name="Producto" dataDxfId="10"/>
    <tableColumn id="3" xr3:uid="{00000000-0010-0000-0100-000003000000}" name="Cantidad" dataDxfId="9"/>
    <tableColumn id="4" xr3:uid="{00000000-0010-0000-0100-000004000000}" name="Precio" dataDxfId="8"/>
    <tableColumn id="5" xr3:uid="{00000000-0010-0000-0100-000005000000}" name="SubTotal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G12" totalsRowShown="0">
  <autoFilter ref="A1:G12" xr:uid="{00000000-0009-0000-0100-000003000000}"/>
  <tableColumns count="7">
    <tableColumn id="1" xr3:uid="{00000000-0010-0000-0200-000001000000}" name="NoOrden" dataDxfId="6"/>
    <tableColumn id="2" xr3:uid="{00000000-0010-0000-0200-000002000000}" name="TotalPagado" dataDxfId="5"/>
    <tableColumn id="3" xr3:uid="{00000000-0010-0000-0200-000003000000}" name="Pagado" dataDxfId="4"/>
    <tableColumn id="4" xr3:uid="{00000000-0010-0000-0200-000004000000}" name="Cambio" dataDxfId="3"/>
    <tableColumn id="5" xr3:uid="{00000000-0010-0000-0200-000005000000}" name="CobroTarjeta" dataDxfId="2"/>
    <tableColumn id="6" xr3:uid="{00000000-0010-0000-0200-000006000000}" name="FormaPago" dataDxfId="1"/>
    <tableColumn id="7" xr3:uid="{00000000-0010-0000-0200-000007000000}" name="Refer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opLeftCell="H1" workbookViewId="0">
      <selection activeCell="J2" sqref="J2"/>
    </sheetView>
  </sheetViews>
  <sheetFormatPr baseColWidth="10" defaultColWidth="9.140625" defaultRowHeight="15" x14ac:dyDescent="0.25"/>
  <cols>
    <col min="1" max="1" width="9" customWidth="1"/>
    <col min="2" max="2" width="14.28515625" customWidth="1"/>
    <col min="3" max="3" width="13.140625" customWidth="1"/>
    <col min="4" max="4" width="29.28515625" customWidth="1"/>
    <col min="5" max="5" width="31.42578125" customWidth="1"/>
    <col min="6" max="6" width="18.28515625" customWidth="1"/>
    <col min="7" max="7" width="38.42578125" customWidth="1"/>
    <col min="8" max="8" width="30.7109375" customWidth="1"/>
    <col min="9" max="9" width="19.42578125" customWidth="1"/>
    <col min="10" max="10" width="15.140625" customWidth="1"/>
    <col min="11" max="12" width="16.28515625" customWidth="1"/>
    <col min="13" max="13" width="16.42578125" customWidth="1"/>
    <col min="14" max="14" width="20.5703125" customWidth="1"/>
    <col min="15" max="15" width="19.42578125" customWidth="1"/>
    <col min="16" max="16" width="18.28515625" customWidth="1"/>
    <col min="17" max="17" width="17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40</v>
      </c>
      <c r="B2" t="s">
        <v>41</v>
      </c>
      <c r="C2" t="s">
        <v>38</v>
      </c>
      <c r="D2" s="2" t="s">
        <v>39</v>
      </c>
      <c r="E2" t="s">
        <v>42</v>
      </c>
      <c r="F2" t="s">
        <v>43</v>
      </c>
      <c r="G2" t="s">
        <v>44</v>
      </c>
      <c r="H2" t="s">
        <v>45</v>
      </c>
      <c r="I2">
        <v>1739.13</v>
      </c>
      <c r="J2" s="4">
        <v>0</v>
      </c>
      <c r="K2" s="4">
        <v>0</v>
      </c>
      <c r="L2" s="4">
        <v>260.87</v>
      </c>
      <c r="M2" s="4">
        <v>0</v>
      </c>
      <c r="N2" s="4">
        <v>0</v>
      </c>
      <c r="O2" s="4">
        <v>2000</v>
      </c>
      <c r="P2" s="4">
        <v>2000</v>
      </c>
      <c r="Q2" s="4">
        <v>0</v>
      </c>
    </row>
    <row r="3" spans="1:17" x14ac:dyDescent="0.25">
      <c r="A3" t="s">
        <v>40</v>
      </c>
      <c r="B3" t="s">
        <v>46</v>
      </c>
      <c r="C3" t="s">
        <v>47</v>
      </c>
      <c r="D3" s="2" t="s">
        <v>48</v>
      </c>
      <c r="E3" t="s">
        <v>49</v>
      </c>
      <c r="F3" t="s">
        <v>50</v>
      </c>
      <c r="G3" t="s">
        <v>44</v>
      </c>
      <c r="H3" t="s">
        <v>45</v>
      </c>
      <c r="I3">
        <v>1304.3499999999999</v>
      </c>
      <c r="J3" s="4">
        <v>0</v>
      </c>
      <c r="K3" s="4">
        <v>0</v>
      </c>
      <c r="L3" s="4">
        <v>195.65</v>
      </c>
      <c r="M3" s="4">
        <v>26.09</v>
      </c>
      <c r="N3" s="4">
        <v>13.04</v>
      </c>
      <c r="O3" s="4">
        <v>1460.87</v>
      </c>
      <c r="P3" s="4">
        <v>1460.87</v>
      </c>
      <c r="Q3" s="4">
        <v>0</v>
      </c>
    </row>
    <row r="4" spans="1:17" x14ac:dyDescent="0.25">
      <c r="A4" t="s">
        <v>40</v>
      </c>
      <c r="B4" t="s">
        <v>51</v>
      </c>
      <c r="C4" t="s">
        <v>52</v>
      </c>
      <c r="D4" s="2" t="s">
        <v>53</v>
      </c>
      <c r="E4" t="s">
        <v>54</v>
      </c>
      <c r="F4" t="s">
        <v>55</v>
      </c>
      <c r="G4" t="s">
        <v>44</v>
      </c>
      <c r="H4" t="s">
        <v>45</v>
      </c>
      <c r="I4">
        <v>382.61</v>
      </c>
      <c r="J4" s="4">
        <v>0</v>
      </c>
      <c r="K4" s="4">
        <v>0</v>
      </c>
      <c r="L4" s="4">
        <v>57.39</v>
      </c>
      <c r="M4" s="4">
        <v>0</v>
      </c>
      <c r="N4" s="4">
        <v>0</v>
      </c>
      <c r="O4" s="4">
        <v>440</v>
      </c>
      <c r="P4" s="4">
        <v>440</v>
      </c>
      <c r="Q4" s="4">
        <v>0</v>
      </c>
    </row>
    <row r="5" spans="1:17" x14ac:dyDescent="0.25">
      <c r="A5" t="s">
        <v>40</v>
      </c>
      <c r="B5" t="s">
        <v>56</v>
      </c>
      <c r="C5" t="s">
        <v>57</v>
      </c>
      <c r="D5" s="2" t="s">
        <v>58</v>
      </c>
      <c r="E5" t="s">
        <v>42</v>
      </c>
      <c r="F5" t="s">
        <v>43</v>
      </c>
      <c r="G5" t="s">
        <v>44</v>
      </c>
      <c r="H5" t="s">
        <v>45</v>
      </c>
      <c r="I5">
        <v>434.78</v>
      </c>
      <c r="J5" s="4">
        <v>0</v>
      </c>
      <c r="K5" s="4">
        <v>0</v>
      </c>
      <c r="L5" s="4">
        <v>65.22</v>
      </c>
      <c r="M5" s="4">
        <v>0</v>
      </c>
      <c r="N5" s="4">
        <v>0</v>
      </c>
      <c r="O5" s="4">
        <v>500</v>
      </c>
      <c r="P5" s="4">
        <v>500</v>
      </c>
      <c r="Q5" s="4">
        <v>0</v>
      </c>
    </row>
    <row r="6" spans="1:17" x14ac:dyDescent="0.25">
      <c r="A6" t="s">
        <v>40</v>
      </c>
      <c r="B6" t="s">
        <v>59</v>
      </c>
      <c r="C6" t="s">
        <v>59</v>
      </c>
      <c r="D6" s="2" t="s">
        <v>60</v>
      </c>
      <c r="E6" t="s">
        <v>42</v>
      </c>
      <c r="F6" t="s">
        <v>43</v>
      </c>
      <c r="G6" t="s">
        <v>44</v>
      </c>
      <c r="H6" t="s">
        <v>45</v>
      </c>
      <c r="I6">
        <v>434.78</v>
      </c>
      <c r="J6" s="4">
        <v>0</v>
      </c>
      <c r="K6" s="4">
        <v>0</v>
      </c>
      <c r="L6" s="4">
        <v>65.22</v>
      </c>
      <c r="M6" s="4">
        <v>0</v>
      </c>
      <c r="N6" s="4">
        <v>0</v>
      </c>
      <c r="O6" s="4">
        <v>500</v>
      </c>
      <c r="P6" s="4">
        <v>500</v>
      </c>
      <c r="Q6" s="4">
        <v>0</v>
      </c>
    </row>
    <row r="7" spans="1:17" x14ac:dyDescent="0.25">
      <c r="A7" t="s">
        <v>40</v>
      </c>
      <c r="B7" t="s">
        <v>61</v>
      </c>
      <c r="C7" t="s">
        <v>61</v>
      </c>
      <c r="D7" s="2" t="s">
        <v>62</v>
      </c>
      <c r="E7" t="s">
        <v>42</v>
      </c>
      <c r="F7" t="s">
        <v>43</v>
      </c>
      <c r="G7" t="s">
        <v>44</v>
      </c>
      <c r="H7" t="s">
        <v>20</v>
      </c>
      <c r="I7">
        <v>521.74</v>
      </c>
      <c r="J7" s="4">
        <v>0</v>
      </c>
      <c r="K7" s="4">
        <v>100</v>
      </c>
      <c r="L7" s="4">
        <v>78.260000000000005</v>
      </c>
      <c r="M7" s="4">
        <v>0</v>
      </c>
      <c r="N7" s="4">
        <v>0</v>
      </c>
      <c r="O7" s="4">
        <v>600</v>
      </c>
      <c r="P7" s="4">
        <v>100</v>
      </c>
      <c r="Q7" s="4">
        <v>500</v>
      </c>
    </row>
    <row r="8" spans="1:17" x14ac:dyDescent="0.25">
      <c r="A8" t="s">
        <v>40</v>
      </c>
      <c r="B8" t="s">
        <v>63</v>
      </c>
      <c r="C8" t="s">
        <v>63</v>
      </c>
      <c r="D8" s="2" t="s">
        <v>64</v>
      </c>
      <c r="E8" t="s">
        <v>42</v>
      </c>
      <c r="F8" t="s">
        <v>43</v>
      </c>
      <c r="G8" t="s">
        <v>44</v>
      </c>
      <c r="H8" t="s">
        <v>20</v>
      </c>
      <c r="I8">
        <v>434.78</v>
      </c>
      <c r="J8" s="4">
        <v>0</v>
      </c>
      <c r="K8" s="4">
        <v>0</v>
      </c>
      <c r="L8" s="4">
        <v>65.22</v>
      </c>
      <c r="M8" s="4">
        <v>0</v>
      </c>
      <c r="N8" s="4">
        <v>0</v>
      </c>
      <c r="O8" s="4">
        <v>500</v>
      </c>
      <c r="P8" s="4">
        <v>100</v>
      </c>
      <c r="Q8" s="4">
        <v>400</v>
      </c>
    </row>
    <row r="9" spans="1:17" x14ac:dyDescent="0.25">
      <c r="A9" t="s">
        <v>40</v>
      </c>
      <c r="B9" t="s">
        <v>65</v>
      </c>
      <c r="C9" t="s">
        <v>65</v>
      </c>
      <c r="D9" s="2" t="s">
        <v>66</v>
      </c>
      <c r="E9" t="s">
        <v>42</v>
      </c>
      <c r="F9" t="s">
        <v>43</v>
      </c>
      <c r="G9" t="s">
        <v>44</v>
      </c>
      <c r="H9" t="s">
        <v>45</v>
      </c>
      <c r="I9">
        <v>1304.3499999999999</v>
      </c>
      <c r="J9" s="4">
        <v>0</v>
      </c>
      <c r="K9" s="4">
        <v>0</v>
      </c>
      <c r="L9" s="4">
        <v>195.65</v>
      </c>
      <c r="M9" s="4">
        <v>0</v>
      </c>
      <c r="N9" s="4">
        <v>0</v>
      </c>
      <c r="O9" s="4">
        <v>1500</v>
      </c>
      <c r="P9" s="4">
        <v>1500</v>
      </c>
      <c r="Q9" s="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4DB6-9653-4C5B-9AD5-67AF2BEE791D}">
  <dimension ref="A1:E12"/>
  <sheetViews>
    <sheetView workbookViewId="0">
      <selection sqref="A1 A1:E1"/>
    </sheetView>
  </sheetViews>
  <sheetFormatPr baseColWidth="10" defaultColWidth="11.42578125" defaultRowHeight="15" x14ac:dyDescent="0.25"/>
  <cols>
    <col min="1" max="1" width="13.85546875" customWidth="1"/>
    <col min="2" max="2" width="40.7109375" customWidth="1"/>
    <col min="3" max="3" width="19.42578125" customWidth="1"/>
    <col min="4" max="4" width="16" customWidth="1"/>
    <col min="5" max="5" width="19.28515625" customWidth="1"/>
  </cols>
  <sheetData>
    <row r="1" spans="1:5" x14ac:dyDescent="0.25">
      <c r="A1" t="s">
        <v>2</v>
      </c>
      <c r="B1" t="s">
        <v>21</v>
      </c>
      <c r="C1" t="s">
        <v>22</v>
      </c>
      <c r="D1" t="s">
        <v>23</v>
      </c>
      <c r="E1" t="s">
        <v>8</v>
      </c>
    </row>
    <row r="2" spans="1:5" x14ac:dyDescent="0.25">
      <c r="A2" t="s">
        <v>38</v>
      </c>
      <c r="B2" t="s">
        <v>19</v>
      </c>
      <c r="C2">
        <v>1</v>
      </c>
      <c r="D2">
        <v>1500</v>
      </c>
      <c r="E2">
        <v>1500</v>
      </c>
    </row>
    <row r="3" spans="1:5" x14ac:dyDescent="0.25">
      <c r="A3" t="s">
        <v>38</v>
      </c>
      <c r="B3" t="s">
        <v>18</v>
      </c>
      <c r="C3">
        <v>1</v>
      </c>
      <c r="D3">
        <v>500</v>
      </c>
      <c r="E3">
        <v>500</v>
      </c>
    </row>
    <row r="4" spans="1:5" x14ac:dyDescent="0.25">
      <c r="A4" t="s">
        <v>47</v>
      </c>
      <c r="B4" t="s">
        <v>17</v>
      </c>
      <c r="C4">
        <v>1</v>
      </c>
      <c r="D4">
        <v>500</v>
      </c>
      <c r="E4">
        <v>500</v>
      </c>
    </row>
    <row r="5" spans="1:5" x14ac:dyDescent="0.25">
      <c r="A5" t="s">
        <v>47</v>
      </c>
      <c r="B5" t="s">
        <v>67</v>
      </c>
      <c r="C5">
        <v>1</v>
      </c>
      <c r="D5">
        <v>1000</v>
      </c>
      <c r="E5">
        <v>1000</v>
      </c>
    </row>
    <row r="6" spans="1:5" x14ac:dyDescent="0.25">
      <c r="A6" t="s">
        <v>52</v>
      </c>
      <c r="B6" t="s">
        <v>68</v>
      </c>
      <c r="C6">
        <v>1</v>
      </c>
      <c r="D6">
        <v>40</v>
      </c>
      <c r="E6">
        <v>40</v>
      </c>
    </row>
    <row r="7" spans="1:5" x14ac:dyDescent="0.25">
      <c r="A7" t="s">
        <v>52</v>
      </c>
      <c r="B7" t="s">
        <v>69</v>
      </c>
      <c r="C7">
        <v>1</v>
      </c>
      <c r="D7">
        <v>400</v>
      </c>
      <c r="E7">
        <v>400</v>
      </c>
    </row>
    <row r="8" spans="1:5" x14ac:dyDescent="0.25">
      <c r="A8" t="s">
        <v>57</v>
      </c>
      <c r="B8" t="s">
        <v>18</v>
      </c>
      <c r="C8">
        <v>1</v>
      </c>
      <c r="D8">
        <v>500</v>
      </c>
      <c r="E8">
        <v>500</v>
      </c>
    </row>
    <row r="9" spans="1:5" x14ac:dyDescent="0.25">
      <c r="A9" t="s">
        <v>59</v>
      </c>
      <c r="B9" t="s">
        <v>18</v>
      </c>
      <c r="C9">
        <v>1</v>
      </c>
      <c r="D9">
        <v>500</v>
      </c>
      <c r="E9">
        <v>500</v>
      </c>
    </row>
    <row r="10" spans="1:5" x14ac:dyDescent="0.25">
      <c r="A10" t="s">
        <v>61</v>
      </c>
      <c r="B10" t="s">
        <v>18</v>
      </c>
      <c r="C10">
        <v>1</v>
      </c>
      <c r="D10">
        <v>500</v>
      </c>
      <c r="E10">
        <v>500</v>
      </c>
    </row>
    <row r="11" spans="1:5" x14ac:dyDescent="0.25">
      <c r="A11" t="s">
        <v>63</v>
      </c>
      <c r="B11" t="s">
        <v>18</v>
      </c>
      <c r="C11">
        <v>1</v>
      </c>
      <c r="D11">
        <v>500</v>
      </c>
      <c r="E11">
        <v>500</v>
      </c>
    </row>
    <row r="12" spans="1:5" x14ac:dyDescent="0.25">
      <c r="A12" t="s">
        <v>65</v>
      </c>
      <c r="B12" t="s">
        <v>18</v>
      </c>
      <c r="C12">
        <v>3</v>
      </c>
      <c r="D12">
        <v>500</v>
      </c>
      <c r="E12">
        <v>1500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EF0-2254-4881-AFAD-806F4150F878}">
  <dimension ref="A1:G12"/>
  <sheetViews>
    <sheetView workbookViewId="0"/>
  </sheetViews>
  <sheetFormatPr baseColWidth="10" defaultColWidth="11.42578125" defaultRowHeight="15" x14ac:dyDescent="0.25"/>
  <cols>
    <col min="1" max="4" width="12" customWidth="1"/>
    <col min="5" max="5" width="15.85546875" customWidth="1"/>
    <col min="6" max="6" width="24.42578125" customWidth="1"/>
    <col min="7" max="7" width="52.5703125" customWidth="1"/>
  </cols>
  <sheetData>
    <row r="1" spans="1:7" x14ac:dyDescent="0.25">
      <c r="A1" t="s">
        <v>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38</v>
      </c>
      <c r="B2" t="s">
        <v>70</v>
      </c>
      <c r="C2">
        <v>100</v>
      </c>
      <c r="D2">
        <v>0</v>
      </c>
      <c r="E2">
        <v>0</v>
      </c>
      <c r="F2" t="s">
        <v>71</v>
      </c>
      <c r="G2" t="s">
        <v>55</v>
      </c>
    </row>
    <row r="3" spans="1:7" x14ac:dyDescent="0.25">
      <c r="A3" t="s">
        <v>38</v>
      </c>
      <c r="B3" t="s">
        <v>72</v>
      </c>
      <c r="C3">
        <v>1900</v>
      </c>
      <c r="D3">
        <v>0</v>
      </c>
      <c r="E3">
        <v>0</v>
      </c>
      <c r="F3" t="s">
        <v>73</v>
      </c>
      <c r="G3" t="s">
        <v>55</v>
      </c>
    </row>
    <row r="4" spans="1:7" x14ac:dyDescent="0.25">
      <c r="A4" t="s">
        <v>47</v>
      </c>
      <c r="B4" t="s">
        <v>74</v>
      </c>
      <c r="C4">
        <v>1500</v>
      </c>
      <c r="D4">
        <v>39.130000000000003</v>
      </c>
      <c r="E4">
        <v>0</v>
      </c>
      <c r="F4" t="s">
        <v>71</v>
      </c>
      <c r="G4" t="s">
        <v>55</v>
      </c>
    </row>
    <row r="5" spans="1:7" x14ac:dyDescent="0.25">
      <c r="A5" t="s">
        <v>52</v>
      </c>
      <c r="B5" t="s">
        <v>75</v>
      </c>
      <c r="C5">
        <v>500</v>
      </c>
      <c r="D5">
        <v>60</v>
      </c>
      <c r="E5">
        <v>0</v>
      </c>
      <c r="F5" t="s">
        <v>71</v>
      </c>
      <c r="G5" t="s">
        <v>55</v>
      </c>
    </row>
    <row r="6" spans="1:7" x14ac:dyDescent="0.25">
      <c r="A6" t="s">
        <v>57</v>
      </c>
      <c r="B6" t="s">
        <v>70</v>
      </c>
      <c r="C6">
        <v>100</v>
      </c>
      <c r="D6">
        <v>0</v>
      </c>
      <c r="E6">
        <v>0</v>
      </c>
      <c r="F6" t="s">
        <v>71</v>
      </c>
      <c r="G6" t="s">
        <v>55</v>
      </c>
    </row>
    <row r="7" spans="1:7" x14ac:dyDescent="0.25">
      <c r="A7" t="s">
        <v>57</v>
      </c>
      <c r="B7" t="s">
        <v>76</v>
      </c>
      <c r="C7">
        <v>600</v>
      </c>
      <c r="D7">
        <v>200</v>
      </c>
      <c r="E7">
        <v>0</v>
      </c>
      <c r="F7" t="s">
        <v>71</v>
      </c>
      <c r="G7" t="s">
        <v>55</v>
      </c>
    </row>
    <row r="8" spans="1:7" x14ac:dyDescent="0.25">
      <c r="A8" t="s">
        <v>59</v>
      </c>
      <c r="B8" t="s">
        <v>77</v>
      </c>
      <c r="C8">
        <v>500</v>
      </c>
      <c r="D8">
        <v>0</v>
      </c>
      <c r="E8">
        <v>0</v>
      </c>
      <c r="F8" t="s">
        <v>71</v>
      </c>
      <c r="G8" t="s">
        <v>55</v>
      </c>
    </row>
    <row r="9" spans="1:7" x14ac:dyDescent="0.25">
      <c r="A9" t="s">
        <v>61</v>
      </c>
      <c r="B9" t="s">
        <v>70</v>
      </c>
      <c r="C9">
        <v>100</v>
      </c>
      <c r="D9">
        <v>0</v>
      </c>
      <c r="E9">
        <v>0</v>
      </c>
      <c r="F9" t="s">
        <v>73</v>
      </c>
      <c r="G9" t="s">
        <v>55</v>
      </c>
    </row>
    <row r="10" spans="1:7" x14ac:dyDescent="0.25">
      <c r="A10" t="s">
        <v>63</v>
      </c>
      <c r="B10" t="s">
        <v>70</v>
      </c>
      <c r="C10">
        <v>100</v>
      </c>
      <c r="D10">
        <v>0</v>
      </c>
      <c r="E10">
        <v>0</v>
      </c>
      <c r="F10" t="s">
        <v>71</v>
      </c>
      <c r="G10" t="s">
        <v>55</v>
      </c>
    </row>
    <row r="11" spans="1:7" x14ac:dyDescent="0.25">
      <c r="A11" t="s">
        <v>65</v>
      </c>
      <c r="B11" t="s">
        <v>70</v>
      </c>
      <c r="C11">
        <v>100</v>
      </c>
      <c r="D11">
        <v>0</v>
      </c>
      <c r="E11">
        <v>0</v>
      </c>
      <c r="F11" t="s">
        <v>71</v>
      </c>
      <c r="G11" t="s">
        <v>55</v>
      </c>
    </row>
    <row r="12" spans="1:7" x14ac:dyDescent="0.25">
      <c r="A12" t="s">
        <v>65</v>
      </c>
      <c r="B12" t="s">
        <v>78</v>
      </c>
      <c r="C12">
        <v>1400</v>
      </c>
      <c r="D12">
        <v>0</v>
      </c>
      <c r="E12">
        <v>0</v>
      </c>
      <c r="F12" t="s">
        <v>71</v>
      </c>
      <c r="G12" t="s">
        <v>55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:H32"/>
  <sheetViews>
    <sheetView tabSelected="1" topLeftCell="A28" workbookViewId="0">
      <selection activeCell="I34" sqref="I34"/>
    </sheetView>
  </sheetViews>
  <sheetFormatPr baseColWidth="10" defaultColWidth="11.42578125" defaultRowHeight="15" x14ac:dyDescent="0.25"/>
  <cols>
    <col min="1" max="1" width="32.7109375" bestFit="1" customWidth="1"/>
    <col min="2" max="2" width="17" bestFit="1" customWidth="1"/>
    <col min="3" max="3" width="16.85546875" bestFit="1" customWidth="1"/>
    <col min="4" max="4" width="22.85546875" customWidth="1"/>
    <col min="5" max="5" width="24.28515625" customWidth="1"/>
    <col min="6" max="6" width="20.5703125" customWidth="1"/>
    <col min="7" max="7" width="22.7109375" customWidth="1"/>
    <col min="8" max="8" width="22.85546875" customWidth="1"/>
  </cols>
  <sheetData>
    <row r="1" spans="1:8" ht="15.75" customHeight="1" x14ac:dyDescent="0.2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</row>
    <row r="2" spans="1:8" ht="18.75" customHeight="1" x14ac:dyDescent="0.3">
      <c r="A2" s="5">
        <f>SUM(Tabla1[TotalColocado])</f>
        <v>7500.87</v>
      </c>
      <c r="B2" s="5">
        <f>SUM(Tabla1[PagadoCliente])</f>
        <v>6600.87</v>
      </c>
      <c r="C2" s="5">
        <f>SUM(Tabla1[DGI(2%)])</f>
        <v>26.09</v>
      </c>
      <c r="D2" s="5">
        <f>SUM(Tabla1[Alcaldia(1%)])</f>
        <v>13.04</v>
      </c>
      <c r="E2" s="5">
        <f>SUM(Tabla1[IVA])</f>
        <v>983.48</v>
      </c>
      <c r="F2" s="5">
        <f>SUM(Tabla1[Descuento])</f>
        <v>0</v>
      </c>
      <c r="G2" s="5">
        <f>SUM(Tabla1[Credito])</f>
        <v>100</v>
      </c>
      <c r="H2" s="5">
        <f>SUM(Tabla3[CobroTarjeta])</f>
        <v>0</v>
      </c>
    </row>
    <row r="5" spans="1:8" x14ac:dyDescent="0.25">
      <c r="A5" s="6" t="s">
        <v>79</v>
      </c>
      <c r="B5" t="s">
        <v>82</v>
      </c>
    </row>
    <row r="6" spans="1:8" x14ac:dyDescent="0.25">
      <c r="A6" s="7" t="s">
        <v>19</v>
      </c>
      <c r="B6" s="8">
        <v>1</v>
      </c>
    </row>
    <row r="7" spans="1:8" x14ac:dyDescent="0.25">
      <c r="A7" s="7" t="s">
        <v>18</v>
      </c>
      <c r="B7" s="8">
        <v>8</v>
      </c>
    </row>
    <row r="8" spans="1:8" x14ac:dyDescent="0.25">
      <c r="A8" s="7" t="s">
        <v>17</v>
      </c>
      <c r="B8" s="8">
        <v>1</v>
      </c>
    </row>
    <row r="9" spans="1:8" x14ac:dyDescent="0.25">
      <c r="A9" s="7" t="s">
        <v>67</v>
      </c>
      <c r="B9" s="8">
        <v>1</v>
      </c>
    </row>
    <row r="10" spans="1:8" x14ac:dyDescent="0.25">
      <c r="A10" s="7" t="s">
        <v>68</v>
      </c>
      <c r="B10" s="8">
        <v>1</v>
      </c>
    </row>
    <row r="11" spans="1:8" x14ac:dyDescent="0.25">
      <c r="A11" s="7" t="s">
        <v>69</v>
      </c>
      <c r="B11" s="8">
        <v>1</v>
      </c>
    </row>
    <row r="12" spans="1:8" x14ac:dyDescent="0.25">
      <c r="A12" s="7" t="s">
        <v>81</v>
      </c>
      <c r="B12" s="8">
        <v>13</v>
      </c>
    </row>
    <row r="25" spans="1:2" x14ac:dyDescent="0.25">
      <c r="A25" s="6" t="s">
        <v>79</v>
      </c>
      <c r="B25" t="s">
        <v>80</v>
      </c>
    </row>
    <row r="26" spans="1:2" x14ac:dyDescent="0.25">
      <c r="A26" s="7" t="s">
        <v>19</v>
      </c>
      <c r="B26" s="8">
        <v>1500</v>
      </c>
    </row>
    <row r="27" spans="1:2" x14ac:dyDescent="0.25">
      <c r="A27" s="7" t="s">
        <v>18</v>
      </c>
      <c r="B27" s="8">
        <v>4000</v>
      </c>
    </row>
    <row r="28" spans="1:2" x14ac:dyDescent="0.25">
      <c r="A28" s="7" t="s">
        <v>17</v>
      </c>
      <c r="B28" s="8">
        <v>500</v>
      </c>
    </row>
    <row r="29" spans="1:2" x14ac:dyDescent="0.25">
      <c r="A29" s="7" t="s">
        <v>67</v>
      </c>
      <c r="B29" s="8">
        <v>1000</v>
      </c>
    </row>
    <row r="30" spans="1:2" x14ac:dyDescent="0.25">
      <c r="A30" s="7" t="s">
        <v>68</v>
      </c>
      <c r="B30" s="8">
        <v>40</v>
      </c>
    </row>
    <row r="31" spans="1:2" x14ac:dyDescent="0.25">
      <c r="A31" s="7" t="s">
        <v>69</v>
      </c>
      <c r="B31" s="8">
        <v>400</v>
      </c>
    </row>
    <row r="32" spans="1:2" x14ac:dyDescent="0.25">
      <c r="A32" s="7" t="s">
        <v>81</v>
      </c>
      <c r="B32" s="8">
        <v>7440</v>
      </c>
    </row>
  </sheetData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Detalle</vt:lpstr>
      <vt:lpstr>Pagos</vt:lpstr>
      <vt:lpstr>Presentación - 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Maradiaga</cp:lastModifiedBy>
  <dcterms:created xsi:type="dcterms:W3CDTF">2015-06-05T18:19:34Z</dcterms:created>
  <dcterms:modified xsi:type="dcterms:W3CDTF">2025-02-11T23:02:00Z</dcterms:modified>
</cp:coreProperties>
</file>