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5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OS\POS-Sales\EXCELS PROGRAMA\"/>
    </mc:Choice>
  </mc:AlternateContent>
  <xr:revisionPtr revIDLastSave="0" documentId="13_ncr:1_{6CF9CA67-E70C-4A90-888B-4C9FE061A79D}" xr6:coauthVersionLast="47" xr6:coauthVersionMax="47" xr10:uidLastSave="{00000000-0000-0000-0000-000000000000}"/>
  <x:bookViews>
    <x:workbookView xWindow="-120" yWindow="-120" windowWidth="29040" windowHeight="15720" firstSheet="0" activeTab="7" xr2:uid="{00000000-000D-0000-FFFF-FFFF00000000}"/>
  </x:bookViews>
  <x:sheets>
    <x:sheet name="Ventas" sheetId="1" r:id="rId1"/>
    <x:sheet name="Detalle" sheetId="2" r:id="rId2"/>
    <x:sheet name="Pagos" sheetId="3" r:id="rId3"/>
    <x:sheet name="Otros Ingresos" sheetId="9" r:id="rId4"/>
    <x:sheet name="Otros Gatos" sheetId="5" r:id="rId5"/>
    <x:sheet name="Compras" sheetId="6" r:id="rId6"/>
    <x:sheet name="Detalle Compras" sheetId="7" r:id="rId7"/>
    <x:sheet name="Presentación - Totales" sheetId="4" r:id="rId8"/>
    <x:sheet name="GRAFICOS" sheetId="8" r:id="rId9"/>
  </x:sheets>
  <x:definedNames/>
  <x:calcPr calcId="191029"/>
  <x:pivotCaches>
    <x:pivotCache cacheId="0" r:id="rId10"/>
    <x:pivotCache cacheId="1" r:id="rId11"/>
  </x:pivotCaches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calcChain xmlns="http://schemas.openxmlformats.org/spreadsheetml/2006/main">
  <c r="B15" i="4" l="1"/>
  <c r="B14" i="4"/>
  <c r="B12" i="4"/>
  <c r="B10" i="4"/>
  <c r="H5" i="4"/>
  <c r="G5" i="4"/>
  <c r="F5" i="4"/>
  <c r="E5" i="4"/>
  <c r="D5" i="4"/>
  <c r="C5" i="4"/>
  <c r="B5" i="4"/>
  <c r="B8" i="4" s="1"/>
  <c r="A5" i="4"/>
</calcChain>
</file>

<file path=xl/sharedStrings.xml><?xml version="1.0" encoding="utf-8"?>
<x:sst xmlns:x="http://schemas.openxmlformats.org/spreadsheetml/2006/main">
  <x:si>
    <x:t>Serie</x:t>
  </x:si>
  <x:si>
    <x:t>NoFactura</x:t>
  </x:si>
  <x:si>
    <x:t>NoOrden</x:t>
  </x:si>
  <x:si>
    <x:t>Fecha</x:t>
  </x:si>
  <x:si>
    <x:t>Cliente</x:t>
  </x:si>
  <x:si>
    <x:t>NoRuc</x:t>
  </x:si>
  <x:si>
    <x:t>Empleado</x:t>
  </x:si>
  <x:si>
    <x:t>Proceso</x:t>
  </x:si>
  <x:si>
    <x:t>SubTotal</x:t>
  </x:si>
  <x:si>
    <x:t>Descuento</x:t>
  </x:si>
  <x:si>
    <x:t>Credito</x:t>
  </x:si>
  <x:si>
    <x:t>IVA</x:t>
  </x:si>
  <x:si>
    <x:t>DGI(2%)</x:t>
  </x:si>
  <x:si>
    <x:t>Alcaldia(1%)</x:t>
  </x:si>
  <x:si>
    <x:t>TotalColocado</x:t>
  </x:si>
  <x:si>
    <x:t>PagadoCliente</x:t>
  </x:si>
  <x:si>
    <x:t>Restante</x:t>
  </x:si>
  <x:si>
    <x:t>Prueba dos</x:t>
  </x:si>
  <x:si>
    <x:t>Tercera Prueba</x:t>
  </x:si>
  <x:si>
    <x:t>Tornillos</x:t>
  </x:si>
  <x:si>
    <x:t>Orden Abierta</x:t>
  </x:si>
  <x:si>
    <x:t>Producto</x:t>
  </x:si>
  <x:si>
    <x:t>Cantidad</x:t>
  </x:si>
  <x:si>
    <x:t>Precio</x:t>
  </x:si>
  <x:si>
    <x:t>TotalPagado</x:t>
  </x:si>
  <x:si>
    <x:t>Pagado</x:t>
  </x:si>
  <x:si>
    <x:t>Cambio</x:t>
  </x:si>
  <x:si>
    <x:t>CobroTarjeta</x:t>
  </x:si>
  <x:si>
    <x:t>FormaPago</x:t>
  </x:si>
  <x:si>
    <x:t>Referencia</x:t>
  </x:si>
  <x:si>
    <x:t>Total</x:t>
  </x:si>
  <x:si>
    <x:t>Clave</x:t>
  </x:si>
  <x:si>
    <x:t>Total C$</x:t>
  </x:si>
  <x:si>
    <x:t>Descripción</x:t>
  </x:si>
  <x:si>
    <x:t>Almacén</x:t>
  </x:si>
  <x:si>
    <x:t>Usuario</x:t>
  </x:si>
  <x:si>
    <x:t>Costo Unitario</x:t>
  </x:si>
  <x:si>
    <x:t>EMPRESA</x:t>
  </x:si>
  <x:si>
    <x:t>NOMBRE EJEMPLO</x:t>
  </x:si>
  <x:si>
    <x:t>SUCURSAL SELECCIONADA</x:t>
  </x:si>
  <x:si>
    <x:t>tEXTO</x:t>
  </x:si>
  <x:si>
    <x:t>DESDE</x:t>
  </x:si>
  <x:si>
    <x:t>HASTA</x:t>
  </x:si>
  <x:si>
    <x:t>DATOS DE VENTAS</x:t>
  </x:si>
  <x:si>
    <x:t>Total Colocado</x:t>
  </x:si>
  <x:si>
    <x:t>Total Recuperado</x:t>
  </x:si>
  <x:si>
    <x:t>Total DGI (2%)</x:t>
  </x:si>
  <x:si>
    <x:t>Total Alcaldia (1%</x:t>
  </x:si>
  <x:si>
    <x:t>TotalIVA</x:t>
  </x:si>
  <x:si>
    <x:t>Total Descuentos</x:t>
  </x:si>
  <x:si>
    <x:t>Total en Creditos</x:t>
  </x:si>
  <x:si>
    <x:t>Cobros Extra Tarjetas</x:t>
  </x:si>
  <x:si>
    <x:t>PERDIDAS / GANANCIAS</x:t>
  </x:si>
  <x:si>
    <x:t>44</x:t>
  </x:si>
  <x:si>
    <x:t>14</x:t>
  </x:si>
  <x:si>
    <x:t>-</x:t>
  </x:si>
  <x:si>
    <x:t xml:space="preserve">CLIENTE  MOSTRADOR </x:t>
  </x:si>
  <x:si>
    <x:t>15/03/2025 11:46:09 a. m.</x:t>
  </x:si>
  <x:si>
    <x:t>GANANACIAS DEL PERIODO</x:t>
  </x:si>
  <x:si>
    <x:t>TOTAL RECUPERADO</x:t>
  </x:si>
  <x:si>
    <x:t>A</x:t>
  </x:si>
  <x:si>
    <x:t>OTROS INGRESOS</x:t>
  </x:si>
  <x:si>
    <x:t>TOTAL</x:t>
  </x:si>
  <x:si>
    <x:t>OTROS GASTOS</x:t>
  </x:si>
  <x:si>
    <x:t xml:space="preserve">TOTAL </x:t>
  </x:si>
  <x:si>
    <x:t>COMPRAS</x:t>
  </x:si>
  <x:si>
    <x:t>GANANACIA TOTAL</x:t>
  </x:si>
  <x:si>
    <x:t>Admin Ejem</x:t>
  </x:si>
  <x:si>
    <x:t>Orden Totalmente Pagada</x:t>
  </x:si>
  <x:si>
    <x:t>16</x:t>
  </x:si>
  <x:si>
    <x:t>43</x:t>
  </x:si>
  <x:si>
    <x:t>15/03/2025 11:46:08 a. m.</x:t>
  </x:si>
  <x:si>
    <x:t xml:space="preserve">Rolando Tres PruebaAct  Tres Act 3 </x:t>
  </x:si>
  <x:si>
    <x:t/>
  </x:si>
  <x:si>
    <x:t>17</x:t>
  </x:si>
  <x:si>
    <x:t>42</x:t>
  </x:si>
  <x:si>
    <x:t>14/03/2025 11:47:51 a. m.</x:t>
  </x:si>
  <x:si>
    <x:t xml:space="preserve">Prueba  Add </x:t>
  </x:si>
  <x:si>
    <x:t>11</x:t>
  </x:si>
  <x:si>
    <x:t>40</x:t>
  </x:si>
  <x:si>
    <x:t>12/03/2025 11:30:33 p. m.</x:t>
  </x:si>
  <x:si>
    <x:t>12</x:t>
  </x:si>
  <x:si>
    <x:t>39</x:t>
  </x:si>
  <x:si>
    <x:t>12/03/2025 11:29:57 p. m.</x:t>
  </x:si>
  <x:si>
    <x:t>13</x:t>
  </x:si>
  <x:si>
    <x:t>38</x:t>
  </x:si>
  <x:si>
    <x:t>12/03/2025 06:30:47 p. m.</x:t>
  </x:si>
  <x:si>
    <x:t>10</x:t>
  </x:si>
  <x:si>
    <x:t>24</x:t>
  </x:si>
  <x:si>
    <x:t>09/03/2025 03:59:55 p. m.</x:t>
  </x:si>
  <x:si>
    <x:t>15</x:t>
  </x:si>
  <x:si>
    <x:t>18</x:t>
  </x:si>
  <x:si>
    <x:t>09/03/2025 01:15:49 p. m.</x:t>
  </x:si>
  <x:si>
    <x:t xml:space="preserve">Rol Act  Rolando DOs </x:t>
  </x:si>
  <x:si>
    <x:t>8</x:t>
  </x:si>
  <x:si>
    <x:t>09/03/2025 09:45:25 a. m.</x:t>
  </x:si>
  <x:si>
    <x:t>7</x:t>
  </x:si>
  <x:si>
    <x:t>09/03/2025 09:13:48 a. m.</x:t>
  </x:si>
  <x:si>
    <x:t xml:space="preserve">77  77 </x:t>
  </x:si>
  <x:si>
    <x:t>6</x:t>
  </x:si>
  <x:si>
    <x:t>09/03/2025 08:24:36 a. m.</x:t>
  </x:si>
  <x:si>
    <x:t>9</x:t>
  </x:si>
  <x:si>
    <x:t>09/03/2025 08:22:42 a. m.</x:t>
  </x:si>
  <x:si>
    <x:t>5</x:t>
  </x:si>
  <x:si>
    <x:t>08/03/2025 09:10:44 p. m.</x:t>
  </x:si>
  <x:si>
    <x:t>4</x:t>
  </x:si>
  <x:si>
    <x:t>08/03/2025 07:23:30 a. m.</x:t>
  </x:si>
  <x:si>
    <x:t>3</x:t>
  </x:si>
  <x:si>
    <x:t>08/03/2025 07:22:28 a. m.</x:t>
  </x:si>
  <x:si>
    <x:t>2</x:t>
  </x:si>
  <x:si>
    <x:t>08/03/2025 07:22:00 a. m.</x:t>
  </x:si>
  <x:si>
    <x:t>Segunda prueba de servicio</x:t>
  </x:si>
  <x:si>
    <x:t>Prueba de servicio</x:t>
  </x:si>
  <x:si>
    <x:t>Prueba creacion</x:t>
  </x:si>
  <x:si>
    <x:t>Primera Prueba de Producto</x:t>
  </x:si>
  <x:si>
    <x:t>dfd</x:t>
  </x:si>
  <x:si>
    <x:t>200.40</x:t>
  </x:si>
  <x:si>
    <x:t>Efectivo</x:t>
  </x:si>
  <x:si>
    <x:t>110.00</x:t>
  </x:si>
  <x:si>
    <x:t>100.00</x:t>
  </x:si>
  <x:si>
    <x:t>10.00</x:t>
  </x:si>
  <x:si>
    <x:t>500.00</x:t>
  </x:si>
  <x:si>
    <x:t>Tarjeta-Minuta</x:t>
  </x:si>
  <x:si>
    <x:t>PAGADO GENERAL</x:t>
  </x:si>
  <x:si>
    <x:t>250.00</x:t>
  </x:si>
  <x:si>
    <x:t>200.00</x:t>
  </x:si>
  <x:si>
    <x:t>245.00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</x:si>
</x:sst>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2"/>
      <x:color theme="0"/>
      <x:name val="Calibri"/>
      <x:family val="2"/>
      <x:scheme val="minor"/>
    </x:font>
    <x:font>
      <x:sz val="16"/>
      <x:color theme="0"/>
      <x:name val="Calibri"/>
      <x:family val="2"/>
      <x:scheme val="minor"/>
    </x:font>
    <x:font>
      <x:b/>
      <x:sz val="14"/>
      <x:color theme="0"/>
      <x:name val="Calibri"/>
      <x:family val="2"/>
      <x:scheme val="minor"/>
    </x:font>
    <x:font>
      <x:b/>
      <x:sz val="16"/>
      <x:color theme="0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2">
    <x:fill>
      <x:patternFill patternType="none"/>
    </x:fill>
    <x:fill>
      <x:patternFill patternType="gray125"/>
    </x:fill>
    <x:fill>
      <x:patternFill patternType="solid">
        <x:fgColor theme="4" tint="0.79998168889431442"/>
        <x:bgColor theme="4" tint="0.79998168889431442"/>
      </x:patternFill>
    </x:fill>
    <x:fill>
      <x:patternFill patternType="solid">
        <x:fgColor theme="4"/>
        <x:bgColor theme="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9" tint="-0.249977111117893"/>
        <x:bgColor indexed="64"/>
      </x:patternFill>
    </x:fill>
    <x:fill>
      <x:patternFill patternType="solid">
        <x:fgColor theme="2" tint="-0.89999084444715716"/>
        <x:bgColor indexed="64"/>
      </x:patternFill>
    </x:fill>
    <x:fill>
      <x:patternFill patternType="solid">
        <x:fgColor theme="9" tint="-0.499984740745262"/>
        <x:bgColor indexed="64"/>
      </x:patternFill>
    </x:fill>
    <x:fill>
      <x:patternFill patternType="solid">
        <x:fgColor theme="2" tint="-0.249977111117893"/>
        <x:bgColor indexed="64"/>
      </x:patternFill>
    </x:fill>
    <x:fill>
      <x:patternFill patternType="solid">
        <x:fgColor theme="2" tint="-0.499984740745262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39997558519241921"/>
        <x:bgColor indexed="64"/>
      </x:patternFill>
    </x:fill>
  </x:fills>
  <x:borders count="10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theme="4" tint="0.39997558519241921"/>
      </x:bottom>
      <x:diagonal/>
    </x:border>
    <x:border>
      <x:left/>
      <x:right/>
      <x:top style="thin">
        <x:color theme="4" tint="0.39997558519241921"/>
      </x:top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 style="thin">
        <x:color theme="4" tint="0.39997558519241921"/>
      </x:bottom>
      <x:diagonal/>
    </x:border>
    <x:border>
      <x:left/>
      <x:right/>
      <x:top style="thin">
        <x:color theme="4" tint="0.39997558519241921"/>
      </x:top>
      <x:bottom style="thin">
        <x:color theme="4" tint="0.39997558519241921"/>
      </x:bottom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 style="thin">
        <x:color theme="4" tint="0.39997558519241921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24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4" fillId="3" borderId="4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4" fillId="3" borderId="6" applyNumberFormat="1" applyFill="0" applyBorder="1" applyAlignment="1" applyProtection="1">
      <x:protection locked="1" hidden="0"/>
    </x:xf>
    <x:xf numFmtId="0" fontId="4" fillId="3" borderId="2" applyNumberFormat="1" applyFill="0" applyBorder="1" applyAlignment="1" applyProtection="1">
      <x:protection locked="1" hidden="0"/>
    </x:xf>
    <x:xf numFmtId="0" fontId="9" fillId="6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8" fillId="6" borderId="1" applyNumberFormat="1" applyFill="0" applyBorder="1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  <x:xf numFmtId="14" fontId="3" fillId="0" borderId="1" applyNumberFormat="1" applyFill="1" applyBorder="1" applyAlignment="1" applyProtection="1">
      <x:protection locked="1" hidden="0"/>
    </x:xf>
    <x:xf numFmtId="0" fontId="9" fillId="7" borderId="1" applyNumberFormat="1" applyFill="0" applyBorder="1" applyAlignment="1" applyProtection="1">
      <x:protection locked="1" hidden="0"/>
    </x:xf>
    <x:xf numFmtId="2" fontId="10" fillId="0" borderId="1" applyNumberFormat="1" applyFill="1" applyBorder="1" applyAlignment="1" applyProtection="1">
      <x:protection locked="1" hidden="0"/>
    </x:xf>
    <x:xf numFmtId="2" fontId="10" fillId="0" borderId="9" applyNumberFormat="1" applyFill="1" applyBorder="1" applyAlignment="1" applyProtection="1">
      <x:protection locked="1" hidden="0"/>
    </x:xf>
    <x:xf numFmtId="0" fontId="8" fillId="6" borderId="7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4" fillId="5" borderId="8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2" fontId="11" fillId="0" borderId="8" applyNumberFormat="1" applyFill="1" applyBorder="1" applyAlignment="1" applyProtection="1">
      <x:protection locked="1" hidden="0"/>
    </x:xf>
    <x:xf numFmtId="0" fontId="5" fillId="6" borderId="1" applyNumberFormat="1" applyFill="0" applyBorder="1" applyAlignment="1" applyProtection="1">
      <x:protection locked="1" hidden="0"/>
    </x:xf>
    <x:xf numFmtId="0" fontId="7" fillId="5" borderId="1" applyNumberFormat="1" applyFill="0" applyBorder="1" applyAlignment="1" applyProtection="1">
      <x:protection locked="1" hidden="0"/>
    </x:xf>
    <x:xf numFmtId="2" fontId="11" fillId="0" borderId="1" applyNumberFormat="1" applyFill="1" applyBorder="1" applyAlignment="1" applyProtection="1">
      <x:protection locked="1" hidden="0"/>
    </x:xf>
  </x:cellStyleXfs>
  <x:cellXfs count="65">
    <x:xf numFmtId="0" fontId="0" fillId="0" borderId="0" xfId="0"/>
    <x:xf numFmtId="0" fontId="1" fillId="0" borderId="0" xfId="0" applyFont="1"/>
    <x:xf numFmtId="14" fontId="0" fillId="0" borderId="0" xfId="0" applyNumberFormat="1"/>
    <x:xf numFmtId="2" fontId="0" fillId="0" borderId="0" xfId="0" applyNumberFormat="1"/>
    <x:xf numFmtId="0" fontId="4" fillId="3" borderId="4" xfId="0" applyFont="1" applyFill="1" applyBorder="1"/>
    <x:xf numFmtId="0" fontId="4" fillId="3" borderId="6" xfId="0" applyFont="1" applyFill="1" applyBorder="1"/>
    <x:xf numFmtId="0" fontId="0" fillId="2" borderId="6" xfId="0" applyFont="1" applyFill="1" applyBorder="1"/>
    <x:xf numFmtId="0" fontId="0" fillId="0" borderId="0" xfId="0" applyAlignment="1">
      <x:alignment horizontal="center"/>
    </x:xf>
    <x:xf numFmtId="0" fontId="4" fillId="5" borderId="1" xfId="0" applyFont="1" applyFill="1" applyBorder="1" applyAlignment="1">
      <x:alignment horizontal="center"/>
    </x:xf>
    <x:xf numFmtId="0" fontId="7" fillId="5" borderId="1" xfId="0" applyFont="1" applyFill="1" applyBorder="1" applyAlignment="1">
      <x:alignment horizontal="center" vertical="center" wrapText="1"/>
    </x:xf>
    <x:xf numFmtId="14" fontId="0" fillId="0" borderId="0" xfId="0" applyNumberFormat="1" applyAlignment="1">
      <x:alignment horizontal="center"/>
    </x:xf>
    <x:xf numFmtId="0" fontId="8" fillId="6" borderId="7" xfId="0" applyFont="1" applyFill="1" applyBorder="1" applyAlignment="1">
      <x:alignment horizontal="center" vertical="center"/>
    </x:xf>
    <x:xf numFmtId="0" fontId="3" fillId="4" borderId="1" xfId="0" applyFont="1" applyFill="1" applyBorder="1"/>
    <x:xf numFmtId="0" fontId="8" fillId="6" borderId="1" xfId="0" applyFont="1" applyFill="1" applyBorder="1" applyAlignment="1">
      <x:alignment horizontal="center" vertical="center" wrapText="1"/>
    </x:xf>
    <x:xf numFmtId="0" fontId="0" fillId="0" borderId="0" xfId="0" applyNumberFormat="1"/>
    <x:xf numFmtId="0" fontId="5" fillId="6" borderId="1" xfId="0" applyFont="1" applyFill="1" applyBorder="1" applyAlignment="1">
      <x:alignment horizontal="center"/>
    </x:xf>
    <x:xf numFmtId="0" fontId="9" fillId="6" borderId="1" xfId="0" applyFont="1" applyFill="1" applyBorder="1" applyAlignment="1">
      <x:alignment horizontal="center" vertical="center"/>
    </x:xf>
    <x:xf numFmtId="0" fontId="10" fillId="0" borderId="1" xfId="0" applyFont="1" applyBorder="1" applyAlignment="1">
      <x:alignment horizontal="left" vertical="center"/>
    </x:xf>
    <x:xf numFmtId="0" fontId="8" fillId="6" borderId="1" xfId="0" applyFont="1" applyFill="1" applyBorder="1" applyAlignment="1">
      <x:alignment horizontal="center" vertical="center"/>
    </x:xf>
    <x:xf numFmtId="0" fontId="11" fillId="0" borderId="1" xfId="0" applyFont="1" applyBorder="1" applyAlignment="1">
      <x:alignment horizontal="center" vertical="center" wrapText="1"/>
    </x:xf>
    <x:xf numFmtId="14" fontId="3" fillId="0" borderId="1" xfId="0" applyNumberFormat="1" applyFont="1" applyBorder="1" applyAlignment="1">
      <x:alignment horizontal="center" vertical="center"/>
    </x:xf>
    <x:xf numFmtId="0" fontId="9" fillId="7" borderId="1" xfId="0" applyFont="1" applyFill="1" applyBorder="1" applyAlignment="1">
      <x:alignment horizontal="center"/>
    </x:xf>
    <x:xf numFmtId="2" fontId="10" fillId="0" borderId="1" xfId="0" applyNumberFormat="1" applyFont="1" applyBorder="1"/>
    <x:xf numFmtId="0" fontId="1" fillId="0" borderId="0" xfId="0" applyNumberFormat="1" applyFont="1"/>
    <x:xf numFmtId="2" fontId="11" fillId="0" borderId="1" xfId="0" applyNumberFormat="1" applyFont="1" applyBorder="1" applyAlignment="1">
      <x:alignment horizontal="center" vertical="center" wrapText="1"/>
    </x:xf>
    <x:xf numFmtId="0" fontId="4" fillId="5" borderId="8" xfId="0" applyFont="1" applyFill="1" applyBorder="1" applyAlignment="1">
      <x:alignment horizontal="center"/>
    </x:xf>
    <x:xf numFmtId="0" fontId="1" fillId="8" borderId="0" xfId="0" applyFont="1" applyFill="1" applyBorder="1" applyAlignment="1">
      <x:alignment horizontal="left"/>
    </x:xf>
    <x:xf numFmtId="2" fontId="10" fillId="0" borderId="9" xfId="0" applyNumberFormat="1" applyFont="1" applyBorder="1"/>
    <x:xf numFmtId="0" fontId="0" fillId="0" borderId="0" xfId="0" applyNumberFormat="1" applyBorder="1"/>
    <x:xf numFmtId="0" fontId="6" fillId="9" borderId="0" xfId="0" applyFont="1" applyFill="1" applyBorder="1" applyAlignment="1">
      <x:alignment horizontal="left"/>
    </x:xf>
    <x:xf numFmtId="0" fontId="6" fillId="9" borderId="0" xfId="0" applyNumberFormat="1" applyFont="1" applyFill="1" applyBorder="1"/>
    <x:xf numFmtId="0" fontId="6" fillId="9" borderId="0" xfId="0" applyFont="1" applyFill="1" applyBorder="1" applyAlignment="1">
      <x:alignment horizontal="center" vertical="center"/>
    </x:xf>
    <x:xf numFmtId="0" fontId="1" fillId="0" borderId="0" xfId="0" applyNumberFormat="1" applyFont="1" applyBorder="1"/>
    <x:xf numFmtId="0" fontId="5" fillId="9" borderId="0" xfId="0" applyFont="1" applyFill="1" applyBorder="1" applyAlignment="1">
      <x:alignment horizontal="left"/>
    </x:xf>
    <x:xf numFmtId="0" fontId="5" fillId="9" borderId="0" xfId="0" applyNumberFormat="1" applyFont="1" applyFill="1" applyBorder="1"/>
    <x:xf numFmtId="0" fontId="4" fillId="3" borderId="5" xfId="0" applyFont="1" applyFill="1" applyBorder="1" applyAlignment="1">
      <x:alignment horizontal="center"/>
    </x:xf>
    <x:xf numFmtId="0" fontId="0" fillId="2" borderId="5" xfId="0" applyFont="1" applyFill="1" applyBorder="1" applyAlignment="1">
      <x:alignment horizontal="center"/>
    </x:xf>
    <x:xf numFmtId="14" fontId="0" fillId="2" borderId="4" xfId="0" applyNumberFormat="1" applyFont="1" applyFill="1" applyBorder="1"/>
    <x:xf numFmtId="2" fontId="11" fillId="0" borderId="8" xfId="0" applyNumberFormat="1" applyFont="1" applyBorder="1"/>
    <x:xf numFmtId="0" fontId="11" fillId="0" borderId="1" xfId="0" applyFont="1" applyBorder="1"/>
    <x:xf numFmtId="0" fontId="4" fillId="3" borderId="2" xfId="0" applyFont="1" applyFill="1" applyBorder="1"/>
    <x:xf numFmtId="0" fontId="4" fillId="3" borderId="2" xfId="0" applyFont="1" applyFill="1" applyBorder="1" applyAlignment="1">
      <x:alignment horizontal="center"/>
    </x:xf>
    <x:xf numFmtId="14" fontId="0" fillId="2" borderId="3" xfId="0" applyNumberFormat="1" applyFont="1" applyFill="1" applyBorder="1"/>
    <x:xf numFmtId="0" fontId="0" fillId="2" borderId="3" xfId="0" applyFont="1" applyFill="1" applyBorder="1" applyAlignment="1">
      <x:alignment horizontal="center"/>
    </x:xf>
    <x:xf numFmtId="0" fontId="0" fillId="2" borderId="3" xfId="0" applyFont="1" applyFill="1" applyBorder="1"/>
    <x:xf numFmtId="0" fontId="6" fillId="10" borderId="0" xfId="0" applyFont="1" applyFill="1" applyAlignment="1">
      <x:alignment horizontal="center" vertical="center"/>
    </x:xf>
    <x:xf numFmtId="0" fontId="5" fillId="10" borderId="0" xfId="0" applyFont="1" applyFill="1" applyAlignment="1">
      <x:alignment horizontal="left"/>
    </x:xf>
    <x:xf numFmtId="0" fontId="5" fillId="10" borderId="0" xfId="0" applyNumberFormat="1" applyFont="1" applyFill="1"/>
    <x:xf numFmtId="0" fontId="1" fillId="11" borderId="0" xfId="0" applyFont="1" applyFill="1" applyAlignment="1">
      <x:alignment horizontal="left"/>
    </x:xf>
    <x:xf numFmtId="0" fontId="5" fillId="10" borderId="0" xfId="0" applyFont="1" applyFill="1" applyAlignment="1">
      <x:alignment horizontal="right"/>
    </x:xf>
    <x:xf numFmtId="0" fontId="4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6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6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7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6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5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6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20">
    <x:dxf>
      <x:font>
        <x:color theme="1"/>
        <x:scheme val="minor"/>
      </x:font>
    </x:dxf>
    <x:dxf>
      <x:font>
        <x:color theme="1"/>
        <x:scheme val="minor"/>
      </x:font>
      <x:numFmt numFmtId="14" formatCode="M/d/yyyy"/>
    </x:dxf>
    <x:dxf>
      <x:font>
        <x:color theme="1"/>
        <x:scheme val="minor"/>
      </x:font>
      <x:numFmt numFmtId="2" formatCode="0.00"/>
    </x:dxf>
    <x:dxf>
      <x:font>
        <x:color theme="1"/>
        <x:scheme val="minor"/>
      </x:font>
    </x:dxf>
    <x:dxf>
      <x:font>
        <x:color theme="1"/>
        <x:scheme val="minor"/>
      </x:font>
      <x:numFmt numFmtId="14" formatCode="M/d/yyyy"/>
    </x:dxf>
    <x:dxf>
      <x:fill>
        <x:patternFill patternType="solid">
          <x:fgColor auto="1"/>
          <x:bgColor theme="2" tint="-0.89999084444715716"/>
        </x:patternFill>
      </x:fill>
    </x:dxf>
    <x:dxf>
      <x:font>
        <x:sz val="12"/>
      </x:font>
    </x:dxf>
    <x:dxf>
      <x:font>
        <x:color theme="0"/>
      </x:font>
    </x:dxf>
    <x:dxf>
      <x:font>
        <x:b/>
      </x:font>
    </x:dxf>
    <x:dxf>
      <x:fill>
        <x:patternFill patternType="solid">
          <x:fgColor auto="1"/>
          <x:bgColor theme="2" tint="-0.249977111117893"/>
        </x:patternFill>
      </x:fill>
    </x:dxf>
    <x:dxf>
      <x:fill>
        <x:patternFill patternType="solid">
          <x:fgColor auto="1"/>
          <x:bgColor theme="2" tint="-0.499984740745262"/>
        </x:patternFill>
      </x:fill>
    </x:dxf>
    <x:dxf>
      <x:font>
        <x:sz val="12"/>
        <x:color theme="0"/>
      </x:font>
      <x:fill>
        <x:patternFill patternType="solid">
          <x:fgColor auto="1"/>
          <x:bgColor theme="2" tint="-0.499984740745262"/>
        </x:patternFill>
      </x:fill>
    </x:dxf>
    <x:dxf>
      <x:font>
        <x:color theme="0"/>
      </x:font>
      <x:fill>
        <x:patternFill patternType="solid">
          <x:fgColor auto="1"/>
          <x:bgColor theme="2" tint="-0.499984740745262"/>
        </x:patternFill>
      </x:fill>
    </x:dxf>
    <x:dxf>
      <x:font>
        <x:b/>
      </x:font>
      <x:fill>
        <x:patternFill patternType="solid">
          <x:fgColor auto="1"/>
          <x:bgColor theme="2" tint="-0.249977111117893"/>
        </x:patternFill>
      </x:fill>
    </x:dxf>
    <x:dxf>
      <x:fill>
        <x:patternFill patternType="solid">
          <x:fgColor auto="1"/>
          <x:bgColor theme="5"/>
        </x:patternFill>
      </x:fill>
    </x:dxf>
    <x:dxf>
      <x:fill>
        <x:patternFill patternType="solid">
          <x:fgColor auto="1"/>
          <x:bgColor theme="5" tint="0.39997558519241921"/>
        </x:patternFill>
      </x:fill>
    </x:dxf>
    <x:dxf>
      <x:font>
        <x:sz val="12"/>
        <x:color theme="0"/>
      </x:font>
      <x:fill>
        <x:patternFill patternType="solid">
          <x:fgColor auto="1"/>
          <x:bgColor theme="5"/>
        </x:patternFill>
      </x:fill>
    </x:dxf>
    <x:dxf>
      <x:font>
        <x:sz val="12"/>
        <x:color theme="0"/>
      </x:font>
    </x:dxf>
    <x:dxf>
      <x:font>
        <x:b/>
      </x:font>
      <x:fill>
        <x:patternFill patternType="solid">
          <x:fgColor auto="1"/>
          <x:bgColor theme="5" tint="0.39997558519241921"/>
        </x:patternFill>
      </x:fill>
    </x:dxf>
    <x:dxf>
      <x:font>
        <x:color theme="0"/>
      </x:font>
      <x:fill>
        <x:patternFill patternType="solid">
          <x:fgColor auto="1"/>
          <x:bgColor theme="5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[ReporteVentas.xlsx]Presentación - Totales!TablaDinámica1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Grafico</a:t>
            </a:r>
            <a:r>
              <a:rPr lang="en-US" baseline="0"/>
              <a:t> de Productos Por Cantidad Vendida</a:t>
            </a:r>
            <a:endParaRPr lang="en-US"/>
          </a:p>
        </c:rich>
      </c:tx>
      <c:layout>
        <c:manualLayout>
          <c:xMode val="edge"/>
          <c:yMode val="edge"/>
          <c:x val="0.33672141452537868"/>
          <c:y val="7.21970611337816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'Presentación - Totales'!$F$6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'Presentación - Totales'!$E$7:$E$8</c:f>
              <c:strCache>
                <c:ptCount val="1"/>
                <c:pt idx="0">
                  <c:v>Producto</c:v>
                </c:pt>
              </c:strCache>
            </c:strRef>
          </c:cat>
          <c:val>
            <c:numRef>
              <c:f>'Presentación - Totales'!$F$7:$F$8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D0-4606-BABD-A0BC981AC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76396287"/>
        <c:axId val="1976395327"/>
      </c:barChart>
      <c:catAx>
        <c:axId val="197639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1976395327"/>
        <c:crosses val="autoZero"/>
        <c:auto val="1"/>
        <c:lblAlgn val="ctr"/>
        <c:lblOffset val="100"/>
        <c:noMultiLvlLbl val="0"/>
      </c:catAx>
      <c:valAx>
        <c:axId val="197639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1976396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[ReporteVentas.xlsx]Presentación - Totales!TablaDinámica2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Productos Por Ingresos</a:t>
            </a:r>
            <a:r>
              <a:rPr lang="en-US" baseline="0"/>
              <a:t> Generados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34922934486866558"/>
          <c:y val="7.90769741142951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'Presentación - Totales'!$D$6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'Presentación - Totales'!$C$7:$C$8</c:f>
              <c:strCache>
                <c:ptCount val="1"/>
                <c:pt idx="0">
                  <c:v>Producto</c:v>
                </c:pt>
              </c:strCache>
            </c:strRef>
          </c:cat>
          <c:val>
            <c:numRef>
              <c:f>'Presentación - Totales'!$D$7:$D$8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63-4DBD-B47F-D8DA9A1F3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83067263"/>
        <c:axId val="983061983"/>
      </c:barChart>
      <c:catAx>
        <c:axId val="98306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983061983"/>
        <c:crosses val="autoZero"/>
        <c:auto val="1"/>
        <c:lblAlgn val="ctr"/>
        <c:lblOffset val="100"/>
        <c:noMultiLvlLbl val="0"/>
      </c:catAx>
      <c:valAx>
        <c:axId val="98306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983067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[ReporteVentas.xlsx]Presentación - Totales!TablaDinámica3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'Presentación - Totales'!$H$6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'Presentación - Totales'!$G$7:$G$8</c:f>
              <c:strCache>
                <c:ptCount val="1"/>
                <c:pt idx="0">
                  <c:v>Prueba</c:v>
                </c:pt>
              </c:strCache>
            </c:strRef>
          </c:cat>
          <c:val>
            <c:numRef>
              <c:f>'Presentación - Totales'!$H$7:$H$8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93-465D-AB33-304098181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049024"/>
        <c:axId val="579049744"/>
      </c:barChart>
      <c:catAx>
        <c:axId val="57904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579049744"/>
        <c:crosses val="autoZero"/>
        <c:auto val="1"/>
        <c:lblAlgn val="ctr"/>
        <c:lblOffset val="100"/>
        <c:noMultiLvlLbl val="0"/>
      </c:catAx>
      <c:valAx>
        <c:axId val="57904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57904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[ReporteVentas.xlsx]Presentación - Totales!TablaDinámica4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'Presentación - Totales'!$J$6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'Presentación - Totales'!$I$7:$I$8</c:f>
              <c:strCache>
                <c:ptCount val="1"/>
                <c:pt idx="0">
                  <c:v>Prueba</c:v>
                </c:pt>
              </c:strCache>
            </c:strRef>
          </c:cat>
          <c:val>
            <c:numRef>
              <c:f>'Presentación - Totales'!$J$7:$J$8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A8-49DD-A8EA-96FF150F1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2376984"/>
        <c:axId val="642375184"/>
      </c:barChart>
      <c:catAx>
        <c:axId val="642376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642375184"/>
        <c:crosses val="autoZero"/>
        <c:auto val="1"/>
        <c:lblAlgn val="ctr"/>
        <c:lblOffset val="100"/>
        <c:noMultiLvlLbl val="0"/>
      </c:catAx>
      <c:valAx>
        <c:axId val="64237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642376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0</xdr:row>
      <xdr:rowOff>0</xdr:rowOff>
    </xdr:from>
    <xdr:to>
      <xdr:col>19</xdr:col>
      <xdr:colOff>723899</xdr:colOff>
      <xdr:row>27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1968394-DDE2-44FC-9F73-B79476B1F1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19</xdr:col>
      <xdr:colOff>695324</xdr:colOff>
      <xdr:row>54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6EDB85B-018E-4DBA-A7A2-46C664B44A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55</xdr:row>
      <xdr:rowOff>180975</xdr:rowOff>
    </xdr:from>
    <xdr:to>
      <xdr:col>6</xdr:col>
      <xdr:colOff>0</xdr:colOff>
      <xdr:row>70</xdr:row>
      <xdr:rowOff>66675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43F77EB-2293-477C-8691-8E18CD5466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71</xdr:row>
      <xdr:rowOff>0</xdr:rowOff>
    </xdr:from>
    <xdr:to>
      <xdr:col>6</xdr:col>
      <xdr:colOff>0</xdr:colOff>
      <xdr:row>85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E0E19E0-C3AD-49E9-874C-92FFCE1C2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saveData="1" refreshOnLoad="1" refreshedBy="Rolando Jose Maradiaga" refreshedDate="45699.705824652781" createdVersion="8" refreshedVersion="8" minRefreshableVersion="3" recordCount="1" xr:uid="{36355BD0-4BF4-4D23-9916-5D00EEBDCBBE}" mc:Ignorable="xr">
  <x:cacheSource type="worksheet">
    <x:worksheetSource name="Tabla2"/>
  </x:cacheSource>
  <x:cacheFields count="5">
    <x:cacheField name="NoOrden">
      <x:sharedItems containsSemiMixedTypes="0" containsString="0" containsNumber="1" containsInteger="1" minValue="1" maxValue="1"/>
    </x:cacheField>
    <x:cacheField name="Producto">
      <x:sharedItems count="1">
        <x:s v="Producto"/>
      </x:sharedItems>
    </x:cacheField>
    <x:cacheField name="Cantidad">
      <x:sharedItems containsSemiMixedTypes="0" containsString="0" containsNumber="1" containsInteger="1" minValue="10" maxValue="10"/>
    </x:cacheField>
    <x:cacheField name="Precio">
      <x:sharedItems containsSemiMixedTypes="0" containsString="0" containsNumber="1" containsInteger="1" minValue="1" maxValue="1"/>
    </x:cacheField>
    <x:cacheField name="SubTotal">
      <x:sharedItems containsSemiMixedTypes="0" containsString="0" containsNumber="1" containsInteger="1" minValue="20" maxValue="20"/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Definition2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saveData="1" refreshOnLoad="1" refreshedBy="Usuario" refreshedDate="45738.579283217594" createdVersion="8" refreshedVersion="8" minRefreshableVersion="3" recordCount="1" xr:uid="{8927AAAA-0621-4364-827B-9BF5AF8221A2}" mc:Ignorable="xr">
  <x:cacheSource type="worksheet">
    <x:worksheetSource name="Tabla5"/>
  </x:cacheSource>
  <x:cacheFields count="5">
    <x:cacheField name="Clave">
      <x:sharedItems containsSemiMixedTypes="0" containsString="0" containsNumber="1" containsInteger="1" minValue="1" maxValue="1"/>
    </x:cacheField>
    <x:cacheField name="Producto">
      <x:sharedItems count="1">
        <x:s v="Prueba"/>
      </x:sharedItems>
    </x:cacheField>
    <x:cacheField name="Cantidad">
      <x:sharedItems containsSemiMixedTypes="0" containsString="0" containsNumber="1" containsInteger="1" minValue="1" maxValue="1"/>
    </x:cacheField>
    <x:cacheField name="Costo Unitario">
      <x:sharedItems containsSemiMixedTypes="0" containsString="0" containsNumber="1" containsInteger="1" minValue="2" maxValue="2"/>
    </x:cacheField>
    <x:cacheField name="SubTotal">
      <x:sharedItems containsSemiMixedTypes="0" containsString="0" containsNumber="1" containsInteger="1" minValue="3" maxValue="3"/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Records1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n v="1"/>
    <x v="0"/>
    <n v="10"/>
    <n v="1"/>
    <n v="20"/>
  </r>
</pivotCacheRecords>
</file>

<file path=xl/pivotCache/pivotCacheRecords2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n v="1"/>
    <x v="0"/>
    <n v="1"/>
    <n v="2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FF3DA8-6DBE-46F0-9A5D-8EBC3395DF01}" name="TablaDinámica4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PRODUCTOS">
  <location ref="I6:J8" firstHeaderRow="1" firstDataRow="1" firstDataCol="1"/>
  <pivotFields count="5">
    <pivotField showAll="0"/>
    <pivotField axis="axisRow" showAll="0">
      <items count="2">
        <item x="0"/>
        <item t="default"/>
      </items>
    </pivotField>
    <pivotField showAll="0"/>
    <pivotField showAll="0"/>
    <pivotField dataField="1"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GASTOS POR PRODUCTO" fld="4" baseField="1" baseItem="0"/>
  </dataFields>
  <formats count="7">
    <format dxfId="10">
      <pivotArea field="1" type="button" dataOnly="0" labelOnly="1" outline="0" axis="axisRow" fieldPosition="0"/>
    </format>
    <format dxfId="7">
      <pivotArea dataOnly="0" labelOnly="1" outline="0" axis="axisValues" fieldPosition="0"/>
    </format>
    <format dxfId="5">
      <pivotArea dataOnly="0" labelOnly="1" outline="0" axis="axisValues" fieldPosition="0"/>
    </format>
    <format dxfId="3">
      <pivotArea dataOnly="0" labelOnly="1" fieldPosition="0">
        <references count="1">
          <reference field="1" count="0"/>
        </references>
      </pivotArea>
    </format>
    <format dxfId="2">
      <pivotArea grandRow="1" outline="0" collapsedLevelsAreSubtotals="1" fieldPosition="0"/>
    </format>
    <format dxfId="1">
      <pivotArea dataOnly="0" labelOnly="1" grandRow="1" outline="0" fieldPosition="0"/>
    </format>
    <format dxfId="0">
      <pivotArea grandRow="1"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F44EC1-4BFB-48B3-B459-6032EDA05D6A}" name="TablaDinámica3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PRODUCTOS">
  <location ref="G6:H8" firstHeaderRow="1" firstDataRow="1" firstDataCol="1"/>
  <pivotFields count="5">
    <pivotField showAll="0"/>
    <pivotField axis="axisRow" showAll="0">
      <items count="2">
        <item x="0"/>
        <item t="default"/>
      </items>
    </pivotField>
    <pivotField dataField="1" showAll="0"/>
    <pivotField showAll="0"/>
    <pivotField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CANTIDAD COMPRADA" fld="2" baseField="1" baseItem="0"/>
  </dataFields>
  <formats count="11">
    <format dxfId="37">
      <pivotArea field="1" type="button" dataOnly="0" labelOnly="1" outline="0" axis="axisRow" fieldPosition="0"/>
    </format>
    <format dxfId="36">
      <pivotArea dataOnly="0" labelOnly="1" outline="0" axis="axisValues" fieldPosition="0"/>
    </format>
    <format dxfId="35">
      <pivotArea grandRow="1" outline="0" collapsedLevelsAreSubtotals="1" fieldPosition="0"/>
    </format>
    <format dxfId="34">
      <pivotArea dataOnly="0" labelOnly="1" grandRow="1" outline="0" fieldPosition="0"/>
    </format>
    <format dxfId="33">
      <pivotArea dataOnly="0" labelOnly="1" fieldPosition="0">
        <references count="1">
          <reference field="1" count="0"/>
        </references>
      </pivotArea>
    </format>
    <format dxfId="32">
      <pivotArea collapsedLevelsAreSubtotals="1" fieldPosition="0">
        <references count="1">
          <reference field="1" count="0"/>
        </references>
      </pivotArea>
    </format>
    <format dxfId="19">
      <pivotArea field="1" type="button" dataOnly="0" labelOnly="1" outline="0" axis="axisRow" fieldPosition="0"/>
    </format>
    <format dxfId="18">
      <pivotArea dataOnly="0" labelOnly="1" grandRow="1" outline="0" fieldPosition="0"/>
    </format>
    <format dxfId="17">
      <pivotArea dataOnly="0" labelOnly="1" outline="0" axis="axisValues" fieldPosition="0"/>
    </format>
    <format dxfId="15">
      <pivotArea grandRow="1" outline="0" collapsedLevelsAreSubtotals="1" fieldPosition="0"/>
    </format>
    <format dxfId="14">
      <pivotArea dataOnly="0" labelOnly="1" fieldPosition="0">
        <references count="1">
          <reference field="1" count="0"/>
        </references>
      </pivotArea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3FC17A-6C56-4FA0-96B0-F516A68672B9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PRODUCTOS">
  <location ref="E6:F8" firstHeaderRow="1" firstDataRow="1" firstDataCol="1"/>
  <pivotFields count="5">
    <pivotField showAll="0"/>
    <pivotField axis="axisRow" showAll="0">
      <items count="2">
        <item x="0"/>
        <item t="default"/>
      </items>
    </pivotField>
    <pivotField dataField="1" showAll="0"/>
    <pivotField showAll="0"/>
    <pivotField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CANTIDAD VENDIDA" fld="2" baseField="1" baseItem="0"/>
  </dataFields>
  <formats count="26">
    <format dxfId="100">
      <pivotArea field="1" type="button" dataOnly="0" labelOnly="1" outline="0" axis="axisRow" fieldPosition="0"/>
    </format>
    <format dxfId="99">
      <pivotArea dataOnly="0" labelOnly="1" outline="0" axis="axisValues" fieldPosition="0"/>
    </format>
    <format dxfId="98">
      <pivotArea field="1" type="button" dataOnly="0" labelOnly="1" outline="0" axis="axisRow" fieldPosition="0"/>
    </format>
    <format dxfId="97">
      <pivotArea dataOnly="0" labelOnly="1" outline="0" axis="axisValues" fieldPosition="0"/>
    </format>
    <format dxfId="86">
      <pivotArea field="1" type="button" dataOnly="0" labelOnly="1" outline="0" axis="axisRow" fieldPosition="0"/>
    </format>
    <format dxfId="85">
      <pivotArea dataOnly="0" labelOnly="1" outline="0" axis="axisValues" fieldPosition="0"/>
    </format>
    <format dxfId="84">
      <pivotArea field="1" type="button" dataOnly="0" labelOnly="1" outline="0" axis="axisRow" fieldPosition="0"/>
    </format>
    <format dxfId="83">
      <pivotArea dataOnly="0" labelOnly="1" outline="0" axis="axisValues" fieldPosition="0"/>
    </format>
    <format dxfId="82">
      <pivotArea field="1" type="button" dataOnly="0" labelOnly="1" outline="0" axis="axisRow" fieldPosition="0"/>
    </format>
    <format dxfId="81">
      <pivotArea dataOnly="0" labelOnly="1" outline="0" axis="axisValues" fieldPosition="0"/>
    </format>
    <format dxfId="80">
      <pivotArea grandRow="1" outline="0" collapsedLevelsAreSubtotals="1" fieldPosition="0"/>
    </format>
    <format dxfId="79">
      <pivotArea dataOnly="0" labelOnly="1" grandRow="1" outline="0" fieldPosition="0"/>
    </format>
    <format dxfId="78">
      <pivotArea grandRow="1" outline="0" collapsedLevelsAreSubtotals="1" fieldPosition="0"/>
    </format>
    <format dxfId="77">
      <pivotArea dataOnly="0" labelOnly="1" grandRow="1" outline="0" fieldPosition="0"/>
    </format>
    <format dxfId="75">
      <pivotArea dataOnly="0" fieldPosition="0">
        <references count="1">
          <reference field="1" count="0"/>
        </references>
      </pivotArea>
    </format>
    <format dxfId="73">
      <pivotArea dataOnly="0" labelOnly="1" fieldPosition="0">
        <references count="1">
          <reference field="1" count="0"/>
        </references>
      </pivotArea>
    </format>
    <format dxfId="59">
      <pivotArea field="1" type="button" dataOnly="0" labelOnly="1" outline="0" axis="axisRow" fieldPosition="0"/>
    </format>
    <format dxfId="58">
      <pivotArea dataOnly="0" labelOnly="1" outline="0" axis="axisValues" fieldPosition="0"/>
    </format>
    <format dxfId="57">
      <pivotArea grandRow="1" outline="0" collapsedLevelsAreSubtotals="1" fieldPosition="0"/>
    </format>
    <format dxfId="56">
      <pivotArea dataOnly="0" labelOnly="1" grandRow="1" outline="0" fieldPosition="0"/>
    </format>
    <format dxfId="49">
      <pivotArea type="all" dataOnly="0" outline="0" fieldPosition="0"/>
    </format>
    <format dxfId="48">
      <pivotArea outline="0" collapsedLevelsAreSubtotals="1" fieldPosition="0"/>
    </format>
    <format dxfId="47">
      <pivotArea field="1" type="button" dataOnly="0" labelOnly="1" outline="0" axis="axisRow" fieldPosition="0"/>
    </format>
    <format dxfId="46">
      <pivotArea dataOnly="0" labelOnly="1" fieldPosition="0">
        <references count="1">
          <reference field="1" count="0"/>
        </references>
      </pivotArea>
    </format>
    <format dxfId="45">
      <pivotArea dataOnly="0" labelOnly="1" grandRow="1" outline="0" fieldPosition="0"/>
    </format>
    <format dxfId="44">
      <pivotArea dataOnly="0" labelOnly="1" outline="0" axis="axisValues" fieldPosition="0"/>
    </format>
  </formats>
  <chartFormats count="1"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5C8F60-0A91-4AF6-8A9A-0D83E7CD8285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PRODUCTOS">
  <location ref="C6:D8" firstHeaderRow="1" firstDataRow="1" firstDataCol="1"/>
  <pivotFields count="5">
    <pivotField showAll="0"/>
    <pivotField axis="axisRow" showAll="0">
      <items count="2">
        <item x="0"/>
        <item t="default"/>
      </items>
    </pivotField>
    <pivotField showAll="0"/>
    <pivotField showAll="0"/>
    <pivotField dataField="1"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INGRESOS POR PRODUCTO" fld="4" baseField="1" baseItem="0"/>
  </dataFields>
  <formats count="30">
    <format dxfId="106">
      <pivotArea field="1" type="button" dataOnly="0" labelOnly="1" outline="0" axis="axisRow" fieldPosition="0"/>
    </format>
    <format dxfId="105">
      <pivotArea dataOnly="0" labelOnly="1" outline="0" axis="axisValues" fieldPosition="0"/>
    </format>
    <format dxfId="104">
      <pivotArea field="1" type="button" dataOnly="0" labelOnly="1" outline="0" axis="axisRow" fieldPosition="0"/>
    </format>
    <format dxfId="103">
      <pivotArea dataOnly="0" labelOnly="1" outline="0" axis="axisValues" fieldPosition="0"/>
    </format>
    <format dxfId="102">
      <pivotArea field="1" type="button" dataOnly="0" labelOnly="1" outline="0" axis="axisRow" fieldPosition="0"/>
    </format>
    <format dxfId="101">
      <pivotArea dataOnly="0" labelOnly="1" outline="0" axis="axisValues" fieldPosition="0"/>
    </format>
    <format dxfId="96">
      <pivotArea field="1" type="button" dataOnly="0" labelOnly="1" outline="0" axis="axisRow" fieldPosition="0"/>
    </format>
    <format dxfId="95">
      <pivotArea dataOnly="0" labelOnly="1" outline="0" axis="axisValues" fieldPosition="0"/>
    </format>
    <format dxfId="94">
      <pivotArea field="1" type="button" dataOnly="0" labelOnly="1" outline="0" axis="axisRow" fieldPosition="0"/>
    </format>
    <format dxfId="93">
      <pivotArea dataOnly="0" labelOnly="1" outline="0" axis="axisValues" fieldPosition="0"/>
    </format>
    <format dxfId="92">
      <pivotArea grandRow="1" outline="0" collapsedLevelsAreSubtotals="1" fieldPosition="0"/>
    </format>
    <format dxfId="91">
      <pivotArea dataOnly="0" labelOnly="1" grandRow="1" outline="0" fieldPosition="0"/>
    </format>
    <format dxfId="90">
      <pivotArea grandRow="1" outline="0" collapsedLevelsAreSubtotals="1" fieldPosition="0"/>
    </format>
    <format dxfId="89">
      <pivotArea dataOnly="0" labelOnly="1" grandRow="1" outline="0" fieldPosition="0"/>
    </format>
    <format dxfId="88">
      <pivotArea grandRow="1" outline="0" collapsedLevelsAreSubtotals="1" fieldPosition="0"/>
    </format>
    <format dxfId="87">
      <pivotArea dataOnly="0" labelOnly="1" grandRow="1" outline="0" fieldPosition="0"/>
    </format>
    <format dxfId="76">
      <pivotArea dataOnly="0" labelOnly="1" fieldPosition="0">
        <references count="1">
          <reference field="1" count="0"/>
        </references>
      </pivotArea>
    </format>
    <format dxfId="74">
      <pivotArea dataOnly="0" labelOnly="1" fieldPosition="0">
        <references count="1">
          <reference field="1" count="0"/>
        </references>
      </pivotArea>
    </format>
    <format dxfId="63">
      <pivotArea field="1" type="button" dataOnly="0" labelOnly="1" outline="0" axis="axisRow" fieldPosition="0"/>
    </format>
    <format dxfId="62">
      <pivotArea dataOnly="0" labelOnly="1" outline="0" axis="axisValues" fieldPosition="0"/>
    </format>
    <format dxfId="61">
      <pivotArea grandRow="1" outline="0" collapsedLevelsAreSubtotals="1" fieldPosition="0"/>
    </format>
    <format dxfId="60">
      <pivotArea dataOnly="0" labelOnly="1" grandRow="1" outline="0" fieldPosition="0"/>
    </format>
    <format dxfId="55">
      <pivotArea type="all" dataOnly="0" outline="0" fieldPosition="0"/>
    </format>
    <format dxfId="54">
      <pivotArea outline="0" collapsedLevelsAreSubtotals="1" fieldPosition="0"/>
    </format>
    <format dxfId="53">
      <pivotArea field="1" type="button" dataOnly="0" labelOnly="1" outline="0" axis="axisRow" fieldPosition="0"/>
    </format>
    <format dxfId="52">
      <pivotArea dataOnly="0" labelOnly="1" fieldPosition="0">
        <references count="1">
          <reference field="1" count="0"/>
        </references>
      </pivotArea>
    </format>
    <format dxfId="51">
      <pivotArea dataOnly="0" labelOnly="1" grandRow="1" outline="0" fieldPosition="0"/>
    </format>
    <format dxfId="50">
      <pivotArea dataOnly="0" labelOnly="1" outline="0" axis="axisValues" fieldPosition="0"/>
    </format>
    <format dxfId="13">
      <pivotArea field="1" type="button" dataOnly="0" labelOnly="1" outline="0" axis="axisRow" fieldPosition="0"/>
    </format>
    <format dxfId="12">
      <pivotArea dataOnly="0" labelOnly="1" outline="0" axis="axisValues" fieldPosition="0"/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x:table xmlns:x="http://schemas.openxmlformats.org/spreadsheetml/2006/main" id="1" name="Tabla1" displayName="Tabla1" ref="A1:Q17" totalsRowShown="0">
  <x:autoFilter ref="A1:Q17"/>
  <x:tableColumns count="17">
    <x:tableColumn id="1" name="Serie" dataDxfId="0"/>
    <x:tableColumn id="2" name="NoFactura" dataDxfId="0"/>
    <x:tableColumn id="3" name="NoOrden" dataDxfId="0"/>
    <x:tableColumn id="4" name="Fecha" dataDxfId="1"/>
    <x:tableColumn id="5" name="Cliente" dataDxfId="0"/>
    <x:tableColumn id="6" name="NoRuc" dataDxfId="0"/>
    <x:tableColumn id="7" name="Empleado" dataDxfId="0"/>
    <x:tableColumn id="8" name="Proceso" dataDxfId="0"/>
    <x:tableColumn id="9" name="SubTotal" dataDxfId="0"/>
    <x:tableColumn id="10" name="Descuento" dataDxfId="2"/>
    <x:tableColumn id="11" name="Credito" dataDxfId="2"/>
    <x:tableColumn id="12" name="IVA" dataDxfId="2"/>
    <x:tableColumn id="13" name="DGI(2%)" dataDxfId="2"/>
    <x:tableColumn id="14" name="Alcaldia(1%)" dataDxfId="2"/>
    <x:tableColumn id="15" name="TotalColocado" dataDxfId="2"/>
    <x:tableColumn id="16" name="PagadoCliente" dataDxfId="2"/>
    <x:tableColumn id="17" name="Restante" dataDxfId="2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a2" displayName="Tabla2" ref="A1:E25" totalsRowShown="0">
  <x:autoFilter ref="A1:E25"/>
  <x:tableColumns count="5">
    <x:tableColumn id="1" name="NoOrden" dataDxfId="0"/>
    <x:tableColumn id="2" name="Producto" dataDxfId="0"/>
    <x:tableColumn id="3" name="Cantidad" dataDxfId="3"/>
    <x:tableColumn id="4" name="Precio" dataDxfId="3"/>
    <x:tableColumn id="5" name="SubTotal" dataDxfId="3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a3" displayName="Tabla3" ref="A1:G16" totalsRowShown="0">
  <x:autoFilter ref="A1:G16"/>
  <x:tableColumns count="7">
    <x:tableColumn id="1" name="NoOrden" dataDxfId="0"/>
    <x:tableColumn id="2" name="TotalPagado" dataDxfId="0"/>
    <x:tableColumn id="3" name="Pagado" dataDxfId="0"/>
    <x:tableColumn id="4" name="Cambio" dataDxfId="0"/>
    <x:tableColumn id="5" name="CobroTarjeta" dataDxfId="0"/>
    <x:tableColumn id="6" name="FormaPago" dataDxfId="0"/>
    <x:tableColumn id="7" name="Referencia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a6" displayName="Tabla6" ref="A1:C2" totalsRowShown="0">
  <x:autoFilter ref="A1:C2"/>
  <x:tableColumns count="3">
    <x:tableColumn id="1" name="Fecha" dataDxfId="0"/>
    <x:tableColumn id="2" name="Total" dataDxfId="0"/>
    <x:tableColumn id="3" name="Referencia" dataDxfId="0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a7" displayName="Tabla7" ref="A1:C1" totalsRowShown="0">
  <x:autoFilter ref="A1:C1"/>
  <x:tableColumns count="3">
    <x:tableColumn id="1" name="Fecha"/>
    <x:tableColumn id="2" name="Total"/>
    <x:tableColumn id="3" name="Referencia"/>
  </x:tableColumns>
  <x:tableStyleInfo name="TableStyleMedium2" showFirstColumn="0" showLastColumn="0" showRowStripes="1" showColumnStripes="0"/>
</x: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5F3C72-46CF-4CB7-87A4-0DAB4B8ABB0A}" name="Tabla4" displayName="Tabla4" ref="A1:F2" totalsRowShown="0">
  <autoFilter ref="A1:F2" xr:uid="{8A5F3C72-46CF-4CB7-87A4-0DAB4B8ABB0A}"/>
  <tableColumns count="6">
    <tableColumn id="6" xr3:uid="{FF338F1D-00DE-4404-BE80-3A2D89AD0459}" name="Clave" dataDxfId="67"/>
    <tableColumn id="1" xr3:uid="{1E7C3A60-FADD-40B8-9BF6-5450461965B8}" name="Fecha" dataDxfId="71"/>
    <tableColumn id="2" xr3:uid="{A77DE128-22E9-46DF-8D10-C7FDE9E5EB20}" name="Total C$" dataDxfId="72"/>
    <tableColumn id="3" xr3:uid="{119DA120-A901-4424-8752-3569710A6D57}" name="Descripción"/>
    <tableColumn id="4" xr3:uid="{877EFD85-1C5D-4E60-AE6D-B68C4F48F965}" name="Almacén"/>
    <tableColumn id="5" xr3:uid="{4FCC9210-5FC6-4FE3-A530-936E7BD75BD1}" name="Usuari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92E4E6-0A14-4938-ABE7-3F05C8634CE0}" name="Tabla5" displayName="Tabla5" ref="A1:E2" totalsRowShown="0">
  <autoFilter ref="A1:E2" xr:uid="{0892E4E6-0A14-4938-ABE7-3F05C8634CE0}"/>
  <tableColumns count="5">
    <tableColumn id="1" xr3:uid="{ED706008-A102-409C-BBC4-81F6B01AE0DD}" name="Clave"/>
    <tableColumn id="2" xr3:uid="{096AA36D-254E-4FA0-952C-D35DC7217060}" name="Producto"/>
    <tableColumn id="3" xr3:uid="{5A12EE02-2564-407D-B6F2-2370F16C1B52}" name="Cantidad" dataDxfId="66"/>
    <tableColumn id="4" xr3:uid="{FDC5DC00-A05D-4CB0-8E3A-13D3244F095F}" name="Costo Unitario" dataDxfId="65"/>
    <tableColumn id="5" xr3:uid="{79B35502-64E9-431D-B8C0-2D99DB597089}" name="SubTotal" dataDxfId="6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2"/>
  <x:sheetViews>
    <x:sheetView topLeftCell="H1" workbookViewId="0">
      <x:selection activeCell="J2" sqref="J2"/>
    </x:sheetView>
  </x:sheetViews>
  <x:sheetFormatPr baseColWidth="10" defaultColWidth="9.139196" defaultRowHeight="15" x14ac:dyDescent="0.25"/>
  <x:cols>
    <x:col min="1" max="1" width="9" style="0" customWidth="1"/>
    <x:col min="2" max="2" width="14.285156" style="0" customWidth="1"/>
    <x:col min="3" max="3" width="13.140625" style="0" customWidth="1"/>
    <x:col min="4" max="4" width="29.285156" style="0" customWidth="1"/>
    <x:col min="5" max="5" width="31.425781" style="0" customWidth="1"/>
    <x:col min="6" max="6" width="18.285156" style="0" customWidth="1"/>
    <x:col min="7" max="7" width="38.425781" style="0" customWidth="1"/>
    <x:col min="8" max="8" width="30.710938" style="0" customWidth="1"/>
    <x:col min="9" max="9" width="19.425781" style="0" customWidth="1"/>
    <x:col min="10" max="10" width="15.140625" style="0" customWidth="1"/>
    <x:col min="11" max="12" width="16.285156" style="0" customWidth="1"/>
    <x:col min="13" max="13" width="16.425781" style="0" customWidth="1"/>
    <x:col min="14" max="14" width="20.570312" style="0" customWidth="1"/>
    <x:col min="15" max="15" width="19.425781" style="0" customWidth="1"/>
    <x:col min="16" max="16" width="18.285156" style="0" customWidth="1"/>
    <x:col min="17" max="17" width="17.425781" style="0" customWidth="1"/>
  </x:cols>
  <x:sheetData>
    <x:row r="1" spans="1:1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0" t="s">
        <x:v>60</x:v>
      </x:c>
      <x:c r="B2" s="0" t="s">
        <x:v>54</x:v>
      </x:c>
      <x:c r="C2" s="0" t="s">
        <x:v>53</x:v>
      </x:c>
      <x:c r="D2" s="2" t="s">
        <x:v>57</x:v>
      </x:c>
      <x:c r="E2" s="0" t="s">
        <x:v>56</x:v>
      </x:c>
      <x:c r="F2" s="0" t="s">
        <x:v>55</x:v>
      </x:c>
      <x:c r="G2" s="0" t="s">
        <x:v>67</x:v>
      </x:c>
      <x:c r="H2" s="0" t="s">
        <x:v>68</x:v>
      </x:c>
      <x:c r="I2" s="0">
        <x:v>200.4</x:v>
      </x:c>
      <x:c r="J2" s="3">
        <x:v>0</x:v>
      </x:c>
      <x:c r="K2" s="3">
        <x:v>0</x:v>
      </x:c>
      <x:c r="L2" s="3">
        <x:v>0</x:v>
      </x:c>
      <x:c r="M2" s="3">
        <x:v>0</x:v>
      </x:c>
      <x:c r="N2" s="3">
        <x:v>0</x:v>
      </x:c>
      <x:c r="O2" s="3">
        <x:v>200.4</x:v>
      </x:c>
      <x:c r="P2" s="3">
        <x:v>200.4</x:v>
      </x:c>
      <x:c r="Q2" s="3">
        <x:v>0</x:v>
      </x:c>
    </x:row>
    <x:row r="3" spans="1:17">
      <x:c r="A3" s="0" t="s">
        <x:v>60</x:v>
      </x:c>
      <x:c r="B3" s="0" t="s">
        <x:v>69</x:v>
      </x:c>
      <x:c r="C3" s="0" t="s">
        <x:v>70</x:v>
      </x:c>
      <x:c r="D3" s="2" t="s">
        <x:v>71</x:v>
      </x:c>
      <x:c r="E3" s="0" t="s">
        <x:v>72</x:v>
      </x:c>
      <x:c r="F3" s="0" t="s">
        <x:v>73</x:v>
      </x:c>
      <x:c r="G3" s="0" t="s">
        <x:v>67</x:v>
      </x:c>
      <x:c r="H3" s="0" t="s">
        <x:v>68</x:v>
      </x:c>
      <x:c r="I3" s="0">
        <x:v>110</x:v>
      </x:c>
      <x:c r="J3" s="3">
        <x:v>0</x:v>
      </x:c>
      <x:c r="K3" s="3">
        <x:v>0</x:v>
      </x:c>
      <x:c r="L3" s="3">
        <x:v>0</x:v>
      </x:c>
      <x:c r="M3" s="3">
        <x:v>0</x:v>
      </x:c>
      <x:c r="N3" s="3">
        <x:v>0</x:v>
      </x:c>
      <x:c r="O3" s="3">
        <x:v>110</x:v>
      </x:c>
      <x:c r="P3" s="3">
        <x:v>110</x:v>
      </x:c>
      <x:c r="Q3" s="3">
        <x:v>0</x:v>
      </x:c>
    </x:row>
    <x:row r="4" spans="1:17">
      <x:c r="A4" s="0" t="s">
        <x:v>60</x:v>
      </x:c>
      <x:c r="B4" s="0" t="s">
        <x:v>74</x:v>
      </x:c>
      <x:c r="C4" s="0" t="s">
        <x:v>75</x:v>
      </x:c>
      <x:c r="D4" s="2" t="s">
        <x:v>76</x:v>
      </x:c>
      <x:c r="E4" s="0" t="s">
        <x:v>77</x:v>
      </x:c>
      <x:c r="F4" s="0" t="s">
        <x:v>73</x:v>
      </x:c>
      <x:c r="G4" s="0" t="s">
        <x:v>67</x:v>
      </x:c>
      <x:c r="H4" s="0" t="s">
        <x:v>20</x:v>
      </x:c>
      <x:c r="I4" s="0">
        <x:v>0</x:v>
      </x:c>
      <x:c r="J4" s="3">
        <x:v>0</x:v>
      </x:c>
      <x:c r="K4" s="3">
        <x:v>0</x:v>
      </x:c>
      <x:c r="L4" s="3">
        <x:v>0</x:v>
      </x:c>
      <x:c r="M4" s="3">
        <x:v>0</x:v>
      </x:c>
      <x:c r="N4" s="3">
        <x:v>0</x:v>
      </x:c>
      <x:c r="O4" s="3">
        <x:v>0</x:v>
      </x:c>
      <x:c r="P4" s="3">
        <x:v>0</x:v>
      </x:c>
      <x:c r="Q4" s="3">
        <x:v>0</x:v>
      </x:c>
    </x:row>
    <x:row r="5" spans="1:17">
      <x:c r="A5" s="0" t="s">
        <x:v>60</x:v>
      </x:c>
      <x:c r="B5" s="0" t="s">
        <x:v>78</x:v>
      </x:c>
      <x:c r="C5" s="0" t="s">
        <x:v>79</x:v>
      </x:c>
      <x:c r="D5" s="2" t="s">
        <x:v>80</x:v>
      </x:c>
      <x:c r="E5" s="0" t="s">
        <x:v>56</x:v>
      </x:c>
      <x:c r="F5" s="0" t="s">
        <x:v>55</x:v>
      </x:c>
      <x:c r="G5" s="0" t="s">
        <x:v>67</x:v>
      </x:c>
      <x:c r="H5" s="0" t="s">
        <x:v>68</x:v>
      </x:c>
      <x:c r="I5" s="0">
        <x:v>100</x:v>
      </x:c>
      <x:c r="J5" s="3">
        <x:v>0</x:v>
      </x:c>
      <x:c r="K5" s="3">
        <x:v>0</x:v>
      </x:c>
      <x:c r="L5" s="3">
        <x:v>0</x:v>
      </x:c>
      <x:c r="M5" s="3">
        <x:v>0</x:v>
      </x:c>
      <x:c r="N5" s="3">
        <x:v>0</x:v>
      </x:c>
      <x:c r="O5" s="3">
        <x:v>100</x:v>
      </x:c>
      <x:c r="P5" s="3">
        <x:v>100</x:v>
      </x:c>
      <x:c r="Q5" s="3">
        <x:v>0</x:v>
      </x:c>
    </x:row>
    <x:row r="6" spans="1:17">
      <x:c r="A6" s="0" t="s">
        <x:v>60</x:v>
      </x:c>
      <x:c r="B6" s="0" t="s">
        <x:v>81</x:v>
      </x:c>
      <x:c r="C6" s="0" t="s">
        <x:v>82</x:v>
      </x:c>
      <x:c r="D6" s="2" t="s">
        <x:v>83</x:v>
      </x:c>
      <x:c r="E6" s="0" t="s">
        <x:v>56</x:v>
      </x:c>
      <x:c r="F6" s="0" t="s">
        <x:v>55</x:v>
      </x:c>
      <x:c r="G6" s="0" t="s">
        <x:v>67</x:v>
      </x:c>
      <x:c r="H6" s="0" t="s">
        <x:v>68</x:v>
      </x:c>
      <x:c r="I6" s="0">
        <x:v>10</x:v>
      </x:c>
      <x:c r="J6" s="3">
        <x:v>0</x:v>
      </x:c>
      <x:c r="K6" s="3">
        <x:v>0</x:v>
      </x:c>
      <x:c r="L6" s="3">
        <x:v>0</x:v>
      </x:c>
      <x:c r="M6" s="3">
        <x:v>0</x:v>
      </x:c>
      <x:c r="N6" s="3">
        <x:v>0</x:v>
      </x:c>
      <x:c r="O6" s="3">
        <x:v>10</x:v>
      </x:c>
      <x:c r="P6" s="3">
        <x:v>10</x:v>
      </x:c>
      <x:c r="Q6" s="3">
        <x:v>0</x:v>
      </x:c>
    </x:row>
    <x:row r="7" spans="1:17">
      <x:c r="A7" s="0" t="s">
        <x:v>60</x:v>
      </x:c>
      <x:c r="B7" s="0" t="s">
        <x:v>84</x:v>
      </x:c>
      <x:c r="C7" s="0" t="s">
        <x:v>85</x:v>
      </x:c>
      <x:c r="D7" s="2" t="s">
        <x:v>86</x:v>
      </x:c>
      <x:c r="E7" s="0" t="s">
        <x:v>56</x:v>
      </x:c>
      <x:c r="F7" s="0" t="s">
        <x:v>55</x:v>
      </x:c>
      <x:c r="G7" s="0" t="s">
        <x:v>67</x:v>
      </x:c>
      <x:c r="H7" s="0" t="s">
        <x:v>68</x:v>
      </x:c>
      <x:c r="I7" s="0">
        <x:v>10</x:v>
      </x:c>
      <x:c r="J7" s="3">
        <x:v>0</x:v>
      </x:c>
      <x:c r="K7" s="3">
        <x:v>0</x:v>
      </x:c>
      <x:c r="L7" s="3">
        <x:v>0</x:v>
      </x:c>
      <x:c r="M7" s="3">
        <x:v>0</x:v>
      </x:c>
      <x:c r="N7" s="3">
        <x:v>0</x:v>
      </x:c>
      <x:c r="O7" s="3">
        <x:v>10</x:v>
      </x:c>
      <x:c r="P7" s="3">
        <x:v>10</x:v>
      </x:c>
      <x:c r="Q7" s="3">
        <x:v>0</x:v>
      </x:c>
    </x:row>
    <x:row r="8" spans="1:17">
      <x:c r="A8" s="0" t="s">
        <x:v>60</x:v>
      </x:c>
      <x:c r="B8" s="0" t="s">
        <x:v>87</x:v>
      </x:c>
      <x:c r="C8" s="0" t="s">
        <x:v>88</x:v>
      </x:c>
      <x:c r="D8" s="2" t="s">
        <x:v>89</x:v>
      </x:c>
      <x:c r="E8" s="0" t="s">
        <x:v>56</x:v>
      </x:c>
      <x:c r="F8" s="0" t="s">
        <x:v>55</x:v>
      </x:c>
      <x:c r="G8" s="0" t="s">
        <x:v>67</x:v>
      </x:c>
      <x:c r="H8" s="0" t="s">
        <x:v>68</x:v>
      </x:c>
      <x:c r="I8" s="0">
        <x:v>500</x:v>
      </x:c>
      <x:c r="J8" s="3">
        <x:v>0</x:v>
      </x:c>
      <x:c r="K8" s="3">
        <x:v>0</x:v>
      </x:c>
      <x:c r="L8" s="3">
        <x:v>0</x:v>
      </x:c>
      <x:c r="M8" s="3">
        <x:v>0</x:v>
      </x:c>
      <x:c r="N8" s="3">
        <x:v>0</x:v>
      </x:c>
      <x:c r="O8" s="3">
        <x:v>500</x:v>
      </x:c>
      <x:c r="P8" s="3">
        <x:v>500</x:v>
      </x:c>
      <x:c r="Q8" s="3">
        <x:v>0</x:v>
      </x:c>
    </x:row>
    <x:row r="9" spans="1:17">
      <x:c r="A9" s="0" t="s">
        <x:v>60</x:v>
      </x:c>
      <x:c r="B9" s="0" t="s">
        <x:v>90</x:v>
      </x:c>
      <x:c r="C9" s="0" t="s">
        <x:v>91</x:v>
      </x:c>
      <x:c r="D9" s="2" t="s">
        <x:v>92</x:v>
      </x:c>
      <x:c r="E9" s="0" t="s">
        <x:v>93</x:v>
      </x:c>
      <x:c r="F9" s="0" t="s">
        <x:v>73</x:v>
      </x:c>
      <x:c r="G9" s="0" t="s">
        <x:v>67</x:v>
      </x:c>
      <x:c r="H9" s="0" t="s">
        <x:v>68</x:v>
      </x:c>
      <x:c r="I9" s="0">
        <x:v>250</x:v>
      </x:c>
      <x:c r="J9" s="3">
        <x:v>0</x:v>
      </x:c>
      <x:c r="K9" s="3">
        <x:v>0</x:v>
      </x:c>
      <x:c r="L9" s="3">
        <x:v>0</x:v>
      </x:c>
      <x:c r="M9" s="3">
        <x:v>0</x:v>
      </x:c>
      <x:c r="N9" s="3">
        <x:v>0</x:v>
      </x:c>
      <x:c r="O9" s="3">
        <x:v>250</x:v>
      </x:c>
      <x:c r="P9" s="3">
        <x:v>250</x:v>
      </x:c>
      <x:c r="Q9" s="3">
        <x:v>0</x:v>
      </x:c>
    </x:row>
    <x:row r="10" spans="1:17">
      <x:c r="A10" s="0" t="s">
        <x:v>60</x:v>
      </x:c>
      <x:c r="B10" s="0" t="s">
        <x:v>94</x:v>
      </x:c>
      <x:c r="C10" s="0" t="s">
        <x:v>84</x:v>
      </x:c>
      <x:c r="D10" s="2" t="s">
        <x:v>95</x:v>
      </x:c>
      <x:c r="E10" s="0" t="s">
        <x:v>56</x:v>
      </x:c>
      <x:c r="F10" s="0" t="s">
        <x:v>55</x:v>
      </x:c>
      <x:c r="G10" s="0" t="s">
        <x:v>67</x:v>
      </x:c>
      <x:c r="H10" s="0" t="s">
        <x:v>68</x:v>
      </x:c>
      <x:c r="I10" s="0">
        <x:v>200</x:v>
      </x:c>
      <x:c r="J10" s="3">
        <x:v>0</x:v>
      </x:c>
      <x:c r="K10" s="3">
        <x:v>0</x:v>
      </x:c>
      <x:c r="L10" s="3">
        <x:v>0</x:v>
      </x:c>
      <x:c r="M10" s="3">
        <x:v>0</x:v>
      </x:c>
      <x:c r="N10" s="3">
        <x:v>0</x:v>
      </x:c>
      <x:c r="O10" s="3">
        <x:v>200</x:v>
      </x:c>
      <x:c r="P10" s="3">
        <x:v>200</x:v>
      </x:c>
      <x:c r="Q10" s="3">
        <x:v>0</x:v>
      </x:c>
    </x:row>
    <x:row r="11" spans="1:17">
      <x:c r="A11" s="0" t="s">
        <x:v>60</x:v>
      </x:c>
      <x:c r="B11" s="0" t="s">
        <x:v>96</x:v>
      </x:c>
      <x:c r="C11" s="0" t="s">
        <x:v>81</x:v>
      </x:c>
      <x:c r="D11" s="2" t="s">
        <x:v>97</x:v>
      </x:c>
      <x:c r="E11" s="0" t="s">
        <x:v>98</x:v>
      </x:c>
      <x:c r="F11" s="0" t="s">
        <x:v>73</x:v>
      </x:c>
      <x:c r="G11" s="0" t="s">
        <x:v>67</x:v>
      </x:c>
      <x:c r="H11" s="0" t="s">
        <x:v>68</x:v>
      </x:c>
      <x:c r="I11" s="0">
        <x:v>245</x:v>
      </x:c>
      <x:c r="J11" s="3">
        <x:v>0</x:v>
      </x:c>
      <x:c r="K11" s="3">
        <x:v>0</x:v>
      </x:c>
      <x:c r="L11" s="3">
        <x:v>0</x:v>
      </x:c>
      <x:c r="M11" s="3">
        <x:v>0</x:v>
      </x:c>
      <x:c r="N11" s="3">
        <x:v>0</x:v>
      </x:c>
      <x:c r="O11" s="3">
        <x:v>245</x:v>
      </x:c>
      <x:c r="P11" s="3">
        <x:v>245</x:v>
      </x:c>
      <x:c r="Q11" s="3">
        <x:v>0</x:v>
      </x:c>
    </x:row>
    <x:row r="12" spans="1:17">
      <x:c r="A12" s="0" t="s">
        <x:v>60</x:v>
      </x:c>
      <x:c r="B12" s="0" t="s">
        <x:v>99</x:v>
      </x:c>
      <x:c r="C12" s="0" t="s">
        <x:v>78</x:v>
      </x:c>
      <x:c r="D12" s="2" t="s">
        <x:v>100</x:v>
      </x:c>
      <x:c r="E12" s="0" t="s">
        <x:v>56</x:v>
      </x:c>
      <x:c r="F12" s="0" t="s">
        <x:v>55</x:v>
      </x:c>
      <x:c r="G12" s="0" t="s">
        <x:v>67</x:v>
      </x:c>
      <x:c r="H12" s="0" t="s">
        <x:v>68</x:v>
      </x:c>
      <x:c r="I12" s="0">
        <x:v>100</x:v>
      </x:c>
      <x:c r="J12" s="3">
        <x:v>0</x:v>
      </x:c>
      <x:c r="K12" s="3">
        <x:v>0</x:v>
      </x:c>
      <x:c r="L12" s="3">
        <x:v>0</x:v>
      </x:c>
      <x:c r="M12" s="3">
        <x:v>0</x:v>
      </x:c>
      <x:c r="N12" s="3">
        <x:v>0</x:v>
      </x:c>
      <x:c r="O12" s="3">
        <x:v>100</x:v>
      </x:c>
      <x:c r="P12" s="3">
        <x:v>100</x:v>
      </x:c>
      <x:c r="Q12" s="3">
        <x:v>0</x:v>
      </x:c>
    </x:row>
    <x:row r="13" spans="1:17">
      <x:c r="A13" s="0" t="s">
        <x:v>60</x:v>
      </x:c>
      <x:c r="B13" s="0" t="s">
        <x:v>101</x:v>
      </x:c>
      <x:c r="C13" s="0" t="s">
        <x:v>87</x:v>
      </x:c>
      <x:c r="D13" s="2" t="s">
        <x:v>102</x:v>
      </x:c>
      <x:c r="E13" s="0" t="s">
        <x:v>72</x:v>
      </x:c>
      <x:c r="F13" s="0" t="s">
        <x:v>73</x:v>
      </x:c>
      <x:c r="G13" s="0" t="s">
        <x:v>67</x:v>
      </x:c>
      <x:c r="H13" s="0" t="s">
        <x:v>68</x:v>
      </x:c>
      <x:c r="I13" s="0">
        <x:v>100</x:v>
      </x:c>
      <x:c r="J13" s="3">
        <x:v>0</x:v>
      </x:c>
      <x:c r="K13" s="3">
        <x:v>0</x:v>
      </x:c>
      <x:c r="L13" s="3">
        <x:v>0</x:v>
      </x:c>
      <x:c r="M13" s="3">
        <x:v>0</x:v>
      </x:c>
      <x:c r="N13" s="3">
        <x:v>0</x:v>
      </x:c>
      <x:c r="O13" s="3">
        <x:v>100</x:v>
      </x:c>
      <x:c r="P13" s="3">
        <x:v>100</x:v>
      </x:c>
      <x:c r="Q13" s="3">
        <x:v>0</x:v>
      </x:c>
    </x:row>
    <x:row r="14" spans="1:17">
      <x:c r="A14" s="0" t="s">
        <x:v>60</x:v>
      </x:c>
      <x:c r="B14" s="0" t="s">
        <x:v>103</x:v>
      </x:c>
      <x:c r="C14" s="0" t="s">
        <x:v>103</x:v>
      </x:c>
      <x:c r="D14" s="2" t="s">
        <x:v>104</x:v>
      </x:c>
      <x:c r="E14" s="0" t="s">
        <x:v>56</x:v>
      </x:c>
      <x:c r="F14" s="0" t="s">
        <x:v>55</x:v>
      </x:c>
      <x:c r="G14" s="0" t="s">
        <x:v>67</x:v>
      </x:c>
      <x:c r="H14" s="0" t="s">
        <x:v>68</x:v>
      </x:c>
      <x:c r="I14" s="0">
        <x:v>100</x:v>
      </x:c>
      <x:c r="J14" s="3">
        <x:v>0</x:v>
      </x:c>
      <x:c r="K14" s="3">
        <x:v>0</x:v>
      </x:c>
      <x:c r="L14" s="3">
        <x:v>0</x:v>
      </x:c>
      <x:c r="M14" s="3">
        <x:v>0</x:v>
      </x:c>
      <x:c r="N14" s="3">
        <x:v>0</x:v>
      </x:c>
      <x:c r="O14" s="3">
        <x:v>100</x:v>
      </x:c>
      <x:c r="P14" s="3">
        <x:v>100</x:v>
      </x:c>
      <x:c r="Q14" s="3">
        <x:v>0</x:v>
      </x:c>
    </x:row>
    <x:row r="15" spans="1:17">
      <x:c r="A15" s="0" t="s">
        <x:v>60</x:v>
      </x:c>
      <x:c r="B15" s="0" t="s">
        <x:v>105</x:v>
      </x:c>
      <x:c r="C15" s="0" t="s">
        <x:v>105</x:v>
      </x:c>
      <x:c r="D15" s="2" t="s">
        <x:v>106</x:v>
      </x:c>
      <x:c r="E15" s="0" t="s">
        <x:v>56</x:v>
      </x:c>
      <x:c r="F15" s="0" t="s">
        <x:v>55</x:v>
      </x:c>
      <x:c r="G15" s="0" t="s">
        <x:v>67</x:v>
      </x:c>
      <x:c r="H15" s="0" t="s">
        <x:v>68</x:v>
      </x:c>
      <x:c r="I15" s="0">
        <x:v>200</x:v>
      </x:c>
      <x:c r="J15" s="3">
        <x:v>0</x:v>
      </x:c>
      <x:c r="K15" s="3">
        <x:v>0</x:v>
      </x:c>
      <x:c r="L15" s="3">
        <x:v>0</x:v>
      </x:c>
      <x:c r="M15" s="3">
        <x:v>0</x:v>
      </x:c>
      <x:c r="N15" s="3">
        <x:v>0</x:v>
      </x:c>
      <x:c r="O15" s="3">
        <x:v>200</x:v>
      </x:c>
      <x:c r="P15" s="3">
        <x:v>200</x:v>
      </x:c>
      <x:c r="Q15" s="3">
        <x:v>0</x:v>
      </x:c>
    </x:row>
    <x:row r="16" spans="1:17">
      <x:c r="A16" s="0" t="s">
        <x:v>60</x:v>
      </x:c>
      <x:c r="B16" s="0" t="s">
        <x:v>107</x:v>
      </x:c>
      <x:c r="C16" s="0" t="s">
        <x:v>107</x:v>
      </x:c>
      <x:c r="D16" s="2" t="s">
        <x:v>108</x:v>
      </x:c>
      <x:c r="E16" s="0" t="s">
        <x:v>56</x:v>
      </x:c>
      <x:c r="F16" s="0" t="s">
        <x:v>55</x:v>
      </x:c>
      <x:c r="G16" s="0" t="s">
        <x:v>67</x:v>
      </x:c>
      <x:c r="H16" s="0" t="s">
        <x:v>68</x:v>
      </x:c>
      <x:c r="I16" s="0">
        <x:v>200</x:v>
      </x:c>
      <x:c r="J16" s="3">
        <x:v>0</x:v>
      </x:c>
      <x:c r="K16" s="3">
        <x:v>0</x:v>
      </x:c>
      <x:c r="L16" s="3">
        <x:v>0</x:v>
      </x:c>
      <x:c r="M16" s="3">
        <x:v>0</x:v>
      </x:c>
      <x:c r="N16" s="3">
        <x:v>0</x:v>
      </x:c>
      <x:c r="O16" s="3">
        <x:v>200</x:v>
      </x:c>
      <x:c r="P16" s="3">
        <x:v>200</x:v>
      </x:c>
      <x:c r="Q16" s="3">
        <x:v>0</x:v>
      </x:c>
    </x:row>
    <x:row r="17" spans="1:17">
      <x:c r="A17" s="0" t="s">
        <x:v>60</x:v>
      </x:c>
      <x:c r="B17" s="0" t="s">
        <x:v>109</x:v>
      </x:c>
      <x:c r="C17" s="0" t="s">
        <x:v>109</x:v>
      </x:c>
      <x:c r="D17" s="2" t="s">
        <x:v>110</x:v>
      </x:c>
      <x:c r="E17" s="0" t="s">
        <x:v>56</x:v>
      </x:c>
      <x:c r="F17" s="0" t="s">
        <x:v>55</x:v>
      </x:c>
      <x:c r="G17" s="0" t="s">
        <x:v>67</x:v>
      </x:c>
      <x:c r="H17" s="0" t="s">
        <x:v>68</x:v>
      </x:c>
      <x:c r="I17" s="0">
        <x:v>200</x:v>
      </x:c>
      <x:c r="J17" s="3">
        <x:v>0</x:v>
      </x:c>
      <x:c r="K17" s="3">
        <x:v>0</x:v>
      </x:c>
      <x:c r="L17" s="3">
        <x:v>0</x:v>
      </x:c>
      <x:c r="M17" s="3">
        <x:v>0</x:v>
      </x:c>
      <x:c r="N17" s="3">
        <x:v>0</x:v>
      </x:c>
      <x:c r="O17" s="3">
        <x:v>200</x:v>
      </x:c>
      <x:c r="P17" s="3">
        <x:v>200</x:v>
      </x:c>
      <x:c r="Q17" s="3">
        <x:v>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5DF4DB6-9653-4C5B-9AD5-67AF2BEE791D}" mc:Ignorable="x14ac xr xr2 xr3">
  <x:sheetPr>
    <x:outlinePr summaryBelow="1" summaryRight="1"/>
  </x:sheetPr>
  <x:dimension ref="A1:E2"/>
  <x:sheetViews>
    <x:sheetView workbookViewId="0">
      <x:selection activeCell="F6" sqref="F6 F5"/>
    </x:sheetView>
  </x:sheetViews>
  <x:sheetFormatPr baseColWidth="10" defaultColWidth="11.420625" defaultRowHeight="15" x14ac:dyDescent="0.25"/>
  <x:cols>
    <x:col min="1" max="1" width="13.855469" style="0" customWidth="1"/>
    <x:col min="2" max="2" width="40.710938" style="0" customWidth="1"/>
    <x:col min="3" max="3" width="19.425781" style="7" customWidth="1"/>
    <x:col min="4" max="4" width="16" style="7" customWidth="1"/>
    <x:col min="5" max="5" width="19.285156" style="7" customWidth="1"/>
  </x:cols>
  <x:sheetData>
    <x:row r="1" spans="1:5" x14ac:dyDescent="0.25">
      <x:c r="A1" s="0" t="s">
        <x:v>2</x:v>
      </x:c>
      <x:c r="B1" s="0" t="s">
        <x:v>21</x:v>
      </x:c>
      <x:c r="C1" s="7" t="s">
        <x:v>22</x:v>
      </x:c>
      <x:c r="D1" s="7" t="s">
        <x:v>23</x:v>
      </x:c>
      <x:c r="E1" s="7" t="s">
        <x:v>8</x:v>
      </x:c>
    </x:row>
    <x:row r="2" spans="1:5">
      <x:c r="A2" s="0" t="s">
        <x:v>53</x:v>
      </x:c>
      <x:c r="B2" s="0" t="s">
        <x:v>19</x:v>
      </x:c>
      <x:c r="C2" s="7">
        <x:v>1</x:v>
      </x:c>
      <x:c r="D2" s="7">
        <x:v>0.4</x:v>
      </x:c>
      <x:c r="E2" s="7">
        <x:v>0.4</x:v>
      </x:c>
    </x:row>
    <x:row r="3" spans="1:5">
      <x:c r="A3" s="0" t="s">
        <x:v>53</x:v>
      </x:c>
      <x:c r="B3" s="0" t="s">
        <x:v>18</x:v>
      </x:c>
      <x:c r="C3" s="7">
        <x:v>2</x:v>
      </x:c>
      <x:c r="D3" s="7">
        <x:v>100</x:v>
      </x:c>
      <x:c r="E3" s="7">
        <x:v>200</x:v>
      </x:c>
    </x:row>
    <x:row r="4" spans="1:5">
      <x:c r="A4" s="0" t="s">
        <x:v>70</x:v>
      </x:c>
      <x:c r="B4" s="0" t="s">
        <x:v>17</x:v>
      </x:c>
      <x:c r="C4" s="7">
        <x:v>1</x:v>
      </x:c>
      <x:c r="D4" s="7">
        <x:v>10</x:v>
      </x:c>
      <x:c r="E4" s="7">
        <x:v>10</x:v>
      </x:c>
    </x:row>
    <x:row r="5" spans="1:5">
      <x:c r="A5" s="0" t="s">
        <x:v>70</x:v>
      </x:c>
      <x:c r="B5" s="0" t="s">
        <x:v>111</x:v>
      </x:c>
      <x:c r="C5" s="7">
        <x:v>1</x:v>
      </x:c>
      <x:c r="D5" s="7">
        <x:v>100</x:v>
      </x:c>
      <x:c r="E5" s="7">
        <x:v>100</x:v>
      </x:c>
    </x:row>
    <x:row r="6" spans="1:5">
      <x:c r="A6" s="0" t="s">
        <x:v>79</x:v>
      </x:c>
      <x:c r="B6" s="0" t="s">
        <x:v>112</x:v>
      </x:c>
      <x:c r="C6" s="7">
        <x:v>1</x:v>
      </x:c>
      <x:c r="D6" s="7">
        <x:v>100</x:v>
      </x:c>
      <x:c r="E6" s="7">
        <x:v>100</x:v>
      </x:c>
    </x:row>
    <x:row r="7" spans="1:5">
      <x:c r="A7" s="0" t="s">
        <x:v>82</x:v>
      </x:c>
      <x:c r="B7" s="0" t="s">
        <x:v>113</x:v>
      </x:c>
      <x:c r="C7" s="7">
        <x:v>1</x:v>
      </x:c>
      <x:c r="D7" s="7">
        <x:v>10</x:v>
      </x:c>
      <x:c r="E7" s="7">
        <x:v>10</x:v>
      </x:c>
    </x:row>
    <x:row r="8" spans="1:5">
      <x:c r="A8" s="0" t="s">
        <x:v>85</x:v>
      </x:c>
      <x:c r="B8" s="0" t="s">
        <x:v>17</x:v>
      </x:c>
      <x:c r="C8" s="7">
        <x:v>1</x:v>
      </x:c>
      <x:c r="D8" s="7">
        <x:v>10</x:v>
      </x:c>
      <x:c r="E8" s="7">
        <x:v>10</x:v>
      </x:c>
    </x:row>
    <x:row r="9" spans="1:5">
      <x:c r="A9" s="0" t="s">
        <x:v>88</x:v>
      </x:c>
      <x:c r="B9" s="0" t="s">
        <x:v>111</x:v>
      </x:c>
      <x:c r="C9" s="7">
        <x:v>1</x:v>
      </x:c>
      <x:c r="D9" s="7">
        <x:v>100</x:v>
      </x:c>
      <x:c r="E9" s="7">
        <x:v>100</x:v>
      </x:c>
    </x:row>
    <x:row r="10" spans="1:5">
      <x:c r="A10" s="0" t="s">
        <x:v>88</x:v>
      </x:c>
      <x:c r="B10" s="0" t="s">
        <x:v>112</x:v>
      </x:c>
      <x:c r="C10" s="7">
        <x:v>1</x:v>
      </x:c>
      <x:c r="D10" s="7">
        <x:v>200</x:v>
      </x:c>
      <x:c r="E10" s="7">
        <x:v>200</x:v>
      </x:c>
    </x:row>
    <x:row r="11" spans="1:5">
      <x:c r="A11" s="0" t="s">
        <x:v>88</x:v>
      </x:c>
      <x:c r="B11" s="0" t="s">
        <x:v>114</x:v>
      </x:c>
      <x:c r="C11" s="7">
        <x:v>1</x:v>
      </x:c>
      <x:c r="D11" s="7">
        <x:v>100</x:v>
      </x:c>
      <x:c r="E11" s="7">
        <x:v>100</x:v>
      </x:c>
    </x:row>
    <x:row r="12" spans="1:5">
      <x:c r="A12" s="0" t="s">
        <x:v>88</x:v>
      </x:c>
      <x:c r="B12" s="0" t="s">
        <x:v>18</x:v>
      </x:c>
      <x:c r="C12" s="7">
        <x:v>1</x:v>
      </x:c>
      <x:c r="D12" s="7">
        <x:v>100</x:v>
      </x:c>
      <x:c r="E12" s="7">
        <x:v>100</x:v>
      </x:c>
    </x:row>
    <x:row r="13" spans="1:5">
      <x:c r="A13" s="0" t="s">
        <x:v>88</x:v>
      </x:c>
      <x:c r="B13" s="0" t="s">
        <x:v>19</x:v>
      </x:c>
      <x:c r="C13" s="7">
        <x:v>1</x:v>
      </x:c>
      <x:c r="D13" s="7">
        <x:v>0</x:v>
      </x:c>
      <x:c r="E13" s="7">
        <x:v>0</x:v>
      </x:c>
    </x:row>
    <x:row r="14" spans="1:5">
      <x:c r="A14" s="0" t="s">
        <x:v>91</x:v>
      </x:c>
      <x:c r="B14" s="0" t="s">
        <x:v>112</x:v>
      </x:c>
      <x:c r="C14" s="7">
        <x:v>1</x:v>
      </x:c>
      <x:c r="D14" s="7">
        <x:v>150</x:v>
      </x:c>
      <x:c r="E14" s="7">
        <x:v>150</x:v>
      </x:c>
    </x:row>
    <x:row r="15" spans="1:5">
      <x:c r="A15" s="0" t="s">
        <x:v>91</x:v>
      </x:c>
      <x:c r="B15" s="0" t="s">
        <x:v>114</x:v>
      </x:c>
      <x:c r="C15" s="7">
        <x:v>1</x:v>
      </x:c>
      <x:c r="D15" s="7">
        <x:v>100</x:v>
      </x:c>
      <x:c r="E15" s="7">
        <x:v>100</x:v>
      </x:c>
    </x:row>
    <x:row r="16" spans="1:5">
      <x:c r="A16" s="0" t="s">
        <x:v>84</x:v>
      </x:c>
      <x:c r="B16" s="0" t="s">
        <x:v>112</x:v>
      </x:c>
      <x:c r="C16" s="7">
        <x:v>1</x:v>
      </x:c>
      <x:c r="D16" s="7">
        <x:v>200</x:v>
      </x:c>
      <x:c r="E16" s="7">
        <x:v>200</x:v>
      </x:c>
    </x:row>
    <x:row r="17" spans="1:5">
      <x:c r="A17" s="0" t="s">
        <x:v>81</x:v>
      </x:c>
      <x:c r="B17" s="0" t="s">
        <x:v>115</x:v>
      </x:c>
      <x:c r="C17" s="7">
        <x:v>1</x:v>
      </x:c>
      <x:c r="D17" s="7">
        <x:v>45</x:v>
      </x:c>
      <x:c r="E17" s="7">
        <x:v>45</x:v>
      </x:c>
    </x:row>
    <x:row r="18" spans="1:5">
      <x:c r="A18" s="0" t="s">
        <x:v>81</x:v>
      </x:c>
      <x:c r="B18" s="0" t="s">
        <x:v>114</x:v>
      </x:c>
      <x:c r="C18" s="7">
        <x:v>1</x:v>
      </x:c>
      <x:c r="D18" s="7">
        <x:v>100</x:v>
      </x:c>
      <x:c r="E18" s="7">
        <x:v>100</x:v>
      </x:c>
    </x:row>
    <x:row r="19" spans="1:5">
      <x:c r="A19" s="0" t="s">
        <x:v>81</x:v>
      </x:c>
      <x:c r="B19" s="0" t="s">
        <x:v>18</x:v>
      </x:c>
      <x:c r="C19" s="7">
        <x:v>1</x:v>
      </x:c>
      <x:c r="D19" s="7">
        <x:v>100</x:v>
      </x:c>
      <x:c r="E19" s="7">
        <x:v>100</x:v>
      </x:c>
    </x:row>
    <x:row r="20" spans="1:5">
      <x:c r="A20" s="0" t="s">
        <x:v>78</x:v>
      </x:c>
      <x:c r="B20" s="0" t="s">
        <x:v>111</x:v>
      </x:c>
      <x:c r="C20" s="7">
        <x:v>1</x:v>
      </x:c>
      <x:c r="D20" s="7">
        <x:v>100</x:v>
      </x:c>
      <x:c r="E20" s="7">
        <x:v>100</x:v>
      </x:c>
    </x:row>
    <x:row r="21" spans="1:5">
      <x:c r="A21" s="0" t="s">
        <x:v>87</x:v>
      </x:c>
      <x:c r="B21" s="0" t="s">
        <x:v>111</x:v>
      </x:c>
      <x:c r="C21" s="7">
        <x:v>1</x:v>
      </x:c>
      <x:c r="D21" s="7">
        <x:v>100</x:v>
      </x:c>
      <x:c r="E21" s="7">
        <x:v>100</x:v>
      </x:c>
    </x:row>
    <x:row r="22" spans="1:5">
      <x:c r="A22" s="0" t="s">
        <x:v>103</x:v>
      </x:c>
      <x:c r="B22" s="0" t="s">
        <x:v>111</x:v>
      </x:c>
      <x:c r="C22" s="7">
        <x:v>1</x:v>
      </x:c>
      <x:c r="D22" s="7">
        <x:v>100</x:v>
      </x:c>
      <x:c r="E22" s="7">
        <x:v>100</x:v>
      </x:c>
    </x:row>
    <x:row r="23" spans="1:5">
      <x:c r="A23" s="0" t="s">
        <x:v>105</x:v>
      </x:c>
      <x:c r="B23" s="0" t="s">
        <x:v>112</x:v>
      </x:c>
      <x:c r="C23" s="7">
        <x:v>1</x:v>
      </x:c>
      <x:c r="D23" s="7">
        <x:v>200</x:v>
      </x:c>
      <x:c r="E23" s="7">
        <x:v>200</x:v>
      </x:c>
    </x:row>
    <x:row r="24" spans="1:5">
      <x:c r="A24" s="0" t="s">
        <x:v>107</x:v>
      </x:c>
      <x:c r="B24" s="0" t="s">
        <x:v>112</x:v>
      </x:c>
      <x:c r="C24" s="7">
        <x:v>1</x:v>
      </x:c>
      <x:c r="D24" s="7">
        <x:v>200</x:v>
      </x:c>
      <x:c r="E24" s="7">
        <x:v>200</x:v>
      </x:c>
    </x:row>
    <x:row r="25" spans="1:5">
      <x:c r="A25" s="0" t="s">
        <x:v>109</x:v>
      </x:c>
      <x:c r="B25" s="0" t="s">
        <x:v>112</x:v>
      </x:c>
      <x:c r="C25" s="7">
        <x:v>1</x:v>
      </x:c>
      <x:c r="D25" s="7">
        <x:v>200</x:v>
      </x:c>
      <x:c r="E25" s="7">
        <x:v>200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CFF0EF0-2254-4881-AFAD-806F4150F878}" mc:Ignorable="x14ac xr xr2 xr3">
  <x:sheetPr>
    <x:outlinePr summaryBelow="1" summaryRight="1"/>
  </x:sheetPr>
  <x:dimension ref="A1:G1"/>
  <x:sheetViews>
    <x:sheetView workbookViewId="0"/>
  </x:sheetViews>
  <x:sheetFormatPr baseColWidth="10" defaultColWidth="11.420625" defaultRowHeight="15" x14ac:dyDescent="0.25"/>
  <x:cols>
    <x:col min="1" max="4" width="12" style="0" customWidth="1"/>
    <x:col min="5" max="5" width="15.855469" style="0" customWidth="1"/>
    <x:col min="6" max="6" width="24.425781" style="0" customWidth="1"/>
    <x:col min="7" max="7" width="52.570312" style="0" customWidth="1"/>
  </x:cols>
  <x:sheetData>
    <x:row r="1" spans="1:7" x14ac:dyDescent="0.25">
      <x:c r="A1" s="0" t="s">
        <x:v>2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</x:row>
    <x:row r="2" spans="1:7">
      <x:c r="A2" s="0" t="s">
        <x:v>53</x:v>
      </x:c>
      <x:c r="B2" s="0" t="s">
        <x:v>116</x:v>
      </x:c>
      <x:c r="C2" s="0">
        <x:v>300</x:v>
      </x:c>
      <x:c r="D2" s="0">
        <x:v>99.6</x:v>
      </x:c>
      <x:c r="E2" s="0">
        <x:v>0</x:v>
      </x:c>
      <x:c r="F2" s="0" t="s">
        <x:v>117</x:v>
      </x:c>
      <x:c r="G2" s="0" t="s">
        <x:v>73</x:v>
      </x:c>
    </x:row>
    <x:row r="3" spans="1:7">
      <x:c r="A3" s="0" t="s">
        <x:v>70</x:v>
      </x:c>
      <x:c r="B3" s="0" t="s">
        <x:v>118</x:v>
      </x:c>
      <x:c r="C3" s="0">
        <x:v>120</x:v>
      </x:c>
      <x:c r="D3" s="0">
        <x:v>10</x:v>
      </x:c>
      <x:c r="E3" s="0">
        <x:v>0</x:v>
      </x:c>
      <x:c r="F3" s="0" t="s">
        <x:v>117</x:v>
      </x:c>
      <x:c r="G3" s="0" t="s">
        <x:v>73</x:v>
      </x:c>
    </x:row>
    <x:row r="4" spans="1:7">
      <x:c r="A4" s="0" t="s">
        <x:v>79</x:v>
      </x:c>
      <x:c r="B4" s="0" t="s">
        <x:v>119</x:v>
      </x:c>
      <x:c r="C4" s="0">
        <x:v>100</x:v>
      </x:c>
      <x:c r="D4" s="0">
        <x:v>0</x:v>
      </x:c>
      <x:c r="E4" s="0">
        <x:v>0</x:v>
      </x:c>
      <x:c r="F4" s="0" t="s">
        <x:v>117</x:v>
      </x:c>
      <x:c r="G4" s="0" t="s">
        <x:v>73</x:v>
      </x:c>
    </x:row>
    <x:row r="5" spans="1:7">
      <x:c r="A5" s="0" t="s">
        <x:v>82</x:v>
      </x:c>
      <x:c r="B5" s="0" t="s">
        <x:v>120</x:v>
      </x:c>
      <x:c r="C5" s="0">
        <x:v>50</x:v>
      </x:c>
      <x:c r="D5" s="0">
        <x:v>40</x:v>
      </x:c>
      <x:c r="E5" s="0">
        <x:v>0</x:v>
      </x:c>
      <x:c r="F5" s="0" t="s">
        <x:v>117</x:v>
      </x:c>
      <x:c r="G5" s="0" t="s">
        <x:v>73</x:v>
      </x:c>
    </x:row>
    <x:row r="6" spans="1:7">
      <x:c r="A6" s="0" t="s">
        <x:v>85</x:v>
      </x:c>
      <x:c r="B6" s="0" t="s">
        <x:v>120</x:v>
      </x:c>
      <x:c r="C6" s="0">
        <x:v>50</x:v>
      </x:c>
      <x:c r="D6" s="0">
        <x:v>40</x:v>
      </x:c>
      <x:c r="E6" s="0">
        <x:v>0</x:v>
      </x:c>
      <x:c r="F6" s="0" t="s">
        <x:v>117</x:v>
      </x:c>
      <x:c r="G6" s="0" t="s">
        <x:v>73</x:v>
      </x:c>
    </x:row>
    <x:row r="7" spans="1:7">
      <x:c r="A7" s="0" t="s">
        <x:v>88</x:v>
      </x:c>
      <x:c r="B7" s="0" t="s">
        <x:v>121</x:v>
      </x:c>
      <x:c r="C7" s="0">
        <x:v>500</x:v>
      </x:c>
      <x:c r="D7" s="0">
        <x:v>0</x:v>
      </x:c>
      <x:c r="E7" s="0">
        <x:v>0</x:v>
      </x:c>
      <x:c r="F7" s="0" t="s">
        <x:v>122</x:v>
      </x:c>
      <x:c r="G7" s="0" t="s">
        <x:v>123</x:v>
      </x:c>
    </x:row>
    <x:row r="8" spans="1:7">
      <x:c r="A8" s="0" t="s">
        <x:v>91</x:v>
      </x:c>
      <x:c r="B8" s="0" t="s">
        <x:v>124</x:v>
      </x:c>
      <x:c r="C8" s="0">
        <x:v>300</x:v>
      </x:c>
      <x:c r="D8" s="0">
        <x:v>50</x:v>
      </x:c>
      <x:c r="E8" s="0">
        <x:v>0</x:v>
      </x:c>
      <x:c r="F8" s="0" t="s">
        <x:v>117</x:v>
      </x:c>
      <x:c r="G8" s="0" t="s">
        <x:v>73</x:v>
      </x:c>
    </x:row>
    <x:row r="9" spans="1:7">
      <x:c r="A9" s="0" t="s">
        <x:v>84</x:v>
      </x:c>
      <x:c r="B9" s="0" t="s">
        <x:v>125</x:v>
      </x:c>
      <x:c r="C9" s="0">
        <x:v>200</x:v>
      </x:c>
      <x:c r="D9" s="0">
        <x:v>0</x:v>
      </x:c>
      <x:c r="E9" s="0">
        <x:v>0</x:v>
      </x:c>
      <x:c r="F9" s="0" t="s">
        <x:v>117</x:v>
      </x:c>
      <x:c r="G9" s="0" t="s">
        <x:v>73</x:v>
      </x:c>
    </x:row>
    <x:row r="10" spans="1:7">
      <x:c r="A10" s="0" t="s">
        <x:v>81</x:v>
      </x:c>
      <x:c r="B10" s="0" t="s">
        <x:v>126</x:v>
      </x:c>
      <x:c r="C10" s="0">
        <x:v>300</x:v>
      </x:c>
      <x:c r="D10" s="0">
        <x:v>55</x:v>
      </x:c>
      <x:c r="E10" s="0">
        <x:v>0</x:v>
      </x:c>
      <x:c r="F10" s="0" t="s">
        <x:v>117</x:v>
      </x:c>
      <x:c r="G10" s="0" t="s">
        <x:v>73</x:v>
      </x:c>
    </x:row>
    <x:row r="11" spans="1:7">
      <x:c r="A11" s="0" t="s">
        <x:v>78</x:v>
      </x:c>
      <x:c r="B11" s="0" t="s">
        <x:v>119</x:v>
      </x:c>
      <x:c r="C11" s="0">
        <x:v>200</x:v>
      </x:c>
      <x:c r="D11" s="0">
        <x:v>100</x:v>
      </x:c>
      <x:c r="E11" s="0">
        <x:v>0</x:v>
      </x:c>
      <x:c r="F11" s="0" t="s">
        <x:v>117</x:v>
      </x:c>
      <x:c r="G11" s="0" t="s">
        <x:v>73</x:v>
      </x:c>
    </x:row>
    <x:row r="12" spans="1:7">
      <x:c r="A12" s="0" t="s">
        <x:v>87</x:v>
      </x:c>
      <x:c r="B12" s="0" t="s">
        <x:v>119</x:v>
      </x:c>
      <x:c r="C12" s="0">
        <x:v>100</x:v>
      </x:c>
      <x:c r="D12" s="0">
        <x:v>0</x:v>
      </x:c>
      <x:c r="E12" s="0">
        <x:v>0</x:v>
      </x:c>
      <x:c r="F12" s="0" t="s">
        <x:v>117</x:v>
      </x:c>
      <x:c r="G12" s="0" t="s">
        <x:v>73</x:v>
      </x:c>
    </x:row>
    <x:row r="13" spans="1:7">
      <x:c r="A13" s="0" t="s">
        <x:v>103</x:v>
      </x:c>
      <x:c r="B13" s="0" t="s">
        <x:v>119</x:v>
      </x:c>
      <x:c r="C13" s="0">
        <x:v>100</x:v>
      </x:c>
      <x:c r="D13" s="0">
        <x:v>0</x:v>
      </x:c>
      <x:c r="E13" s="0">
        <x:v>0</x:v>
      </x:c>
      <x:c r="F13" s="0" t="s">
        <x:v>122</x:v>
      </x:c>
      <x:c r="G13" s="0" t="s">
        <x:v>73</x:v>
      </x:c>
    </x:row>
    <x:row r="14" spans="1:7">
      <x:c r="A14" s="0" t="s">
        <x:v>105</x:v>
      </x:c>
      <x:c r="B14" s="0" t="s">
        <x:v>125</x:v>
      </x:c>
      <x:c r="C14" s="0">
        <x:v>400</x:v>
      </x:c>
      <x:c r="D14" s="0">
        <x:v>200</x:v>
      </x:c>
      <x:c r="E14" s="0">
        <x:v>0</x:v>
      </x:c>
      <x:c r="F14" s="0" t="s">
        <x:v>117</x:v>
      </x:c>
      <x:c r="G14" s="0" t="s">
        <x:v>73</x:v>
      </x:c>
    </x:row>
    <x:row r="15" spans="1:7">
      <x:c r="A15" s="0" t="s">
        <x:v>107</x:v>
      </x:c>
      <x:c r="B15" s="0" t="s">
        <x:v>125</x:v>
      </x:c>
      <x:c r="C15" s="0">
        <x:v>300</x:v>
      </x:c>
      <x:c r="D15" s="0">
        <x:v>100</x:v>
      </x:c>
      <x:c r="E15" s="0">
        <x:v>0</x:v>
      </x:c>
      <x:c r="F15" s="0" t="s">
        <x:v>117</x:v>
      </x:c>
      <x:c r="G15" s="0" t="s">
        <x:v>73</x:v>
      </x:c>
    </x:row>
    <x:row r="16" spans="1:7">
      <x:c r="A16" s="0" t="s">
        <x:v>109</x:v>
      </x:c>
      <x:c r="B16" s="0" t="s">
        <x:v>125</x:v>
      </x:c>
      <x:c r="C16" s="0">
        <x:v>300</x:v>
      </x:c>
      <x:c r="D16" s="0">
        <x:v>100</x:v>
      </x:c>
      <x:c r="E16" s="0">
        <x:v>0</x:v>
      </x:c>
      <x:c r="F16" s="0" t="s">
        <x:v>117</x:v>
      </x:c>
      <x:c r="G16" s="0" t="s">
        <x:v>73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FE9AD4B-C264-443F-959B-4E012AD85048}" mc:Ignorable="x14ac xr xr2 xr3">
  <x:sheetPr>
    <x:outlinePr summaryBelow="1" summaryRight="1"/>
  </x:sheetPr>
  <x:dimension ref="A1:C2"/>
  <x:sheetViews>
    <x:sheetView workbookViewId="0">
      <x:selection activeCell="C2" sqref="C2"/>
    </x:sheetView>
  </x:sheetViews>
  <x:sheetFormatPr baseColWidth="10" defaultColWidth="11.420625" defaultRowHeight="15" x14ac:dyDescent="0.25"/>
  <x:cols>
    <x:col min="1" max="1" width="25.855469" style="0" customWidth="1"/>
    <x:col min="2" max="2" width="35.710938" style="0" customWidth="1"/>
    <x:col min="3" max="3" width="63.425781" style="0" customWidth="1"/>
  </x:cols>
  <x:sheetData>
    <x:row r="1" spans="1:3" x14ac:dyDescent="0.25">
      <x:c r="A1" s="50" t="s">
        <x:v>3</x:v>
      </x:c>
      <x:c r="B1" s="51" t="s">
        <x:v>30</x:v>
      </x:c>
      <x:c r="C1" s="52" t="s">
        <x:v>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7A07-2730-443E-A8D9-347D5AF0E6C3}">
  <dimension ref="A1:C2"/>
  <sheetViews>
    <sheetView workbookViewId="0">
      <selection activeCell="B6" sqref="B6"/>
    </sheetView>
  </sheetViews>
  <sheetFormatPr baseColWidth="10" defaultRowHeight="15" x14ac:dyDescent="0.25"/>
  <cols>
    <col min="1" max="1" width="32.85546875" customWidth="1"/>
    <col min="2" max="2" width="26.140625" customWidth="1"/>
    <col min="3" max="3" width="62.5703125" customWidth="1"/>
    <col min="4" max="4" width="35.5703125" customWidth="1"/>
  </cols>
  <sheetData>
    <row r="1" spans="1:3" x14ac:dyDescent="0.25">
      <c r="A1" s="40" t="s">
        <v>3</v>
      </c>
      <c r="B1" s="41" t="s">
        <v>64</v>
      </c>
      <c r="C1" s="40" t="s">
        <v>24</v>
      </c>
    </row>
    <row r="2" spans="1:3" x14ac:dyDescent="0.25">
      <c r="A2" s="42">
        <v>37914</v>
      </c>
      <c r="B2" s="43">
        <v>10</v>
      </c>
      <c r="C2" s="44" t="s">
        <v>65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B60B3-3C63-44D3-BAC3-719C2800875E}">
  <dimension ref="A1:F2"/>
  <sheetViews>
    <sheetView workbookViewId="0">
      <selection activeCell="A2" sqref="A2"/>
    </sheetView>
  </sheetViews>
  <sheetFormatPr baseColWidth="10" defaultRowHeight="15" x14ac:dyDescent="0.25"/>
  <cols>
    <col min="1" max="1" width="24.5703125" customWidth="1"/>
    <col min="2" max="2" width="31.42578125" customWidth="1"/>
    <col min="3" max="3" width="54.5703125" customWidth="1"/>
    <col min="4" max="4" width="50.140625" customWidth="1"/>
    <col min="5" max="5" width="36" customWidth="1"/>
    <col min="6" max="6" width="42" customWidth="1"/>
  </cols>
  <sheetData>
    <row r="1" spans="1:6" x14ac:dyDescent="0.25">
      <c r="A1" t="s">
        <v>61</v>
      </c>
      <c r="B1" t="s">
        <v>3</v>
      </c>
      <c r="C1" s="7" t="s">
        <v>57</v>
      </c>
      <c r="D1" t="s">
        <v>58</v>
      </c>
      <c r="E1" t="s">
        <v>59</v>
      </c>
      <c r="F1" t="s">
        <v>60</v>
      </c>
    </row>
    <row r="2" spans="1:6" x14ac:dyDescent="0.25">
      <c r="A2" s="10">
        <v>1</v>
      </c>
      <c r="B2" s="10">
        <v>37914</v>
      </c>
      <c r="C2" s="7">
        <v>20</v>
      </c>
      <c r="D2" t="s">
        <v>58</v>
      </c>
      <c r="E2" t="s">
        <v>59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DCC08-7F74-4359-95F0-44F1CEC0A534}">
  <dimension ref="A1:E2"/>
  <sheetViews>
    <sheetView workbookViewId="0">
      <selection activeCell="H17" sqref="H17"/>
    </sheetView>
  </sheetViews>
  <sheetFormatPr baseColWidth="10" defaultRowHeight="15" x14ac:dyDescent="0.25"/>
  <cols>
    <col min="1" max="1" width="25.140625" customWidth="1"/>
    <col min="2" max="2" width="35.85546875" customWidth="1"/>
    <col min="3" max="3" width="19.42578125" customWidth="1"/>
    <col min="4" max="4" width="26.7109375" customWidth="1"/>
    <col min="5" max="5" width="24" customWidth="1"/>
  </cols>
  <sheetData>
    <row r="1" spans="1:5" x14ac:dyDescent="0.25">
      <c r="A1" t="s">
        <v>61</v>
      </c>
      <c r="B1" t="s">
        <v>17</v>
      </c>
      <c r="C1" s="7" t="s">
        <v>18</v>
      </c>
      <c r="D1" s="7" t="s">
        <v>62</v>
      </c>
      <c r="E1" s="7" t="s">
        <v>12</v>
      </c>
    </row>
    <row r="2" spans="1:5" x14ac:dyDescent="0.25">
      <c r="A2">
        <v>1</v>
      </c>
      <c r="B2" t="s">
        <v>63</v>
      </c>
      <c r="C2" s="7">
        <v>1</v>
      </c>
      <c r="D2" s="7">
        <v>2</v>
      </c>
      <c r="E2" s="7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B3BC-4469-45E5-8EA4-6EFFB0A8351A}">
  <dimension ref="A1:J17"/>
  <sheetViews>
    <sheetView tabSelected="1" zoomScale="85" zoomScaleNormal="85" workbookViewId="0">
      <selection activeCell="C16" sqref="C16"/>
    </sheetView>
  </sheetViews>
  <sheetFormatPr baseColWidth="10" defaultRowHeight="15" x14ac:dyDescent="0.25"/>
  <cols>
    <col min="1" max="1" width="33.28515625" customWidth="1"/>
    <col min="2" max="2" width="55.28515625" customWidth="1"/>
    <col min="3" max="3" width="29" customWidth="1"/>
    <col min="4" max="4" width="36.28515625" customWidth="1"/>
    <col min="5" max="5" width="33.7109375" customWidth="1"/>
    <col min="6" max="6" width="37.85546875" customWidth="1"/>
    <col min="7" max="7" width="39.42578125" customWidth="1"/>
    <col min="8" max="8" width="48" customWidth="1"/>
    <col min="9" max="9" width="42.7109375" customWidth="1"/>
    <col min="10" max="10" width="37.42578125" customWidth="1"/>
  </cols>
  <sheetData>
    <row r="1" spans="1:10" ht="48" customHeight="1" x14ac:dyDescent="0.25">
      <c r="A1" s="16" t="s">
        <v>52</v>
      </c>
      <c r="B1" s="16"/>
      <c r="C1" s="17" t="s">
        <v>56</v>
      </c>
      <c r="D1" s="17"/>
      <c r="E1" s="17"/>
      <c r="F1" s="17"/>
      <c r="G1" s="17"/>
      <c r="H1" s="17"/>
      <c r="I1" s="13"/>
      <c r="J1" s="13"/>
    </row>
    <row r="2" spans="1:10" ht="26.25" customHeight="1" x14ac:dyDescent="0.25">
      <c r="A2" s="13" t="s">
        <v>46</v>
      </c>
      <c r="B2" s="19" t="s">
        <v>47</v>
      </c>
      <c r="C2" s="19"/>
      <c r="D2" s="19"/>
      <c r="E2" s="13" t="s">
        <v>48</v>
      </c>
      <c r="F2" s="20">
        <v>37914</v>
      </c>
      <c r="G2" s="13" t="s">
        <v>49</v>
      </c>
      <c r="H2" s="20">
        <v>37914</v>
      </c>
      <c r="I2" s="13"/>
      <c r="J2" s="13"/>
    </row>
    <row r="3" spans="1:10" ht="28.5" customHeight="1" x14ac:dyDescent="0.25">
      <c r="A3" s="18" t="s">
        <v>50</v>
      </c>
      <c r="B3" s="18"/>
      <c r="C3" s="18"/>
      <c r="D3" s="18"/>
      <c r="E3" s="18"/>
      <c r="F3" s="18"/>
      <c r="G3" s="18"/>
      <c r="H3" s="18"/>
      <c r="I3" s="13"/>
      <c r="J3" s="13"/>
    </row>
    <row r="4" spans="1:10" ht="21" x14ac:dyDescent="0.35">
      <c r="A4" s="21" t="s">
        <v>30</v>
      </c>
      <c r="B4" s="21" t="s">
        <v>31</v>
      </c>
      <c r="C4" s="21" t="s">
        <v>32</v>
      </c>
      <c r="D4" s="21" t="s">
        <v>33</v>
      </c>
      <c r="E4" s="21" t="s">
        <v>34</v>
      </c>
      <c r="F4" s="21" t="s">
        <v>35</v>
      </c>
      <c r="G4" s="21" t="s">
        <v>36</v>
      </c>
      <c r="H4" s="21" t="s">
        <v>37</v>
      </c>
      <c r="I4" s="13"/>
      <c r="J4" s="13"/>
    </row>
    <row r="5" spans="1:10" ht="21" x14ac:dyDescent="0.35">
      <c r="A5" s="22">
        <f>SUM(Tabla1[TotalColocado])</f>
        <v>5</v>
      </c>
      <c r="B5" s="22">
        <f>SUM(Tabla1[PagadoCliente])</f>
        <v>2</v>
      </c>
      <c r="C5" s="27">
        <f>SUM(Tabla1[DGI(2%)])</f>
        <v>1</v>
      </c>
      <c r="D5" s="27">
        <f>SUM(Tabla1[Alcaldia(1%)])</f>
        <v>1</v>
      </c>
      <c r="E5" s="27">
        <f>SUM(Tabla1[IVA])</f>
        <v>9</v>
      </c>
      <c r="F5" s="27">
        <f>SUM(Tabla1[Descuento])</f>
        <v>7</v>
      </c>
      <c r="G5" s="22">
        <f>SUM(Tabla1[Credito])</f>
        <v>8</v>
      </c>
      <c r="H5" s="22">
        <f>SUM(Tabla3[CobroTarjeta])</f>
        <v>0</v>
      </c>
      <c r="I5" s="13"/>
      <c r="J5" s="13"/>
    </row>
    <row r="6" spans="1:10" ht="29.25" customHeight="1" x14ac:dyDescent="0.25">
      <c r="A6" s="11" t="s">
        <v>51</v>
      </c>
      <c r="B6" s="11"/>
      <c r="C6" s="31" t="s">
        <v>53</v>
      </c>
      <c r="D6" s="31" t="s">
        <v>55</v>
      </c>
      <c r="E6" s="31" t="s">
        <v>53</v>
      </c>
      <c r="F6" s="31" t="s">
        <v>54</v>
      </c>
      <c r="G6" s="45" t="s">
        <v>53</v>
      </c>
      <c r="H6" s="45" t="s">
        <v>67</v>
      </c>
      <c r="I6" s="45" t="s">
        <v>53</v>
      </c>
      <c r="J6" s="45" t="s">
        <v>68</v>
      </c>
    </row>
    <row r="7" spans="1:10" x14ac:dyDescent="0.25">
      <c r="A7" s="8" t="s">
        <v>39</v>
      </c>
      <c r="B7" s="25"/>
      <c r="C7" s="26" t="s">
        <v>17</v>
      </c>
      <c r="D7" s="28">
        <v>20</v>
      </c>
      <c r="E7" s="26" t="s">
        <v>17</v>
      </c>
      <c r="F7" s="32">
        <v>10</v>
      </c>
      <c r="G7" s="48" t="s">
        <v>63</v>
      </c>
      <c r="H7" s="23">
        <v>1</v>
      </c>
      <c r="I7" s="48" t="s">
        <v>63</v>
      </c>
      <c r="J7" s="14">
        <v>3</v>
      </c>
    </row>
    <row r="8" spans="1:10" ht="22.5" customHeight="1" x14ac:dyDescent="0.3">
      <c r="A8" s="12" t="s">
        <v>40</v>
      </c>
      <c r="B8" s="38">
        <f>B5</f>
        <v>2</v>
      </c>
      <c r="C8" s="29" t="s">
        <v>38</v>
      </c>
      <c r="D8" s="30">
        <v>20</v>
      </c>
      <c r="E8" s="33" t="s">
        <v>38</v>
      </c>
      <c r="F8" s="34">
        <v>10</v>
      </c>
      <c r="G8" s="46" t="s">
        <v>38</v>
      </c>
      <c r="H8" s="47">
        <v>1</v>
      </c>
      <c r="I8" s="46" t="s">
        <v>38</v>
      </c>
      <c r="J8" s="49">
        <v>3</v>
      </c>
    </row>
    <row r="9" spans="1:10" x14ac:dyDescent="0.25">
      <c r="A9" s="8" t="s">
        <v>66</v>
      </c>
      <c r="B9" s="25"/>
    </row>
    <row r="10" spans="1:10" ht="20.25" customHeight="1" x14ac:dyDescent="0.3">
      <c r="A10" s="12" t="s">
        <v>44</v>
      </c>
      <c r="B10" s="39">
        <f>SUM(Tabla6[Total])</f>
        <v>11</v>
      </c>
    </row>
    <row r="11" spans="1:10" x14ac:dyDescent="0.25">
      <c r="A11" s="15" t="s">
        <v>41</v>
      </c>
      <c r="B11" s="15"/>
    </row>
    <row r="12" spans="1:10" ht="20.25" customHeight="1" x14ac:dyDescent="0.3">
      <c r="A12" s="12" t="s">
        <v>43</v>
      </c>
      <c r="B12" s="39">
        <f>SUM(Tabla7[Total])</f>
        <v>10</v>
      </c>
    </row>
    <row r="13" spans="1:10" ht="17.25" customHeight="1" x14ac:dyDescent="0.25">
      <c r="A13" s="15" t="s">
        <v>42</v>
      </c>
      <c r="B13" s="15"/>
    </row>
    <row r="14" spans="1:10" ht="21" customHeight="1" x14ac:dyDescent="0.3">
      <c r="A14" s="12" t="s">
        <v>44</v>
      </c>
      <c r="B14" s="39">
        <f>SUM(Tabla4[Total C$])</f>
        <v>20</v>
      </c>
    </row>
    <row r="15" spans="1:10" x14ac:dyDescent="0.25">
      <c r="A15" s="9" t="s">
        <v>45</v>
      </c>
      <c r="B15" s="24">
        <f>B8+B10-B12-B14</f>
        <v>-17</v>
      </c>
    </row>
    <row r="16" spans="1:10" x14ac:dyDescent="0.25">
      <c r="A16" s="9"/>
      <c r="B16" s="19"/>
    </row>
    <row r="17" spans="1:2" x14ac:dyDescent="0.25">
      <c r="A17" s="9"/>
      <c r="B17" s="19"/>
    </row>
  </sheetData>
  <mergeCells count="11">
    <mergeCell ref="A3:H3"/>
    <mergeCell ref="B2:D2"/>
    <mergeCell ref="A6:B6"/>
    <mergeCell ref="A1:B1"/>
    <mergeCell ref="C1:H1"/>
    <mergeCell ref="A7:B7"/>
    <mergeCell ref="A9:B9"/>
    <mergeCell ref="A13:B13"/>
    <mergeCell ref="B15:B17"/>
    <mergeCell ref="A15:A17"/>
    <mergeCell ref="A11:B11"/>
  </mergeCells>
  <pageMargins left="0.7" right="0.7" top="0.75" bottom="0.75" header="0.3" footer="0.3"/>
  <pageSetup paperSize="9"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BD9A-694B-44D9-AAE9-4538A8EF2D2B}">
  <dimension ref="A1"/>
  <sheetViews>
    <sheetView topLeftCell="A49" workbookViewId="0">
      <selection activeCell="H74" sqref="H7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Ventas</vt:lpstr>
      <vt:lpstr>Detalle</vt:lpstr>
      <vt:lpstr>Pagos</vt:lpstr>
      <vt:lpstr>Otros Ingresos</vt:lpstr>
      <vt:lpstr>Otros Gatos</vt:lpstr>
      <vt:lpstr>Compras</vt:lpstr>
      <vt:lpstr>Detalle Compras</vt:lpstr>
      <vt:lpstr>Presentación - Totales</vt:lpstr>
      <vt:lpstr>GRAFICOS</vt:lpstr>
      <vt:lpstr>Ventas!Print_Area</vt:lpstr>
      <vt:lpstr>Ventas!Print_Titles</vt:lpstr>
      <vt:lpstr>Detalle!Print_Area</vt:lpstr>
      <vt:lpstr>Detalle!Print_Titles</vt:lpstr>
      <vt:lpstr>Pagos!Print_Area</vt:lpstr>
      <vt:lpstr>Pagos!Print_Titles</vt:lpstr>
      <vt:lpstr>Otros Ingresos!Print_Area</vt:lpstr>
      <vt:lpstr>Otros Ingresos!Print_Titles</vt:lpstr>
      <vt:lpstr>Otros Gatos!Print_Area</vt:lpstr>
      <vt:lpstr>Otros Gatos!Print_Titles</vt:lpstr>
      <vt:lpstr>Compras!Print_Area</vt:lpstr>
      <vt:lpstr>Compras!Print_Titles</vt:lpstr>
      <vt:lpstr>Detalle Compras!Print_Area</vt:lpstr>
      <vt:lpstr>Detalle Compras!Print_Titles</vt:lpstr>
      <vt:lpstr>Presentación - Totales!Print_Area</vt:lpstr>
      <vt:lpstr>Presentación - Totales!Print_Titles</vt:lpstr>
      <vt:lpstr>GRAFICOS!Print_Area</vt:lpstr>
      <vt:lpstr>GRAFICOS!Print_Titles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 Jose Maradiaga</dc:creator>
  <cp:lastModifiedBy>Rolando Jose  Maradiaga Zeledon</cp:lastModifiedBy>
  <dcterms:created xsi:type="dcterms:W3CDTF">2015-06-05T18:19:34Z</dcterms:created>
  <dcterms:modified xsi:type="dcterms:W3CDTF">2025-03-22T20:34:05Z</dcterms:modified>
</cp:coreProperties>
</file>