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6CF9CA67-E70C-4A90-888B-4C9FE061A79D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B15" i="4" l="1"/>
  <c r="B14" i="4"/>
  <c r="B12" i="4"/>
  <c r="B10" i="4"/>
  <c r="H5" i="4"/>
  <c r="G5" i="4"/>
  <c r="F5" i="4"/>
  <c r="E5" i="4"/>
  <c r="D5" i="4"/>
  <c r="C5" i="4"/>
  <c r="B5" i="4"/>
  <c r="B8" i="4" s="1"/>
  <c r="A5" i="4"/>
</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<x:sst xmlns:x="http://schemas.openxmlformats.org/spreadsheetml/2006/main">
  <x:si>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</x:si>
  <x:si>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</x:si>
  <x:si>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</x:si>
  <x:si>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</x:si>
  <x:si>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</x:si>
  <x:si>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</x:si>
  <x:si>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</x:si>
  <x:si>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</x:si>
  <x:si>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</x:si>
  <x:si>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</x:si>
  <x:si>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</x:si>
  <x:si>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</x:si>
  <x:si>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</x:si>
  <x:si>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</x:si>
  <x:si>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</x:si>
  <x:si>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</x:si>
  <x:si>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</x:si>
  <x:si>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</x:si>
  <x:si>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</x:si>
  <x:si>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</x:si>
  <x:si>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</x:si>
  <x:si>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</x:si>
  <x:si>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</x:si>
  <x:si>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</x:si>
  <x:si>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</x:si>
  <x:si>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</x:si>
  <x:si>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</x:si>
  <x:si>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</x:si>
  <x:si>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</x:si>
  <x:si>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</x:si>
  <x:si>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</x:si>
  <x:si>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Prueba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</x:si>
  <x:si>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</x:si>
  <x:si>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</x:si>
  <x:si>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</x:si>
  <x:si>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</x:si>
  <x:si>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</x:si>
  <x:si>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</x:si>
  <x:si>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</x:si>
  <x:si>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NOMBRE EJEMPLO</x:t>
  </x:si>
  <x:si>
    <x:t>SUCURSAL SELECCIONADA</x:t>
  </x:si>
  <x:si>
    <x:t>tEXTO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</x:si>
  <x:si>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</x:si>
  <x:si>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</x:si>
  <x:si>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</x:si>
  <x:si>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</x:si>
  <x:si>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</x:si>
  <x:si>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</x:si>
  <x:si>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</x:si>
  <x:si>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</x:si>
  <x:si>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</x:si>
  <x:si>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</x:si>
  <x:si>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</x:si>
  <x:si>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</x:si>
  <x:si>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</x:si>
  <x:si>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>14</x:t>
  </x:si>
  <x:si>
    <x:t>-</x:t>
  </x:si>
  <x:si>
    <x:t xml:space="preserve">CLIENTE  MOSTRADOR </x:t>
  </x:si>
  <x:si>
    <x:t>15/03/2025 11:46:09 a. m.</x:t>
  </x:si>
  <x:si>
    <x:t>GANANACIAS DEL PERIODO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</x:si>
  <x:si>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</x:si>
  <x:si>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</x:si>
  <x:si>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</x:si>
  <x:si>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</x:si>
  <x:si>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</x:si>
  <x:si>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</x:si>
  <x:si>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</x:si>
  <x:si>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</x:si>
  <x:si>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Admin Ejem</x:t>
  </x:si>
  <x:si>
    <x:t>Orden Totalmente Pagada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</x:si>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</x:sst>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6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9" applyNumberFormat="1" applyFill="1" applyBorder="1" applyAlignment="1" applyProtection="1">
      <x:protection locked="1" hidden="0"/>
    </x:xf>
    <x:xf numFmtId="0" fontId="8" fillId="6" borderId="7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8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8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4" xfId="0" applyFont="1" applyFill="1" applyBorder="1"/>
    <x:xf numFmtId="0" fontId="4" fillId="3" borderId="6" xfId="0" applyFont="1" applyFill="1" applyBorder="1"/>
    <x:xf numFmtId="0" fontId="0" fillId="2" borderId="6" xfId="0" applyFont="1" applyFill="1" applyBorder="1"/>
    <x:xf numFmtId="0" fontId="0" fillId="0" borderId="0" xfId="0" applyAlignment="1">
      <x:alignment horizontal="center"/>
    </x:xf>
    <x:xf numFmtId="0" fontId="4" fillId="5" borderId="1" xfId="0" applyFont="1" applyFill="1" applyBorder="1" applyAlignment="1">
      <x:alignment horizontal="center"/>
    </x:xf>
    <x:xf numFmtId="0" fontId="7" fillId="5" borderId="1" xfId="0" applyFont="1" applyFill="1" applyBorder="1" applyAlignment="1">
      <x:alignment horizontal="center" vertical="center" wrapText="1"/>
    </x:xf>
    <x:xf numFmtId="14" fontId="0" fillId="0" borderId="0" xfId="0" applyNumberFormat="1" applyAlignment="1">
      <x:alignment horizontal="center"/>
    </x:xf>
    <x:xf numFmtId="0" fontId="8" fillId="6" borderId="7" xfId="0" applyFont="1" applyFill="1" applyBorder="1" applyAlignment="1">
      <x:alignment horizontal="center" vertic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0" fontId="0" fillId="0" borderId="0" xfId="0" applyNumberFormat="1"/>
    <x:xf numFmtId="0" fontId="5" fillId="6" borderId="1" xfId="0" applyFont="1" applyFill="1" applyBorder="1" applyAlignment="1">
      <x:alignment horizont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8" fillId="6" borderId="1" xfId="0" applyFont="1" applyFill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0" borderId="0" xfId="0" applyNumberFormat="1" applyFont="1"/>
    <x:xf numFmtId="2" fontId="11" fillId="0" borderId="1" xfId="0" applyNumberFormat="1" applyFont="1" applyBorder="1" applyAlignment="1">
      <x:alignment horizontal="center" vertical="center" wrapText="1"/>
    </x:xf>
    <x:xf numFmtId="0" fontId="4" fillId="5" borderId="8" xfId="0" applyFont="1" applyFill="1" applyBorder="1" applyAlignment="1">
      <x:alignment horizontal="center"/>
    </x:xf>
    <x:xf numFmtId="0" fontId="1" fillId="8" borderId="0" xfId="0" applyFont="1" applyFill="1" applyBorder="1" applyAlignment="1">
      <x:alignment horizontal="left"/>
    </x:xf>
    <x:xf numFmtId="2" fontId="10" fillId="0" borderId="9" xfId="0" applyNumberFormat="1" applyFont="1" applyBorder="1"/>
    <x:xf numFmtId="0" fontId="0" fillId="0" borderId="0" xfId="0" applyNumberFormat="1" applyBorder="1"/>
    <x:xf numFmtId="0" fontId="6" fillId="9" borderId="0" xfId="0" applyFont="1" applyFill="1" applyBorder="1" applyAlignment="1">
      <x:alignment horizontal="left"/>
    </x:xf>
    <x:xf numFmtId="0" fontId="6" fillId="9" borderId="0" xfId="0" applyNumberFormat="1" applyFont="1" applyFill="1" applyBorder="1"/>
    <x:xf numFmtId="0" fontId="6" fillId="9" borderId="0" xfId="0" applyFont="1" applyFill="1" applyBorder="1" applyAlignment="1">
      <x:alignment horizontal="center" vertical="center"/>
    </x:xf>
    <x:xf numFmtId="0" fontId="1" fillId="0" borderId="0" xfId="0" applyNumberFormat="1" applyFont="1" applyBorder="1"/>
    <x:xf numFmtId="0" fontId="5" fillId="9" borderId="0" xfId="0" applyFont="1" applyFill="1" applyBorder="1" applyAlignment="1">
      <x:alignment horizontal="left"/>
    </x:xf>
    <x:xf numFmtId="0" fontId="5" fillId="9" borderId="0" xfId="0" applyNumberFormat="1" applyFont="1" applyFill="1" applyBorder="1"/>
    <x:xf numFmtId="0" fontId="4" fillId="3" borderId="5" xfId="0" applyFont="1" applyFill="1" applyBorder="1" applyAlignment="1">
      <x:alignment horizontal="center"/>
    </x:xf>
    <x:xf numFmtId="0" fontId="0" fillId="2" borderId="5" xfId="0" applyFont="1" applyFill="1" applyBorder="1" applyAlignment="1">
      <x:alignment horizontal="center"/>
    </x:xf>
    <x:xf numFmtId="14" fontId="0" fillId="2" borderId="4" xfId="0" applyNumberFormat="1" applyFont="1" applyFill="1" applyBorder="1"/>
    <x:xf numFmtId="2" fontId="11" fillId="0" borderId="8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ont="1" applyFill="1" applyBorder="1"/>
    <x:xf numFmtId="0" fontId="0" fillId="2" borderId="3" xfId="0" applyFont="1" applyFill="1" applyBorder="1" applyAlignment="1">
      <x:alignment horizontal="center"/>
    </x:xf>
    <x:xf numFmtId="0" fontId="0" fillId="2" borderId="3" xfId="0" applyFont="1" applyFill="1" applyBorder="1"/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NumberFormat="1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0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3DA8-6DBE-46F0-9A5D-8EBC3395DF01}" name="TablaDiná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10">
      <pivotArea field="1" type="button" dataOnly="0" labelOnly="1" outline="0" axis="axisRow" fieldPosition="0"/>
    </format>
    <format dxfId="7">
      <pivotArea dataOnly="0" labelOnly="1" outline="0" axis="axisValues" fieldPosition="0"/>
    </format>
    <format dxfId="5">
      <pivotArea dataOnly="0" labelOnly="1" outline="0" axis="axisValues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44EC1-4BFB-48B3-B459-6032EDA05D6A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collapsedLevelsAreSubtotals="1" fieldPosition="0">
        <references count="1">
          <reference field="1" count="0"/>
        </references>
      </pivotArea>
    </format>
    <format dxfId="19">
      <pivotArea field="1" type="button" dataOnly="0" labelOnly="1" outline="0" axis="axisRow" fieldPosition="0"/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5">
      <pivotArea grandRow="1" outline="0" collapsedLevelsAreSubtotals="1" fieldPosition="0"/>
    </format>
    <format dxfId="14">
      <pivotArea dataOnly="0" labelOnly="1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C17A-6C56-4FA0-96B0-F516A68672B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 dxfId="100">
      <pivotArea field="1" type="button" dataOnly="0" labelOnly="1" outline="0" axis="axisRow" fieldPosition="0"/>
    </format>
    <format dxfId="99">
      <pivotArea dataOnly="0" labelOnly="1" outline="0" axis="axisValues" fieldPosition="0"/>
    </format>
    <format dxfId="98">
      <pivotArea field="1" type="button" dataOnly="0" labelOnly="1" outline="0" axis="axisRow" fieldPosition="0"/>
    </format>
    <format dxfId="97">
      <pivotArea dataOnly="0" labelOnly="1" outline="0" axis="axisValues" fieldPosition="0"/>
    </format>
    <format dxfId="86">
      <pivotArea field="1" type="button" dataOnly="0" labelOnly="1" outline="0" axis="axisRow" fieldPosition="0"/>
    </format>
    <format dxfId="85">
      <pivotArea dataOnly="0" labelOnly="1" outline="0" axis="axisValues" fieldPosition="0"/>
    </format>
    <format dxfId="84">
      <pivotArea field="1" type="button" dataOnly="0" labelOnly="1" outline="0" axis="axisRow" fieldPosition="0"/>
    </format>
    <format dxfId="83">
      <pivotArea dataOnly="0" labelOnly="1" outline="0" axis="axisValues" fieldPosition="0"/>
    </format>
    <format dxfId="82">
      <pivotArea field="1" type="button" dataOnly="0" labelOnly="1" outline="0" axis="axisRow" fieldPosition="0"/>
    </format>
    <format dxfId="81">
      <pivotArea dataOnly="0" labelOnly="1" outline="0" axis="axisValues" fieldPosition="0"/>
    </format>
    <format dxfId="80">
      <pivotArea grandRow="1" outline="0" collapsedLevelsAreSubtotals="1" fieldPosition="0"/>
    </format>
    <format dxfId="79">
      <pivotArea dataOnly="0" labelOnly="1" grandRow="1" outline="0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5">
      <pivotArea dataOnly="0" fieldPosition="0">
        <references count="1">
          <reference field="1" count="0"/>
        </references>
      </pivotArea>
    </format>
    <format dxfId="73">
      <pivotArea dataOnly="0" labelOnly="1" fieldPosition="0">
        <references count="1">
          <reference field="1" count="0"/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C8F60-0A91-4AF6-8A9A-0D83E7CD8285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06">
      <pivotArea field="1" type="button" dataOnly="0" labelOnly="1" outline="0" axis="axisRow" fieldPosition="0"/>
    </format>
    <format dxfId="105">
      <pivotArea dataOnly="0" labelOnly="1" outline="0" axis="axisValues" fieldPosition="0"/>
    </format>
    <format dxfId="104">
      <pivotArea field="1" type="button" dataOnly="0" labelOnly="1" outline="0" axis="axisRow" fieldPosition="0"/>
    </format>
    <format dxfId="103">
      <pivotArea dataOnly="0" labelOnly="1" outline="0" axis="axisValues" fieldPosition="0"/>
    </format>
    <format dxfId="102">
      <pivotArea field="1" type="button" dataOnly="0" labelOnly="1" outline="0" axis="axisRow" fieldPosition="0"/>
    </format>
    <format dxfId="101">
      <pivotArea dataOnly="0" labelOnly="1" outline="0" axis="axisValues" fieldPosition="0"/>
    </format>
    <format dxfId="96">
      <pivotArea field="1" type="button" dataOnly="0" labelOnly="1" outline="0" axis="axisRow" fieldPosition="0"/>
    </format>
    <format dxfId="95">
      <pivotArea dataOnly="0" labelOnly="1" outline="0" axis="axisValues" fieldPosition="0"/>
    </format>
    <format dxfId="94">
      <pivotArea field="1" type="button" dataOnly="0" labelOnly="1" outline="0" axis="axisRow" fieldPosition="0"/>
    </format>
    <format dxfId="93">
      <pivotArea dataOnly="0" labelOnly="1" outline="0" axis="axisValues" fieldPosition="0"/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grandRow="1" outline="0" collapsedLevelsAreSubtotals="1" fieldPosition="0"/>
    </format>
    <format dxfId="89">
      <pivotArea dataOnly="0" labelOnly="1" grandRow="1" outline="0" fieldPosition="0"/>
    </format>
    <format dxfId="88">
      <pivotArea grandRow="1" outline="0" collapsedLevelsAreSubtotals="1" fieldPosition="0"/>
    </format>
    <format dxfId="87">
      <pivotArea dataOnly="0" labelOnly="1" grandRow="1" outline="0" fieldPosition="0"/>
    </format>
    <format dxfId="76">
      <pivotArea dataOnly="0" labelOnly="1" fieldPosition="0">
        <references count="1">
          <reference field="1" count="0"/>
        </references>
      </pivotArea>
    </format>
    <format dxfId="74">
      <pivotArea dataOnly="0" labelOnly="1" fieldPosition="0">
        <references count="1">
          <reference field="1" count="0"/>
        </references>
      </pivotArea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" type="button" dataOnly="0" labelOnly="1" outline="0" axis="axisRow" fieldPosition="0"/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0"/>
    <x:tableColumn id="2" name="Total" dataDxfId="0"/>
    <x:tableColumn id="3" name="Referencia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1" totalsRowShown="0">
  <x:autoFilter ref="A1:C1"/>
  <x:tableColumns count="3">
    <x:tableColumn id="1" name="Fecha"/>
    <x:tableColumn id="2" name="Total"/>
    <x:tableColumn id="3" name="Referencia"/>
  </x:tableColumns>
  <x:tableStyleInfo name="TableStyleMedium2" showFirstColumn="0" showLastColumn="0" showRowStripes="1" showColumnStripes="0"/>
</x: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F3C72-46CF-4CB7-87A4-0DAB4B8ABB0A}" name="Tabla4" displayName="Tabla4" ref="A1:F2" totalsRowShown="0">
  <autoFilter ref="A1:F2" xr:uid="{8A5F3C72-46CF-4CB7-87A4-0DAB4B8ABB0A}"/>
  <tableColumns count="6">
    <tableColumn id="6" xr3:uid="{FF338F1D-00DE-4404-BE80-3A2D89AD0459}" name="Clave" dataDxfId="67"/>
    <tableColumn id="1" xr3:uid="{1E7C3A60-FADD-40B8-9BF6-5450461965B8}" name="Fecha" dataDxfId="71"/>
    <tableColumn id="2" xr3:uid="{A77DE128-22E9-46DF-8D10-C7FDE9E5EB20}" name="Total C$" dataDxfId="72"/>
    <tableColumn id="3" xr3:uid="{119DA120-A901-4424-8752-3569710A6D57}" name="Descripción"/>
    <tableColumn id="4" xr3:uid="{877EFD85-1C5D-4E60-AE6D-B68C4F48F965}" name="Almacén"/>
    <tableColumn id="5" xr3:uid="{4FCC9210-5FC6-4FE3-A530-936E7BD75BD1}" name="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2E4E6-0A14-4938-ABE7-3F05C8634CE0}" name="Tabla5" displayName="Tabla5" ref="A1:E2" totalsRowShown="0">
  <autoFilter ref="A1:E2" xr:uid="{0892E4E6-0A14-4938-ABE7-3F05C8634CE0}"/>
  <tableColumns count="5">
    <tableColumn id="1" xr3:uid="{ED706008-A102-409C-BBC4-81F6B01AE0DD}" name="Clave"/>
    <tableColumn id="2" xr3:uid="{096AA36D-254E-4FA0-952C-D35DC7217060}" name="Producto"/>
    <tableColumn id="3" xr3:uid="{5A12EE02-2564-407D-B6F2-2370F16C1B52}" name="Cantidad" dataDxfId="66"/>
    <tableColumn id="4" xr3:uid="{FDC5DC00-A05D-4CB0-8E3A-13D3244F095F}" name="Costo Unitario" dataDxfId="65"/>
    <tableColumn id="5" xr3:uid="{79B35502-64E9-431D-B8C0-2D99DB597089}" name="SubTotal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61</x:v>
      </x:c>
      <x:c r="B2" s="0" t="s">
        <x:v>55</x:v>
      </x:c>
      <x:c r="C2" s="0" t="s">
        <x:v>54</x:v>
      </x:c>
      <x:c r="D2" s="2" t="s">
        <x:v>58</x:v>
      </x:c>
      <x:c r="E2" s="0" t="s">
        <x:v>57</x:v>
      </x:c>
      <x:c r="F2" s="0" t="s">
        <x:v>56</x:v>
      </x:c>
      <x:c r="G2" s="0" t="s">
        <x:v>68</x:v>
      </x:c>
      <x:c r="H2" s="0" t="s">
        <x:v>69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61</x:v>
      </x:c>
      <x:c r="B3" s="0" t="s">
        <x:v>70</x:v>
      </x:c>
      <x:c r="C3" s="0" t="s">
        <x:v>71</x:v>
      </x:c>
      <x:c r="D3" s="2" t="s">
        <x:v>72</x:v>
      </x:c>
      <x:c r="E3" s="0" t="s">
        <x:v>73</x:v>
      </x:c>
      <x:c r="F3" s="0" t="s">
        <x:v>74</x:v>
      </x:c>
      <x:c r="G3" s="0" t="s">
        <x:v>68</x:v>
      </x:c>
      <x:c r="H3" s="0" t="s">
        <x:v>69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61</x:v>
      </x:c>
      <x:c r="B4" s="0" t="s">
        <x:v>75</x:v>
      </x:c>
      <x:c r="C4" s="0" t="s">
        <x:v>76</x:v>
      </x:c>
      <x:c r="D4" s="2" t="s">
        <x:v>77</x:v>
      </x:c>
      <x:c r="E4" s="0" t="s">
        <x:v>78</x:v>
      </x:c>
      <x:c r="F4" s="0" t="s">
        <x:v>74</x:v>
      </x:c>
      <x:c r="G4" s="0" t="s">
        <x:v>68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61</x:v>
      </x:c>
      <x:c r="B5" s="0" t="s">
        <x:v>79</x:v>
      </x:c>
      <x:c r="C5" s="0" t="s">
        <x:v>80</x:v>
      </x:c>
      <x:c r="D5" s="2" t="s">
        <x:v>81</x:v>
      </x:c>
      <x:c r="E5" s="0" t="s">
        <x:v>57</x:v>
      </x:c>
      <x:c r="F5" s="0" t="s">
        <x:v>56</x:v>
      </x:c>
      <x:c r="G5" s="0" t="s">
        <x:v>68</x:v>
      </x:c>
      <x:c r="H5" s="0" t="s">
        <x:v>69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61</x:v>
      </x:c>
      <x:c r="B6" s="0" t="s">
        <x:v>82</x:v>
      </x:c>
      <x:c r="C6" s="0" t="s">
        <x:v>83</x:v>
      </x:c>
      <x:c r="D6" s="2" t="s">
        <x:v>84</x:v>
      </x:c>
      <x:c r="E6" s="0" t="s">
        <x:v>57</x:v>
      </x:c>
      <x:c r="F6" s="0" t="s">
        <x:v>56</x:v>
      </x:c>
      <x:c r="G6" s="0" t="s">
        <x:v>68</x:v>
      </x:c>
      <x:c r="H6" s="0" t="s">
        <x:v>69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61</x:v>
      </x:c>
      <x:c r="B7" s="0" t="s">
        <x:v>85</x:v>
      </x:c>
      <x:c r="C7" s="0" t="s">
        <x:v>86</x:v>
      </x:c>
      <x:c r="D7" s="2" t="s">
        <x:v>87</x:v>
      </x:c>
      <x:c r="E7" s="0" t="s">
        <x:v>57</x:v>
      </x:c>
      <x:c r="F7" s="0" t="s">
        <x:v>56</x:v>
      </x:c>
      <x:c r="G7" s="0" t="s">
        <x:v>68</x:v>
      </x:c>
      <x:c r="H7" s="0" t="s">
        <x:v>69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61</x:v>
      </x:c>
      <x:c r="B8" s="0" t="s">
        <x:v>88</x:v>
      </x:c>
      <x:c r="C8" s="0" t="s">
        <x:v>89</x:v>
      </x:c>
      <x:c r="D8" s="2" t="s">
        <x:v>90</x:v>
      </x:c>
      <x:c r="E8" s="0" t="s">
        <x:v>57</x:v>
      </x:c>
      <x:c r="F8" s="0" t="s">
        <x:v>56</x:v>
      </x:c>
      <x:c r="G8" s="0" t="s">
        <x:v>68</x:v>
      </x:c>
      <x:c r="H8" s="0" t="s">
        <x:v>69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61</x:v>
      </x:c>
      <x:c r="B9" s="0" t="s">
        <x:v>91</x:v>
      </x:c>
      <x:c r="C9" s="0" t="s">
        <x:v>92</x:v>
      </x:c>
      <x:c r="D9" s="2" t="s">
        <x:v>93</x:v>
      </x:c>
      <x:c r="E9" s="0" t="s">
        <x:v>94</x:v>
      </x:c>
      <x:c r="F9" s="0" t="s">
        <x:v>74</x:v>
      </x:c>
      <x:c r="G9" s="0" t="s">
        <x:v>68</x:v>
      </x:c>
      <x:c r="H9" s="0" t="s">
        <x:v>69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61</x:v>
      </x:c>
      <x:c r="B10" s="0" t="s">
        <x:v>95</x:v>
      </x:c>
      <x:c r="C10" s="0" t="s">
        <x:v>85</x:v>
      </x:c>
      <x:c r="D10" s="2" t="s">
        <x:v>96</x:v>
      </x:c>
      <x:c r="E10" s="0" t="s">
        <x:v>57</x:v>
      </x:c>
      <x:c r="F10" s="0" t="s">
        <x:v>56</x:v>
      </x:c>
      <x:c r="G10" s="0" t="s">
        <x:v>68</x:v>
      </x:c>
      <x:c r="H10" s="0" t="s">
        <x:v>69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61</x:v>
      </x:c>
      <x:c r="B11" s="0" t="s">
        <x:v>97</x:v>
      </x:c>
      <x:c r="C11" s="0" t="s">
        <x:v>82</x:v>
      </x:c>
      <x:c r="D11" s="2" t="s">
        <x:v>98</x:v>
      </x:c>
      <x:c r="E11" s="0" t="s">
        <x:v>99</x:v>
      </x:c>
      <x:c r="F11" s="0" t="s">
        <x:v>74</x:v>
      </x:c>
      <x:c r="G11" s="0" t="s">
        <x:v>68</x:v>
      </x:c>
      <x:c r="H11" s="0" t="s">
        <x:v>69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61</x:v>
      </x:c>
      <x:c r="B12" s="0" t="s">
        <x:v>100</x:v>
      </x:c>
      <x:c r="C12" s="0" t="s">
        <x:v>79</x:v>
      </x:c>
      <x:c r="D12" s="2" t="s">
        <x:v>101</x:v>
      </x:c>
      <x:c r="E12" s="0" t="s">
        <x:v>57</x:v>
      </x:c>
      <x:c r="F12" s="0" t="s">
        <x:v>56</x:v>
      </x:c>
      <x:c r="G12" s="0" t="s">
        <x:v>68</x:v>
      </x:c>
      <x:c r="H12" s="0" t="s">
        <x:v>69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61</x:v>
      </x:c>
      <x:c r="B13" s="0" t="s">
        <x:v>102</x:v>
      </x:c>
      <x:c r="C13" s="0" t="s">
        <x:v>88</x:v>
      </x:c>
      <x:c r="D13" s="2" t="s">
        <x:v>103</x:v>
      </x:c>
      <x:c r="E13" s="0" t="s">
        <x:v>73</x:v>
      </x:c>
      <x:c r="F13" s="0" t="s">
        <x:v>74</x:v>
      </x:c>
      <x:c r="G13" s="0" t="s">
        <x:v>68</x:v>
      </x:c>
      <x:c r="H13" s="0" t="s">
        <x:v>69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61</x:v>
      </x:c>
      <x:c r="B14" s="0" t="s">
        <x:v>104</x:v>
      </x:c>
      <x:c r="C14" s="0" t="s">
        <x:v>104</x:v>
      </x:c>
      <x:c r="D14" s="2" t="s">
        <x:v>105</x:v>
      </x:c>
      <x:c r="E14" s="0" t="s">
        <x:v>57</x:v>
      </x:c>
      <x:c r="F14" s="0" t="s">
        <x:v>56</x:v>
      </x:c>
      <x:c r="G14" s="0" t="s">
        <x:v>68</x:v>
      </x:c>
      <x:c r="H14" s="0" t="s">
        <x:v>69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61</x:v>
      </x:c>
      <x:c r="B15" s="0" t="s">
        <x:v>106</x:v>
      </x:c>
      <x:c r="C15" s="0" t="s">
        <x:v>106</x:v>
      </x:c>
      <x:c r="D15" s="2" t="s">
        <x:v>107</x:v>
      </x:c>
      <x:c r="E15" s="0" t="s">
        <x:v>57</x:v>
      </x:c>
      <x:c r="F15" s="0" t="s">
        <x:v>56</x:v>
      </x:c>
      <x:c r="G15" s="0" t="s">
        <x:v>68</x:v>
      </x:c>
      <x:c r="H15" s="0" t="s">
        <x:v>69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61</x:v>
      </x:c>
      <x:c r="B16" s="0" t="s">
        <x:v>108</x:v>
      </x:c>
      <x:c r="C16" s="0" t="s">
        <x:v>108</x:v>
      </x:c>
      <x:c r="D16" s="2" t="s">
        <x:v>109</x:v>
      </x:c>
      <x:c r="E16" s="0" t="s">
        <x:v>57</x:v>
      </x:c>
      <x:c r="F16" s="0" t="s">
        <x:v>56</x:v>
      </x:c>
      <x:c r="G16" s="0" t="s">
        <x:v>68</x:v>
      </x:c>
      <x:c r="H16" s="0" t="s">
        <x:v>69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61</x:v>
      </x:c>
      <x:c r="B17" s="0" t="s">
        <x:v>110</x:v>
      </x:c>
      <x:c r="C17" s="0" t="s">
        <x:v>110</x:v>
      </x:c>
      <x:c r="D17" s="2" t="s">
        <x:v>111</x:v>
      </x:c>
      <x:c r="E17" s="0" t="s">
        <x:v>57</x:v>
      </x:c>
      <x:c r="F17" s="0" t="s">
        <x:v>56</x:v>
      </x:c>
      <x:c r="G17" s="0" t="s">
        <x:v>68</x:v>
      </x:c>
      <x:c r="H17" s="0" t="s">
        <x:v>69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7" customWidth="1"/>
    <x:col min="4" max="4" width="16" style="7" customWidth="1"/>
    <x:col min="5" max="5" width="19.285156" style="7" customWidth="1"/>
  </x:cols>
  <x:sheetData>
    <x:row r="1" spans="1:5" x14ac:dyDescent="0.25">
      <x:c r="A1" s="0" t="s">
        <x:v>2</x:v>
      </x:c>
      <x:c r="B1" s="0" t="s">
        <x:v>21</x:v>
      </x:c>
      <x:c r="C1" s="7" t="s">
        <x:v>22</x:v>
      </x:c>
      <x:c r="D1" s="7" t="s">
        <x:v>23</x:v>
      </x:c>
      <x:c r="E1" s="7" t="s">
        <x:v>8</x:v>
      </x:c>
    </x:row>
    <x:row r="2" spans="1:5">
      <x:c r="A2" s="0" t="s">
        <x:v>54</x:v>
      </x:c>
      <x:c r="B2" s="0" t="s">
        <x:v>19</x:v>
      </x:c>
      <x:c r="C2" s="7">
        <x:v>1</x:v>
      </x:c>
      <x:c r="D2" s="7">
        <x:v>0.4</x:v>
      </x:c>
      <x:c r="E2" s="7">
        <x:v>0.4</x:v>
      </x:c>
    </x:row>
    <x:row r="3" spans="1:5">
      <x:c r="A3" s="0" t="s">
        <x:v>54</x:v>
      </x:c>
      <x:c r="B3" s="0" t="s">
        <x:v>18</x:v>
      </x:c>
      <x:c r="C3" s="7">
        <x:v>2</x:v>
      </x:c>
      <x:c r="D3" s="7">
        <x:v>100</x:v>
      </x:c>
      <x:c r="E3" s="7">
        <x:v>200</x:v>
      </x:c>
    </x:row>
    <x:row r="4" spans="1:5">
      <x:c r="A4" s="0" t="s">
        <x:v>71</x:v>
      </x:c>
      <x:c r="B4" s="0" t="s">
        <x:v>17</x:v>
      </x:c>
      <x:c r="C4" s="7">
        <x:v>1</x:v>
      </x:c>
      <x:c r="D4" s="7">
        <x:v>10</x:v>
      </x:c>
      <x:c r="E4" s="7">
        <x:v>10</x:v>
      </x:c>
    </x:row>
    <x:row r="5" spans="1:5">
      <x:c r="A5" s="0" t="s">
        <x:v>71</x:v>
      </x:c>
      <x:c r="B5" s="0" t="s">
        <x:v>112</x:v>
      </x:c>
      <x:c r="C5" s="7">
        <x:v>1</x:v>
      </x:c>
      <x:c r="D5" s="7">
        <x:v>100</x:v>
      </x:c>
      <x:c r="E5" s="7">
        <x:v>100</x:v>
      </x:c>
    </x:row>
    <x:row r="6" spans="1:5">
      <x:c r="A6" s="0" t="s">
        <x:v>80</x:v>
      </x:c>
      <x:c r="B6" s="0" t="s">
        <x:v>113</x:v>
      </x:c>
      <x:c r="C6" s="7">
        <x:v>1</x:v>
      </x:c>
      <x:c r="D6" s="7">
        <x:v>100</x:v>
      </x:c>
      <x:c r="E6" s="7">
        <x:v>100</x:v>
      </x:c>
    </x:row>
    <x:row r="7" spans="1:5">
      <x:c r="A7" s="0" t="s">
        <x:v>83</x:v>
      </x:c>
      <x:c r="B7" s="0" t="s">
        <x:v>114</x:v>
      </x:c>
      <x:c r="C7" s="7">
        <x:v>1</x:v>
      </x:c>
      <x:c r="D7" s="7">
        <x:v>10</x:v>
      </x:c>
      <x:c r="E7" s="7">
        <x:v>10</x:v>
      </x:c>
    </x:row>
    <x:row r="8" spans="1:5">
      <x:c r="A8" s="0" t="s">
        <x:v>86</x:v>
      </x:c>
      <x:c r="B8" s="0" t="s">
        <x:v>17</x:v>
      </x:c>
      <x:c r="C8" s="7">
        <x:v>1</x:v>
      </x:c>
      <x:c r="D8" s="7">
        <x:v>10</x:v>
      </x:c>
      <x:c r="E8" s="7">
        <x:v>10</x:v>
      </x:c>
    </x:row>
    <x:row r="9" spans="1:5">
      <x:c r="A9" s="0" t="s">
        <x:v>89</x:v>
      </x:c>
      <x:c r="B9" s="0" t="s">
        <x:v>112</x:v>
      </x:c>
      <x:c r="C9" s="7">
        <x:v>1</x:v>
      </x:c>
      <x:c r="D9" s="7">
        <x:v>100</x:v>
      </x:c>
      <x:c r="E9" s="7">
        <x:v>100</x:v>
      </x:c>
    </x:row>
    <x:row r="10" spans="1:5">
      <x:c r="A10" s="0" t="s">
        <x:v>89</x:v>
      </x:c>
      <x:c r="B10" s="0" t="s">
        <x:v>113</x:v>
      </x:c>
      <x:c r="C10" s="7">
        <x:v>1</x:v>
      </x:c>
      <x:c r="D10" s="7">
        <x:v>200</x:v>
      </x:c>
      <x:c r="E10" s="7">
        <x:v>200</x:v>
      </x:c>
    </x:row>
    <x:row r="11" spans="1:5">
      <x:c r="A11" s="0" t="s">
        <x:v>89</x:v>
      </x:c>
      <x:c r="B11" s="0" t="s">
        <x:v>115</x:v>
      </x:c>
      <x:c r="C11" s="7">
        <x:v>1</x:v>
      </x:c>
      <x:c r="D11" s="7">
        <x:v>100</x:v>
      </x:c>
      <x:c r="E11" s="7">
        <x:v>100</x:v>
      </x:c>
    </x:row>
    <x:row r="12" spans="1:5">
      <x:c r="A12" s="0" t="s">
        <x:v>89</x:v>
      </x:c>
      <x:c r="B12" s="0" t="s">
        <x:v>18</x:v>
      </x:c>
      <x:c r="C12" s="7">
        <x:v>1</x:v>
      </x:c>
      <x:c r="D12" s="7">
        <x:v>100</x:v>
      </x:c>
      <x:c r="E12" s="7">
        <x:v>100</x:v>
      </x:c>
    </x:row>
    <x:row r="13" spans="1:5">
      <x:c r="A13" s="0" t="s">
        <x:v>89</x:v>
      </x:c>
      <x:c r="B13" s="0" t="s">
        <x:v>19</x:v>
      </x:c>
      <x:c r="C13" s="7">
        <x:v>1</x:v>
      </x:c>
      <x:c r="D13" s="7">
        <x:v>0</x:v>
      </x:c>
      <x:c r="E13" s="7">
        <x:v>0</x:v>
      </x:c>
    </x:row>
    <x:row r="14" spans="1:5">
      <x:c r="A14" s="0" t="s">
        <x:v>92</x:v>
      </x:c>
      <x:c r="B14" s="0" t="s">
        <x:v>113</x:v>
      </x:c>
      <x:c r="C14" s="7">
        <x:v>1</x:v>
      </x:c>
      <x:c r="D14" s="7">
        <x:v>150</x:v>
      </x:c>
      <x:c r="E14" s="7">
        <x:v>150</x:v>
      </x:c>
    </x:row>
    <x:row r="15" spans="1:5">
      <x:c r="A15" s="0" t="s">
        <x:v>92</x:v>
      </x:c>
      <x:c r="B15" s="0" t="s">
        <x:v>115</x:v>
      </x:c>
      <x:c r="C15" s="7">
        <x:v>1</x:v>
      </x:c>
      <x:c r="D15" s="7">
        <x:v>100</x:v>
      </x:c>
      <x:c r="E15" s="7">
        <x:v>100</x:v>
      </x:c>
    </x:row>
    <x:row r="16" spans="1:5">
      <x:c r="A16" s="0" t="s">
        <x:v>85</x:v>
      </x:c>
      <x:c r="B16" s="0" t="s">
        <x:v>113</x:v>
      </x:c>
      <x:c r="C16" s="7">
        <x:v>1</x:v>
      </x:c>
      <x:c r="D16" s="7">
        <x:v>200</x:v>
      </x:c>
      <x:c r="E16" s="7">
        <x:v>200</x:v>
      </x:c>
    </x:row>
    <x:row r="17" spans="1:5">
      <x:c r="A17" s="0" t="s">
        <x:v>82</x:v>
      </x:c>
      <x:c r="B17" s="0" t="s">
        <x:v>116</x:v>
      </x:c>
      <x:c r="C17" s="7">
        <x:v>1</x:v>
      </x:c>
      <x:c r="D17" s="7">
        <x:v>45</x:v>
      </x:c>
      <x:c r="E17" s="7">
        <x:v>45</x:v>
      </x:c>
    </x:row>
    <x:row r="18" spans="1:5">
      <x:c r="A18" s="0" t="s">
        <x:v>82</x:v>
      </x:c>
      <x:c r="B18" s="0" t="s">
        <x:v>115</x:v>
      </x:c>
      <x:c r="C18" s="7">
        <x:v>1</x:v>
      </x:c>
      <x:c r="D18" s="7">
        <x:v>100</x:v>
      </x:c>
      <x:c r="E18" s="7">
        <x:v>100</x:v>
      </x:c>
    </x:row>
    <x:row r="19" spans="1:5">
      <x:c r="A19" s="0" t="s">
        <x:v>82</x:v>
      </x:c>
      <x:c r="B19" s="0" t="s">
        <x:v>18</x:v>
      </x:c>
      <x:c r="C19" s="7">
        <x:v>1</x:v>
      </x:c>
      <x:c r="D19" s="7">
        <x:v>100</x:v>
      </x:c>
      <x:c r="E19" s="7">
        <x:v>100</x:v>
      </x:c>
    </x:row>
    <x:row r="20" spans="1:5">
      <x:c r="A20" s="0" t="s">
        <x:v>79</x:v>
      </x:c>
      <x:c r="B20" s="0" t="s">
        <x:v>112</x:v>
      </x:c>
      <x:c r="C20" s="7">
        <x:v>1</x:v>
      </x:c>
      <x:c r="D20" s="7">
        <x:v>100</x:v>
      </x:c>
      <x:c r="E20" s="7">
        <x:v>100</x:v>
      </x:c>
    </x:row>
    <x:row r="21" spans="1:5">
      <x:c r="A21" s="0" t="s">
        <x:v>88</x:v>
      </x:c>
      <x:c r="B21" s="0" t="s">
        <x:v>112</x:v>
      </x:c>
      <x:c r="C21" s="7">
        <x:v>1</x:v>
      </x:c>
      <x:c r="D21" s="7">
        <x:v>100</x:v>
      </x:c>
      <x:c r="E21" s="7">
        <x:v>100</x:v>
      </x:c>
    </x:row>
    <x:row r="22" spans="1:5">
      <x:c r="A22" s="0" t="s">
        <x:v>104</x:v>
      </x:c>
      <x:c r="B22" s="0" t="s">
        <x:v>112</x:v>
      </x:c>
      <x:c r="C22" s="7">
        <x:v>1</x:v>
      </x:c>
      <x:c r="D22" s="7">
        <x:v>100</x:v>
      </x:c>
      <x:c r="E22" s="7">
        <x:v>100</x:v>
      </x:c>
    </x:row>
    <x:row r="23" spans="1:5">
      <x:c r="A23" s="0" t="s">
        <x:v>106</x:v>
      </x:c>
      <x:c r="B23" s="0" t="s">
        <x:v>113</x:v>
      </x:c>
      <x:c r="C23" s="7">
        <x:v>1</x:v>
      </x:c>
      <x:c r="D23" s="7">
        <x:v>200</x:v>
      </x:c>
      <x:c r="E23" s="7">
        <x:v>200</x:v>
      </x:c>
    </x:row>
    <x:row r="24" spans="1:5">
      <x:c r="A24" s="0" t="s">
        <x:v>108</x:v>
      </x:c>
      <x:c r="B24" s="0" t="s">
        <x:v>113</x:v>
      </x:c>
      <x:c r="C24" s="7">
        <x:v>1</x:v>
      </x:c>
      <x:c r="D24" s="7">
        <x:v>200</x:v>
      </x:c>
      <x:c r="E24" s="7">
        <x:v>200</x:v>
      </x:c>
    </x:row>
    <x:row r="25" spans="1:5">
      <x:c r="A25" s="0" t="s">
        <x:v>110</x:v>
      </x:c>
      <x:c r="B25" s="0" t="s">
        <x:v>113</x:v>
      </x:c>
      <x:c r="C25" s="7">
        <x:v>1</x:v>
      </x:c>
      <x:c r="D25" s="7">
        <x:v>200</x:v>
      </x:c>
      <x:c r="E25" s="7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54</x:v>
      </x:c>
      <x:c r="B2" s="0" t="s">
        <x:v>117</x:v>
      </x:c>
      <x:c r="C2" s="0">
        <x:v>300</x:v>
      </x:c>
      <x:c r="D2" s="0">
        <x:v>99.6</x:v>
      </x:c>
      <x:c r="E2" s="0">
        <x:v>0</x:v>
      </x:c>
      <x:c r="F2" s="0" t="s">
        <x:v>118</x:v>
      </x:c>
      <x:c r="G2" s="0" t="s">
        <x:v>74</x:v>
      </x:c>
    </x:row>
    <x:row r="3" spans="1:7">
      <x:c r="A3" s="0" t="s">
        <x:v>71</x:v>
      </x:c>
      <x:c r="B3" s="0" t="s">
        <x:v>119</x:v>
      </x:c>
      <x:c r="C3" s="0">
        <x:v>120</x:v>
      </x:c>
      <x:c r="D3" s="0">
        <x:v>10</x:v>
      </x:c>
      <x:c r="E3" s="0">
        <x:v>0</x:v>
      </x:c>
      <x:c r="F3" s="0" t="s">
        <x:v>118</x:v>
      </x:c>
      <x:c r="G3" s="0" t="s">
        <x:v>74</x:v>
      </x:c>
    </x:row>
    <x:row r="4" spans="1:7">
      <x:c r="A4" s="0" t="s">
        <x:v>80</x:v>
      </x:c>
      <x:c r="B4" s="0" t="s">
        <x:v>120</x:v>
      </x:c>
      <x:c r="C4" s="0">
        <x:v>100</x:v>
      </x:c>
      <x:c r="D4" s="0">
        <x:v>0</x:v>
      </x:c>
      <x:c r="E4" s="0">
        <x:v>0</x:v>
      </x:c>
      <x:c r="F4" s="0" t="s">
        <x:v>118</x:v>
      </x:c>
      <x:c r="G4" s="0" t="s">
        <x:v>74</x:v>
      </x:c>
    </x:row>
    <x:row r="5" spans="1:7">
      <x:c r="A5" s="0" t="s">
        <x:v>83</x:v>
      </x:c>
      <x:c r="B5" s="0" t="s">
        <x:v>121</x:v>
      </x:c>
      <x:c r="C5" s="0">
        <x:v>50</x:v>
      </x:c>
      <x:c r="D5" s="0">
        <x:v>40</x:v>
      </x:c>
      <x:c r="E5" s="0">
        <x:v>0</x:v>
      </x:c>
      <x:c r="F5" s="0" t="s">
        <x:v>118</x:v>
      </x:c>
      <x:c r="G5" s="0" t="s">
        <x:v>74</x:v>
      </x:c>
    </x:row>
    <x:row r="6" spans="1:7">
      <x:c r="A6" s="0" t="s">
        <x:v>86</x:v>
      </x:c>
      <x:c r="B6" s="0" t="s">
        <x:v>121</x:v>
      </x:c>
      <x:c r="C6" s="0">
        <x:v>50</x:v>
      </x:c>
      <x:c r="D6" s="0">
        <x:v>40</x:v>
      </x:c>
      <x:c r="E6" s="0">
        <x:v>0</x:v>
      </x:c>
      <x:c r="F6" s="0" t="s">
        <x:v>118</x:v>
      </x:c>
      <x:c r="G6" s="0" t="s">
        <x:v>74</x:v>
      </x:c>
    </x:row>
    <x:row r="7" spans="1:7">
      <x:c r="A7" s="0" t="s">
        <x:v>89</x:v>
      </x:c>
      <x:c r="B7" s="0" t="s">
        <x:v>122</x:v>
      </x:c>
      <x:c r="C7" s="0">
        <x:v>500</x:v>
      </x:c>
      <x:c r="D7" s="0">
        <x:v>0</x:v>
      </x:c>
      <x:c r="E7" s="0">
        <x:v>0</x:v>
      </x:c>
      <x:c r="F7" s="0" t="s">
        <x:v>123</x:v>
      </x:c>
      <x:c r="G7" s="0" t="s">
        <x:v>124</x:v>
      </x:c>
    </x:row>
    <x:row r="8" spans="1:7">
      <x:c r="A8" s="0" t="s">
        <x:v>92</x:v>
      </x:c>
      <x:c r="B8" s="0" t="s">
        <x:v>125</x:v>
      </x:c>
      <x:c r="C8" s="0">
        <x:v>300</x:v>
      </x:c>
      <x:c r="D8" s="0">
        <x:v>50</x:v>
      </x:c>
      <x:c r="E8" s="0">
        <x:v>0</x:v>
      </x:c>
      <x:c r="F8" s="0" t="s">
        <x:v>118</x:v>
      </x:c>
      <x:c r="G8" s="0" t="s">
        <x:v>74</x:v>
      </x:c>
    </x:row>
    <x:row r="9" spans="1:7">
      <x:c r="A9" s="0" t="s">
        <x:v>85</x:v>
      </x:c>
      <x:c r="B9" s="0" t="s">
        <x:v>126</x:v>
      </x:c>
      <x:c r="C9" s="0">
        <x:v>200</x:v>
      </x:c>
      <x:c r="D9" s="0">
        <x:v>0</x:v>
      </x:c>
      <x:c r="E9" s="0">
        <x:v>0</x:v>
      </x:c>
      <x:c r="F9" s="0" t="s">
        <x:v>118</x:v>
      </x:c>
      <x:c r="G9" s="0" t="s">
        <x:v>74</x:v>
      </x:c>
    </x:row>
    <x:row r="10" spans="1:7">
      <x:c r="A10" s="0" t="s">
        <x:v>82</x:v>
      </x:c>
      <x:c r="B10" s="0" t="s">
        <x:v>127</x:v>
      </x:c>
      <x:c r="C10" s="0">
        <x:v>300</x:v>
      </x:c>
      <x:c r="D10" s="0">
        <x:v>55</x:v>
      </x:c>
      <x:c r="E10" s="0">
        <x:v>0</x:v>
      </x:c>
      <x:c r="F10" s="0" t="s">
        <x:v>118</x:v>
      </x:c>
      <x:c r="G10" s="0" t="s">
        <x:v>74</x:v>
      </x:c>
    </x:row>
    <x:row r="11" spans="1:7">
      <x:c r="A11" s="0" t="s">
        <x:v>79</x:v>
      </x:c>
      <x:c r="B11" s="0" t="s">
        <x:v>120</x:v>
      </x:c>
      <x:c r="C11" s="0">
        <x:v>200</x:v>
      </x:c>
      <x:c r="D11" s="0">
        <x:v>100</x:v>
      </x:c>
      <x:c r="E11" s="0">
        <x:v>0</x:v>
      </x:c>
      <x:c r="F11" s="0" t="s">
        <x:v>118</x:v>
      </x:c>
      <x:c r="G11" s="0" t="s">
        <x:v>74</x:v>
      </x:c>
    </x:row>
    <x:row r="12" spans="1:7">
      <x:c r="A12" s="0" t="s">
        <x:v>88</x:v>
      </x:c>
      <x:c r="B12" s="0" t="s">
        <x:v>120</x:v>
      </x:c>
      <x:c r="C12" s="0">
        <x:v>100</x:v>
      </x:c>
      <x:c r="D12" s="0">
        <x:v>0</x:v>
      </x:c>
      <x:c r="E12" s="0">
        <x:v>0</x:v>
      </x:c>
      <x:c r="F12" s="0" t="s">
        <x:v>118</x:v>
      </x:c>
      <x:c r="G12" s="0" t="s">
        <x:v>74</x:v>
      </x:c>
    </x:row>
    <x:row r="13" spans="1:7">
      <x:c r="A13" s="0" t="s">
        <x:v>104</x:v>
      </x:c>
      <x:c r="B13" s="0" t="s">
        <x:v>120</x:v>
      </x:c>
      <x:c r="C13" s="0">
        <x:v>100</x:v>
      </x:c>
      <x:c r="D13" s="0">
        <x:v>0</x:v>
      </x:c>
      <x:c r="E13" s="0">
        <x:v>0</x:v>
      </x:c>
      <x:c r="F13" s="0" t="s">
        <x:v>123</x:v>
      </x:c>
      <x:c r="G13" s="0" t="s">
        <x:v>74</x:v>
      </x:c>
    </x:row>
    <x:row r="14" spans="1:7">
      <x:c r="A14" s="0" t="s">
        <x:v>106</x:v>
      </x:c>
      <x:c r="B14" s="0" t="s">
        <x:v>126</x:v>
      </x:c>
      <x:c r="C14" s="0">
        <x:v>400</x:v>
      </x:c>
      <x:c r="D14" s="0">
        <x:v>200</x:v>
      </x:c>
      <x:c r="E14" s="0">
        <x:v>0</x:v>
      </x:c>
      <x:c r="F14" s="0" t="s">
        <x:v>118</x:v>
      </x:c>
      <x:c r="G14" s="0" t="s">
        <x:v>74</x:v>
      </x:c>
    </x:row>
    <x:row r="15" spans="1:7">
      <x:c r="A15" s="0" t="s">
        <x:v>108</x:v>
      </x:c>
      <x:c r="B15" s="0" t="s">
        <x:v>126</x:v>
      </x:c>
      <x:c r="C15" s="0">
        <x:v>300</x:v>
      </x:c>
      <x:c r="D15" s="0">
        <x:v>100</x:v>
      </x:c>
      <x:c r="E15" s="0">
        <x:v>0</x:v>
      </x:c>
      <x:c r="F15" s="0" t="s">
        <x:v>118</x:v>
      </x:c>
      <x:c r="G15" s="0" t="s">
        <x:v>74</x:v>
      </x:c>
    </x:row>
    <x:row r="16" spans="1:7">
      <x:c r="A16" s="0" t="s">
        <x:v>110</x:v>
      </x:c>
      <x:c r="B16" s="0" t="s">
        <x:v>126</x:v>
      </x:c>
      <x:c r="C16" s="0">
        <x:v>300</x:v>
      </x:c>
      <x:c r="D16" s="0">
        <x:v>100</x:v>
      </x:c>
      <x:c r="E16" s="0">
        <x:v>0</x:v>
      </x:c>
      <x:c r="F16" s="0" t="s">
        <x:v>118</x:v>
      </x:c>
      <x:c r="G16" s="0" t="s">
        <x:v>74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C2" sqref="C2"/>
    </x:sheetView>
  </x:sheetViews>
  <x:sheetFormatPr baseColWidth="10" defaultColWidth="11.420625" defaultRowHeight="15" x14ac:dyDescent="0.25"/>
  <x:cols>
    <x:col min="1" max="1" width="25.855469" style="0" customWidth="1"/>
    <x:col min="2" max="2" width="35.710938" style="0" customWidth="1"/>
    <x:col min="3" max="3" width="63.425781" style="0" customWidth="1"/>
  </x:cols>
  <x:sheetData>
    <x:row r="1" spans="1:3" x14ac:dyDescent="0.25">
      <x:c r="A1" s="50" t="s">
        <x:v>3</x:v>
      </x:c>
      <x:c r="B1" s="51" t="s">
        <x:v>30</x:v>
      </x:c>
      <x:c r="C1" s="5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7A07-2730-443E-A8D9-347D5AF0E6C3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32.85546875" customWidth="1"/>
    <col min="2" max="2" width="26.140625" customWidth="1"/>
    <col min="3" max="3" width="62.5703125" customWidth="1"/>
    <col min="4" max="4" width="35.5703125" customWidth="1"/>
  </cols>
  <sheetData>
    <row r="1" spans="1:3" x14ac:dyDescent="0.25">
      <c r="A1" s="40" t="s">
        <v>3</v>
      </c>
      <c r="B1" s="41" t="s">
        <v>64</v>
      </c>
      <c r="C1" s="40" t="s">
        <v>24</v>
      </c>
    </row>
    <row r="2" spans="1:3" x14ac:dyDescent="0.25">
      <c r="A2" s="42">
        <v>37914</v>
      </c>
      <c r="B2" s="43">
        <v>10</v>
      </c>
      <c r="C2" s="44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60B3-3C63-44D3-BAC3-719C2800875E}">
  <dimension ref="A1:F2"/>
  <sheetViews>
    <sheetView workbookViewId="0">
      <selection activeCell="A2" sqref="A2"/>
    </sheetView>
  </sheetViews>
  <sheetFormatPr baseColWidth="10" defaultRowHeight="15" x14ac:dyDescent="0.25"/>
  <cols>
    <col min="1" max="1" width="24.5703125" customWidth="1"/>
    <col min="2" max="2" width="31.42578125" customWidth="1"/>
    <col min="3" max="3" width="54.5703125" customWidth="1"/>
    <col min="4" max="4" width="50.140625" customWidth="1"/>
    <col min="5" max="5" width="36" customWidth="1"/>
    <col min="6" max="6" width="42" customWidth="1"/>
  </cols>
  <sheetData>
    <row r="1" spans="1:6" x14ac:dyDescent="0.25">
      <c r="A1" t="s">
        <v>61</v>
      </c>
      <c r="B1" t="s">
        <v>3</v>
      </c>
      <c r="C1" s="7" t="s">
        <v>57</v>
      </c>
      <c r="D1" t="s">
        <v>58</v>
      </c>
      <c r="E1" t="s">
        <v>59</v>
      </c>
      <c r="F1" t="s">
        <v>60</v>
      </c>
    </row>
    <row r="2" spans="1:6" x14ac:dyDescent="0.25">
      <c r="A2" s="10">
        <v>1</v>
      </c>
      <c r="B2" s="10">
        <v>37914</v>
      </c>
      <c r="C2" s="7">
        <v>20</v>
      </c>
      <c r="D2" t="s">
        <v>58</v>
      </c>
      <c r="E2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CC08-7F74-4359-95F0-44F1CEC0A534}">
  <dimension ref="A1:E2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35.85546875" customWidth="1"/>
    <col min="3" max="3" width="19.42578125" customWidth="1"/>
    <col min="4" max="4" width="26.7109375" customWidth="1"/>
    <col min="5" max="5" width="24" customWidth="1"/>
  </cols>
  <sheetData>
    <row r="1" spans="1:5" x14ac:dyDescent="0.25">
      <c r="A1" t="s">
        <v>61</v>
      </c>
      <c r="B1" t="s">
        <v>17</v>
      </c>
      <c r="C1" s="7" t="s">
        <v>18</v>
      </c>
      <c r="D1" s="7" t="s">
        <v>62</v>
      </c>
      <c r="E1" s="7" t="s">
        <v>12</v>
      </c>
    </row>
    <row r="2" spans="1:5" x14ac:dyDescent="0.25">
      <c r="A2">
        <v>1</v>
      </c>
      <c r="B2" t="s">
        <v>63</v>
      </c>
      <c r="C2" s="7">
        <v>1</v>
      </c>
      <c r="D2" s="7">
        <v>2</v>
      </c>
      <c r="E2" s="7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J17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1" max="1" width="33.28515625" customWidth="1"/>
    <col min="2" max="2" width="55.28515625" customWidth="1"/>
    <col min="3" max="3" width="29" customWidth="1"/>
    <col min="4" max="4" width="36.28515625" customWidth="1"/>
    <col min="5" max="5" width="33.7109375" customWidth="1"/>
    <col min="6" max="6" width="37.85546875" customWidth="1"/>
    <col min="7" max="7" width="39.42578125" customWidth="1"/>
    <col min="8" max="8" width="48" customWidth="1"/>
    <col min="9" max="9" width="42.7109375" customWidth="1"/>
    <col min="10" max="10" width="37.42578125" customWidth="1"/>
  </cols>
  <sheetData>
    <row r="1" spans="1:10" ht="48" customHeight="1" x14ac:dyDescent="0.25">
      <c r="A1" s="16" t="s">
        <v>52</v>
      </c>
      <c r="B1" s="16"/>
      <c r="C1" s="17" t="s">
        <v>56</v>
      </c>
      <c r="D1" s="17"/>
      <c r="E1" s="17"/>
      <c r="F1" s="17"/>
      <c r="G1" s="17"/>
      <c r="H1" s="17"/>
      <c r="I1" s="13"/>
      <c r="J1" s="13"/>
    </row>
    <row r="2" spans="1:10" ht="26.25" customHeight="1" x14ac:dyDescent="0.25">
      <c r="A2" s="13" t="s">
        <v>46</v>
      </c>
      <c r="B2" s="19" t="s">
        <v>47</v>
      </c>
      <c r="C2" s="19"/>
      <c r="D2" s="19"/>
      <c r="E2" s="13" t="s">
        <v>48</v>
      </c>
      <c r="F2" s="20">
        <v>37914</v>
      </c>
      <c r="G2" s="13" t="s">
        <v>49</v>
      </c>
      <c r="H2" s="20">
        <v>37914</v>
      </c>
      <c r="I2" s="13"/>
      <c r="J2" s="13"/>
    </row>
    <row r="3" spans="1:10" ht="28.5" customHeight="1" x14ac:dyDescent="0.25">
      <c r="A3" s="18" t="s">
        <v>50</v>
      </c>
      <c r="B3" s="18"/>
      <c r="C3" s="18"/>
      <c r="D3" s="18"/>
      <c r="E3" s="18"/>
      <c r="F3" s="18"/>
      <c r="G3" s="18"/>
      <c r="H3" s="18"/>
      <c r="I3" s="13"/>
      <c r="J3" s="13"/>
    </row>
    <row r="4" spans="1:10" ht="21" x14ac:dyDescent="0.35">
      <c r="A4" s="21" t="s">
        <v>30</v>
      </c>
      <c r="B4" s="21" t="s">
        <v>31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13"/>
      <c r="J4" s="13"/>
    </row>
    <row r="5" spans="1:10" ht="21" x14ac:dyDescent="0.35">
      <c r="A5" s="22">
        <f>SUM(Tabla1[TotalColocado])</f>
        <v>5</v>
      </c>
      <c r="B5" s="22">
        <f>SUM(Tabla1[PagadoCliente])</f>
        <v>2</v>
      </c>
      <c r="C5" s="27">
        <f>SUM(Tabla1[DGI(2%)])</f>
        <v>1</v>
      </c>
      <c r="D5" s="27">
        <f>SUM(Tabla1[Alcaldia(1%)])</f>
        <v>1</v>
      </c>
      <c r="E5" s="27">
        <f>SUM(Tabla1[IVA])</f>
        <v>9</v>
      </c>
      <c r="F5" s="27">
        <f>SUM(Tabla1[Descuento])</f>
        <v>7</v>
      </c>
      <c r="G5" s="22">
        <f>SUM(Tabla1[Credito])</f>
        <v>8</v>
      </c>
      <c r="H5" s="22">
        <f>SUM(Tabla3[CobroTarjeta])</f>
        <v>0</v>
      </c>
      <c r="I5" s="13"/>
      <c r="J5" s="13"/>
    </row>
    <row r="6" spans="1:10" ht="29.25" customHeight="1" x14ac:dyDescent="0.25">
      <c r="A6" s="11" t="s">
        <v>51</v>
      </c>
      <c r="B6" s="11"/>
      <c r="C6" s="31" t="s">
        <v>53</v>
      </c>
      <c r="D6" s="31" t="s">
        <v>55</v>
      </c>
      <c r="E6" s="31" t="s">
        <v>53</v>
      </c>
      <c r="F6" s="31" t="s">
        <v>54</v>
      </c>
      <c r="G6" s="45" t="s">
        <v>53</v>
      </c>
      <c r="H6" s="45" t="s">
        <v>67</v>
      </c>
      <c r="I6" s="45" t="s">
        <v>53</v>
      </c>
      <c r="J6" s="45" t="s">
        <v>68</v>
      </c>
    </row>
    <row r="7" spans="1:10" x14ac:dyDescent="0.25">
      <c r="A7" s="8" t="s">
        <v>39</v>
      </c>
      <c r="B7" s="25"/>
      <c r="C7" s="26" t="s">
        <v>17</v>
      </c>
      <c r="D7" s="28">
        <v>20</v>
      </c>
      <c r="E7" s="26" t="s">
        <v>17</v>
      </c>
      <c r="F7" s="32">
        <v>10</v>
      </c>
      <c r="G7" s="48" t="s">
        <v>63</v>
      </c>
      <c r="H7" s="23">
        <v>1</v>
      </c>
      <c r="I7" s="48" t="s">
        <v>63</v>
      </c>
      <c r="J7" s="14">
        <v>3</v>
      </c>
    </row>
    <row r="8" spans="1:10" ht="22.5" customHeight="1" x14ac:dyDescent="0.3">
      <c r="A8" s="12" t="s">
        <v>40</v>
      </c>
      <c r="B8" s="38">
        <f>B5</f>
        <v>2</v>
      </c>
      <c r="C8" s="29" t="s">
        <v>38</v>
      </c>
      <c r="D8" s="30">
        <v>20</v>
      </c>
      <c r="E8" s="33" t="s">
        <v>38</v>
      </c>
      <c r="F8" s="34">
        <v>10</v>
      </c>
      <c r="G8" s="46" t="s">
        <v>38</v>
      </c>
      <c r="H8" s="47">
        <v>1</v>
      </c>
      <c r="I8" s="46" t="s">
        <v>38</v>
      </c>
      <c r="J8" s="49">
        <v>3</v>
      </c>
    </row>
    <row r="9" spans="1:10" x14ac:dyDescent="0.25">
      <c r="A9" s="8" t="s">
        <v>66</v>
      </c>
      <c r="B9" s="25"/>
    </row>
    <row r="10" spans="1:10" ht="20.25" customHeight="1" x14ac:dyDescent="0.3">
      <c r="A10" s="12" t="s">
        <v>44</v>
      </c>
      <c r="B10" s="39">
        <f>SUM(Tabla6[Total])</f>
        <v>11</v>
      </c>
    </row>
    <row r="11" spans="1:10" x14ac:dyDescent="0.25">
      <c r="A11" s="15" t="s">
        <v>41</v>
      </c>
      <c r="B11" s="15"/>
    </row>
    <row r="12" spans="1:10" ht="20.25" customHeight="1" x14ac:dyDescent="0.3">
      <c r="A12" s="12" t="s">
        <v>43</v>
      </c>
      <c r="B12" s="39">
        <f>SUM(Tabla7[Total])</f>
        <v>10</v>
      </c>
    </row>
    <row r="13" spans="1:10" ht="17.25" customHeight="1" x14ac:dyDescent="0.25">
      <c r="A13" s="15" t="s">
        <v>42</v>
      </c>
      <c r="B13" s="15"/>
    </row>
    <row r="14" spans="1:10" ht="21" customHeight="1" x14ac:dyDescent="0.3">
      <c r="A14" s="12" t="s">
        <v>44</v>
      </c>
      <c r="B14" s="39">
        <f>SUM(Tabla4[Total C$])</f>
        <v>20</v>
      </c>
    </row>
    <row r="15" spans="1:10" x14ac:dyDescent="0.25">
      <c r="A15" s="9" t="s">
        <v>45</v>
      </c>
      <c r="B15" s="24">
        <f>B8+B10-B12-B14</f>
        <v>-17</v>
      </c>
    </row>
    <row r="16" spans="1:10" x14ac:dyDescent="0.25">
      <c r="A16" s="9"/>
      <c r="B16" s="19"/>
    </row>
    <row r="17" spans="1:2" x14ac:dyDescent="0.25">
      <c r="A17" s="9"/>
      <c r="B17" s="19"/>
    </row>
  </sheetData>
  <mergeCells count="11">
    <mergeCell ref="A3:H3"/>
    <mergeCell ref="B2:D2"/>
    <mergeCell ref="A6:B6"/>
    <mergeCell ref="A1:B1"/>
    <mergeCell ref="C1:H1"/>
    <mergeCell ref="A7:B7"/>
    <mergeCell ref="A9:B9"/>
    <mergeCell ref="A13:B13"/>
    <mergeCell ref="B15:B17"/>
    <mergeCell ref="A15:A17"/>
    <mergeCell ref="A11:B11"/>
  </mergeCell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BD9A-694B-44D9-AAE9-4538A8EF2D2B}">
  <dimension ref="A1"/>
  <sheetViews>
    <sheetView topLeftCell="A49" workbookViewId="0">
      <selection activeCell="H74" sqref="H7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Gatos!Print_Area</vt:lpstr>
      <vt:lpstr>Otros Gatos!Print_Titles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2025-03-22T20:34:05Z</dcterms:modified>
</cp:coreProperties>
</file>