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ta\Downloads\"/>
    </mc:Choice>
  </mc:AlternateContent>
  <xr:revisionPtr revIDLastSave="0" documentId="13_ncr:1_{C180D2FD-DD37-4AE5-B771-E64B4FDCFBAB}" xr6:coauthVersionLast="47" xr6:coauthVersionMax="47" xr10:uidLastSave="{00000000-0000-0000-0000-000000000000}"/>
  <bookViews>
    <workbookView xWindow="-98" yWindow="-98" windowWidth="19396" windowHeight="11475" firstSheet="5" activeTab="10" xr2:uid="{00000000-000D-0000-FFFF-FFFF00000000}"/>
  </bookViews>
  <sheets>
    <sheet name="Max-Min" sheetId="1" r:id="rId1"/>
    <sheet name="IF - IFS" sheetId="2" r:id="rId2"/>
    <sheet name="Len" sheetId="3" r:id="rId3"/>
    <sheet name="Left - Right" sheetId="4" r:id="rId4"/>
    <sheet name="DateToText" sheetId="5" r:id="rId5"/>
    <sheet name="TRIM" sheetId="6" r:id="rId6"/>
    <sheet name="CONCATENATE()" sheetId="7" r:id="rId7"/>
    <sheet name="SUBSTITUTE()" sheetId="8" r:id="rId8"/>
    <sheet name="SUM- SUMIF" sheetId="9" r:id="rId9"/>
    <sheet name="Count - CountIF" sheetId="10" r:id="rId10"/>
    <sheet name="DAYS - NETWORKDAY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1" l="1"/>
  <c r="K4" i="11"/>
  <c r="K5" i="11"/>
  <c r="K6" i="11"/>
  <c r="K7" i="11"/>
  <c r="K8" i="11"/>
  <c r="K9" i="11"/>
  <c r="K10" i="11"/>
  <c r="K2" i="11"/>
  <c r="J3" i="11"/>
  <c r="J4" i="11"/>
  <c r="J5" i="11"/>
  <c r="J6" i="11"/>
  <c r="J7" i="11"/>
  <c r="J8" i="11"/>
  <c r="J9" i="11"/>
  <c r="J10" i="11"/>
  <c r="J2" i="11"/>
  <c r="L2" i="10"/>
  <c r="N3" i="8"/>
  <c r="N4" i="8"/>
  <c r="N5" i="8"/>
  <c r="N6" i="8"/>
  <c r="N7" i="8"/>
  <c r="N8" i="8"/>
  <c r="N9" i="8"/>
  <c r="N10" i="8"/>
  <c r="N2" i="8"/>
  <c r="J2" i="8" a="1"/>
  <c r="J2" i="8" s="1"/>
  <c r="K2" i="7"/>
  <c r="J2" i="6" a="1"/>
  <c r="J2" i="6" s="1"/>
  <c r="M2" i="5" a="1"/>
  <c r="M2" i="5" s="1"/>
  <c r="J2" i="5" a="1"/>
  <c r="J2" i="5" s="1"/>
  <c r="L2" i="4" a="1"/>
  <c r="L2" i="4" s="1"/>
  <c r="K2" i="4" a="1"/>
  <c r="K2" i="4" s="1"/>
  <c r="J2" i="3" a="1"/>
  <c r="J2" i="3" s="1"/>
  <c r="K2" i="2" a="1"/>
  <c r="K2" i="2" s="1"/>
  <c r="J2" i="2" a="1"/>
  <c r="J2" i="2" s="1"/>
  <c r="K2" i="10"/>
  <c r="J2" i="10"/>
  <c r="L2" i="9"/>
  <c r="K2" i="9" l="1"/>
  <c r="J2" i="9"/>
  <c r="M3" i="8"/>
  <c r="M4" i="8"/>
  <c r="M5" i="8"/>
  <c r="M6" i="8"/>
  <c r="M7" i="8"/>
  <c r="M8" i="8"/>
  <c r="M9" i="8"/>
  <c r="M10" i="8"/>
  <c r="M2" i="8"/>
  <c r="L2" i="8"/>
  <c r="L3" i="8"/>
  <c r="L4" i="8"/>
  <c r="L5" i="8"/>
  <c r="L6" i="8"/>
  <c r="L7" i="8"/>
  <c r="L8" i="8"/>
  <c r="L9" i="8"/>
  <c r="L10" i="8"/>
  <c r="K3" i="7"/>
  <c r="K4" i="7"/>
  <c r="K5" i="7"/>
  <c r="K6" i="7"/>
  <c r="K7" i="7"/>
  <c r="K8" i="7"/>
  <c r="K9" i="7"/>
  <c r="K10" i="7"/>
  <c r="J3" i="7"/>
  <c r="J4" i="7"/>
  <c r="J5" i="7"/>
  <c r="J6" i="7"/>
  <c r="J7" i="7"/>
  <c r="J8" i="7"/>
  <c r="J9" i="7"/>
  <c r="J10" i="7"/>
  <c r="J2" i="7"/>
  <c r="K3" i="1"/>
  <c r="J3" i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<sst xmlns="http://schemas.openxmlformats.org/spreadsheetml/2006/main" count="547" uniqueCount="84">
  <si>
    <t xml:space="preserve">EmployeeID </t>
  </si>
  <si>
    <t>FirstName</t>
  </si>
  <si>
    <t>LastName</t>
  </si>
  <si>
    <t>Age</t>
  </si>
  <si>
    <t>Gender</t>
  </si>
  <si>
    <t>Salary</t>
  </si>
  <si>
    <t>JobTitle</t>
  </si>
  <si>
    <t>StartDate</t>
  </si>
  <si>
    <t>EndDate</t>
  </si>
  <si>
    <t>Jim</t>
  </si>
  <si>
    <t>Pam</t>
  </si>
  <si>
    <t>Dwight</t>
  </si>
  <si>
    <t>Angela</t>
  </si>
  <si>
    <t>Toby</t>
  </si>
  <si>
    <t>Michael</t>
  </si>
  <si>
    <t>Meredith</t>
  </si>
  <si>
    <t>Stanley</t>
  </si>
  <si>
    <t>Kevin</t>
  </si>
  <si>
    <t>Halpert</t>
  </si>
  <si>
    <t>Beasley</t>
  </si>
  <si>
    <t>Schrute</t>
  </si>
  <si>
    <t>Flenderson</t>
  </si>
  <si>
    <t>Scott</t>
  </si>
  <si>
    <t>Palmer</t>
  </si>
  <si>
    <t>Hudson</t>
  </si>
  <si>
    <t>Malone</t>
  </si>
  <si>
    <t>Martin</t>
  </si>
  <si>
    <t>Male</t>
  </si>
  <si>
    <t>Female</t>
  </si>
  <si>
    <t>Salesman</t>
  </si>
  <si>
    <t>Recepionist</t>
  </si>
  <si>
    <t>Accountant</t>
  </si>
  <si>
    <t>HR</t>
  </si>
  <si>
    <t>Regional Manager</t>
  </si>
  <si>
    <t>Supplier Relation</t>
  </si>
  <si>
    <t>Max</t>
  </si>
  <si>
    <t>Min</t>
  </si>
  <si>
    <t>IF</t>
  </si>
  <si>
    <t>IFS</t>
  </si>
  <si>
    <t>Len</t>
  </si>
  <si>
    <t xml:space="preserve">Left </t>
  </si>
  <si>
    <t>Right</t>
  </si>
  <si>
    <t>Email</t>
  </si>
  <si>
    <t>Jim.Halpert@DunderMifflin.com</t>
  </si>
  <si>
    <t>Pam.Beasley@DunderMifflin.com</t>
  </si>
  <si>
    <t>Dwight.Schrute@AOL.com</t>
  </si>
  <si>
    <t>Angela.Martin@DunderMifflin.com</t>
  </si>
  <si>
    <t>Michael.Scott@DunderMifflin.com</t>
  </si>
  <si>
    <t>Meredith.Palmer@Yahoo.com</t>
  </si>
  <si>
    <t>Stanley.Hudson@gmail.com</t>
  </si>
  <si>
    <t>Kevin.Malone@DunderMifflin.com</t>
  </si>
  <si>
    <t>Toby.Flenderson@DunderMifflinCorporate.com</t>
  </si>
  <si>
    <t>Supplier Relations</t>
  </si>
  <si>
    <t>TRIM</t>
  </si>
  <si>
    <t xml:space="preserve">It just removes unwanted spaces on oth sides </t>
  </si>
  <si>
    <t xml:space="preserve">  Schrute</t>
  </si>
  <si>
    <t xml:space="preserve">  Scott</t>
  </si>
  <si>
    <t xml:space="preserve">  Hudson</t>
  </si>
  <si>
    <t xml:space="preserve">Halpert  </t>
  </si>
  <si>
    <t xml:space="preserve">Beasley </t>
  </si>
  <si>
    <t xml:space="preserve">Malone </t>
  </si>
  <si>
    <t>with 1 instance</t>
  </si>
  <si>
    <t>with 2 instances</t>
  </si>
  <si>
    <t>with NO instances</t>
  </si>
  <si>
    <t>SUMIF</t>
  </si>
  <si>
    <t>SUM</t>
  </si>
  <si>
    <t>SUMIFS</t>
  </si>
  <si>
    <t>COUNT</t>
  </si>
  <si>
    <t>COUNTIF</t>
  </si>
  <si>
    <t>COUNTIFS</t>
  </si>
  <si>
    <t>DAYS</t>
  </si>
  <si>
    <t>NETWORKDAYS</t>
  </si>
  <si>
    <t>TEXT(H2,"dd/mm/yyyy")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</si>
  <si>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</si>
  <si>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</si>
  <si>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</si>
  <si>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</si>
  <si>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</si>
  <si>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</si>
  <si>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</si>
  <si>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</si>
  <si>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</si>
  <si>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CONCATENATE(B2," ",C)</t>
  </si>
  <si>
    <t>CONCATENATE(B2,".",C2,"@gmail.com")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</si>
</sst>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J3" sqref="J3"/>
    </sheetView>
  </sheetViews>
  <sheetFormatPr defaultRowHeight="14.25" x14ac:dyDescent="0.45"/>
  <cols>
    <col min="1" max="1" width="11.265625" bestFit="1" customWidth="1"/>
    <col min="2" max="2" width="9.3984375" bestFit="1" customWidth="1"/>
    <col min="3" max="3" width="10" bestFit="1" customWidth="1"/>
    <col min="6" max="6" width="15.59765625" bestFit="1" customWidth="1"/>
    <col min="8" max="8" width="10.19921875" bestFit="1" customWidth="1"/>
    <col min="9" max="9" width="13.265625" customWidth="1"/>
    <col min="10" max="11" width="10.19921875" bestFit="1" customWidth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35</v>
      </c>
      <c r="K1" s="4" t="s">
        <v>36</v>
      </c>
    </row>
    <row r="2" spans="1:11" x14ac:dyDescent="0.45">
      <c r="A2" s="8">
        <v>1001</v>
      </c>
      <c r="B2" s="9" t="s">
        <v>9</v>
      </c>
      <c r="C2" s="9" t="s">
        <v>18</v>
      </c>
      <c r="D2" s="9">
        <v>30</v>
      </c>
      <c r="E2" s="9" t="s">
        <v>27</v>
      </c>
      <c r="F2" s="9" t="s">
        <v>29</v>
      </c>
      <c r="G2" s="9">
        <v>45000</v>
      </c>
      <c r="H2" s="10">
        <v>37197</v>
      </c>
      <c r="I2" s="10">
        <v>42253</v>
      </c>
      <c r="J2" s="2">
        <f>MAX(H2:H10)</f>
        <v>37933</v>
      </c>
      <c r="K2" s="2">
        <f>MIN(H2:H10)</f>
        <v>35040</v>
      </c>
    </row>
    <row r="3" spans="1:11" x14ac:dyDescent="0.45">
      <c r="A3" s="9">
        <v>1002</v>
      </c>
      <c r="B3" s="9" t="s">
        <v>10</v>
      </c>
      <c r="C3" s="9" t="s">
        <v>19</v>
      </c>
      <c r="D3" s="9">
        <v>30</v>
      </c>
      <c r="E3" s="9" t="s">
        <v>28</v>
      </c>
      <c r="F3" s="9" t="s">
        <v>30</v>
      </c>
      <c r="G3" s="9">
        <v>36000</v>
      </c>
      <c r="H3" s="10">
        <v>36436</v>
      </c>
      <c r="I3" s="10">
        <v>42287</v>
      </c>
      <c r="J3">
        <f>MAX(G2:G10)</f>
        <v>65000</v>
      </c>
      <c r="K3">
        <f>MIN(G2:G10)</f>
        <v>36000</v>
      </c>
    </row>
    <row r="4" spans="1:11" x14ac:dyDescent="0.45">
      <c r="A4" s="9">
        <v>1003</v>
      </c>
      <c r="B4" s="9" t="s">
        <v>11</v>
      </c>
      <c r="C4" s="9" t="s">
        <v>20</v>
      </c>
      <c r="D4" s="9">
        <v>29</v>
      </c>
      <c r="E4" s="9" t="s">
        <v>27</v>
      </c>
      <c r="F4" s="9" t="s">
        <v>29</v>
      </c>
      <c r="G4" s="9">
        <v>63000</v>
      </c>
      <c r="H4" s="10">
        <v>36711</v>
      </c>
      <c r="I4" s="10">
        <v>42986</v>
      </c>
    </row>
    <row r="5" spans="1:11" x14ac:dyDescent="0.45">
      <c r="A5" s="9">
        <v>1004</v>
      </c>
      <c r="B5" s="9" t="s">
        <v>12</v>
      </c>
      <c r="C5" s="9" t="s">
        <v>26</v>
      </c>
      <c r="D5" s="9">
        <v>31</v>
      </c>
      <c r="E5" s="9" t="s">
        <v>28</v>
      </c>
      <c r="F5" s="9" t="s">
        <v>31</v>
      </c>
      <c r="G5" s="9">
        <v>47000</v>
      </c>
      <c r="H5" s="10">
        <v>36530</v>
      </c>
      <c r="I5" s="10">
        <v>42341</v>
      </c>
    </row>
    <row r="6" spans="1:11" x14ac:dyDescent="0.45">
      <c r="A6" s="9">
        <v>1005</v>
      </c>
      <c r="B6" s="9" t="s">
        <v>13</v>
      </c>
      <c r="C6" s="9" t="s">
        <v>21</v>
      </c>
      <c r="D6" s="9">
        <v>32</v>
      </c>
      <c r="E6" s="9" t="s">
        <v>27</v>
      </c>
      <c r="F6" s="9" t="s">
        <v>32</v>
      </c>
      <c r="G6" s="9">
        <v>50000</v>
      </c>
      <c r="H6" s="10">
        <v>37017</v>
      </c>
      <c r="I6" s="10">
        <v>42977</v>
      </c>
    </row>
    <row r="7" spans="1:11" x14ac:dyDescent="0.45">
      <c r="A7" s="9">
        <v>1006</v>
      </c>
      <c r="B7" s="9" t="s">
        <v>14</v>
      </c>
      <c r="C7" s="9" t="s">
        <v>22</v>
      </c>
      <c r="D7" s="9">
        <v>35</v>
      </c>
      <c r="E7" s="9" t="s">
        <v>27</v>
      </c>
      <c r="F7" s="9" t="s">
        <v>33</v>
      </c>
      <c r="G7" s="9">
        <v>65000</v>
      </c>
      <c r="H7" s="10">
        <v>35040</v>
      </c>
      <c r="I7" s="10">
        <v>41528</v>
      </c>
    </row>
    <row r="8" spans="1:11" x14ac:dyDescent="0.45">
      <c r="A8" s="9">
        <v>1007</v>
      </c>
      <c r="B8" s="9" t="s">
        <v>15</v>
      </c>
      <c r="C8" s="9" t="s">
        <v>23</v>
      </c>
      <c r="D8" s="9">
        <v>32</v>
      </c>
      <c r="E8" s="9" t="s">
        <v>28</v>
      </c>
      <c r="F8" s="9" t="s">
        <v>52</v>
      </c>
      <c r="G8" s="9">
        <v>41000</v>
      </c>
      <c r="H8" s="10">
        <v>37933</v>
      </c>
      <c r="I8" s="10">
        <v>41551</v>
      </c>
    </row>
    <row r="9" spans="1:11" x14ac:dyDescent="0.45">
      <c r="A9" s="9">
        <v>1008</v>
      </c>
      <c r="B9" s="9" t="s">
        <v>16</v>
      </c>
      <c r="C9" s="9" t="s">
        <v>24</v>
      </c>
      <c r="D9" s="9">
        <v>38</v>
      </c>
      <c r="E9" s="9" t="s">
        <v>27</v>
      </c>
      <c r="F9" s="9" t="s">
        <v>29</v>
      </c>
      <c r="G9" s="9">
        <v>48000</v>
      </c>
      <c r="H9" s="10">
        <v>37416</v>
      </c>
      <c r="I9" s="10">
        <v>42116</v>
      </c>
    </row>
    <row r="10" spans="1:11" x14ac:dyDescent="0.45">
      <c r="A10" s="9">
        <v>1009</v>
      </c>
      <c r="B10" s="9" t="s">
        <v>17</v>
      </c>
      <c r="C10" s="9" t="s">
        <v>25</v>
      </c>
      <c r="D10" s="9">
        <v>31</v>
      </c>
      <c r="E10" s="9" t="s">
        <v>27</v>
      </c>
      <c r="F10" s="9" t="s">
        <v>31</v>
      </c>
      <c r="G10" s="9">
        <v>42000</v>
      </c>
      <c r="H10" s="10">
        <v>37843</v>
      </c>
      <c r="I10" s="10">
        <v>40800</v>
      </c>
    </row>
    <row r="12" spans="1:11" x14ac:dyDescent="0.45">
      <c r="A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F12" sqref="F12"/>
    </sheetView>
  </sheetViews>
  <sheetFormatPr defaultRowHeight="14.25" x14ac:dyDescent="0.45"/>
  <cols>
    <col min="6" max="6" width="14.86328125" bestFit="1" customWidth="1"/>
    <col min="8" max="9" width="10.19921875" bestFit="1" customWidth="1"/>
    <col min="11" max="11" width="17.796875" bestFit="1" customWidth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37</v>
      </c>
      <c r="K1" s="4" t="s">
        <v>38</v>
      </c>
    </row>
    <row r="2" spans="1:11" x14ac:dyDescent="0.45">
      <c r="A2" s="5">
        <v>1001</v>
      </c>
      <c r="B2" s="4" t="s">
        <v>9</v>
      </c>
      <c r="C2" s="4" t="s">
        <v>18</v>
      </c>
      <c r="D2" s="4">
        <v>30</v>
      </c>
      <c r="E2" s="4" t="s">
        <v>27</v>
      </c>
      <c r="F2" s="4" t="s">
        <v>29</v>
      </c>
      <c r="G2" s="4">
        <v>45000</v>
      </c>
      <c r="H2" s="6">
        <v>37197</v>
      </c>
      <c r="I2" s="6">
        <v>42253</v>
      </c>
      <c r="J2" s="3" t="str" cm="1">
        <f t="array" ref="J2:J10">IF(D2:D10 &gt;30,"Old","Young")</f>
        <v>Young</v>
      </c>
      <c r="K2" t="str" cm="1">
        <f t="array" ref="K2:K10">_xlfn.IFS(F2:F10 = "Salesman", "Sales",F2:F10 = "HR","Fire Immediately",F2:F10 = "Regional Manager","Give Christmas Bonus")</f>
        <v>Sales</v>
      </c>
    </row>
    <row r="3" spans="1:11" x14ac:dyDescent="0.45">
      <c r="A3" s="4">
        <v>1002</v>
      </c>
      <c r="B3" s="4" t="s">
        <v>10</v>
      </c>
      <c r="C3" s="4" t="s">
        <v>19</v>
      </c>
      <c r="D3" s="4">
        <v>30</v>
      </c>
      <c r="E3" s="4" t="s">
        <v>28</v>
      </c>
      <c r="F3" s="4" t="s">
        <v>30</v>
      </c>
      <c r="G3" s="4">
        <v>36000</v>
      </c>
      <c r="H3" s="6">
        <v>36436</v>
      </c>
      <c r="I3" s="6">
        <v>42287</v>
      </c>
      <c r="J3" s="3" t="str">
        <v>Young</v>
      </c>
      <c r="K3" t="e">
        <v>#N/A</v>
      </c>
    </row>
    <row r="4" spans="1:11" x14ac:dyDescent="0.45">
      <c r="A4" s="4">
        <v>1003</v>
      </c>
      <c r="B4" s="4" t="s">
        <v>11</v>
      </c>
      <c r="C4" s="4" t="s">
        <v>20</v>
      </c>
      <c r="D4" s="4">
        <v>29</v>
      </c>
      <c r="E4" s="4" t="s">
        <v>27</v>
      </c>
      <c r="F4" s="4" t="s">
        <v>29</v>
      </c>
      <c r="G4" s="4">
        <v>63000</v>
      </c>
      <c r="H4" s="6">
        <v>36711</v>
      </c>
      <c r="I4" s="6">
        <v>42986</v>
      </c>
      <c r="J4" s="3" t="str">
        <v>Young</v>
      </c>
      <c r="K4" t="str">
        <v>Sales</v>
      </c>
    </row>
    <row r="5" spans="1:11" x14ac:dyDescent="0.45">
      <c r="A5" s="4">
        <v>1004</v>
      </c>
      <c r="B5" s="4" t="s">
        <v>12</v>
      </c>
      <c r="C5" s="4" t="s">
        <v>26</v>
      </c>
      <c r="D5" s="4">
        <v>31</v>
      </c>
      <c r="E5" s="4" t="s">
        <v>28</v>
      </c>
      <c r="F5" s="4" t="s">
        <v>31</v>
      </c>
      <c r="G5" s="4">
        <v>47000</v>
      </c>
      <c r="H5" s="6">
        <v>36530</v>
      </c>
      <c r="I5" s="6">
        <v>42341</v>
      </c>
      <c r="J5" s="3" t="str">
        <v>Old</v>
      </c>
      <c r="K5" t="e">
        <v>#N/A</v>
      </c>
    </row>
    <row r="6" spans="1:11" x14ac:dyDescent="0.45">
      <c r="A6" s="4">
        <v>1005</v>
      </c>
      <c r="B6" s="4" t="s">
        <v>13</v>
      </c>
      <c r="C6" s="4" t="s">
        <v>21</v>
      </c>
      <c r="D6" s="4">
        <v>32</v>
      </c>
      <c r="E6" s="4" t="s">
        <v>27</v>
      </c>
      <c r="F6" s="4" t="s">
        <v>32</v>
      </c>
      <c r="G6" s="4">
        <v>50000</v>
      </c>
      <c r="H6" s="6">
        <v>37017</v>
      </c>
      <c r="I6" s="6">
        <v>42977</v>
      </c>
      <c r="J6" s="3" t="str">
        <v>Old</v>
      </c>
      <c r="K6" t="str">
        <v>Fire Immediately</v>
      </c>
    </row>
    <row r="7" spans="1:11" x14ac:dyDescent="0.45">
      <c r="A7" s="4">
        <v>1006</v>
      </c>
      <c r="B7" s="4" t="s">
        <v>14</v>
      </c>
      <c r="C7" s="4" t="s">
        <v>22</v>
      </c>
      <c r="D7" s="4">
        <v>35</v>
      </c>
      <c r="E7" s="4" t="s">
        <v>27</v>
      </c>
      <c r="F7" s="4" t="s">
        <v>33</v>
      </c>
      <c r="G7" s="4">
        <v>65000</v>
      </c>
      <c r="H7" s="6">
        <v>35040</v>
      </c>
      <c r="I7" s="6">
        <v>41528</v>
      </c>
      <c r="J7" s="3" t="str">
        <v>Old</v>
      </c>
      <c r="K7" t="str">
        <v>Give Christmas Bonus</v>
      </c>
    </row>
    <row r="8" spans="1:11" x14ac:dyDescent="0.45">
      <c r="A8" s="4">
        <v>1007</v>
      </c>
      <c r="B8" s="4" t="s">
        <v>15</v>
      </c>
      <c r="C8" s="4" t="s">
        <v>23</v>
      </c>
      <c r="D8" s="4">
        <v>32</v>
      </c>
      <c r="E8" s="4" t="s">
        <v>28</v>
      </c>
      <c r="F8" s="4" t="s">
        <v>52</v>
      </c>
      <c r="G8" s="4">
        <v>41000</v>
      </c>
      <c r="H8" s="6">
        <v>37933</v>
      </c>
      <c r="I8" s="6">
        <v>41551</v>
      </c>
      <c r="J8" s="3" t="str">
        <v>Old</v>
      </c>
      <c r="K8" t="e">
        <v>#N/A</v>
      </c>
    </row>
    <row r="9" spans="1:11" x14ac:dyDescent="0.45">
      <c r="A9" s="4">
        <v>1008</v>
      </c>
      <c r="B9" s="4" t="s">
        <v>16</v>
      </c>
      <c r="C9" s="4" t="s">
        <v>24</v>
      </c>
      <c r="D9" s="4">
        <v>38</v>
      </c>
      <c r="E9" s="4" t="s">
        <v>27</v>
      </c>
      <c r="F9" s="4" t="s">
        <v>29</v>
      </c>
      <c r="G9" s="4">
        <v>48000</v>
      </c>
      <c r="H9" s="6">
        <v>37416</v>
      </c>
      <c r="I9" s="6">
        <v>42116</v>
      </c>
      <c r="J9" s="3" t="str">
        <v>Old</v>
      </c>
      <c r="K9" t="str">
        <v>Sales</v>
      </c>
    </row>
    <row r="10" spans="1:11" x14ac:dyDescent="0.45">
      <c r="A10" s="4">
        <v>1009</v>
      </c>
      <c r="B10" s="4" t="s">
        <v>17</v>
      </c>
      <c r="C10" s="4" t="s">
        <v>25</v>
      </c>
      <c r="D10" s="4">
        <v>31</v>
      </c>
      <c r="E10" s="4" t="s">
        <v>27</v>
      </c>
      <c r="F10" s="4" t="s">
        <v>31</v>
      </c>
      <c r="G10" s="4">
        <v>42000</v>
      </c>
      <c r="H10" s="6">
        <v>37843</v>
      </c>
      <c r="I10" s="6">
        <v>40800</v>
      </c>
      <c r="J10" s="3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L6" sqref="L6"/>
    </sheetView>
  </sheetViews>
  <sheetFormatPr defaultRowHeight="14.25" x14ac:dyDescent="0.45"/>
  <cols>
    <col min="6" max="6" width="14.86328125" bestFit="1" customWidth="1"/>
    <col min="8" max="9" width="10.19921875" bestFit="1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39</v>
      </c>
    </row>
    <row r="2" spans="1:10" x14ac:dyDescent="0.45">
      <c r="A2" s="5">
        <v>1001</v>
      </c>
      <c r="B2" s="4" t="s">
        <v>9</v>
      </c>
      <c r="C2" s="4" t="s">
        <v>18</v>
      </c>
      <c r="D2" s="4">
        <v>30</v>
      </c>
      <c r="E2" s="4" t="s">
        <v>27</v>
      </c>
      <c r="F2" s="4" t="s">
        <v>29</v>
      </c>
      <c r="G2" s="4">
        <v>45000</v>
      </c>
      <c r="H2" s="6">
        <v>37197</v>
      </c>
      <c r="I2" s="6">
        <v>42253</v>
      </c>
      <c r="J2" cm="1">
        <f t="array" ref="J2:J10">LEN(C2:C10)</f>
        <v>7</v>
      </c>
    </row>
    <row r="3" spans="1:10" x14ac:dyDescent="0.45">
      <c r="A3" s="4">
        <v>1002</v>
      </c>
      <c r="B3" s="4" t="s">
        <v>10</v>
      </c>
      <c r="C3" s="4" t="s">
        <v>19</v>
      </c>
      <c r="D3" s="4">
        <v>30</v>
      </c>
      <c r="E3" s="4" t="s">
        <v>28</v>
      </c>
      <c r="F3" s="4" t="s">
        <v>30</v>
      </c>
      <c r="G3" s="4">
        <v>36000</v>
      </c>
      <c r="H3" s="6">
        <v>36436</v>
      </c>
      <c r="I3" s="6">
        <v>42287</v>
      </c>
      <c r="J3">
        <v>7</v>
      </c>
    </row>
    <row r="4" spans="1:10" x14ac:dyDescent="0.45">
      <c r="A4" s="4">
        <v>1003</v>
      </c>
      <c r="B4" s="4" t="s">
        <v>11</v>
      </c>
      <c r="C4" s="4" t="s">
        <v>20</v>
      </c>
      <c r="D4" s="4">
        <v>29</v>
      </c>
      <c r="E4" s="4" t="s">
        <v>27</v>
      </c>
      <c r="F4" s="4" t="s">
        <v>29</v>
      </c>
      <c r="G4" s="4">
        <v>63000</v>
      </c>
      <c r="H4" s="6">
        <v>36711</v>
      </c>
      <c r="I4" s="6">
        <v>42986</v>
      </c>
      <c r="J4">
        <v>7</v>
      </c>
    </row>
    <row r="5" spans="1:10" x14ac:dyDescent="0.45">
      <c r="A5" s="4">
        <v>1004</v>
      </c>
      <c r="B5" s="4" t="s">
        <v>12</v>
      </c>
      <c r="C5" s="4" t="s">
        <v>26</v>
      </c>
      <c r="D5" s="4">
        <v>31</v>
      </c>
      <c r="E5" s="4" t="s">
        <v>28</v>
      </c>
      <c r="F5" s="4" t="s">
        <v>31</v>
      </c>
      <c r="G5" s="4">
        <v>47000</v>
      </c>
      <c r="H5" s="6">
        <v>36530</v>
      </c>
      <c r="I5" s="6">
        <v>42341</v>
      </c>
      <c r="J5">
        <v>6</v>
      </c>
    </row>
    <row r="6" spans="1:10" x14ac:dyDescent="0.45">
      <c r="A6" s="4">
        <v>1005</v>
      </c>
      <c r="B6" s="4" t="s">
        <v>13</v>
      </c>
      <c r="C6" s="4" t="s">
        <v>21</v>
      </c>
      <c r="D6" s="4">
        <v>32</v>
      </c>
      <c r="E6" s="4" t="s">
        <v>27</v>
      </c>
      <c r="F6" s="4" t="s">
        <v>32</v>
      </c>
      <c r="G6" s="4">
        <v>50000</v>
      </c>
      <c r="H6" s="6">
        <v>37017</v>
      </c>
      <c r="I6" s="6">
        <v>42977</v>
      </c>
      <c r="J6">
        <v>10</v>
      </c>
    </row>
    <row r="7" spans="1:10" x14ac:dyDescent="0.45">
      <c r="A7" s="4">
        <v>1006</v>
      </c>
      <c r="B7" s="4" t="s">
        <v>14</v>
      </c>
      <c r="C7" s="4" t="s">
        <v>22</v>
      </c>
      <c r="D7" s="4">
        <v>35</v>
      </c>
      <c r="E7" s="4" t="s">
        <v>27</v>
      </c>
      <c r="F7" s="4" t="s">
        <v>33</v>
      </c>
      <c r="G7" s="4">
        <v>65000</v>
      </c>
      <c r="H7" s="6">
        <v>35040</v>
      </c>
      <c r="I7" s="6">
        <v>41528</v>
      </c>
      <c r="J7">
        <v>5</v>
      </c>
    </row>
    <row r="8" spans="1:10" x14ac:dyDescent="0.45">
      <c r="A8" s="4">
        <v>1007</v>
      </c>
      <c r="B8" s="4" t="s">
        <v>15</v>
      </c>
      <c r="C8" s="4" t="s">
        <v>23</v>
      </c>
      <c r="D8" s="4">
        <v>32</v>
      </c>
      <c r="E8" s="4" t="s">
        <v>28</v>
      </c>
      <c r="F8" s="4" t="s">
        <v>52</v>
      </c>
      <c r="G8" s="4">
        <v>41000</v>
      </c>
      <c r="H8" s="6">
        <v>37933</v>
      </c>
      <c r="I8" s="6">
        <v>41551</v>
      </c>
      <c r="J8">
        <v>6</v>
      </c>
    </row>
    <row r="9" spans="1:10" x14ac:dyDescent="0.45">
      <c r="A9" s="4">
        <v>1008</v>
      </c>
      <c r="B9" s="4" t="s">
        <v>16</v>
      </c>
      <c r="C9" s="4" t="s">
        <v>24</v>
      </c>
      <c r="D9" s="4">
        <v>38</v>
      </c>
      <c r="E9" s="4" t="s">
        <v>27</v>
      </c>
      <c r="F9" s="4" t="s">
        <v>29</v>
      </c>
      <c r="G9" s="4">
        <v>48000</v>
      </c>
      <c r="H9" s="6">
        <v>37416</v>
      </c>
      <c r="I9" s="6">
        <v>42116</v>
      </c>
      <c r="J9">
        <v>6</v>
      </c>
    </row>
    <row r="10" spans="1:10" x14ac:dyDescent="0.45">
      <c r="A10" s="4">
        <v>1009</v>
      </c>
      <c r="B10" s="4" t="s">
        <v>17</v>
      </c>
      <c r="C10" s="4" t="s">
        <v>25</v>
      </c>
      <c r="D10" s="4">
        <v>31</v>
      </c>
      <c r="E10" s="4" t="s">
        <v>27</v>
      </c>
      <c r="F10" s="4" t="s">
        <v>31</v>
      </c>
      <c r="G10" s="4">
        <v>42000</v>
      </c>
      <c r="H10" s="6">
        <v>37843</v>
      </c>
      <c r="I10" s="6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workbookViewId="0">
      <selection activeCell="F16" sqref="F16"/>
    </sheetView>
  </sheetViews>
  <sheetFormatPr defaultRowHeight="14.25" x14ac:dyDescent="0.45"/>
  <cols>
    <col min="6" max="6" width="14.86328125" bestFit="1" customWidth="1"/>
    <col min="8" max="9" width="10.19921875" bestFit="1" customWidth="1"/>
    <col min="10" max="10" width="38.86328125" bestFit="1" customWidth="1"/>
  </cols>
  <sheetData>
    <row r="1" spans="1:13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42</v>
      </c>
      <c r="K1" s="4" t="s">
        <v>40</v>
      </c>
      <c r="L1" s="4" t="s">
        <v>41</v>
      </c>
      <c r="M1" s="4"/>
    </row>
    <row r="2" spans="1:13" x14ac:dyDescent="0.45">
      <c r="A2" s="5">
        <v>1001</v>
      </c>
      <c r="B2" s="4" t="s">
        <v>9</v>
      </c>
      <c r="C2" s="4" t="s">
        <v>18</v>
      </c>
      <c r="D2" s="4">
        <v>30</v>
      </c>
      <c r="E2" s="4" t="s">
        <v>27</v>
      </c>
      <c r="F2" s="4" t="s">
        <v>29</v>
      </c>
      <c r="G2" s="4">
        <v>45000</v>
      </c>
      <c r="H2" s="6">
        <v>37197</v>
      </c>
      <c r="I2" s="6">
        <v>42253</v>
      </c>
      <c r="J2" s="6" t="s">
        <v>43</v>
      </c>
      <c r="K2" s="3" t="str" cm="1">
        <f t="array" ref="K2:K10">LEFT(B2:B10,3)</f>
        <v>Jim</v>
      </c>
      <c r="L2" t="str" cm="1">
        <f t="array" ref="L2:L10">RIGHT(A2:A10,1)</f>
        <v>1</v>
      </c>
    </row>
    <row r="3" spans="1:13" x14ac:dyDescent="0.45">
      <c r="A3" s="4">
        <v>1002</v>
      </c>
      <c r="B3" s="4" t="s">
        <v>10</v>
      </c>
      <c r="C3" s="4" t="s">
        <v>19</v>
      </c>
      <c r="D3" s="4">
        <v>30</v>
      </c>
      <c r="E3" s="4" t="s">
        <v>28</v>
      </c>
      <c r="F3" s="4" t="s">
        <v>30</v>
      </c>
      <c r="G3" s="4">
        <v>36000</v>
      </c>
      <c r="H3" s="6">
        <v>36436</v>
      </c>
      <c r="I3" s="6">
        <v>42287</v>
      </c>
      <c r="J3" s="6" t="s">
        <v>44</v>
      </c>
      <c r="K3" s="3" t="str">
        <v>Pam</v>
      </c>
      <c r="L3" t="str">
        <v>2</v>
      </c>
    </row>
    <row r="4" spans="1:13" x14ac:dyDescent="0.45">
      <c r="A4" s="4">
        <v>1003</v>
      </c>
      <c r="B4" s="4" t="s">
        <v>11</v>
      </c>
      <c r="C4" s="4" t="s">
        <v>20</v>
      </c>
      <c r="D4" s="4">
        <v>29</v>
      </c>
      <c r="E4" s="4" t="s">
        <v>27</v>
      </c>
      <c r="F4" s="4" t="s">
        <v>29</v>
      </c>
      <c r="G4" s="4">
        <v>63000</v>
      </c>
      <c r="H4" s="6">
        <v>36711</v>
      </c>
      <c r="I4" s="6">
        <v>42986</v>
      </c>
      <c r="J4" s="6" t="s">
        <v>45</v>
      </c>
      <c r="K4" s="3" t="str">
        <v>Dwi</v>
      </c>
      <c r="L4" t="str">
        <v>3</v>
      </c>
    </row>
    <row r="5" spans="1:13" x14ac:dyDescent="0.45">
      <c r="A5" s="4">
        <v>1004</v>
      </c>
      <c r="B5" s="4" t="s">
        <v>12</v>
      </c>
      <c r="C5" s="4" t="s">
        <v>26</v>
      </c>
      <c r="D5" s="4">
        <v>31</v>
      </c>
      <c r="E5" s="4" t="s">
        <v>28</v>
      </c>
      <c r="F5" s="4" t="s">
        <v>31</v>
      </c>
      <c r="G5" s="4">
        <v>47000</v>
      </c>
      <c r="H5" s="6">
        <v>36530</v>
      </c>
      <c r="I5" s="6">
        <v>42341</v>
      </c>
      <c r="J5" s="6" t="s">
        <v>46</v>
      </c>
      <c r="K5" s="3" t="str">
        <v>Ang</v>
      </c>
      <c r="L5" t="str">
        <v>4</v>
      </c>
    </row>
    <row r="6" spans="1:13" x14ac:dyDescent="0.45">
      <c r="A6" s="4">
        <v>1005</v>
      </c>
      <c r="B6" s="4" t="s">
        <v>13</v>
      </c>
      <c r="C6" s="4" t="s">
        <v>21</v>
      </c>
      <c r="D6" s="4">
        <v>32</v>
      </c>
      <c r="E6" s="4" t="s">
        <v>27</v>
      </c>
      <c r="F6" s="4" t="s">
        <v>32</v>
      </c>
      <c r="G6" s="4">
        <v>50000</v>
      </c>
      <c r="H6" s="6">
        <v>37017</v>
      </c>
      <c r="I6" s="6">
        <v>42977</v>
      </c>
      <c r="J6" s="6" t="s">
        <v>51</v>
      </c>
      <c r="K6" s="3" t="str">
        <v>Tob</v>
      </c>
      <c r="L6" t="str">
        <v>5</v>
      </c>
    </row>
    <row r="7" spans="1:13" x14ac:dyDescent="0.45">
      <c r="A7" s="4">
        <v>1006</v>
      </c>
      <c r="B7" s="4" t="s">
        <v>14</v>
      </c>
      <c r="C7" s="4" t="s">
        <v>22</v>
      </c>
      <c r="D7" s="4">
        <v>35</v>
      </c>
      <c r="E7" s="4" t="s">
        <v>27</v>
      </c>
      <c r="F7" s="4" t="s">
        <v>33</v>
      </c>
      <c r="G7" s="4">
        <v>65000</v>
      </c>
      <c r="H7" s="6">
        <v>35040</v>
      </c>
      <c r="I7" s="6">
        <v>41528</v>
      </c>
      <c r="J7" s="6" t="s">
        <v>47</v>
      </c>
      <c r="K7" s="3" t="str">
        <v>Mic</v>
      </c>
      <c r="L7" t="str">
        <v>6</v>
      </c>
    </row>
    <row r="8" spans="1:13" x14ac:dyDescent="0.45">
      <c r="A8" s="4">
        <v>1007</v>
      </c>
      <c r="B8" s="4" t="s">
        <v>15</v>
      </c>
      <c r="C8" s="4" t="s">
        <v>23</v>
      </c>
      <c r="D8" s="4">
        <v>32</v>
      </c>
      <c r="E8" s="4" t="s">
        <v>28</v>
      </c>
      <c r="F8" s="4" t="s">
        <v>52</v>
      </c>
      <c r="G8" s="4">
        <v>41000</v>
      </c>
      <c r="H8" s="6">
        <v>37933</v>
      </c>
      <c r="I8" s="6">
        <v>41551</v>
      </c>
      <c r="J8" s="6" t="s">
        <v>48</v>
      </c>
      <c r="K8" s="3" t="str">
        <v>Mer</v>
      </c>
      <c r="L8" t="str">
        <v>7</v>
      </c>
    </row>
    <row r="9" spans="1:13" x14ac:dyDescent="0.45">
      <c r="A9" s="4">
        <v>1008</v>
      </c>
      <c r="B9" s="4" t="s">
        <v>16</v>
      </c>
      <c r="C9" s="4" t="s">
        <v>24</v>
      </c>
      <c r="D9" s="4">
        <v>38</v>
      </c>
      <c r="E9" s="4" t="s">
        <v>27</v>
      </c>
      <c r="F9" s="4" t="s">
        <v>29</v>
      </c>
      <c r="G9" s="4">
        <v>48000</v>
      </c>
      <c r="H9" s="6">
        <v>37416</v>
      </c>
      <c r="I9" s="6">
        <v>42116</v>
      </c>
      <c r="J9" s="6" t="s">
        <v>49</v>
      </c>
      <c r="K9" s="3" t="str">
        <v>Sta</v>
      </c>
      <c r="L9" t="str">
        <v>8</v>
      </c>
    </row>
    <row r="10" spans="1:13" x14ac:dyDescent="0.45">
      <c r="A10" s="4">
        <v>1009</v>
      </c>
      <c r="B10" s="4" t="s">
        <v>17</v>
      </c>
      <c r="C10" s="4" t="s">
        <v>25</v>
      </c>
      <c r="D10" s="4">
        <v>31</v>
      </c>
      <c r="E10" s="4" t="s">
        <v>27</v>
      </c>
      <c r="F10" s="4" t="s">
        <v>31</v>
      </c>
      <c r="G10" s="4">
        <v>42000</v>
      </c>
      <c r="H10" s="6">
        <v>37843</v>
      </c>
      <c r="I10" s="6">
        <v>40800</v>
      </c>
      <c r="J10" s="6" t="s">
        <v>50</v>
      </c>
      <c r="K10" s="3" t="str">
        <v>Kev</v>
      </c>
      <c r="L10" t="str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topLeftCell="F1" workbookViewId="0">
      <selection activeCell="H2" sqref="H2:I10"/>
    </sheetView>
  </sheetViews>
  <sheetFormatPr defaultRowHeight="14.25" x14ac:dyDescent="0.45"/>
  <cols>
    <col min="1" max="1" width="10.59765625" bestFit="1" customWidth="1"/>
    <col min="6" max="6" width="14.86328125" bestFit="1" customWidth="1"/>
    <col min="8" max="8" width="12.46484375" customWidth="1"/>
    <col min="9" max="9" width="13.86328125" customWidth="1"/>
    <col min="10" max="10" width="24.3984375" customWidth="1"/>
    <col min="12" max="12" width="10.19921875" bestFit="1" customWidth="1"/>
  </cols>
  <sheetData>
    <row r="1" spans="1:13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72</v>
      </c>
    </row>
    <row r="2" spans="1:13" x14ac:dyDescent="0.45">
      <c r="A2" s="5">
        <v>1001</v>
      </c>
      <c r="B2" s="4" t="s">
        <v>9</v>
      </c>
      <c r="C2" s="4" t="s">
        <v>18</v>
      </c>
      <c r="D2" s="4">
        <v>30</v>
      </c>
      <c r="E2" s="4" t="s">
        <v>27</v>
      </c>
      <c r="F2" s="4" t="s">
        <v>29</v>
      </c>
      <c r="G2" s="4">
        <v>45000</v>
      </c>
      <c r="H2" s="11">
        <v>37197</v>
      </c>
      <c r="I2" s="11">
        <v>42253</v>
      </c>
      <c r="J2" t="str" cm="1">
        <f t="array" ref="J2:J10">TEXT(H2:H10,"dd/mm/yyyy")</f>
        <v>02/11/2001</v>
      </c>
      <c r="L2" t="s">
        <v>73</v>
      </c>
      <c r="M2" t="str" cm="1">
        <f t="array" ref="M2:M10">RIGHT(L2:L10,4)</f>
        <v>2001</v>
      </c>
    </row>
    <row r="3" spans="1:13" x14ac:dyDescent="0.45">
      <c r="A3" s="4">
        <v>1002</v>
      </c>
      <c r="B3" s="4" t="s">
        <v>10</v>
      </c>
      <c r="C3" s="4" t="s">
        <v>19</v>
      </c>
      <c r="D3" s="4">
        <v>30</v>
      </c>
      <c r="E3" s="4" t="s">
        <v>28</v>
      </c>
      <c r="F3" s="4" t="s">
        <v>30</v>
      </c>
      <c r="G3" s="4">
        <v>36000</v>
      </c>
      <c r="H3" s="11">
        <v>36436</v>
      </c>
      <c r="I3" s="11">
        <v>42287</v>
      </c>
      <c r="J3" t="str">
        <v>03/10/1999</v>
      </c>
      <c r="L3" t="s">
        <v>74</v>
      </c>
      <c r="M3" t="str">
        <v>1999</v>
      </c>
    </row>
    <row r="4" spans="1:13" x14ac:dyDescent="0.45">
      <c r="A4" s="4">
        <v>1003</v>
      </c>
      <c r="B4" s="4" t="s">
        <v>11</v>
      </c>
      <c r="C4" s="4" t="s">
        <v>20</v>
      </c>
      <c r="D4" s="4">
        <v>29</v>
      </c>
      <c r="E4" s="4" t="s">
        <v>27</v>
      </c>
      <c r="F4" s="4" t="s">
        <v>29</v>
      </c>
      <c r="G4" s="4">
        <v>63000</v>
      </c>
      <c r="H4" s="11">
        <v>36711</v>
      </c>
      <c r="I4" s="11">
        <v>42986</v>
      </c>
      <c r="J4" t="str">
        <v>04/07/2000</v>
      </c>
      <c r="L4" t="s">
        <v>75</v>
      </c>
      <c r="M4" t="str">
        <v>2000</v>
      </c>
    </row>
    <row r="5" spans="1:13" x14ac:dyDescent="0.45">
      <c r="A5" s="4">
        <v>1004</v>
      </c>
      <c r="B5" s="4" t="s">
        <v>12</v>
      </c>
      <c r="C5" s="4" t="s">
        <v>26</v>
      </c>
      <c r="D5" s="4">
        <v>31</v>
      </c>
      <c r="E5" s="4" t="s">
        <v>28</v>
      </c>
      <c r="F5" s="4" t="s">
        <v>31</v>
      </c>
      <c r="G5" s="4">
        <v>47000</v>
      </c>
      <c r="H5" s="11">
        <v>36530</v>
      </c>
      <c r="I5" s="11">
        <v>42341</v>
      </c>
      <c r="J5" t="str">
        <v>05/01/2000</v>
      </c>
      <c r="L5" t="s">
        <v>76</v>
      </c>
      <c r="M5" t="str">
        <v>2000</v>
      </c>
    </row>
    <row r="6" spans="1:13" x14ac:dyDescent="0.45">
      <c r="A6" s="4">
        <v>1005</v>
      </c>
      <c r="B6" s="4" t="s">
        <v>13</v>
      </c>
      <c r="C6" s="4" t="s">
        <v>21</v>
      </c>
      <c r="D6" s="4">
        <v>32</v>
      </c>
      <c r="E6" s="4" t="s">
        <v>27</v>
      </c>
      <c r="F6" s="4" t="s">
        <v>32</v>
      </c>
      <c r="G6" s="4">
        <v>50000</v>
      </c>
      <c r="H6" s="11">
        <v>37017</v>
      </c>
      <c r="I6" s="11">
        <v>42977</v>
      </c>
      <c r="J6" t="str">
        <v>06/05/2001</v>
      </c>
      <c r="L6" t="s">
        <v>77</v>
      </c>
      <c r="M6" t="str">
        <v>2001</v>
      </c>
    </row>
    <row r="7" spans="1:13" x14ac:dyDescent="0.45">
      <c r="A7" s="4">
        <v>1006</v>
      </c>
      <c r="B7" s="4" t="s">
        <v>14</v>
      </c>
      <c r="C7" s="4" t="s">
        <v>22</v>
      </c>
      <c r="D7" s="4">
        <v>35</v>
      </c>
      <c r="E7" s="4" t="s">
        <v>27</v>
      </c>
      <c r="F7" s="4" t="s">
        <v>33</v>
      </c>
      <c r="G7" s="4">
        <v>65000</v>
      </c>
      <c r="H7" s="11">
        <v>35040</v>
      </c>
      <c r="I7" s="11">
        <v>41528</v>
      </c>
      <c r="J7" t="str">
        <v>07/12/1995</v>
      </c>
      <c r="L7" t="s">
        <v>78</v>
      </c>
      <c r="M7" t="str">
        <v>1995</v>
      </c>
    </row>
    <row r="8" spans="1:13" x14ac:dyDescent="0.45">
      <c r="A8" s="4">
        <v>1007</v>
      </c>
      <c r="B8" s="4" t="s">
        <v>15</v>
      </c>
      <c r="C8" s="4" t="s">
        <v>23</v>
      </c>
      <c r="D8" s="4">
        <v>32</v>
      </c>
      <c r="E8" s="4" t="s">
        <v>28</v>
      </c>
      <c r="F8" s="4" t="s">
        <v>52</v>
      </c>
      <c r="G8" s="4">
        <v>41000</v>
      </c>
      <c r="H8" s="11">
        <v>37933</v>
      </c>
      <c r="I8" s="11">
        <v>41551</v>
      </c>
      <c r="J8" t="str">
        <v>08/11/2003</v>
      </c>
      <c r="L8" t="s">
        <v>79</v>
      </c>
      <c r="M8" t="str">
        <v>2003</v>
      </c>
    </row>
    <row r="9" spans="1:13" x14ac:dyDescent="0.45">
      <c r="A9" s="4">
        <v>1008</v>
      </c>
      <c r="B9" s="4" t="s">
        <v>16</v>
      </c>
      <c r="C9" s="4" t="s">
        <v>24</v>
      </c>
      <c r="D9" s="4">
        <v>38</v>
      </c>
      <c r="E9" s="4" t="s">
        <v>27</v>
      </c>
      <c r="F9" s="4" t="s">
        <v>29</v>
      </c>
      <c r="G9" s="4">
        <v>48000</v>
      </c>
      <c r="H9" s="11">
        <v>37416</v>
      </c>
      <c r="I9" s="11">
        <v>42116</v>
      </c>
      <c r="J9" t="str">
        <v>09/06/2002</v>
      </c>
      <c r="L9" t="s">
        <v>80</v>
      </c>
      <c r="M9" t="str">
        <v>2002</v>
      </c>
    </row>
    <row r="10" spans="1:13" x14ac:dyDescent="0.45">
      <c r="A10" s="4">
        <v>1009</v>
      </c>
      <c r="B10" s="4" t="s">
        <v>17</v>
      </c>
      <c r="C10" s="4" t="s">
        <v>25</v>
      </c>
      <c r="D10" s="4">
        <v>31</v>
      </c>
      <c r="E10" s="4" t="s">
        <v>27</v>
      </c>
      <c r="F10" s="4" t="s">
        <v>31</v>
      </c>
      <c r="G10" s="4">
        <v>42000</v>
      </c>
      <c r="H10" s="11">
        <v>37843</v>
      </c>
      <c r="I10" s="11">
        <v>40800</v>
      </c>
      <c r="J10" t="str">
        <v>10/08/2003</v>
      </c>
      <c r="L10" t="s">
        <v>81</v>
      </c>
      <c r="M10" t="str">
        <v>2003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C23" sqref="C23"/>
    </sheetView>
  </sheetViews>
  <sheetFormatPr defaultRowHeight="14.25" x14ac:dyDescent="0.45"/>
  <cols>
    <col min="3" max="3" width="9.59765625" bestFit="1" customWidth="1"/>
    <col min="6" max="6" width="14.86328125" bestFit="1" customWidth="1"/>
    <col min="8" max="9" width="10.19921875" bestFit="1" customWidth="1"/>
    <col min="11" max="11" width="37" bestFit="1" customWidth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53</v>
      </c>
      <c r="K1" s="4" t="s">
        <v>54</v>
      </c>
    </row>
    <row r="2" spans="1:11" x14ac:dyDescent="0.45">
      <c r="A2" s="5">
        <v>1001</v>
      </c>
      <c r="B2" s="4" t="s">
        <v>9</v>
      </c>
      <c r="C2" s="7" t="s">
        <v>58</v>
      </c>
      <c r="D2" s="4">
        <v>30</v>
      </c>
      <c r="E2" s="4" t="s">
        <v>27</v>
      </c>
      <c r="F2" s="4" t="s">
        <v>29</v>
      </c>
      <c r="G2" s="4">
        <v>45000</v>
      </c>
      <c r="H2" s="6">
        <v>37197</v>
      </c>
      <c r="I2" s="6">
        <v>42253</v>
      </c>
      <c r="J2" t="str" cm="1">
        <f t="array" ref="J2:J10">TRIM(C2:C10)</f>
        <v>Halpert</v>
      </c>
    </row>
    <row r="3" spans="1:11" x14ac:dyDescent="0.45">
      <c r="A3" s="4">
        <v>1002</v>
      </c>
      <c r="B3" s="4" t="s">
        <v>10</v>
      </c>
      <c r="C3" s="7" t="s">
        <v>59</v>
      </c>
      <c r="D3" s="4">
        <v>30</v>
      </c>
      <c r="E3" s="4" t="s">
        <v>28</v>
      </c>
      <c r="F3" s="4" t="s">
        <v>30</v>
      </c>
      <c r="G3" s="4">
        <v>36000</v>
      </c>
      <c r="H3" s="6">
        <v>36436</v>
      </c>
      <c r="I3" s="6">
        <v>42287</v>
      </c>
      <c r="J3" t="str">
        <v>Beasley</v>
      </c>
    </row>
    <row r="4" spans="1:11" x14ac:dyDescent="0.45">
      <c r="A4" s="4">
        <v>1003</v>
      </c>
      <c r="B4" s="4" t="s">
        <v>11</v>
      </c>
      <c r="C4" s="7" t="s">
        <v>55</v>
      </c>
      <c r="D4" s="4">
        <v>29</v>
      </c>
      <c r="E4" s="4" t="s">
        <v>27</v>
      </c>
      <c r="F4" s="4" t="s">
        <v>29</v>
      </c>
      <c r="G4" s="4">
        <v>63000</v>
      </c>
      <c r="H4" s="6">
        <v>36711</v>
      </c>
      <c r="I4" s="6">
        <v>42986</v>
      </c>
      <c r="J4" t="str">
        <v>Schrute</v>
      </c>
    </row>
    <row r="5" spans="1:11" x14ac:dyDescent="0.45">
      <c r="A5" s="4">
        <v>1004</v>
      </c>
      <c r="B5" s="4" t="s">
        <v>12</v>
      </c>
      <c r="C5" s="7" t="s">
        <v>26</v>
      </c>
      <c r="D5" s="4">
        <v>31</v>
      </c>
      <c r="E5" s="4" t="s">
        <v>28</v>
      </c>
      <c r="F5" s="4" t="s">
        <v>31</v>
      </c>
      <c r="G5" s="4">
        <v>47000</v>
      </c>
      <c r="H5" s="6">
        <v>36530</v>
      </c>
      <c r="I5" s="6">
        <v>42341</v>
      </c>
      <c r="J5" t="str">
        <v>Martin</v>
      </c>
    </row>
    <row r="6" spans="1:11" x14ac:dyDescent="0.45">
      <c r="A6" s="4">
        <v>1005</v>
      </c>
      <c r="B6" s="4" t="s">
        <v>13</v>
      </c>
      <c r="C6" s="7" t="s">
        <v>21</v>
      </c>
      <c r="D6" s="4">
        <v>32</v>
      </c>
      <c r="E6" s="4" t="s">
        <v>27</v>
      </c>
      <c r="F6" s="4" t="s">
        <v>32</v>
      </c>
      <c r="G6" s="4">
        <v>50000</v>
      </c>
      <c r="H6" s="6">
        <v>37017</v>
      </c>
      <c r="I6" s="6">
        <v>42977</v>
      </c>
      <c r="J6" t="str">
        <v>Flenderson</v>
      </c>
    </row>
    <row r="7" spans="1:11" x14ac:dyDescent="0.45">
      <c r="A7" s="4">
        <v>1006</v>
      </c>
      <c r="B7" s="4" t="s">
        <v>14</v>
      </c>
      <c r="C7" s="7" t="s">
        <v>56</v>
      </c>
      <c r="D7" s="4">
        <v>35</v>
      </c>
      <c r="E7" s="4" t="s">
        <v>27</v>
      </c>
      <c r="F7" s="4" t="s">
        <v>33</v>
      </c>
      <c r="G7" s="4">
        <v>65000</v>
      </c>
      <c r="H7" s="6">
        <v>35040</v>
      </c>
      <c r="I7" s="6">
        <v>41528</v>
      </c>
      <c r="J7" t="str">
        <v>Scott</v>
      </c>
    </row>
    <row r="8" spans="1:11" x14ac:dyDescent="0.45">
      <c r="A8" s="4">
        <v>1007</v>
      </c>
      <c r="B8" s="4" t="s">
        <v>15</v>
      </c>
      <c r="C8" s="7" t="s">
        <v>23</v>
      </c>
      <c r="D8" s="4">
        <v>32</v>
      </c>
      <c r="E8" s="4" t="s">
        <v>28</v>
      </c>
      <c r="F8" s="4" t="s">
        <v>34</v>
      </c>
      <c r="G8" s="4">
        <v>41000</v>
      </c>
      <c r="H8" s="6">
        <v>37933</v>
      </c>
      <c r="I8" s="6">
        <v>41551</v>
      </c>
      <c r="J8" t="str">
        <v>Palmer</v>
      </c>
    </row>
    <row r="9" spans="1:11" x14ac:dyDescent="0.45">
      <c r="A9" s="4">
        <v>1008</v>
      </c>
      <c r="B9" s="4" t="s">
        <v>16</v>
      </c>
      <c r="C9" s="7" t="s">
        <v>57</v>
      </c>
      <c r="D9" s="4">
        <v>38</v>
      </c>
      <c r="E9" s="4" t="s">
        <v>27</v>
      </c>
      <c r="F9" s="4" t="s">
        <v>29</v>
      </c>
      <c r="G9" s="4">
        <v>48000</v>
      </c>
      <c r="H9" s="6">
        <v>37416</v>
      </c>
      <c r="I9" s="6">
        <v>42116</v>
      </c>
      <c r="J9" t="str">
        <v>Hudson</v>
      </c>
    </row>
    <row r="10" spans="1:11" x14ac:dyDescent="0.45">
      <c r="A10" s="4">
        <v>1009</v>
      </c>
      <c r="B10" s="4" t="s">
        <v>17</v>
      </c>
      <c r="C10" s="7" t="s">
        <v>60</v>
      </c>
      <c r="D10" s="4">
        <v>31</v>
      </c>
      <c r="E10" s="4" t="s">
        <v>27</v>
      </c>
      <c r="F10" s="4" t="s">
        <v>31</v>
      </c>
      <c r="G10" s="4">
        <v>42000</v>
      </c>
      <c r="H10" s="6">
        <v>37843</v>
      </c>
      <c r="I10" s="6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J15" sqref="J15"/>
    </sheetView>
  </sheetViews>
  <sheetFormatPr defaultRowHeight="14.25" x14ac:dyDescent="0.45"/>
  <cols>
    <col min="3" max="3" width="9.59765625" bestFit="1" customWidth="1"/>
    <col min="8" max="9" width="10.19921875" bestFit="1" customWidth="1"/>
    <col min="10" max="10" width="19.9296875" bestFit="1" customWidth="1"/>
    <col min="11" max="11" width="33.1328125" bestFit="1" customWidth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82</v>
      </c>
      <c r="K1" t="s">
        <v>83</v>
      </c>
    </row>
    <row r="2" spans="1:11" x14ac:dyDescent="0.45">
      <c r="A2" s="5">
        <v>1001</v>
      </c>
      <c r="B2" s="4" t="s">
        <v>9</v>
      </c>
      <c r="C2" s="7" t="s">
        <v>18</v>
      </c>
      <c r="D2" s="4">
        <v>30</v>
      </c>
      <c r="E2" s="4" t="s">
        <v>27</v>
      </c>
      <c r="F2" s="4" t="s">
        <v>29</v>
      </c>
      <c r="G2" s="4">
        <v>45000</v>
      </c>
      <c r="H2" s="11">
        <v>37197</v>
      </c>
      <c r="I2" s="1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45">
      <c r="A3" s="4">
        <v>1002</v>
      </c>
      <c r="B3" s="4" t="s">
        <v>10</v>
      </c>
      <c r="C3" s="7" t="s">
        <v>19</v>
      </c>
      <c r="D3" s="4">
        <v>30</v>
      </c>
      <c r="E3" s="4" t="s">
        <v>28</v>
      </c>
      <c r="F3" s="4" t="s">
        <v>30</v>
      </c>
      <c r="G3" s="4">
        <v>36000</v>
      </c>
      <c r="H3" s="11">
        <v>36436</v>
      </c>
      <c r="I3" s="1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45">
      <c r="A4" s="4">
        <v>1003</v>
      </c>
      <c r="B4" s="4" t="s">
        <v>11</v>
      </c>
      <c r="C4" s="7" t="s">
        <v>20</v>
      </c>
      <c r="D4" s="4">
        <v>29</v>
      </c>
      <c r="E4" s="4" t="s">
        <v>27</v>
      </c>
      <c r="F4" s="4" t="s">
        <v>29</v>
      </c>
      <c r="G4" s="4">
        <v>63000</v>
      </c>
      <c r="H4" s="11">
        <v>36711</v>
      </c>
      <c r="I4" s="1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45">
      <c r="A5" s="4">
        <v>1004</v>
      </c>
      <c r="B5" s="4" t="s">
        <v>12</v>
      </c>
      <c r="C5" s="7" t="s">
        <v>26</v>
      </c>
      <c r="D5" s="4">
        <v>31</v>
      </c>
      <c r="E5" s="4" t="s">
        <v>28</v>
      </c>
      <c r="F5" s="4" t="s">
        <v>31</v>
      </c>
      <c r="G5" s="4">
        <v>47000</v>
      </c>
      <c r="H5" s="11">
        <v>36530</v>
      </c>
      <c r="I5" s="1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45">
      <c r="A6" s="4">
        <v>1005</v>
      </c>
      <c r="B6" s="4" t="s">
        <v>13</v>
      </c>
      <c r="C6" s="7" t="s">
        <v>21</v>
      </c>
      <c r="D6" s="4">
        <v>32</v>
      </c>
      <c r="E6" s="4" t="s">
        <v>27</v>
      </c>
      <c r="F6" s="4" t="s">
        <v>32</v>
      </c>
      <c r="G6" s="4">
        <v>50000</v>
      </c>
      <c r="H6" s="11">
        <v>37017</v>
      </c>
      <c r="I6" s="1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45">
      <c r="A7" s="4">
        <v>1006</v>
      </c>
      <c r="B7" s="4" t="s">
        <v>14</v>
      </c>
      <c r="C7" s="7" t="s">
        <v>22</v>
      </c>
      <c r="D7" s="4">
        <v>35</v>
      </c>
      <c r="E7" s="4" t="s">
        <v>27</v>
      </c>
      <c r="F7" s="4" t="s">
        <v>33</v>
      </c>
      <c r="G7" s="4">
        <v>65000</v>
      </c>
      <c r="H7" s="11">
        <v>35040</v>
      </c>
      <c r="I7" s="1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45">
      <c r="A8" s="4">
        <v>1007</v>
      </c>
      <c r="B8" s="4" t="s">
        <v>15</v>
      </c>
      <c r="C8" s="7" t="s">
        <v>23</v>
      </c>
      <c r="D8" s="4">
        <v>32</v>
      </c>
      <c r="E8" s="4" t="s">
        <v>28</v>
      </c>
      <c r="F8" s="4" t="s">
        <v>34</v>
      </c>
      <c r="G8" s="4">
        <v>41000</v>
      </c>
      <c r="H8" s="11">
        <v>37933</v>
      </c>
      <c r="I8" s="1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45">
      <c r="A9" s="4">
        <v>1008</v>
      </c>
      <c r="B9" s="4" t="s">
        <v>16</v>
      </c>
      <c r="C9" s="7" t="s">
        <v>24</v>
      </c>
      <c r="D9" s="4">
        <v>38</v>
      </c>
      <c r="E9" s="4" t="s">
        <v>27</v>
      </c>
      <c r="F9" s="4" t="s">
        <v>29</v>
      </c>
      <c r="G9" s="4">
        <v>48000</v>
      </c>
      <c r="H9" s="11">
        <v>37416</v>
      </c>
      <c r="I9" s="1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45">
      <c r="A10" s="4">
        <v>1009</v>
      </c>
      <c r="B10" s="4" t="s">
        <v>17</v>
      </c>
      <c r="C10" s="7" t="s">
        <v>25</v>
      </c>
      <c r="D10" s="4">
        <v>31</v>
      </c>
      <c r="E10" s="4" t="s">
        <v>27</v>
      </c>
      <c r="F10" s="4" t="s">
        <v>31</v>
      </c>
      <c r="G10" s="4">
        <v>42000</v>
      </c>
      <c r="H10" s="11">
        <v>37843</v>
      </c>
      <c r="I10" s="11">
        <v>40800</v>
      </c>
      <c r="J10" t="str">
        <f t="shared" si="0"/>
        <v>Kevin Malone</v>
      </c>
      <c r="K10" t="str">
        <f t="shared" si="1"/>
        <v>Kevin.Malone@gmail.com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"/>
  <sheetViews>
    <sheetView topLeftCell="C1" workbookViewId="0">
      <selection activeCell="M13" sqref="M13"/>
    </sheetView>
  </sheetViews>
  <sheetFormatPr defaultRowHeight="14.25" x14ac:dyDescent="0.45"/>
  <cols>
    <col min="6" max="6" width="15.1328125" bestFit="1" customWidth="1"/>
    <col min="8" max="9" width="10.19921875" bestFit="1" customWidth="1"/>
    <col min="10" max="10" width="20.1328125" bestFit="1" customWidth="1"/>
    <col min="11" max="11" width="13.1328125" customWidth="1"/>
    <col min="12" max="12" width="13.53125" customWidth="1"/>
    <col min="13" max="13" width="13.3984375" bestFit="1" customWidth="1"/>
    <col min="14" max="14" width="15" bestFit="1" customWidth="1"/>
  </cols>
  <sheetData>
    <row r="1" spans="1:14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72</v>
      </c>
      <c r="L1" s="4" t="s">
        <v>61</v>
      </c>
      <c r="M1" s="4" t="s">
        <v>62</v>
      </c>
      <c r="N1" s="4" t="s">
        <v>63</v>
      </c>
    </row>
    <row r="2" spans="1:14" x14ac:dyDescent="0.45">
      <c r="A2" s="8">
        <v>1001</v>
      </c>
      <c r="B2" s="9" t="s">
        <v>9</v>
      </c>
      <c r="C2" s="9" t="s">
        <v>18</v>
      </c>
      <c r="D2" s="9">
        <v>30</v>
      </c>
      <c r="E2" s="9" t="s">
        <v>27</v>
      </c>
      <c r="F2" s="9" t="s">
        <v>29</v>
      </c>
      <c r="G2" s="9">
        <v>45000</v>
      </c>
      <c r="H2" s="11">
        <v>37197</v>
      </c>
      <c r="I2" s="11">
        <v>42253</v>
      </c>
      <c r="J2" t="str" cm="1">
        <f t="array" ref="J2:J10">TEXT(H2:H10,"dd/mm/yyyy")</f>
        <v>02/11/2001</v>
      </c>
      <c r="K2" s="12" t="s">
        <v>73</v>
      </c>
      <c r="L2" t="str">
        <f>SUBSTITUTE(K2,"/","-",1)</f>
        <v>02-11/2001</v>
      </c>
      <c r="M2" s="1" t="str">
        <f>SUBSTITUTE(K2:K10,"/","-",2)</f>
        <v>02/11-2001</v>
      </c>
      <c r="N2" t="str">
        <f>SUBSTITUTE(K2,"/","-")</f>
        <v>02-11-2001</v>
      </c>
    </row>
    <row r="3" spans="1:14" x14ac:dyDescent="0.45">
      <c r="A3" s="9">
        <v>1002</v>
      </c>
      <c r="B3" s="9" t="s">
        <v>10</v>
      </c>
      <c r="C3" s="9" t="s">
        <v>19</v>
      </c>
      <c r="D3" s="9">
        <v>30</v>
      </c>
      <c r="E3" s="9" t="s">
        <v>28</v>
      </c>
      <c r="F3" s="9" t="s">
        <v>30</v>
      </c>
      <c r="G3" s="9">
        <v>36000</v>
      </c>
      <c r="H3" s="11">
        <v>36436</v>
      </c>
      <c r="I3" s="11">
        <v>42287</v>
      </c>
      <c r="J3" t="str">
        <v>03/10/1999</v>
      </c>
      <c r="K3" s="12" t="s">
        <v>74</v>
      </c>
      <c r="L3" t="str">
        <f t="shared" ref="L3:L10" si="0">SUBSTITUTE(K3,"/","-",1)</f>
        <v>03-10/1999</v>
      </c>
      <c r="M3" s="1" t="str">
        <f t="shared" ref="M3:M10" si="1">SUBSTITUTE(K3:K11,"/","-",2)</f>
        <v>03/10-1999</v>
      </c>
      <c r="N3" t="str">
        <f t="shared" ref="N3:N10" si="2">SUBSTITUTE(K3,"/","-")</f>
        <v>03-10-1999</v>
      </c>
    </row>
    <row r="4" spans="1:14" x14ac:dyDescent="0.45">
      <c r="A4" s="9">
        <v>1003</v>
      </c>
      <c r="B4" s="9" t="s">
        <v>11</v>
      </c>
      <c r="C4" s="9" t="s">
        <v>20</v>
      </c>
      <c r="D4" s="9">
        <v>29</v>
      </c>
      <c r="E4" s="9" t="s">
        <v>27</v>
      </c>
      <c r="F4" s="9" t="s">
        <v>29</v>
      </c>
      <c r="G4" s="9">
        <v>63000</v>
      </c>
      <c r="H4" s="11">
        <v>36711</v>
      </c>
      <c r="I4" s="11">
        <v>42986</v>
      </c>
      <c r="J4" t="str">
        <v>04/07/2000</v>
      </c>
      <c r="K4" s="12" t="s">
        <v>75</v>
      </c>
      <c r="L4" t="str">
        <f t="shared" si="0"/>
        <v>04-07/2000</v>
      </c>
      <c r="M4" s="1" t="str">
        <f t="shared" si="1"/>
        <v>04/07-2000</v>
      </c>
      <c r="N4" t="str">
        <f t="shared" si="2"/>
        <v>04-07-2000</v>
      </c>
    </row>
    <row r="5" spans="1:14" x14ac:dyDescent="0.45">
      <c r="A5" s="9">
        <v>1004</v>
      </c>
      <c r="B5" s="9" t="s">
        <v>12</v>
      </c>
      <c r="C5" s="9" t="s">
        <v>26</v>
      </c>
      <c r="D5" s="9">
        <v>31</v>
      </c>
      <c r="E5" s="9" t="s">
        <v>28</v>
      </c>
      <c r="F5" s="9" t="s">
        <v>31</v>
      </c>
      <c r="G5" s="9">
        <v>47000</v>
      </c>
      <c r="H5" s="11">
        <v>36530</v>
      </c>
      <c r="I5" s="11">
        <v>42341</v>
      </c>
      <c r="J5" t="str">
        <v>05/01/2000</v>
      </c>
      <c r="K5" s="12" t="s">
        <v>76</v>
      </c>
      <c r="L5" t="str">
        <f t="shared" si="0"/>
        <v>05-01/2000</v>
      </c>
      <c r="M5" s="1" t="str">
        <f t="shared" si="1"/>
        <v>05/01-2000</v>
      </c>
      <c r="N5" t="str">
        <f t="shared" si="2"/>
        <v>05-01-2000</v>
      </c>
    </row>
    <row r="6" spans="1:14" x14ac:dyDescent="0.45">
      <c r="A6" s="9">
        <v>1005</v>
      </c>
      <c r="B6" s="9" t="s">
        <v>13</v>
      </c>
      <c r="C6" s="9" t="s">
        <v>21</v>
      </c>
      <c r="D6" s="9">
        <v>32</v>
      </c>
      <c r="E6" s="9" t="s">
        <v>27</v>
      </c>
      <c r="F6" s="9" t="s">
        <v>32</v>
      </c>
      <c r="G6" s="9">
        <v>50000</v>
      </c>
      <c r="H6" s="11">
        <v>37017</v>
      </c>
      <c r="I6" s="11">
        <v>42977</v>
      </c>
      <c r="J6" t="str">
        <v>06/05/2001</v>
      </c>
      <c r="K6" s="12" t="s">
        <v>77</v>
      </c>
      <c r="L6" t="str">
        <f t="shared" si="0"/>
        <v>06-05/2001</v>
      </c>
      <c r="M6" s="1" t="str">
        <f t="shared" si="1"/>
        <v>06/05-2001</v>
      </c>
      <c r="N6" t="str">
        <f t="shared" si="2"/>
        <v>06-05-2001</v>
      </c>
    </row>
    <row r="7" spans="1:14" x14ac:dyDescent="0.45">
      <c r="A7" s="9">
        <v>1006</v>
      </c>
      <c r="B7" s="9" t="s">
        <v>14</v>
      </c>
      <c r="C7" s="9" t="s">
        <v>22</v>
      </c>
      <c r="D7" s="9">
        <v>35</v>
      </c>
      <c r="E7" s="9" t="s">
        <v>27</v>
      </c>
      <c r="F7" s="9" t="s">
        <v>33</v>
      </c>
      <c r="G7" s="9">
        <v>65000</v>
      </c>
      <c r="H7" s="11">
        <v>35040</v>
      </c>
      <c r="I7" s="11">
        <v>41528</v>
      </c>
      <c r="J7" t="str">
        <v>07/12/1995</v>
      </c>
      <c r="K7" s="12" t="s">
        <v>78</v>
      </c>
      <c r="L7" t="str">
        <f t="shared" si="0"/>
        <v>07-12/1995</v>
      </c>
      <c r="M7" s="1" t="str">
        <f t="shared" si="1"/>
        <v>07/12-1995</v>
      </c>
      <c r="N7" t="str">
        <f t="shared" si="2"/>
        <v>07-12-1995</v>
      </c>
    </row>
    <row r="8" spans="1:14" x14ac:dyDescent="0.45">
      <c r="A8" s="9">
        <v>1007</v>
      </c>
      <c r="B8" s="9" t="s">
        <v>15</v>
      </c>
      <c r="C8" s="9" t="s">
        <v>23</v>
      </c>
      <c r="D8" s="9">
        <v>32</v>
      </c>
      <c r="E8" s="9" t="s">
        <v>28</v>
      </c>
      <c r="F8" s="9" t="s">
        <v>52</v>
      </c>
      <c r="G8" s="9">
        <v>41000</v>
      </c>
      <c r="H8" s="11">
        <v>37933</v>
      </c>
      <c r="I8" s="11">
        <v>41551</v>
      </c>
      <c r="J8" t="str">
        <v>08/11/2003</v>
      </c>
      <c r="K8" s="12" t="s">
        <v>79</v>
      </c>
      <c r="L8" t="str">
        <f t="shared" si="0"/>
        <v>08-11/2003</v>
      </c>
      <c r="M8" s="1" t="str">
        <f t="shared" si="1"/>
        <v>08/11-2003</v>
      </c>
      <c r="N8" t="str">
        <f t="shared" si="2"/>
        <v>08-11-2003</v>
      </c>
    </row>
    <row r="9" spans="1:14" x14ac:dyDescent="0.45">
      <c r="A9" s="9">
        <v>1008</v>
      </c>
      <c r="B9" s="9" t="s">
        <v>16</v>
      </c>
      <c r="C9" s="9" t="s">
        <v>24</v>
      </c>
      <c r="D9" s="9">
        <v>38</v>
      </c>
      <c r="E9" s="9" t="s">
        <v>27</v>
      </c>
      <c r="F9" s="9" t="s">
        <v>29</v>
      </c>
      <c r="G9" s="9">
        <v>48000</v>
      </c>
      <c r="H9" s="11">
        <v>37416</v>
      </c>
      <c r="I9" s="11">
        <v>42116</v>
      </c>
      <c r="J9" t="str">
        <v>09/06/2002</v>
      </c>
      <c r="K9" s="12" t="s">
        <v>80</v>
      </c>
      <c r="L9" t="str">
        <f t="shared" si="0"/>
        <v>09-06/2002</v>
      </c>
      <c r="M9" s="1" t="str">
        <f t="shared" si="1"/>
        <v>09/06-2002</v>
      </c>
      <c r="N9" t="str">
        <f t="shared" si="2"/>
        <v>09-06-2002</v>
      </c>
    </row>
    <row r="10" spans="1:14" x14ac:dyDescent="0.45">
      <c r="A10" s="9">
        <v>1009</v>
      </c>
      <c r="B10" s="9" t="s">
        <v>17</v>
      </c>
      <c r="C10" s="9" t="s">
        <v>25</v>
      </c>
      <c r="D10" s="9">
        <v>31</v>
      </c>
      <c r="E10" s="9" t="s">
        <v>27</v>
      </c>
      <c r="F10" s="9" t="s">
        <v>31</v>
      </c>
      <c r="G10" s="9">
        <v>42000</v>
      </c>
      <c r="H10" s="11">
        <v>37843</v>
      </c>
      <c r="I10" s="11">
        <v>40800</v>
      </c>
      <c r="J10" t="str">
        <v>10/08/2003</v>
      </c>
      <c r="K10" s="12" t="s">
        <v>81</v>
      </c>
      <c r="L10" t="str">
        <f t="shared" si="0"/>
        <v>10-08/2003</v>
      </c>
      <c r="M10" s="1" t="str">
        <f t="shared" si="1"/>
        <v>10/08-2003</v>
      </c>
      <c r="N10" t="str">
        <f t="shared" si="2"/>
        <v>10-08-2003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"/>
  <sheetViews>
    <sheetView workbookViewId="0">
      <selection activeCell="K13" sqref="K13"/>
    </sheetView>
  </sheetViews>
  <sheetFormatPr defaultRowHeight="14.25" x14ac:dyDescent="0.45"/>
  <cols>
    <col min="1" max="1" width="10.59765625" bestFit="1" customWidth="1"/>
    <col min="6" max="6" width="15.1328125" bestFit="1" customWidth="1"/>
    <col min="8" max="9" width="10.19921875" bestFit="1" customWidth="1"/>
    <col min="10" max="10" width="10.265625" bestFit="1" customWidth="1"/>
  </cols>
  <sheetData>
    <row r="1" spans="1:12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65</v>
      </c>
      <c r="K1" t="s">
        <v>64</v>
      </c>
      <c r="L1" s="4" t="s">
        <v>66</v>
      </c>
    </row>
    <row r="2" spans="1:12" x14ac:dyDescent="0.45">
      <c r="A2" s="8">
        <v>1001</v>
      </c>
      <c r="B2" s="9" t="s">
        <v>9</v>
      </c>
      <c r="C2" s="9" t="s">
        <v>18</v>
      </c>
      <c r="D2" s="9">
        <v>30</v>
      </c>
      <c r="E2" s="9" t="s">
        <v>27</v>
      </c>
      <c r="F2" s="9" t="s">
        <v>29</v>
      </c>
      <c r="G2" s="9">
        <v>45000</v>
      </c>
      <c r="H2" s="10">
        <v>37197</v>
      </c>
      <c r="I2" s="10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45">
      <c r="A3" s="9">
        <v>1002</v>
      </c>
      <c r="B3" s="9" t="s">
        <v>10</v>
      </c>
      <c r="C3" s="9" t="s">
        <v>19</v>
      </c>
      <c r="D3" s="9">
        <v>30</v>
      </c>
      <c r="E3" s="9" t="s">
        <v>28</v>
      </c>
      <c r="F3" s="9" t="s">
        <v>30</v>
      </c>
      <c r="G3" s="9">
        <v>36000</v>
      </c>
      <c r="H3" s="10">
        <v>36436</v>
      </c>
      <c r="I3" s="10">
        <v>42287</v>
      </c>
    </row>
    <row r="4" spans="1:12" x14ac:dyDescent="0.45">
      <c r="A4" s="9">
        <v>1003</v>
      </c>
      <c r="B4" s="9" t="s">
        <v>11</v>
      </c>
      <c r="C4" s="9" t="s">
        <v>20</v>
      </c>
      <c r="D4" s="9">
        <v>29</v>
      </c>
      <c r="E4" s="9" t="s">
        <v>27</v>
      </c>
      <c r="F4" s="9" t="s">
        <v>29</v>
      </c>
      <c r="G4" s="9">
        <v>63000</v>
      </c>
      <c r="H4" s="10">
        <v>36711</v>
      </c>
      <c r="I4" s="10">
        <v>42986</v>
      </c>
    </row>
    <row r="5" spans="1:12" x14ac:dyDescent="0.45">
      <c r="A5" s="9">
        <v>1004</v>
      </c>
      <c r="B5" s="9" t="s">
        <v>12</v>
      </c>
      <c r="C5" s="9" t="s">
        <v>26</v>
      </c>
      <c r="D5" s="9">
        <v>31</v>
      </c>
      <c r="E5" s="9" t="s">
        <v>28</v>
      </c>
      <c r="F5" s="9" t="s">
        <v>31</v>
      </c>
      <c r="G5" s="9">
        <v>47000</v>
      </c>
      <c r="H5" s="10">
        <v>36530</v>
      </c>
      <c r="I5" s="10">
        <v>42341</v>
      </c>
    </row>
    <row r="6" spans="1:12" x14ac:dyDescent="0.45">
      <c r="A6" s="9">
        <v>1005</v>
      </c>
      <c r="B6" s="9" t="s">
        <v>13</v>
      </c>
      <c r="C6" s="9" t="s">
        <v>21</v>
      </c>
      <c r="D6" s="9">
        <v>32</v>
      </c>
      <c r="E6" s="9" t="s">
        <v>27</v>
      </c>
      <c r="F6" s="9" t="s">
        <v>32</v>
      </c>
      <c r="G6" s="9">
        <v>50000</v>
      </c>
      <c r="H6" s="10">
        <v>37017</v>
      </c>
      <c r="I6" s="10">
        <v>42977</v>
      </c>
    </row>
    <row r="7" spans="1:12" x14ac:dyDescent="0.45">
      <c r="A7" s="9">
        <v>1006</v>
      </c>
      <c r="B7" s="9" t="s">
        <v>14</v>
      </c>
      <c r="C7" s="9" t="s">
        <v>22</v>
      </c>
      <c r="D7" s="9">
        <v>35</v>
      </c>
      <c r="E7" s="9" t="s">
        <v>27</v>
      </c>
      <c r="F7" s="9" t="s">
        <v>33</v>
      </c>
      <c r="G7" s="9">
        <v>65000</v>
      </c>
      <c r="H7" s="10">
        <v>35040</v>
      </c>
      <c r="I7" s="10">
        <v>41528</v>
      </c>
    </row>
    <row r="8" spans="1:12" x14ac:dyDescent="0.45">
      <c r="A8" s="9">
        <v>1007</v>
      </c>
      <c r="B8" s="9" t="s">
        <v>15</v>
      </c>
      <c r="C8" s="9" t="s">
        <v>23</v>
      </c>
      <c r="D8" s="9">
        <v>32</v>
      </c>
      <c r="E8" s="9" t="s">
        <v>28</v>
      </c>
      <c r="F8" s="9" t="s">
        <v>52</v>
      </c>
      <c r="G8" s="9">
        <v>41000</v>
      </c>
      <c r="H8" s="10">
        <v>37933</v>
      </c>
      <c r="I8" s="10">
        <v>41551</v>
      </c>
    </row>
    <row r="9" spans="1:12" x14ac:dyDescent="0.45">
      <c r="A9" s="9">
        <v>1008</v>
      </c>
      <c r="B9" s="9" t="s">
        <v>16</v>
      </c>
      <c r="C9" s="9" t="s">
        <v>24</v>
      </c>
      <c r="D9" s="9">
        <v>38</v>
      </c>
      <c r="E9" s="9" t="s">
        <v>27</v>
      </c>
      <c r="F9" s="9" t="s">
        <v>29</v>
      </c>
      <c r="G9" s="9">
        <v>48000</v>
      </c>
      <c r="H9" s="10">
        <v>37416</v>
      </c>
      <c r="I9" s="10">
        <v>42116</v>
      </c>
    </row>
    <row r="10" spans="1:12" x14ac:dyDescent="0.45">
      <c r="A10" s="9">
        <v>1009</v>
      </c>
      <c r="B10" s="9" t="s">
        <v>17</v>
      </c>
      <c r="C10" s="9" t="s">
        <v>25</v>
      </c>
      <c r="D10" s="9">
        <v>31</v>
      </c>
      <c r="E10" s="9" t="s">
        <v>27</v>
      </c>
      <c r="F10" s="9" t="s">
        <v>31</v>
      </c>
      <c r="G10" s="9">
        <v>42000</v>
      </c>
      <c r="H10" s="10">
        <v>37843</v>
      </c>
      <c r="I10" s="10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"/>
  <sheetViews>
    <sheetView workbookViewId="0">
      <selection activeCell="L3" sqref="L3"/>
    </sheetView>
  </sheetViews>
  <sheetFormatPr defaultRowHeight="14.25" x14ac:dyDescent="0.45"/>
  <cols>
    <col min="8" max="9" width="10.19921875" bestFit="1" customWidth="1"/>
  </cols>
  <sheetData>
    <row r="1" spans="1:12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67</v>
      </c>
      <c r="K1" s="4" t="s">
        <v>68</v>
      </c>
      <c r="L1" s="4" t="s">
        <v>69</v>
      </c>
    </row>
    <row r="2" spans="1:12" x14ac:dyDescent="0.45">
      <c r="A2" s="8">
        <v>1001</v>
      </c>
      <c r="B2" s="9" t="s">
        <v>9</v>
      </c>
      <c r="C2" s="9" t="s">
        <v>18</v>
      </c>
      <c r="D2" s="9">
        <v>30</v>
      </c>
      <c r="E2" s="9" t="s">
        <v>27</v>
      </c>
      <c r="F2" s="9" t="s">
        <v>29</v>
      </c>
      <c r="G2" s="9">
        <v>45000</v>
      </c>
      <c r="H2" s="11">
        <v>37197</v>
      </c>
      <c r="I2" s="1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45">
      <c r="A3" s="9">
        <v>1002</v>
      </c>
      <c r="B3" s="9" t="s">
        <v>10</v>
      </c>
      <c r="C3" s="9" t="s">
        <v>19</v>
      </c>
      <c r="D3" s="9">
        <v>30</v>
      </c>
      <c r="E3" s="9" t="s">
        <v>28</v>
      </c>
      <c r="F3" s="9" t="s">
        <v>30</v>
      </c>
      <c r="G3" s="9">
        <v>36000</v>
      </c>
      <c r="H3" s="11">
        <v>36436</v>
      </c>
      <c r="I3" s="11">
        <v>42287</v>
      </c>
    </row>
    <row r="4" spans="1:12" x14ac:dyDescent="0.45">
      <c r="A4" s="9">
        <v>1003</v>
      </c>
      <c r="B4" s="9" t="s">
        <v>11</v>
      </c>
      <c r="C4" s="9" t="s">
        <v>20</v>
      </c>
      <c r="D4" s="9">
        <v>29</v>
      </c>
      <c r="E4" s="9" t="s">
        <v>27</v>
      </c>
      <c r="F4" s="9" t="s">
        <v>29</v>
      </c>
      <c r="G4" s="9">
        <v>63000</v>
      </c>
      <c r="H4" s="11">
        <v>36711</v>
      </c>
      <c r="I4" s="11">
        <v>42986</v>
      </c>
    </row>
    <row r="5" spans="1:12" x14ac:dyDescent="0.45">
      <c r="A5" s="9">
        <v>1004</v>
      </c>
      <c r="B5" s="9" t="s">
        <v>12</v>
      </c>
      <c r="C5" s="9" t="s">
        <v>26</v>
      </c>
      <c r="D5" s="9">
        <v>31</v>
      </c>
      <c r="E5" s="9" t="s">
        <v>28</v>
      </c>
      <c r="F5" s="9" t="s">
        <v>31</v>
      </c>
      <c r="G5" s="9">
        <v>47000</v>
      </c>
      <c r="H5" s="11">
        <v>36530</v>
      </c>
      <c r="I5" s="11">
        <v>42341</v>
      </c>
    </row>
    <row r="6" spans="1:12" x14ac:dyDescent="0.45">
      <c r="A6" s="9">
        <v>1005</v>
      </c>
      <c r="B6" s="9" t="s">
        <v>13</v>
      </c>
      <c r="C6" s="9" t="s">
        <v>21</v>
      </c>
      <c r="D6" s="9">
        <v>32</v>
      </c>
      <c r="E6" s="9" t="s">
        <v>27</v>
      </c>
      <c r="F6" s="9" t="s">
        <v>32</v>
      </c>
      <c r="G6" s="9">
        <v>50000</v>
      </c>
      <c r="H6" s="11">
        <v>37017</v>
      </c>
      <c r="I6" s="11">
        <v>42977</v>
      </c>
    </row>
    <row r="7" spans="1:12" x14ac:dyDescent="0.45">
      <c r="A7" s="9">
        <v>1006</v>
      </c>
      <c r="B7" s="9" t="s">
        <v>14</v>
      </c>
      <c r="C7" s="9" t="s">
        <v>22</v>
      </c>
      <c r="D7" s="9">
        <v>35</v>
      </c>
      <c r="E7" s="9" t="s">
        <v>27</v>
      </c>
      <c r="F7" s="9" t="s">
        <v>33</v>
      </c>
      <c r="G7" s="9">
        <v>65000</v>
      </c>
      <c r="H7" s="11">
        <v>35040</v>
      </c>
      <c r="I7" s="11">
        <v>41528</v>
      </c>
    </row>
    <row r="8" spans="1:12" x14ac:dyDescent="0.45">
      <c r="A8" s="9">
        <v>1007</v>
      </c>
      <c r="B8" s="9" t="s">
        <v>15</v>
      </c>
      <c r="C8" s="9" t="s">
        <v>23</v>
      </c>
      <c r="D8" s="9">
        <v>32</v>
      </c>
      <c r="E8" s="9" t="s">
        <v>28</v>
      </c>
      <c r="F8" s="9" t="s">
        <v>52</v>
      </c>
      <c r="G8" s="9">
        <v>41000</v>
      </c>
      <c r="H8" s="11">
        <v>37933</v>
      </c>
      <c r="I8" s="11">
        <v>41551</v>
      </c>
    </row>
    <row r="9" spans="1:12" x14ac:dyDescent="0.45">
      <c r="A9" s="9">
        <v>1008</v>
      </c>
      <c r="B9" s="9" t="s">
        <v>16</v>
      </c>
      <c r="C9" s="9" t="s">
        <v>24</v>
      </c>
      <c r="D9" s="9">
        <v>38</v>
      </c>
      <c r="E9" s="9" t="s">
        <v>27</v>
      </c>
      <c r="F9" s="9" t="s">
        <v>29</v>
      </c>
      <c r="G9" s="9">
        <v>48000</v>
      </c>
      <c r="H9" s="11">
        <v>37416</v>
      </c>
      <c r="I9" s="11">
        <v>42116</v>
      </c>
    </row>
    <row r="10" spans="1:12" x14ac:dyDescent="0.45">
      <c r="A10" s="9">
        <v>1009</v>
      </c>
      <c r="B10" s="9" t="s">
        <v>17</v>
      </c>
      <c r="C10" s="9" t="s">
        <v>25</v>
      </c>
      <c r="D10" s="9">
        <v>31</v>
      </c>
      <c r="E10" s="9" t="s">
        <v>27</v>
      </c>
      <c r="F10" s="9" t="s">
        <v>31</v>
      </c>
      <c r="G10" s="9">
        <v>42000</v>
      </c>
      <c r="H10" s="11">
        <v>37843</v>
      </c>
      <c r="I10" s="1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"/>
  <sheetViews>
    <sheetView tabSelected="1" workbookViewId="0">
      <selection activeCell="L16" sqref="L16"/>
    </sheetView>
  </sheetViews>
  <sheetFormatPr defaultRowHeight="14.25" x14ac:dyDescent="0.45"/>
  <cols>
    <col min="1" max="1" width="10.59765625" bestFit="1" customWidth="1"/>
    <col min="6" max="6" width="15.1328125" bestFit="1" customWidth="1"/>
    <col min="8" max="9" width="10.19921875" bestFit="1" customWidth="1"/>
    <col min="11" max="11" width="12.73046875" bestFit="1" customWidth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70</v>
      </c>
      <c r="K1" s="4" t="s">
        <v>71</v>
      </c>
    </row>
    <row r="2" spans="1:11" x14ac:dyDescent="0.45">
      <c r="A2" s="8">
        <v>1001</v>
      </c>
      <c r="B2" s="9" t="s">
        <v>9</v>
      </c>
      <c r="C2" s="9" t="s">
        <v>18</v>
      </c>
      <c r="D2" s="9">
        <v>30</v>
      </c>
      <c r="E2" s="9" t="s">
        <v>27</v>
      </c>
      <c r="F2" s="9" t="s">
        <v>29</v>
      </c>
      <c r="G2" s="9">
        <v>45000</v>
      </c>
      <c r="H2" s="11">
        <v>37197</v>
      </c>
      <c r="I2" s="11">
        <v>42253</v>
      </c>
      <c r="J2">
        <f>_xlfn.DAYS(I2,H2)</f>
        <v>5056</v>
      </c>
      <c r="K2">
        <f>NETWORKDAYS(H2,I2)</f>
        <v>3611</v>
      </c>
    </row>
    <row r="3" spans="1:11" x14ac:dyDescent="0.45">
      <c r="A3" s="9">
        <v>1002</v>
      </c>
      <c r="B3" s="9" t="s">
        <v>10</v>
      </c>
      <c r="C3" s="9" t="s">
        <v>19</v>
      </c>
      <c r="D3" s="9">
        <v>30</v>
      </c>
      <c r="E3" s="9" t="s">
        <v>28</v>
      </c>
      <c r="F3" s="9" t="s">
        <v>30</v>
      </c>
      <c r="G3" s="9">
        <v>36000</v>
      </c>
      <c r="H3" s="11">
        <v>36436</v>
      </c>
      <c r="I3" s="1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45">
      <c r="A4" s="9">
        <v>1003</v>
      </c>
      <c r="B4" s="9" t="s">
        <v>11</v>
      </c>
      <c r="C4" s="9" t="s">
        <v>20</v>
      </c>
      <c r="D4" s="9">
        <v>29</v>
      </c>
      <c r="E4" s="9" t="s">
        <v>27</v>
      </c>
      <c r="F4" s="9" t="s">
        <v>29</v>
      </c>
      <c r="G4" s="9">
        <v>63000</v>
      </c>
      <c r="H4" s="11">
        <v>36711</v>
      </c>
      <c r="I4" s="11">
        <v>42986</v>
      </c>
      <c r="J4">
        <f t="shared" si="0"/>
        <v>6275</v>
      </c>
      <c r="K4">
        <f t="shared" si="1"/>
        <v>4484</v>
      </c>
    </row>
    <row r="5" spans="1:11" x14ac:dyDescent="0.45">
      <c r="A5" s="9">
        <v>1004</v>
      </c>
      <c r="B5" s="9" t="s">
        <v>12</v>
      </c>
      <c r="C5" s="9" t="s">
        <v>26</v>
      </c>
      <c r="D5" s="9">
        <v>31</v>
      </c>
      <c r="E5" s="9" t="s">
        <v>28</v>
      </c>
      <c r="F5" s="9" t="s">
        <v>31</v>
      </c>
      <c r="G5" s="9">
        <v>47000</v>
      </c>
      <c r="H5" s="11">
        <v>36530</v>
      </c>
      <c r="I5" s="11">
        <v>42341</v>
      </c>
      <c r="J5">
        <f t="shared" si="0"/>
        <v>5811</v>
      </c>
      <c r="K5">
        <f t="shared" si="1"/>
        <v>4152</v>
      </c>
    </row>
    <row r="6" spans="1:11" x14ac:dyDescent="0.45">
      <c r="A6" s="9">
        <v>1005</v>
      </c>
      <c r="B6" s="9" t="s">
        <v>13</v>
      </c>
      <c r="C6" s="9" t="s">
        <v>21</v>
      </c>
      <c r="D6" s="9">
        <v>32</v>
      </c>
      <c r="E6" s="9" t="s">
        <v>27</v>
      </c>
      <c r="F6" s="9" t="s">
        <v>32</v>
      </c>
      <c r="G6" s="9">
        <v>50000</v>
      </c>
      <c r="H6" s="11">
        <v>37017</v>
      </c>
      <c r="I6" s="11">
        <v>42977</v>
      </c>
      <c r="J6">
        <f t="shared" si="0"/>
        <v>5960</v>
      </c>
      <c r="K6">
        <f t="shared" si="1"/>
        <v>4258</v>
      </c>
    </row>
    <row r="7" spans="1:11" x14ac:dyDescent="0.45">
      <c r="A7" s="9">
        <v>1006</v>
      </c>
      <c r="B7" s="9" t="s">
        <v>14</v>
      </c>
      <c r="C7" s="9" t="s">
        <v>22</v>
      </c>
      <c r="D7" s="9">
        <v>35</v>
      </c>
      <c r="E7" s="9" t="s">
        <v>27</v>
      </c>
      <c r="F7" s="9" t="s">
        <v>33</v>
      </c>
      <c r="G7" s="9">
        <v>65000</v>
      </c>
      <c r="H7" s="11">
        <v>37017</v>
      </c>
      <c r="I7" s="11">
        <v>41528</v>
      </c>
      <c r="J7">
        <f t="shared" si="0"/>
        <v>4511</v>
      </c>
      <c r="K7">
        <f t="shared" si="1"/>
        <v>3223</v>
      </c>
    </row>
    <row r="8" spans="1:11" x14ac:dyDescent="0.45">
      <c r="A8" s="9">
        <v>1007</v>
      </c>
      <c r="B8" s="9" t="s">
        <v>15</v>
      </c>
      <c r="C8" s="9" t="s">
        <v>23</v>
      </c>
      <c r="D8" s="9">
        <v>32</v>
      </c>
      <c r="E8" s="9" t="s">
        <v>28</v>
      </c>
      <c r="F8" s="9" t="s">
        <v>52</v>
      </c>
      <c r="G8" s="9">
        <v>41000</v>
      </c>
      <c r="H8" s="11">
        <v>37933</v>
      </c>
      <c r="I8" s="11">
        <v>41528</v>
      </c>
      <c r="J8">
        <f t="shared" si="0"/>
        <v>3595</v>
      </c>
      <c r="K8">
        <f t="shared" si="1"/>
        <v>2568</v>
      </c>
    </row>
    <row r="9" spans="1:11" x14ac:dyDescent="0.45">
      <c r="A9" s="9">
        <v>1008</v>
      </c>
      <c r="B9" s="9" t="s">
        <v>16</v>
      </c>
      <c r="C9" s="9" t="s">
        <v>24</v>
      </c>
      <c r="D9" s="9">
        <v>38</v>
      </c>
      <c r="E9" s="9" t="s">
        <v>27</v>
      </c>
      <c r="F9" s="9" t="s">
        <v>29</v>
      </c>
      <c r="G9" s="9">
        <v>48000</v>
      </c>
      <c r="H9" s="11">
        <v>37416</v>
      </c>
      <c r="I9" s="11">
        <v>42116</v>
      </c>
      <c r="J9">
        <f t="shared" si="0"/>
        <v>4700</v>
      </c>
      <c r="K9">
        <f t="shared" si="1"/>
        <v>3358</v>
      </c>
    </row>
    <row r="10" spans="1:11" x14ac:dyDescent="0.45">
      <c r="A10" s="9">
        <v>1009</v>
      </c>
      <c r="B10" s="9" t="s">
        <v>17</v>
      </c>
      <c r="C10" s="9" t="s">
        <v>25</v>
      </c>
      <c r="D10" s="9">
        <v>31</v>
      </c>
      <c r="E10" s="9" t="s">
        <v>27</v>
      </c>
      <c r="F10" s="9" t="s">
        <v>31</v>
      </c>
      <c r="G10" s="9">
        <v>42000</v>
      </c>
      <c r="H10" s="11">
        <v>37843</v>
      </c>
      <c r="I10" s="1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 - IFS</vt:lpstr>
      <vt:lpstr>Len</vt:lpstr>
      <vt:lpstr>Left - Right</vt:lpstr>
      <vt:lpstr>DateToText</vt:lpstr>
      <vt:lpstr>TRIM</vt:lpstr>
      <vt:lpstr>CONCATENATE()</vt:lpstr>
      <vt:lpstr>SUBSTITUTE()</vt:lpstr>
      <vt:lpstr>SUM- SUMIF</vt:lpstr>
      <vt:lpstr>Count - CountIF</vt:lpstr>
      <vt:lpstr>DAYS - NETWORKDAYS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MARAH</dc:creator>
  <cp:lastModifiedBy>fta</cp:lastModifiedBy>
  <dcterms:created xsi:type="dcterms:W3CDTF">2024-12-24T08:52:37Z</dcterms:created>
  <dcterms:modified xsi:type="dcterms:W3CDTF">2025-01-09T09:12:40Z</dcterms:modified>
</cp:coreProperties>
</file>