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a\Downloads\"/>
    </mc:Choice>
  </mc:AlternateContent>
  <xr:revisionPtr revIDLastSave="0" documentId="13_ncr:1_{F7D9D999-10D1-42AB-86A5-9C955CDE782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" sheetId="5" r:id="rId5"/>
    <sheet name="XLookUp with SUM" sheetId="6" r:id="rId6"/>
    <sheet name="VLookU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2" i="6"/>
  <c r="B3" i="5"/>
  <c r="B4" i="5"/>
  <c r="B2" i="5"/>
  <c r="B4" i="4"/>
  <c r="B5" i="3"/>
  <c r="B3" i="4"/>
  <c r="B6" i="3"/>
  <c r="B4" i="3"/>
  <c r="B3" i="3"/>
  <c r="B4" i="2" a="1"/>
  <c r="B4" i="2" s="1"/>
  <c r="B5" i="2" a="1"/>
  <c r="B5" i="2" s="1"/>
  <c r="B6" i="2" a="1"/>
  <c r="B6" i="2" s="1"/>
  <c r="B3" i="2" a="1"/>
  <c r="B3" i="2" s="1"/>
  <c r="B4" i="1"/>
  <c r="B5" i="1"/>
  <c r="B6" i="1"/>
  <c r="B3" i="1"/>
  <c r="B6" i="7" l="1"/>
  <c r="B5" i="7"/>
  <c r="B4" i="7"/>
  <c r="B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<sst xmlns="http://schemas.openxmlformats.org/spreadsheetml/2006/main" count="391" uniqueCount="77">
  <si>
    <t xml:space="preserve">EmployeeID 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</si>
  <si>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</si>
  <si>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</si>
  <si>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</si>
  <si>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</si>
  <si>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</si>
  <si>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</si>
  <si>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</si>
  <si>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</si>
  <si>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</si>
  <si>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</si>
  <si>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</si>
  <si>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</si>
  <si>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</si>
  <si>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</si>
  <si>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</si>
  <si>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</si>
  <si>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</si>
  <si>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</si>
  <si>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</si>
  <si>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</si>
  <si>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</si>
  <si>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</si>
  <si>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</si>
  <si>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</si>
  <si>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</si>
  <si>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</si>
  <si>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</si>
  <si>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</si>
  <si>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</si>
  <si>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</si>
  <si>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</si>
  <si>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</si>
  <si>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</si>
  <si>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</si>
  <si>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</si>
  <si>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</si>
  <si>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</si>
  <si>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</si>
  <si>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</si>
  <si>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</si>
  <si>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</si>
  <si>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</si>
  <si>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</si>
  <si>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</si>
  <si>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Full Name</t>
  </si>
  <si>
    <t>Toby Flenderson</t>
  </si>
  <si>
    <t>Pam Beasley</t>
  </si>
  <si>
    <t>Meredith Palmer</t>
  </si>
  <si>
    <t>Kevin Malone</t>
  </si>
  <si>
    <t>FullName</t>
  </si>
  <si>
    <t>Jim Halpert</t>
  </si>
  <si>
    <t>Dwight Schrute</t>
  </si>
  <si>
    <t>Angela Martin</t>
  </si>
  <si>
    <t>Michael Scott</t>
  </si>
  <si>
    <t>Stanley Hudson</t>
  </si>
  <si>
    <t>Kevin Malo</t>
  </si>
  <si>
    <t>Toby Flender</t>
  </si>
  <si>
    <t>Start Date</t>
  </si>
  <si>
    <t>Person</t>
  </si>
  <si>
    <t xml:space="preserve"> </t>
  </si>
  <si>
    <t>Paper</t>
  </si>
  <si>
    <t>Printer</t>
  </si>
  <si>
    <t>Manila Folder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</si>
  <si>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</si>
  <si>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</si>
  <si>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</si>
  <si>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</si>
  <si>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</si>
  <si>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</si>
  <si>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</si>
  <si>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</si>
  <si>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</si>
  <si>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</si>
  <si>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</si>
  <si>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</si>
  <si>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May 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</si>
</sst>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"/>
    </sheetView>
  </sheetViews>
  <sheetFormatPr defaultRowHeight="14.25" x14ac:dyDescent="0.45"/>
  <cols>
    <col min="1" max="1" width="13.86328125" bestFit="1" customWidth="1"/>
    <col min="2" max="2" width="38.53125" bestFit="1" customWidth="1"/>
    <col min="3" max="3" width="9.59765625" bestFit="1" customWidth="1"/>
    <col min="5" max="5" width="10.59765625" bestFit="1" customWidth="1"/>
    <col min="6" max="6" width="15.1328125" bestFit="1" customWidth="1"/>
    <col min="7" max="7" width="9.59765625" bestFit="1" customWidth="1"/>
    <col min="8" max="8" width="14.1328125" style="2" bestFit="1" customWidth="1"/>
    <col min="10" max="10" width="9.3984375" bestFit="1" customWidth="1"/>
    <col min="11" max="11" width="15.1328125" bestFit="1" customWidth="1"/>
    <col min="13" max="14" width="10.19921875" bestFit="1" customWidth="1"/>
    <col min="15" max="15" width="38.86328125" bestFit="1" customWidth="1"/>
  </cols>
  <sheetData>
    <row r="1" spans="1:15" x14ac:dyDescent="0.45">
      <c r="E1" s="1" t="s">
        <v>0</v>
      </c>
      <c r="F1" s="1" t="s">
        <v>1</v>
      </c>
      <c r="G1" s="1" t="s">
        <v>2</v>
      </c>
      <c r="H1" s="3" t="s">
        <v>50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35</v>
      </c>
    </row>
    <row r="2" spans="1:15" x14ac:dyDescent="0.45">
      <c r="A2" t="s">
        <v>45</v>
      </c>
      <c r="B2" t="s">
        <v>35</v>
      </c>
      <c r="E2" s="4">
        <v>1001</v>
      </c>
      <c r="F2" s="5" t="s">
        <v>9</v>
      </c>
      <c r="G2" s="5" t="s">
        <v>10</v>
      </c>
      <c r="H2" s="5" t="s">
        <v>51</v>
      </c>
      <c r="I2" s="5">
        <v>30</v>
      </c>
      <c r="J2" s="5" t="s">
        <v>11</v>
      </c>
      <c r="K2" s="5" t="s">
        <v>12</v>
      </c>
      <c r="L2" s="5">
        <v>45000</v>
      </c>
      <c r="M2" s="6">
        <v>37197</v>
      </c>
      <c r="N2" s="6">
        <v>42253</v>
      </c>
      <c r="O2" s="6" t="s">
        <v>36</v>
      </c>
    </row>
    <row r="3" spans="1:15" x14ac:dyDescent="0.45">
      <c r="A3" s="5" t="s">
        <v>46</v>
      </c>
      <c r="B3" s="6" t="str">
        <f>_xlfn.XLOOKUP(A3,H2:H10,O2:O10)</f>
        <v>Toby.Flenderson@DunderMifflinCorporate.com</v>
      </c>
      <c r="E3" s="5">
        <v>1002</v>
      </c>
      <c r="F3" s="5" t="s">
        <v>13</v>
      </c>
      <c r="G3" s="5" t="s">
        <v>14</v>
      </c>
      <c r="H3" s="5" t="s">
        <v>47</v>
      </c>
      <c r="I3" s="5">
        <v>30</v>
      </c>
      <c r="J3" s="5" t="s">
        <v>15</v>
      </c>
      <c r="K3" s="5" t="s">
        <v>16</v>
      </c>
      <c r="L3" s="5">
        <v>36000</v>
      </c>
      <c r="M3" s="6">
        <v>36436</v>
      </c>
      <c r="N3" s="6">
        <v>42287</v>
      </c>
      <c r="O3" s="6" t="s">
        <v>37</v>
      </c>
    </row>
    <row r="4" spans="1:15" x14ac:dyDescent="0.45">
      <c r="A4" s="5" t="s">
        <v>47</v>
      </c>
      <c r="B4" s="6" t="str">
        <f t="shared" ref="B4:B6" si="0">_xlfn.XLOOKUP(A4,H3:H11,O3:O11)</f>
        <v>Pam.Beasley@DunderMifflin.com</v>
      </c>
      <c r="E4" s="5">
        <v>1003</v>
      </c>
      <c r="F4" s="5" t="s">
        <v>17</v>
      </c>
      <c r="G4" s="5" t="s">
        <v>18</v>
      </c>
      <c r="H4" s="5" t="s">
        <v>52</v>
      </c>
      <c r="I4" s="5">
        <v>29</v>
      </c>
      <c r="J4" s="5" t="s">
        <v>11</v>
      </c>
      <c r="K4" s="5" t="s">
        <v>12</v>
      </c>
      <c r="L4" s="5">
        <v>63000</v>
      </c>
      <c r="M4" s="6">
        <v>36711</v>
      </c>
      <c r="N4" s="6">
        <v>42986</v>
      </c>
      <c r="O4" s="6" t="s">
        <v>38</v>
      </c>
    </row>
    <row r="5" spans="1:15" x14ac:dyDescent="0.45">
      <c r="A5" s="5" t="s">
        <v>48</v>
      </c>
      <c r="B5" s="6" t="str">
        <f t="shared" si="0"/>
        <v>Meredith.Palmer@Yahoo.com</v>
      </c>
      <c r="E5" s="5">
        <v>1004</v>
      </c>
      <c r="F5" s="5" t="s">
        <v>19</v>
      </c>
      <c r="G5" s="5" t="s">
        <v>20</v>
      </c>
      <c r="H5" s="5" t="s">
        <v>53</v>
      </c>
      <c r="I5" s="5">
        <v>31</v>
      </c>
      <c r="J5" s="5" t="s">
        <v>15</v>
      </c>
      <c r="K5" s="5" t="s">
        <v>21</v>
      </c>
      <c r="L5" s="5">
        <v>47000</v>
      </c>
      <c r="M5" s="6">
        <v>36530</v>
      </c>
      <c r="N5" s="6">
        <v>42341</v>
      </c>
      <c r="O5" s="6" t="s">
        <v>39</v>
      </c>
    </row>
    <row r="6" spans="1:15" x14ac:dyDescent="0.45">
      <c r="A6" s="5" t="s">
        <v>49</v>
      </c>
      <c r="B6" s="6" t="str">
        <f t="shared" si="0"/>
        <v>Kevin.Malone@DunderMifflin.com</v>
      </c>
      <c r="E6" s="5">
        <v>1005</v>
      </c>
      <c r="F6" s="5" t="s">
        <v>22</v>
      </c>
      <c r="G6" s="5" t="s">
        <v>23</v>
      </c>
      <c r="H6" s="5" t="s">
        <v>46</v>
      </c>
      <c r="I6" s="5">
        <v>32</v>
      </c>
      <c r="J6" s="5" t="s">
        <v>11</v>
      </c>
      <c r="K6" s="5" t="s">
        <v>24</v>
      </c>
      <c r="L6" s="5">
        <v>50000</v>
      </c>
      <c r="M6" s="6">
        <v>37017</v>
      </c>
      <c r="N6" s="6">
        <v>42977</v>
      </c>
      <c r="O6" s="6" t="s">
        <v>40</v>
      </c>
    </row>
    <row r="7" spans="1:15" x14ac:dyDescent="0.45">
      <c r="E7" s="5">
        <v>1006</v>
      </c>
      <c r="F7" s="5" t="s">
        <v>25</v>
      </c>
      <c r="G7" s="5" t="s">
        <v>26</v>
      </c>
      <c r="H7" s="5" t="s">
        <v>54</v>
      </c>
      <c r="I7" s="5">
        <v>35</v>
      </c>
      <c r="J7" s="5" t="s">
        <v>11</v>
      </c>
      <c r="K7" s="5" t="s">
        <v>27</v>
      </c>
      <c r="L7" s="5">
        <v>65000</v>
      </c>
      <c r="M7" s="6">
        <v>35040</v>
      </c>
      <c r="N7" s="6">
        <v>41528</v>
      </c>
      <c r="O7" s="6" t="s">
        <v>41</v>
      </c>
    </row>
    <row r="8" spans="1:15" x14ac:dyDescent="0.45">
      <c r="E8" s="5">
        <v>1007</v>
      </c>
      <c r="F8" s="5" t="s">
        <v>28</v>
      </c>
      <c r="G8" s="5" t="s">
        <v>29</v>
      </c>
      <c r="H8" s="5" t="s">
        <v>48</v>
      </c>
      <c r="I8" s="5">
        <v>32</v>
      </c>
      <c r="J8" s="5" t="s">
        <v>15</v>
      </c>
      <c r="K8" s="5" t="s">
        <v>30</v>
      </c>
      <c r="L8" s="5">
        <v>41000</v>
      </c>
      <c r="M8" s="6">
        <v>37933</v>
      </c>
      <c r="N8" s="6">
        <v>41551</v>
      </c>
      <c r="O8" s="6" t="s">
        <v>42</v>
      </c>
    </row>
    <row r="9" spans="1:15" x14ac:dyDescent="0.45">
      <c r="E9" s="5">
        <v>1008</v>
      </c>
      <c r="F9" s="5" t="s">
        <v>31</v>
      </c>
      <c r="G9" s="5" t="s">
        <v>32</v>
      </c>
      <c r="H9" s="5" t="s">
        <v>55</v>
      </c>
      <c r="I9" s="5">
        <v>38</v>
      </c>
      <c r="J9" s="5" t="s">
        <v>11</v>
      </c>
      <c r="K9" s="5" t="s">
        <v>12</v>
      </c>
      <c r="L9" s="5">
        <v>48000</v>
      </c>
      <c r="M9" s="6">
        <v>37416</v>
      </c>
      <c r="N9" s="6">
        <v>42116</v>
      </c>
      <c r="O9" s="6" t="s">
        <v>43</v>
      </c>
    </row>
    <row r="10" spans="1:15" x14ac:dyDescent="0.45">
      <c r="E10" s="5">
        <v>1009</v>
      </c>
      <c r="F10" s="5" t="s">
        <v>33</v>
      </c>
      <c r="G10" s="5" t="s">
        <v>34</v>
      </c>
      <c r="H10" s="5" t="s">
        <v>49</v>
      </c>
      <c r="I10" s="5">
        <v>31</v>
      </c>
      <c r="J10" s="5" t="s">
        <v>11</v>
      </c>
      <c r="K10" s="5" t="s">
        <v>21</v>
      </c>
      <c r="L10" s="5">
        <v>42000</v>
      </c>
      <c r="M10" s="6">
        <v>37843</v>
      </c>
      <c r="N10" s="6">
        <v>40800</v>
      </c>
      <c r="O10" s="6" t="s">
        <v>44</v>
      </c>
    </row>
    <row r="12" spans="1:15" x14ac:dyDescent="0.45">
      <c r="G12" s="2"/>
      <c r="H12"/>
    </row>
    <row r="13" spans="1:15" x14ac:dyDescent="0.45">
      <c r="B13" t="s">
        <v>60</v>
      </c>
      <c r="G13" s="2"/>
      <c r="H13"/>
    </row>
    <row r="14" spans="1:15" x14ac:dyDescent="0.45">
      <c r="G14" s="2"/>
      <c r="H14"/>
    </row>
    <row r="15" spans="1:15" x14ac:dyDescent="0.45">
      <c r="B15" s="2"/>
      <c r="G15" s="2"/>
      <c r="H15"/>
    </row>
    <row r="16" spans="1:15" x14ac:dyDescent="0.45">
      <c r="B16" s="2"/>
      <c r="G16" s="2"/>
      <c r="H16"/>
    </row>
    <row r="17" spans="2:8" x14ac:dyDescent="0.45">
      <c r="B17" s="2"/>
      <c r="G17" s="2"/>
      <c r="H17"/>
    </row>
    <row r="18" spans="2:8" x14ac:dyDescent="0.45">
      <c r="G18" s="2"/>
      <c r="H18"/>
    </row>
    <row r="19" spans="2:8" x14ac:dyDescent="0.45">
      <c r="G19" s="2"/>
      <c r="H19"/>
    </row>
    <row r="20" spans="2:8" x14ac:dyDescent="0.45">
      <c r="G20" s="2"/>
      <c r="H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C16" sqref="C16"/>
    </sheetView>
  </sheetViews>
  <sheetFormatPr defaultRowHeight="14.25" x14ac:dyDescent="0.45"/>
  <cols>
    <col min="1" max="1" width="14.1328125" bestFit="1" customWidth="1"/>
    <col min="2" max="2" width="10.19921875" bestFit="1" customWidth="1"/>
    <col min="3" max="3" width="38.53125" bestFit="1" customWidth="1"/>
    <col min="4" max="4" width="9" style="2"/>
    <col min="6" max="6" width="10.59765625" bestFit="1" customWidth="1"/>
    <col min="8" max="8" width="9.59765625" bestFit="1" customWidth="1"/>
    <col min="9" max="9" width="14.1328125" bestFit="1" customWidth="1"/>
    <col min="12" max="12" width="15.1328125" bestFit="1" customWidth="1"/>
    <col min="14" max="15" width="10.19921875" bestFit="1" customWidth="1"/>
    <col min="16" max="16" width="38.86328125" bestFit="1" customWidth="1"/>
  </cols>
  <sheetData>
    <row r="1" spans="1:16" x14ac:dyDescent="0.45">
      <c r="F1" s="3" t="s">
        <v>0</v>
      </c>
      <c r="G1" s="3" t="s">
        <v>1</v>
      </c>
      <c r="H1" s="3" t="s">
        <v>2</v>
      </c>
      <c r="I1" s="3" t="s">
        <v>50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35</v>
      </c>
    </row>
    <row r="2" spans="1:16" x14ac:dyDescent="0.45">
      <c r="A2" s="3" t="s">
        <v>45</v>
      </c>
      <c r="B2" s="3" t="s">
        <v>8</v>
      </c>
      <c r="C2" s="3" t="s">
        <v>35</v>
      </c>
      <c r="D2" s="3"/>
      <c r="F2" s="4">
        <v>1001</v>
      </c>
      <c r="G2" s="5" t="s">
        <v>9</v>
      </c>
      <c r="H2" s="5" t="s">
        <v>10</v>
      </c>
      <c r="I2" s="5" t="s">
        <v>51</v>
      </c>
      <c r="J2" s="5">
        <v>30</v>
      </c>
      <c r="K2" s="5" t="s">
        <v>11</v>
      </c>
      <c r="L2" s="5" t="s">
        <v>12</v>
      </c>
      <c r="M2" s="5">
        <v>45000</v>
      </c>
      <c r="N2" s="6">
        <v>37197</v>
      </c>
      <c r="O2" s="6">
        <v>42253</v>
      </c>
      <c r="P2" s="6" t="s">
        <v>36</v>
      </c>
    </row>
    <row r="3" spans="1:16" x14ac:dyDescent="0.45">
      <c r="A3" s="5" t="s">
        <v>46</v>
      </c>
      <c r="B3" s="6" cm="1">
        <f t="array" ref="B3:C3">_xlfn.XLOOKUP(A3,I2:I10,O2:P10)</f>
        <v>42977</v>
      </c>
      <c r="C3" s="3" t="str">
        <v>Toby.Flenderson@DunderMifflinCorporate.com</v>
      </c>
      <c r="D3" s="3"/>
      <c r="F3" s="5">
        <v>1002</v>
      </c>
      <c r="G3" s="5" t="s">
        <v>13</v>
      </c>
      <c r="H3" s="5" t="s">
        <v>14</v>
      </c>
      <c r="I3" s="5" t="s">
        <v>47</v>
      </c>
      <c r="J3" s="5">
        <v>30</v>
      </c>
      <c r="K3" s="5" t="s">
        <v>15</v>
      </c>
      <c r="L3" s="5" t="s">
        <v>16</v>
      </c>
      <c r="M3" s="5">
        <v>36000</v>
      </c>
      <c r="N3" s="6">
        <v>36436</v>
      </c>
      <c r="O3" s="6">
        <v>42287</v>
      </c>
      <c r="P3" s="6" t="s">
        <v>37</v>
      </c>
    </row>
    <row r="4" spans="1:16" x14ac:dyDescent="0.45">
      <c r="A4" s="5" t="s">
        <v>47</v>
      </c>
      <c r="B4" s="6" cm="1">
        <f t="array" ref="B4:C4">_xlfn.XLOOKUP(A4,I3:I11,O3:P11)</f>
        <v>42287</v>
      </c>
      <c r="C4" s="3" t="str">
        <v>Pam.Beasley@DunderMifflin.com</v>
      </c>
      <c r="D4" s="3"/>
      <c r="F4" s="5">
        <v>1003</v>
      </c>
      <c r="G4" s="5" t="s">
        <v>17</v>
      </c>
      <c r="H4" s="5" t="s">
        <v>18</v>
      </c>
      <c r="I4" s="5" t="s">
        <v>52</v>
      </c>
      <c r="J4" s="5">
        <v>29</v>
      </c>
      <c r="K4" s="5" t="s">
        <v>11</v>
      </c>
      <c r="L4" s="5" t="s">
        <v>12</v>
      </c>
      <c r="M4" s="5">
        <v>63000</v>
      </c>
      <c r="N4" s="6">
        <v>36711</v>
      </c>
      <c r="O4" s="6">
        <v>42986</v>
      </c>
      <c r="P4" s="6" t="s">
        <v>38</v>
      </c>
    </row>
    <row r="5" spans="1:16" x14ac:dyDescent="0.45">
      <c r="A5" s="5" t="s">
        <v>48</v>
      </c>
      <c r="B5" s="6" cm="1">
        <f t="array" ref="B5:C5">_xlfn.XLOOKUP(A5,I4:I12,O4:P12)</f>
        <v>41551</v>
      </c>
      <c r="C5" s="3" t="str">
        <v>Meredith.Palmer@Yahoo.com</v>
      </c>
      <c r="D5" s="3"/>
      <c r="F5" s="5">
        <v>1004</v>
      </c>
      <c r="G5" s="5" t="s">
        <v>19</v>
      </c>
      <c r="H5" s="5" t="s">
        <v>20</v>
      </c>
      <c r="I5" s="5" t="s">
        <v>53</v>
      </c>
      <c r="J5" s="5">
        <v>31</v>
      </c>
      <c r="K5" s="5" t="s">
        <v>15</v>
      </c>
      <c r="L5" s="5" t="s">
        <v>21</v>
      </c>
      <c r="M5" s="5">
        <v>47000</v>
      </c>
      <c r="N5" s="6">
        <v>36530</v>
      </c>
      <c r="O5" s="6">
        <v>42341</v>
      </c>
      <c r="P5" s="6" t="s">
        <v>39</v>
      </c>
    </row>
    <row r="6" spans="1:16" x14ac:dyDescent="0.45">
      <c r="A6" s="5" t="s">
        <v>49</v>
      </c>
      <c r="B6" s="6" cm="1">
        <f t="array" ref="B6:C6">_xlfn.XLOOKUP(A6,I5:I13,O5:P13)</f>
        <v>40800</v>
      </c>
      <c r="C6" s="3" t="str">
        <v>Kevin.Malone@DunderMifflin.com</v>
      </c>
      <c r="D6" s="3"/>
      <c r="F6" s="5">
        <v>1005</v>
      </c>
      <c r="G6" s="5" t="s">
        <v>22</v>
      </c>
      <c r="H6" s="5" t="s">
        <v>23</v>
      </c>
      <c r="I6" s="5" t="s">
        <v>46</v>
      </c>
      <c r="J6" s="5">
        <v>32</v>
      </c>
      <c r="K6" s="5" t="s">
        <v>11</v>
      </c>
      <c r="L6" s="5" t="s">
        <v>24</v>
      </c>
      <c r="M6" s="5">
        <v>50000</v>
      </c>
      <c r="N6" s="6">
        <v>37017</v>
      </c>
      <c r="O6" s="6">
        <v>42977</v>
      </c>
      <c r="P6" s="6" t="s">
        <v>40</v>
      </c>
    </row>
    <row r="7" spans="1:16" x14ac:dyDescent="0.45">
      <c r="F7" s="5">
        <v>1006</v>
      </c>
      <c r="G7" s="5" t="s">
        <v>25</v>
      </c>
      <c r="H7" s="5" t="s">
        <v>26</v>
      </c>
      <c r="I7" s="5" t="s">
        <v>54</v>
      </c>
      <c r="J7" s="5">
        <v>35</v>
      </c>
      <c r="K7" s="5" t="s">
        <v>11</v>
      </c>
      <c r="L7" s="5" t="s">
        <v>27</v>
      </c>
      <c r="M7" s="5">
        <v>65000</v>
      </c>
      <c r="N7" s="6">
        <v>35040</v>
      </c>
      <c r="O7" s="6">
        <v>41528</v>
      </c>
      <c r="P7" s="6" t="s">
        <v>41</v>
      </c>
    </row>
    <row r="8" spans="1:16" x14ac:dyDescent="0.45">
      <c r="F8" s="5">
        <v>1007</v>
      </c>
      <c r="G8" s="5" t="s">
        <v>28</v>
      </c>
      <c r="H8" s="5" t="s">
        <v>29</v>
      </c>
      <c r="I8" s="5" t="s">
        <v>48</v>
      </c>
      <c r="J8" s="5">
        <v>32</v>
      </c>
      <c r="K8" s="5" t="s">
        <v>15</v>
      </c>
      <c r="L8" s="5" t="s">
        <v>30</v>
      </c>
      <c r="M8" s="5">
        <v>41000</v>
      </c>
      <c r="N8" s="6">
        <v>37933</v>
      </c>
      <c r="O8" s="6">
        <v>41551</v>
      </c>
      <c r="P8" s="6" t="s">
        <v>42</v>
      </c>
    </row>
    <row r="9" spans="1:16" x14ac:dyDescent="0.45">
      <c r="F9" s="5">
        <v>1008</v>
      </c>
      <c r="G9" s="5" t="s">
        <v>31</v>
      </c>
      <c r="H9" s="5" t="s">
        <v>32</v>
      </c>
      <c r="I9" s="5" t="s">
        <v>55</v>
      </c>
      <c r="J9" s="5">
        <v>38</v>
      </c>
      <c r="K9" s="5" t="s">
        <v>11</v>
      </c>
      <c r="L9" s="5" t="s">
        <v>12</v>
      </c>
      <c r="M9" s="5">
        <v>48000</v>
      </c>
      <c r="N9" s="6">
        <v>37416</v>
      </c>
      <c r="O9" s="6">
        <v>42116</v>
      </c>
      <c r="P9" s="6" t="s">
        <v>43</v>
      </c>
    </row>
    <row r="10" spans="1:16" x14ac:dyDescent="0.45">
      <c r="F10" s="5">
        <v>1009</v>
      </c>
      <c r="G10" s="5" t="s">
        <v>33</v>
      </c>
      <c r="H10" s="5" t="s">
        <v>34</v>
      </c>
      <c r="I10" s="5" t="s">
        <v>49</v>
      </c>
      <c r="J10" s="5">
        <v>31</v>
      </c>
      <c r="K10" s="5" t="s">
        <v>11</v>
      </c>
      <c r="L10" s="5" t="s">
        <v>21</v>
      </c>
      <c r="M10" s="5">
        <v>42000</v>
      </c>
      <c r="N10" s="6">
        <v>37843</v>
      </c>
      <c r="O10" s="6">
        <v>40800</v>
      </c>
      <c r="P10" s="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C19" sqref="C19"/>
    </sheetView>
  </sheetViews>
  <sheetFormatPr defaultRowHeight="14.25" x14ac:dyDescent="0.45"/>
  <cols>
    <col min="1" max="1" width="14.1328125" bestFit="1" customWidth="1"/>
    <col min="2" max="2" width="28.33203125" bestFit="1" customWidth="1"/>
    <col min="4" max="4" width="10.1328125" customWidth="1"/>
    <col min="5" max="5" width="10.59765625" bestFit="1" customWidth="1"/>
    <col min="8" max="8" width="14.1328125" bestFit="1" customWidth="1"/>
    <col min="13" max="14" width="10.19921875" bestFit="1" customWidth="1"/>
    <col min="15" max="15" width="38.86328125" bestFit="1" customWidth="1"/>
  </cols>
  <sheetData>
    <row r="1" spans="1:15" x14ac:dyDescent="0.45">
      <c r="E1" s="3" t="s">
        <v>0</v>
      </c>
      <c r="F1" s="3" t="s">
        <v>1</v>
      </c>
      <c r="G1" s="3" t="s">
        <v>2</v>
      </c>
      <c r="H1" s="3" t="s">
        <v>50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35</v>
      </c>
    </row>
    <row r="2" spans="1:15" x14ac:dyDescent="0.45">
      <c r="A2" s="3" t="s">
        <v>45</v>
      </c>
      <c r="B2" s="3" t="s">
        <v>35</v>
      </c>
      <c r="E2" s="4">
        <v>1001</v>
      </c>
      <c r="F2" s="5" t="s">
        <v>9</v>
      </c>
      <c r="G2" s="5" t="s">
        <v>10</v>
      </c>
      <c r="H2" s="5" t="s">
        <v>51</v>
      </c>
      <c r="I2" s="5">
        <v>30</v>
      </c>
      <c r="J2" s="5" t="s">
        <v>11</v>
      </c>
      <c r="K2" s="5" t="s">
        <v>12</v>
      </c>
      <c r="L2" s="5">
        <v>45000</v>
      </c>
      <c r="M2" s="6">
        <v>37197</v>
      </c>
      <c r="N2" s="6">
        <v>42253</v>
      </c>
      <c r="O2" s="6" t="s">
        <v>36</v>
      </c>
    </row>
    <row r="3" spans="1:15" x14ac:dyDescent="0.45">
      <c r="A3" s="5" t="s">
        <v>57</v>
      </c>
      <c r="B3" t="str">
        <f>_xlfn.XLOOKUP(A3,H2:H10,O2:O10,"Not Found")</f>
        <v>Not Found</v>
      </c>
      <c r="E3" s="5">
        <v>1002</v>
      </c>
      <c r="F3" s="5" t="s">
        <v>13</v>
      </c>
      <c r="G3" s="5" t="s">
        <v>14</v>
      </c>
      <c r="H3" s="5" t="s">
        <v>47</v>
      </c>
      <c r="I3" s="5">
        <v>30</v>
      </c>
      <c r="J3" s="5" t="s">
        <v>15</v>
      </c>
      <c r="K3" s="5" t="s">
        <v>16</v>
      </c>
      <c r="L3" s="5">
        <v>36000</v>
      </c>
      <c r="M3" s="6">
        <v>36436</v>
      </c>
      <c r="N3" s="6">
        <v>42287</v>
      </c>
      <c r="O3" s="6" t="s">
        <v>37</v>
      </c>
    </row>
    <row r="4" spans="1:15" x14ac:dyDescent="0.45">
      <c r="A4" s="5" t="s">
        <v>14</v>
      </c>
      <c r="B4" s="2" t="str">
        <f>_xlfn.XLOOKUP("*"&amp;A4,H2:H10,O2:O10,"Not Found",2)</f>
        <v>Pam.Beasley@DunderMifflin.com</v>
      </c>
      <c r="E4" s="5">
        <v>1003</v>
      </c>
      <c r="F4" s="5" t="s">
        <v>17</v>
      </c>
      <c r="G4" s="5" t="s">
        <v>18</v>
      </c>
      <c r="H4" s="5" t="s">
        <v>52</v>
      </c>
      <c r="I4" s="5">
        <v>29</v>
      </c>
      <c r="J4" s="5" t="s">
        <v>11</v>
      </c>
      <c r="K4" s="5" t="s">
        <v>12</v>
      </c>
      <c r="L4" s="5">
        <v>63000</v>
      </c>
      <c r="M4" s="6">
        <v>36711</v>
      </c>
      <c r="N4" s="6">
        <v>42986</v>
      </c>
      <c r="O4" s="6" t="s">
        <v>38</v>
      </c>
    </row>
    <row r="5" spans="1:15" x14ac:dyDescent="0.45">
      <c r="A5" s="5" t="s">
        <v>28</v>
      </c>
      <c r="B5" s="2" t="str">
        <f>_xlfn.XLOOKUP(A5&amp;"*",H3:H11,O3:O11,"Not Found",2)</f>
        <v>Meredith.Palmer@Yahoo.com</v>
      </c>
      <c r="E5" s="5">
        <v>1004</v>
      </c>
      <c r="F5" s="5" t="s">
        <v>19</v>
      </c>
      <c r="G5" s="5" t="s">
        <v>20</v>
      </c>
      <c r="H5" s="5" t="s">
        <v>53</v>
      </c>
      <c r="I5" s="5">
        <v>31</v>
      </c>
      <c r="J5" s="5" t="s">
        <v>15</v>
      </c>
      <c r="K5" s="5" t="s">
        <v>21</v>
      </c>
      <c r="L5" s="5">
        <v>47000</v>
      </c>
      <c r="M5" s="6">
        <v>36530</v>
      </c>
      <c r="N5" s="6">
        <v>42341</v>
      </c>
      <c r="O5" s="6" t="s">
        <v>39</v>
      </c>
    </row>
    <row r="6" spans="1:15" x14ac:dyDescent="0.45">
      <c r="A6" s="5" t="s">
        <v>56</v>
      </c>
      <c r="B6" s="2" t="str">
        <f>_xlfn.XLOOKUP(A6&amp;"*",H4:H12,O4:O12,"Not Found",2)</f>
        <v>Kevin.Malone@DunderMifflin.com</v>
      </c>
      <c r="E6" s="5">
        <v>1005</v>
      </c>
      <c r="F6" s="5" t="s">
        <v>22</v>
      </c>
      <c r="G6" s="5" t="s">
        <v>23</v>
      </c>
      <c r="H6" s="5" t="s">
        <v>46</v>
      </c>
      <c r="I6" s="5">
        <v>32</v>
      </c>
      <c r="J6" s="5" t="s">
        <v>11</v>
      </c>
      <c r="K6" s="5" t="s">
        <v>24</v>
      </c>
      <c r="L6" s="5">
        <v>50000</v>
      </c>
      <c r="M6" s="6">
        <v>37017</v>
      </c>
      <c r="N6" s="6">
        <v>42977</v>
      </c>
      <c r="O6" s="6" t="s">
        <v>40</v>
      </c>
    </row>
    <row r="7" spans="1:15" x14ac:dyDescent="0.45">
      <c r="E7" s="5">
        <v>1006</v>
      </c>
      <c r="F7" s="5" t="s">
        <v>25</v>
      </c>
      <c r="G7" s="5" t="s">
        <v>26</v>
      </c>
      <c r="H7" s="5" t="s">
        <v>54</v>
      </c>
      <c r="I7" s="5">
        <v>35</v>
      </c>
      <c r="J7" s="5" t="s">
        <v>11</v>
      </c>
      <c r="K7" s="5" t="s">
        <v>27</v>
      </c>
      <c r="L7" s="5">
        <v>65000</v>
      </c>
      <c r="M7" s="6">
        <v>35040</v>
      </c>
      <c r="N7" s="6">
        <v>41528</v>
      </c>
      <c r="O7" s="6" t="s">
        <v>41</v>
      </c>
    </row>
    <row r="8" spans="1:15" x14ac:dyDescent="0.45">
      <c r="E8" s="5">
        <v>1007</v>
      </c>
      <c r="F8" s="5" t="s">
        <v>28</v>
      </c>
      <c r="G8" s="5" t="s">
        <v>29</v>
      </c>
      <c r="H8" s="5" t="s">
        <v>48</v>
      </c>
      <c r="I8" s="5">
        <v>32</v>
      </c>
      <c r="J8" s="5" t="s">
        <v>15</v>
      </c>
      <c r="K8" s="5" t="s">
        <v>30</v>
      </c>
      <c r="L8" s="5">
        <v>41000</v>
      </c>
      <c r="M8" s="6">
        <v>37933</v>
      </c>
      <c r="N8" s="6">
        <v>41551</v>
      </c>
      <c r="O8" s="6" t="s">
        <v>42</v>
      </c>
    </row>
    <row r="9" spans="1:15" x14ac:dyDescent="0.45">
      <c r="E9" s="5">
        <v>1008</v>
      </c>
      <c r="F9" s="5" t="s">
        <v>31</v>
      </c>
      <c r="G9" s="5" t="s">
        <v>32</v>
      </c>
      <c r="H9" s="5" t="s">
        <v>55</v>
      </c>
      <c r="I9" s="5">
        <v>38</v>
      </c>
      <c r="J9" s="5" t="s">
        <v>11</v>
      </c>
      <c r="K9" s="5" t="s">
        <v>12</v>
      </c>
      <c r="L9" s="5">
        <v>48000</v>
      </c>
      <c r="M9" s="6">
        <v>37416</v>
      </c>
      <c r="N9" s="6">
        <v>42116</v>
      </c>
      <c r="O9" s="6" t="s">
        <v>43</v>
      </c>
    </row>
    <row r="10" spans="1:15" x14ac:dyDescent="0.45">
      <c r="E10" s="5">
        <v>1009</v>
      </c>
      <c r="F10" s="5" t="s">
        <v>33</v>
      </c>
      <c r="G10" s="5" t="s">
        <v>34</v>
      </c>
      <c r="H10" s="5" t="s">
        <v>49</v>
      </c>
      <c r="I10" s="5">
        <v>31</v>
      </c>
      <c r="J10" s="5" t="s">
        <v>11</v>
      </c>
      <c r="K10" s="5" t="s">
        <v>21</v>
      </c>
      <c r="L10" s="5">
        <v>42000</v>
      </c>
      <c r="M10" s="6">
        <v>37843</v>
      </c>
      <c r="N10" s="6">
        <v>40800</v>
      </c>
      <c r="O10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activeCell="B5" sqref="B5"/>
    </sheetView>
  </sheetViews>
  <sheetFormatPr defaultRowHeight="14.25" x14ac:dyDescent="0.45"/>
  <cols>
    <col min="1" max="1" width="10.19921875" bestFit="1" customWidth="1"/>
    <col min="2" max="2" width="13.6640625" bestFit="1" customWidth="1"/>
    <col min="6" max="6" width="10.59765625" bestFit="1" customWidth="1"/>
    <col min="9" max="9" width="14.1328125" bestFit="1" customWidth="1"/>
    <col min="12" max="12" width="15.1328125" bestFit="1" customWidth="1"/>
    <col min="14" max="15" width="10.19921875" bestFit="1" customWidth="1"/>
    <col min="16" max="16" width="38.86328125" bestFit="1" customWidth="1"/>
  </cols>
  <sheetData>
    <row r="1" spans="1:16" x14ac:dyDescent="0.45">
      <c r="F1" s="3" t="s">
        <v>0</v>
      </c>
      <c r="G1" s="3" t="s">
        <v>1</v>
      </c>
      <c r="H1" s="3" t="s">
        <v>2</v>
      </c>
      <c r="I1" s="3" t="s">
        <v>50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35</v>
      </c>
    </row>
    <row r="2" spans="1:16" x14ac:dyDescent="0.45">
      <c r="A2" s="3" t="s">
        <v>58</v>
      </c>
      <c r="B2" s="3" t="s">
        <v>59</v>
      </c>
      <c r="F2" s="4">
        <v>1001</v>
      </c>
      <c r="G2" s="5" t="s">
        <v>9</v>
      </c>
      <c r="H2" s="5" t="s">
        <v>10</v>
      </c>
      <c r="I2" s="5" t="s">
        <v>51</v>
      </c>
      <c r="J2" s="5">
        <v>30</v>
      </c>
      <c r="K2" s="5" t="s">
        <v>11</v>
      </c>
      <c r="L2" s="5" t="s">
        <v>12</v>
      </c>
      <c r="M2" s="5">
        <v>45000</v>
      </c>
      <c r="N2" s="7">
        <v>37197</v>
      </c>
      <c r="O2" s="7">
        <v>42253</v>
      </c>
      <c r="P2" s="6" t="s">
        <v>36</v>
      </c>
    </row>
    <row r="3" spans="1:16" x14ac:dyDescent="0.45">
      <c r="A3" s="8">
        <v>36526</v>
      </c>
      <c r="B3" t="str">
        <f>_xlfn.XLOOKUP(A3,N2:N10,I2:I10,,1)</f>
        <v>Angela Martin</v>
      </c>
      <c r="F3" s="5">
        <v>1002</v>
      </c>
      <c r="G3" s="5" t="s">
        <v>13</v>
      </c>
      <c r="H3" s="5" t="s">
        <v>14</v>
      </c>
      <c r="I3" s="5" t="s">
        <v>47</v>
      </c>
      <c r="J3" s="5">
        <v>30</v>
      </c>
      <c r="K3" s="5" t="s">
        <v>15</v>
      </c>
      <c r="L3" s="5" t="s">
        <v>16</v>
      </c>
      <c r="M3" s="5">
        <v>36000</v>
      </c>
      <c r="N3" s="7">
        <v>36436</v>
      </c>
      <c r="O3" s="7">
        <v>42287</v>
      </c>
      <c r="P3" s="6" t="s">
        <v>37</v>
      </c>
    </row>
    <row r="4" spans="1:16" x14ac:dyDescent="0.45">
      <c r="A4" s="8">
        <v>37017</v>
      </c>
      <c r="B4" s="2" t="str">
        <f>_xlfn.XLOOKUP(A4,N2:N10,I2:I10,,,-1)</f>
        <v>Michael Scott</v>
      </c>
      <c r="F4" s="5">
        <v>1003</v>
      </c>
      <c r="G4" s="5" t="s">
        <v>17</v>
      </c>
      <c r="H4" s="5" t="s">
        <v>18</v>
      </c>
      <c r="I4" s="5" t="s">
        <v>52</v>
      </c>
      <c r="J4" s="5">
        <v>29</v>
      </c>
      <c r="K4" s="5" t="s">
        <v>11</v>
      </c>
      <c r="L4" s="5" t="s">
        <v>12</v>
      </c>
      <c r="M4" s="5">
        <v>63000</v>
      </c>
      <c r="N4" s="7">
        <v>36711</v>
      </c>
      <c r="O4" s="7">
        <v>42986</v>
      </c>
      <c r="P4" s="6" t="s">
        <v>38</v>
      </c>
    </row>
    <row r="5" spans="1:16" x14ac:dyDescent="0.45">
      <c r="F5" s="5">
        <v>1004</v>
      </c>
      <c r="G5" s="5" t="s">
        <v>19</v>
      </c>
      <c r="H5" s="5" t="s">
        <v>20</v>
      </c>
      <c r="I5" s="5" t="s">
        <v>53</v>
      </c>
      <c r="J5" s="5">
        <v>31</v>
      </c>
      <c r="K5" s="5" t="s">
        <v>15</v>
      </c>
      <c r="L5" s="5" t="s">
        <v>21</v>
      </c>
      <c r="M5" s="5">
        <v>47000</v>
      </c>
      <c r="N5" s="7">
        <v>36530</v>
      </c>
      <c r="O5" s="7">
        <v>42341</v>
      </c>
      <c r="P5" s="6" t="s">
        <v>39</v>
      </c>
    </row>
    <row r="6" spans="1:16" x14ac:dyDescent="0.45">
      <c r="F6" s="5">
        <v>1005</v>
      </c>
      <c r="G6" s="5" t="s">
        <v>22</v>
      </c>
      <c r="H6" s="5" t="s">
        <v>23</v>
      </c>
      <c r="I6" s="5" t="s">
        <v>46</v>
      </c>
      <c r="J6" s="5">
        <v>32</v>
      </c>
      <c r="K6" s="5" t="s">
        <v>11</v>
      </c>
      <c r="L6" s="5" t="s">
        <v>24</v>
      </c>
      <c r="M6" s="5">
        <v>50000</v>
      </c>
      <c r="N6" s="7">
        <v>37017</v>
      </c>
      <c r="O6" s="7">
        <v>42977</v>
      </c>
      <c r="P6" s="6" t="s">
        <v>40</v>
      </c>
    </row>
    <row r="7" spans="1:16" x14ac:dyDescent="0.45">
      <c r="F7" s="5">
        <v>1006</v>
      </c>
      <c r="G7" s="5" t="s">
        <v>25</v>
      </c>
      <c r="H7" s="5" t="s">
        <v>26</v>
      </c>
      <c r="I7" s="5" t="s">
        <v>54</v>
      </c>
      <c r="J7" s="5">
        <v>35</v>
      </c>
      <c r="K7" s="5" t="s">
        <v>11</v>
      </c>
      <c r="L7" s="5" t="s">
        <v>27</v>
      </c>
      <c r="M7" s="5">
        <v>65000</v>
      </c>
      <c r="N7" s="7">
        <v>37017</v>
      </c>
      <c r="O7" s="7">
        <v>41528</v>
      </c>
      <c r="P7" s="6" t="s">
        <v>41</v>
      </c>
    </row>
    <row r="8" spans="1:16" x14ac:dyDescent="0.45">
      <c r="F8" s="5">
        <v>1007</v>
      </c>
      <c r="G8" s="5" t="s">
        <v>28</v>
      </c>
      <c r="H8" s="5" t="s">
        <v>29</v>
      </c>
      <c r="I8" s="5" t="s">
        <v>48</v>
      </c>
      <c r="J8" s="5">
        <v>32</v>
      </c>
      <c r="K8" s="5" t="s">
        <v>15</v>
      </c>
      <c r="L8" s="5" t="s">
        <v>30</v>
      </c>
      <c r="M8" s="5">
        <v>41000</v>
      </c>
      <c r="N8" s="7">
        <v>37933</v>
      </c>
      <c r="O8" s="7">
        <v>41528</v>
      </c>
      <c r="P8" s="6" t="s">
        <v>42</v>
      </c>
    </row>
    <row r="9" spans="1:16" x14ac:dyDescent="0.45">
      <c r="F9" s="5">
        <v>1008</v>
      </c>
      <c r="G9" s="5" t="s">
        <v>31</v>
      </c>
      <c r="H9" s="5" t="s">
        <v>32</v>
      </c>
      <c r="I9" s="5" t="s">
        <v>55</v>
      </c>
      <c r="J9" s="5">
        <v>38</v>
      </c>
      <c r="K9" s="5" t="s">
        <v>11</v>
      </c>
      <c r="L9" s="5" t="s">
        <v>12</v>
      </c>
      <c r="M9" s="5">
        <v>48000</v>
      </c>
      <c r="N9" s="7">
        <v>37416</v>
      </c>
      <c r="O9" s="7">
        <v>42116</v>
      </c>
      <c r="P9" s="6" t="s">
        <v>43</v>
      </c>
    </row>
    <row r="10" spans="1:16" x14ac:dyDescent="0.45">
      <c r="F10" s="5">
        <v>1009</v>
      </c>
      <c r="G10" s="5" t="s">
        <v>33</v>
      </c>
      <c r="H10" s="5" t="s">
        <v>34</v>
      </c>
      <c r="I10" s="5" t="s">
        <v>49</v>
      </c>
      <c r="J10" s="5">
        <v>31</v>
      </c>
      <c r="K10" s="5" t="s">
        <v>11</v>
      </c>
      <c r="L10" s="5" t="s">
        <v>21</v>
      </c>
      <c r="M10" s="5">
        <v>42000</v>
      </c>
      <c r="N10" s="7">
        <v>37843</v>
      </c>
      <c r="O10" s="7">
        <v>42116</v>
      </c>
      <c r="P10" s="6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>
      <selection activeCell="D12" sqref="D12"/>
    </sheetView>
  </sheetViews>
  <sheetFormatPr defaultRowHeight="14.25" x14ac:dyDescent="0.45"/>
  <cols>
    <col min="1" max="1" width="11.59765625" bestFit="1" customWidth="1"/>
    <col min="7" max="7" width="11.59765625" bestFit="1" customWidth="1"/>
  </cols>
  <sheetData>
    <row r="1" spans="1:19" x14ac:dyDescent="0.45">
      <c r="B1" t="s">
        <v>65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 spans="1:19" x14ac:dyDescent="0.45">
      <c r="A2" s="2" t="s">
        <v>61</v>
      </c>
      <c r="B2">
        <f>_xlfn.XLOOKUP(I1,H1:S1,H2:S2)</f>
        <v>310</v>
      </c>
      <c r="G2" t="s">
        <v>61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s="2" t="s">
        <v>62</v>
      </c>
      <c r="B3" s="2">
        <f t="shared" ref="B3:B4" si="0">_xlfn.XLOOKUP(I2,H2:S2,H3:S3)</f>
        <v>40</v>
      </c>
      <c r="G3" t="s">
        <v>62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s="2" t="s">
        <v>63</v>
      </c>
      <c r="B4" s="2">
        <f t="shared" si="0"/>
        <v>118</v>
      </c>
      <c r="G4" t="s">
        <v>63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"/>
  <sheetViews>
    <sheetView workbookViewId="0">
      <selection activeCell="G7" sqref="G7"/>
    </sheetView>
  </sheetViews>
  <sheetFormatPr defaultRowHeight="14.25" x14ac:dyDescent="0.45"/>
  <cols>
    <col min="1" max="1" width="11.59765625" bestFit="1" customWidth="1"/>
  </cols>
  <sheetData>
    <row r="1" spans="1:19" x14ac:dyDescent="0.45">
      <c r="B1" t="s">
        <v>76</v>
      </c>
      <c r="G1" s="2"/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</row>
    <row r="2" spans="1:19" x14ac:dyDescent="0.45">
      <c r="A2" s="2" t="s">
        <v>61</v>
      </c>
      <c r="B2">
        <f>SUM(_xlfn.XLOOKUP(L1,H1:S1,H2:S2):_xlfn.XLOOKUP(M1,H1:S1,H2:S2))</f>
        <v>925</v>
      </c>
      <c r="G2" s="2" t="s">
        <v>61</v>
      </c>
      <c r="H2" s="2">
        <v>450</v>
      </c>
      <c r="I2" s="2">
        <v>310</v>
      </c>
      <c r="J2" s="2">
        <v>150</v>
      </c>
      <c r="K2" s="2">
        <v>750</v>
      </c>
      <c r="L2" s="2">
        <v>440</v>
      </c>
      <c r="M2" s="2">
        <v>485</v>
      </c>
      <c r="N2" s="2">
        <v>510</v>
      </c>
      <c r="O2" s="2">
        <v>347</v>
      </c>
      <c r="P2" s="2">
        <v>736</v>
      </c>
      <c r="Q2" s="2">
        <v>155</v>
      </c>
      <c r="R2" s="2">
        <v>450</v>
      </c>
      <c r="S2" s="2">
        <v>288</v>
      </c>
    </row>
    <row r="3" spans="1:19" x14ac:dyDescent="0.45">
      <c r="A3" s="2" t="s">
        <v>62</v>
      </c>
      <c r="B3" s="2">
        <f>SUM(_xlfn.XLOOKUP(L2,H2:S2,H3:S3):_xlfn.XLOOKUP(M2,H2:S2,H3:S3))</f>
        <v>95</v>
      </c>
      <c r="G3" s="2" t="s">
        <v>62</v>
      </c>
      <c r="H3" s="2">
        <v>75</v>
      </c>
      <c r="I3" s="2">
        <v>40</v>
      </c>
      <c r="J3" s="2">
        <v>65</v>
      </c>
      <c r="K3" s="2">
        <v>50</v>
      </c>
      <c r="L3" s="2">
        <v>24</v>
      </c>
      <c r="M3" s="2">
        <v>71</v>
      </c>
      <c r="N3" s="2">
        <v>57</v>
      </c>
      <c r="O3" s="2">
        <v>61</v>
      </c>
      <c r="P3" s="2">
        <v>34</v>
      </c>
      <c r="Q3" s="2">
        <v>41</v>
      </c>
      <c r="R3" s="2">
        <v>58</v>
      </c>
      <c r="S3" s="2">
        <v>91</v>
      </c>
    </row>
    <row r="4" spans="1:19" x14ac:dyDescent="0.45">
      <c r="A4" s="2" t="s">
        <v>63</v>
      </c>
      <c r="B4" s="2">
        <f>SUM(_xlfn.XLOOKUP(L3,H3:S3,H4:S4):_xlfn.XLOOKUP(M3,H3:S3,H4:S4))</f>
        <v>215</v>
      </c>
      <c r="G4" s="2" t="s">
        <v>63</v>
      </c>
      <c r="H4" s="2">
        <v>200</v>
      </c>
      <c r="I4" s="2">
        <v>118</v>
      </c>
      <c r="J4" s="2">
        <v>145</v>
      </c>
      <c r="K4" s="2">
        <v>210</v>
      </c>
      <c r="L4" s="2">
        <v>45</v>
      </c>
      <c r="M4" s="2">
        <v>170</v>
      </c>
      <c r="N4" s="2">
        <v>130</v>
      </c>
      <c r="O4" s="2">
        <v>90</v>
      </c>
      <c r="P4" s="2">
        <v>55</v>
      </c>
      <c r="Q4" s="2">
        <v>110</v>
      </c>
      <c r="R4" s="2">
        <v>130</v>
      </c>
      <c r="S4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>
      <selection activeCell="D15" sqref="D15"/>
    </sheetView>
  </sheetViews>
  <sheetFormatPr defaultRowHeight="14.25" x14ac:dyDescent="0.45"/>
  <cols>
    <col min="1" max="1" width="14.1328125" bestFit="1" customWidth="1"/>
    <col min="2" max="2" width="40" customWidth="1"/>
    <col min="7" max="7" width="9.59765625" bestFit="1" customWidth="1"/>
    <col min="8" max="8" width="14.1328125" bestFit="1" customWidth="1"/>
    <col min="13" max="14" width="10.19921875" bestFit="1" customWidth="1"/>
    <col min="15" max="15" width="38.86328125" bestFit="1" customWidth="1"/>
  </cols>
  <sheetData>
    <row r="1" spans="1:15" x14ac:dyDescent="0.45">
      <c r="E1" s="3" t="s">
        <v>0</v>
      </c>
      <c r="F1" s="3" t="s">
        <v>1</v>
      </c>
      <c r="G1" s="3" t="s">
        <v>2</v>
      </c>
      <c r="H1" s="3" t="s">
        <v>50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35</v>
      </c>
    </row>
    <row r="2" spans="1:15" x14ac:dyDescent="0.45">
      <c r="A2" s="3" t="s">
        <v>45</v>
      </c>
      <c r="B2" s="3" t="s">
        <v>35</v>
      </c>
      <c r="E2" s="4">
        <v>1001</v>
      </c>
      <c r="F2" s="5" t="s">
        <v>9</v>
      </c>
      <c r="G2" s="5" t="s">
        <v>10</v>
      </c>
      <c r="H2" s="5" t="s">
        <v>51</v>
      </c>
      <c r="I2" s="5">
        <v>30</v>
      </c>
      <c r="J2" s="5" t="s">
        <v>11</v>
      </c>
      <c r="K2" s="5" t="s">
        <v>12</v>
      </c>
      <c r="L2" s="5">
        <v>45000</v>
      </c>
      <c r="M2" s="6">
        <v>37197</v>
      </c>
      <c r="N2" s="6">
        <v>42253</v>
      </c>
      <c r="O2" s="6" t="s">
        <v>36</v>
      </c>
    </row>
    <row r="3" spans="1:15" x14ac:dyDescent="0.45">
      <c r="A3" s="5" t="s">
        <v>54</v>
      </c>
      <c r="B3" t="str">
        <f>VLOOKUP(A3,H2:O10,8,FALSE)</f>
        <v>Michael.Scott@DunderMifflin.com</v>
      </c>
      <c r="E3" s="5">
        <v>1002</v>
      </c>
      <c r="F3" s="5" t="s">
        <v>13</v>
      </c>
      <c r="G3" s="5" t="s">
        <v>14</v>
      </c>
      <c r="H3" s="5" t="s">
        <v>47</v>
      </c>
      <c r="I3" s="5">
        <v>30</v>
      </c>
      <c r="J3" s="5" t="s">
        <v>15</v>
      </c>
      <c r="K3" s="5" t="s">
        <v>16</v>
      </c>
      <c r="L3" s="5">
        <v>36000</v>
      </c>
      <c r="M3" s="6">
        <v>36436</v>
      </c>
      <c r="N3" s="6">
        <v>42287</v>
      </c>
      <c r="O3" s="6" t="s">
        <v>37</v>
      </c>
    </row>
    <row r="4" spans="1:15" x14ac:dyDescent="0.45">
      <c r="A4" s="5" t="s">
        <v>51</v>
      </c>
      <c r="B4" s="2" t="str">
        <f>VLOOKUP(A4,H2:O10,8,FALSE)</f>
        <v>Jim.Halpert@DunderMifflin.com</v>
      </c>
      <c r="E4" s="5">
        <v>1003</v>
      </c>
      <c r="F4" s="5" t="s">
        <v>17</v>
      </c>
      <c r="G4" s="5" t="s">
        <v>18</v>
      </c>
      <c r="H4" s="5" t="s">
        <v>52</v>
      </c>
      <c r="I4" s="5">
        <v>29</v>
      </c>
      <c r="J4" s="5" t="s">
        <v>11</v>
      </c>
      <c r="K4" s="5" t="s">
        <v>12</v>
      </c>
      <c r="L4" s="5">
        <v>63000</v>
      </c>
      <c r="M4" s="6">
        <v>36711</v>
      </c>
      <c r="N4" s="6">
        <v>42986</v>
      </c>
      <c r="O4" s="6" t="s">
        <v>38</v>
      </c>
    </row>
    <row r="5" spans="1:15" x14ac:dyDescent="0.45">
      <c r="A5" s="5" t="s">
        <v>55</v>
      </c>
      <c r="B5" s="2" t="str">
        <f>VLOOKUP(A5,H3:O11,8,FALSE)</f>
        <v>Stanley.Hudson@gmail.com</v>
      </c>
      <c r="E5" s="5">
        <v>1004</v>
      </c>
      <c r="F5" s="5" t="s">
        <v>19</v>
      </c>
      <c r="G5" s="5" t="s">
        <v>20</v>
      </c>
      <c r="H5" s="5" t="s">
        <v>53</v>
      </c>
      <c r="I5" s="5">
        <v>31</v>
      </c>
      <c r="J5" s="5" t="s">
        <v>15</v>
      </c>
      <c r="K5" s="5" t="s">
        <v>21</v>
      </c>
      <c r="L5" s="5">
        <v>47000</v>
      </c>
      <c r="M5" s="6">
        <v>36530</v>
      </c>
      <c r="N5" s="6">
        <v>42341</v>
      </c>
      <c r="O5" s="6" t="s">
        <v>39</v>
      </c>
    </row>
    <row r="6" spans="1:15" x14ac:dyDescent="0.45">
      <c r="A6" s="5" t="s">
        <v>46</v>
      </c>
      <c r="B6" s="2" t="str">
        <f>VLOOKUP(A6,H4:O12,8,FALSE)</f>
        <v>Toby.Flenderson@DunderMifflinCorporate.com</v>
      </c>
      <c r="E6" s="5">
        <v>1005</v>
      </c>
      <c r="F6" s="5" t="s">
        <v>22</v>
      </c>
      <c r="G6" s="5" t="s">
        <v>23</v>
      </c>
      <c r="H6" s="5" t="s">
        <v>46</v>
      </c>
      <c r="I6" s="5">
        <v>32</v>
      </c>
      <c r="J6" s="5" t="s">
        <v>11</v>
      </c>
      <c r="K6" s="5" t="s">
        <v>24</v>
      </c>
      <c r="L6" s="5">
        <v>50000</v>
      </c>
      <c r="M6" s="6">
        <v>37017</v>
      </c>
      <c r="N6" s="6">
        <v>42977</v>
      </c>
      <c r="O6" s="6" t="s">
        <v>40</v>
      </c>
    </row>
    <row r="7" spans="1:15" x14ac:dyDescent="0.45">
      <c r="E7" s="5">
        <v>1006</v>
      </c>
      <c r="F7" s="5" t="s">
        <v>25</v>
      </c>
      <c r="G7" s="5" t="s">
        <v>26</v>
      </c>
      <c r="H7" s="5" t="s">
        <v>54</v>
      </c>
      <c r="I7" s="5">
        <v>35</v>
      </c>
      <c r="J7" s="5" t="s">
        <v>11</v>
      </c>
      <c r="K7" s="5" t="s">
        <v>27</v>
      </c>
      <c r="L7" s="5">
        <v>65000</v>
      </c>
      <c r="M7" s="6">
        <v>35040</v>
      </c>
      <c r="N7" s="6">
        <v>41528</v>
      </c>
      <c r="O7" s="6" t="s">
        <v>41</v>
      </c>
    </row>
    <row r="8" spans="1:15" x14ac:dyDescent="0.45">
      <c r="E8" s="5">
        <v>1007</v>
      </c>
      <c r="F8" s="5" t="s">
        <v>28</v>
      </c>
      <c r="G8" s="5" t="s">
        <v>29</v>
      </c>
      <c r="H8" s="5" t="s">
        <v>48</v>
      </c>
      <c r="I8" s="5">
        <v>32</v>
      </c>
      <c r="J8" s="5" t="s">
        <v>15</v>
      </c>
      <c r="K8" s="5" t="s">
        <v>30</v>
      </c>
      <c r="L8" s="5">
        <v>41000</v>
      </c>
      <c r="M8" s="6">
        <v>37933</v>
      </c>
      <c r="N8" s="6">
        <v>41551</v>
      </c>
      <c r="O8" s="6" t="s">
        <v>42</v>
      </c>
    </row>
    <row r="9" spans="1:15" x14ac:dyDescent="0.45">
      <c r="E9" s="5">
        <v>1008</v>
      </c>
      <c r="F9" s="5" t="s">
        <v>31</v>
      </c>
      <c r="G9" s="5" t="s">
        <v>32</v>
      </c>
      <c r="H9" s="5" t="s">
        <v>55</v>
      </c>
      <c r="I9" s="5">
        <v>38</v>
      </c>
      <c r="J9" s="5" t="s">
        <v>11</v>
      </c>
      <c r="K9" s="5" t="s">
        <v>12</v>
      </c>
      <c r="L9" s="5">
        <v>48000</v>
      </c>
      <c r="M9" s="6">
        <v>37416</v>
      </c>
      <c r="N9" s="6">
        <v>42116</v>
      </c>
      <c r="O9" s="6" t="s">
        <v>43</v>
      </c>
    </row>
    <row r="10" spans="1:15" x14ac:dyDescent="0.45">
      <c r="E10" s="5">
        <v>1009</v>
      </c>
      <c r="F10" s="5" t="s">
        <v>33</v>
      </c>
      <c r="G10" s="5" t="s">
        <v>34</v>
      </c>
      <c r="H10" s="5" t="s">
        <v>49</v>
      </c>
      <c r="I10" s="5">
        <v>31</v>
      </c>
      <c r="J10" s="5" t="s">
        <v>11</v>
      </c>
      <c r="K10" s="5" t="s">
        <v>21</v>
      </c>
      <c r="L10" s="5">
        <v>42000</v>
      </c>
      <c r="M10" s="6">
        <v>37843</v>
      </c>
      <c r="N10" s="6">
        <v>40800</v>
      </c>
      <c r="O10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with SUM</vt:lpstr>
      <vt:lpstr>VLookUp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</dc:creator>
  <cp:lastModifiedBy>fta</cp:lastModifiedBy>
  <dcterms:created xsi:type="dcterms:W3CDTF">2024-12-25T17:27:14Z</dcterms:created>
  <dcterms:modified xsi:type="dcterms:W3CDTF">2025-01-10T05:18:00Z</dcterms:modified>
</cp:coreProperties>
</file>