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p-cloud.kp.org/personal/kaushik_seethapathy_kp_org/Documents/_useful/cws/CWS-Apr22/source/"/>
    </mc:Choice>
  </mc:AlternateContent>
  <xr:revisionPtr revIDLastSave="296" documentId="13_ncr:4000b_{9FED013F-F627-4F5B-B365-BD1AEFB4141A}" xr6:coauthVersionLast="47" xr6:coauthVersionMax="47" xr10:uidLastSave="{A0BCDFED-3B79-4F56-9D4B-A93D98FB74C6}"/>
  <bookViews>
    <workbookView xWindow="-120" yWindow="-120" windowWidth="29040" windowHeight="15840" activeTab="1" xr2:uid="{00000000-000D-0000-FFFF-FFFF00000000}"/>
  </bookViews>
  <sheets>
    <sheet name="Active Participants" sheetId="3" r:id="rId1"/>
    <sheet name="Extract names" sheetId="4" r:id="rId2"/>
    <sheet name="Teams" sheetId="5" r:id="rId3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" i="3" l="1"/>
  <c r="B70" i="3"/>
  <c r="A70" i="3"/>
  <c r="D65" i="4"/>
  <c r="C65" i="4"/>
  <c r="B65" i="4"/>
  <c r="B12" i="4"/>
  <c r="B66" i="4"/>
  <c r="B53" i="4"/>
  <c r="B54" i="4"/>
  <c r="B31" i="4"/>
  <c r="B58" i="4"/>
  <c r="B68" i="4"/>
  <c r="B32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D67" i="4"/>
  <c r="C67" i="4"/>
  <c r="B67" i="4"/>
  <c r="D64" i="4"/>
  <c r="C64" i="4"/>
  <c r="B64" i="4"/>
  <c r="D66" i="4"/>
  <c r="C66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D57" i="4"/>
  <c r="C57" i="4"/>
  <c r="B57" i="4"/>
  <c r="D56" i="4"/>
  <c r="C56" i="4"/>
  <c r="B56" i="4"/>
  <c r="D55" i="4"/>
  <c r="C55" i="4"/>
  <c r="B55" i="4"/>
  <c r="D54" i="4"/>
  <c r="C54" i="4"/>
  <c r="D53" i="4"/>
  <c r="C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D31" i="4"/>
  <c r="C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C1" i="4"/>
  <c r="B1" i="4"/>
  <c r="B17" i="5"/>
  <c r="B16" i="5"/>
  <c r="B14" i="5"/>
  <c r="D1" i="4"/>
  <c r="A39" i="3" s="1"/>
  <c r="B15" i="5"/>
  <c r="B13" i="5"/>
  <c r="B11" i="5"/>
  <c r="B2" i="5"/>
  <c r="B3" i="5"/>
  <c r="B5" i="5"/>
  <c r="B6" i="5"/>
  <c r="B8" i="5"/>
  <c r="B9" i="5"/>
  <c r="B10" i="5"/>
  <c r="B12" i="5"/>
  <c r="B7" i="5"/>
  <c r="B4" i="5"/>
  <c r="B1" i="5"/>
  <c r="A27" i="3" l="1"/>
  <c r="B75" i="3"/>
  <c r="A43" i="3"/>
  <c r="A47" i="3"/>
  <c r="A51" i="3"/>
  <c r="A55" i="3"/>
  <c r="A59" i="3"/>
  <c r="A63" i="3"/>
  <c r="A67" i="3"/>
  <c r="A72" i="3"/>
  <c r="D3" i="3"/>
  <c r="D27" i="3"/>
  <c r="D51" i="3"/>
  <c r="D67" i="3"/>
  <c r="A7" i="3"/>
  <c r="A15" i="3"/>
  <c r="A31" i="3"/>
  <c r="D4" i="3"/>
  <c r="D12" i="3"/>
  <c r="D20" i="3"/>
  <c r="D28" i="3"/>
  <c r="D36" i="3"/>
  <c r="D44" i="3"/>
  <c r="D52" i="3"/>
  <c r="D60" i="3"/>
  <c r="D68" i="3"/>
  <c r="B3" i="3"/>
  <c r="B7" i="3"/>
  <c r="B11" i="3"/>
  <c r="B15" i="3"/>
  <c r="B19" i="3"/>
  <c r="B23" i="3"/>
  <c r="B27" i="3"/>
  <c r="B31" i="3"/>
  <c r="B35" i="3"/>
  <c r="B39" i="3"/>
  <c r="B43" i="3"/>
  <c r="B47" i="3"/>
  <c r="B51" i="3"/>
  <c r="B55" i="3"/>
  <c r="B59" i="3"/>
  <c r="B63" i="3"/>
  <c r="B67" i="3"/>
  <c r="B72" i="3"/>
  <c r="D5" i="3"/>
  <c r="D13" i="3"/>
  <c r="D21" i="3"/>
  <c r="D29" i="3"/>
  <c r="D37" i="3"/>
  <c r="D45" i="3"/>
  <c r="D53" i="3"/>
  <c r="D61" i="3"/>
  <c r="D71" i="3"/>
  <c r="A4" i="3"/>
  <c r="A8" i="3"/>
  <c r="A12" i="3"/>
  <c r="A16" i="3"/>
  <c r="A20" i="3"/>
  <c r="A24" i="3"/>
  <c r="A28" i="3"/>
  <c r="A32" i="3"/>
  <c r="A36" i="3"/>
  <c r="A40" i="3"/>
  <c r="A44" i="3"/>
  <c r="A48" i="3"/>
  <c r="A52" i="3"/>
  <c r="A56" i="3"/>
  <c r="A60" i="3"/>
  <c r="A64" i="3"/>
  <c r="A68" i="3"/>
  <c r="A73" i="3"/>
  <c r="D11" i="3"/>
  <c r="D43" i="3"/>
  <c r="D59" i="3"/>
  <c r="A3" i="3"/>
  <c r="A11" i="3"/>
  <c r="A23" i="3"/>
  <c r="A35" i="3"/>
  <c r="D6" i="3"/>
  <c r="D14" i="3"/>
  <c r="D22" i="3"/>
  <c r="D30" i="3"/>
  <c r="D38" i="3"/>
  <c r="D46" i="3"/>
  <c r="D54" i="3"/>
  <c r="D62" i="3"/>
  <c r="D69" i="3"/>
  <c r="B4" i="3"/>
  <c r="B8" i="3"/>
  <c r="B12" i="3"/>
  <c r="B16" i="3"/>
  <c r="B20" i="3"/>
  <c r="B24" i="3"/>
  <c r="B28" i="3"/>
  <c r="B32" i="3"/>
  <c r="B36" i="3"/>
  <c r="B40" i="3"/>
  <c r="B44" i="3"/>
  <c r="B48" i="3"/>
  <c r="B52" i="3"/>
  <c r="B56" i="3"/>
  <c r="B60" i="3"/>
  <c r="B64" i="3"/>
  <c r="B68" i="3"/>
  <c r="B73" i="3"/>
  <c r="D19" i="3"/>
  <c r="A19" i="3"/>
  <c r="D7" i="3"/>
  <c r="D15" i="3"/>
  <c r="D23" i="3"/>
  <c r="D31" i="3"/>
  <c r="D39" i="3"/>
  <c r="D47" i="3"/>
  <c r="D55" i="3"/>
  <c r="D63" i="3"/>
  <c r="D72" i="3"/>
  <c r="A5" i="3"/>
  <c r="A9" i="3"/>
  <c r="A13" i="3"/>
  <c r="A17" i="3"/>
  <c r="A21" i="3"/>
  <c r="A25" i="3"/>
  <c r="A29" i="3"/>
  <c r="A33" i="3"/>
  <c r="A37" i="3"/>
  <c r="A41" i="3"/>
  <c r="A45" i="3"/>
  <c r="A49" i="3"/>
  <c r="A53" i="3"/>
  <c r="A57" i="3"/>
  <c r="A61" i="3"/>
  <c r="A65" i="3"/>
  <c r="A71" i="3"/>
  <c r="A74" i="3"/>
  <c r="D8" i="3"/>
  <c r="D16" i="3"/>
  <c r="D24" i="3"/>
  <c r="D32" i="3"/>
  <c r="D40" i="3"/>
  <c r="D48" i="3"/>
  <c r="D56" i="3"/>
  <c r="D64" i="3"/>
  <c r="D73" i="3"/>
  <c r="B5" i="3"/>
  <c r="B9" i="3"/>
  <c r="B13" i="3"/>
  <c r="B17" i="3"/>
  <c r="B21" i="3"/>
  <c r="B25" i="3"/>
  <c r="B29" i="3"/>
  <c r="B33" i="3"/>
  <c r="B37" i="3"/>
  <c r="B41" i="3"/>
  <c r="B45" i="3"/>
  <c r="B49" i="3"/>
  <c r="B53" i="3"/>
  <c r="B57" i="3"/>
  <c r="B61" i="3"/>
  <c r="B65" i="3"/>
  <c r="B71" i="3"/>
  <c r="B74" i="3"/>
  <c r="D9" i="3"/>
  <c r="D17" i="3"/>
  <c r="D25" i="3"/>
  <c r="D33" i="3"/>
  <c r="D41" i="3"/>
  <c r="D49" i="3"/>
  <c r="D57" i="3"/>
  <c r="D65" i="3"/>
  <c r="D74" i="3"/>
  <c r="A6" i="3"/>
  <c r="A10" i="3"/>
  <c r="A14" i="3"/>
  <c r="A18" i="3"/>
  <c r="A22" i="3"/>
  <c r="A26" i="3"/>
  <c r="A30" i="3"/>
  <c r="A34" i="3"/>
  <c r="A38" i="3"/>
  <c r="A42" i="3"/>
  <c r="A46" i="3"/>
  <c r="A50" i="3"/>
  <c r="A54" i="3"/>
  <c r="A58" i="3"/>
  <c r="A62" i="3"/>
  <c r="A66" i="3"/>
  <c r="A69" i="3"/>
  <c r="A75" i="3"/>
  <c r="D35" i="3"/>
  <c r="D10" i="3"/>
  <c r="D18" i="3"/>
  <c r="D26" i="3"/>
  <c r="D34" i="3"/>
  <c r="D42" i="3"/>
  <c r="D50" i="3"/>
  <c r="D58" i="3"/>
  <c r="D66" i="3"/>
  <c r="D75" i="3"/>
  <c r="B6" i="3"/>
  <c r="B10" i="3"/>
  <c r="B14" i="3"/>
  <c r="B18" i="3"/>
  <c r="B22" i="3"/>
  <c r="B26" i="3"/>
  <c r="B30" i="3"/>
  <c r="B34" i="3"/>
  <c r="B38" i="3"/>
  <c r="B42" i="3"/>
  <c r="B46" i="3"/>
  <c r="B50" i="3"/>
  <c r="B54" i="3"/>
  <c r="B58" i="3"/>
  <c r="B62" i="3"/>
  <c r="B66" i="3"/>
  <c r="B69" i="3"/>
  <c r="D2" i="3"/>
  <c r="A2" i="3"/>
  <c r="B2" i="3"/>
  <c r="B19" i="5"/>
</calcChain>
</file>

<file path=xl/sharedStrings.xml><?xml version="1.0" encoding="utf-8"?>
<sst xmlns="http://schemas.openxmlformats.org/spreadsheetml/2006/main" count="943" uniqueCount="260">
  <si>
    <t>First name</t>
  </si>
  <si>
    <t>Last name</t>
  </si>
  <si>
    <t>KP email</t>
  </si>
  <si>
    <t>Team</t>
  </si>
  <si>
    <t>October '20</t>
  </si>
  <si>
    <t>November '20</t>
  </si>
  <si>
    <t>December '20</t>
  </si>
  <si>
    <t>January '21</t>
  </si>
  <si>
    <t>February '21</t>
  </si>
  <si>
    <t>March '21</t>
  </si>
  <si>
    <t>April '21</t>
  </si>
  <si>
    <t>May '21</t>
  </si>
  <si>
    <t>June '21</t>
  </si>
  <si>
    <t>July '21</t>
  </si>
  <si>
    <t>September '21</t>
  </si>
  <si>
    <t>November '21</t>
  </si>
  <si>
    <t>December '21</t>
  </si>
  <si>
    <t>January '22</t>
  </si>
  <si>
    <t>February '22</t>
  </si>
  <si>
    <t>Sameera</t>
  </si>
  <si>
    <t>Sameera.X.Chilakapati@kp.org</t>
  </si>
  <si>
    <t>Business Development (Health Plan &amp; Hospitals)</t>
  </si>
  <si>
    <t>No match found</t>
  </si>
  <si>
    <t>Kaushik</t>
  </si>
  <si>
    <t>Roland</t>
  </si>
  <si>
    <t>Lanier</t>
  </si>
  <si>
    <t>Sarah</t>
  </si>
  <si>
    <t>sarah.macdonald@kp.org</t>
  </si>
  <si>
    <t>Corporate Development (The Permanente Federation)</t>
  </si>
  <si>
    <t>Sam</t>
  </si>
  <si>
    <t>Ryan</t>
  </si>
  <si>
    <t>Simon</t>
  </si>
  <si>
    <t>Sheila</t>
  </si>
  <si>
    <t>Olivia</t>
  </si>
  <si>
    <t>Tina</t>
  </si>
  <si>
    <t>Eric</t>
  </si>
  <si>
    <t>Maclaine</t>
  </si>
  <si>
    <t>Laurie G</t>
  </si>
  <si>
    <t>Marcos</t>
  </si>
  <si>
    <t>Christopher S</t>
  </si>
  <si>
    <t>Michele</t>
  </si>
  <si>
    <t>Shirley</t>
  </si>
  <si>
    <t>shirley.a.suda@kp.org</t>
  </si>
  <si>
    <t>Thomas</t>
  </si>
  <si>
    <t>Tierney</t>
  </si>
  <si>
    <t>Hue</t>
  </si>
  <si>
    <t>Cyrus</t>
  </si>
  <si>
    <t>Daniel H</t>
  </si>
  <si>
    <t>Jon</t>
  </si>
  <si>
    <t>Ernest</t>
  </si>
  <si>
    <t>Malkia</t>
  </si>
  <si>
    <t>Melissa</t>
  </si>
  <si>
    <t>simon.widdowson@kp.org</t>
  </si>
  <si>
    <t>Tiffany</t>
  </si>
  <si>
    <t>Liz</t>
  </si>
  <si>
    <t>Camille</t>
  </si>
  <si>
    <t>Dwight</t>
  </si>
  <si>
    <t>Brendan</t>
  </si>
  <si>
    <t>tiffany.chang@kp.org</t>
  </si>
  <si>
    <t>Strategic Planning</t>
  </si>
  <si>
    <t>Vidhi</t>
  </si>
  <si>
    <t>Daniel V</t>
  </si>
  <si>
    <t>Michael</t>
  </si>
  <si>
    <t>Gabriella</t>
  </si>
  <si>
    <t>Katherine</t>
  </si>
  <si>
    <t>Anne</t>
  </si>
  <si>
    <t>Cynthia</t>
  </si>
  <si>
    <t>Christopher P</t>
  </si>
  <si>
    <t>tina.a.weiss@kp.org</t>
  </si>
  <si>
    <t>Edward</t>
  </si>
  <si>
    <t>tierney.teeling@kp.org</t>
  </si>
  <si>
    <t>Rishi</t>
  </si>
  <si>
    <t>Erika</t>
  </si>
  <si>
    <t>Angela</t>
  </si>
  <si>
    <t>Asa</t>
  </si>
  <si>
    <t>Matilde</t>
  </si>
  <si>
    <t>Adam</t>
  </si>
  <si>
    <t>Nemariam</t>
  </si>
  <si>
    <t>Alexander L</t>
  </si>
  <si>
    <t>Paul</t>
  </si>
  <si>
    <t>Corporate Services IT Strategic Services and New Growth</t>
  </si>
  <si>
    <t>Alexander T</t>
  </si>
  <si>
    <t>Jeanette</t>
  </si>
  <si>
    <t>Laurie B</t>
  </si>
  <si>
    <t>Amy</t>
  </si>
  <si>
    <t>Mina</t>
  </si>
  <si>
    <t>Nico</t>
  </si>
  <si>
    <t>Jennifer</t>
  </si>
  <si>
    <t>Joseph</t>
  </si>
  <si>
    <t>Claudia</t>
  </si>
  <si>
    <t>alexander.j.lowenthal@kp.org</t>
  </si>
  <si>
    <t>Benjamin</t>
  </si>
  <si>
    <t>angela.ni@kp.org</t>
  </si>
  <si>
    <t>Chris</t>
  </si>
  <si>
    <t>anne.chen@kp.org</t>
  </si>
  <si>
    <t>asa.sharma@kp.org</t>
  </si>
  <si>
    <t>benjamin.l.courtney@kp.org</t>
  </si>
  <si>
    <t>camille.g.gonzales@kp.org</t>
  </si>
  <si>
    <t>Business Development &amp; Innovation (MSSA)</t>
  </si>
  <si>
    <t>chris.salemme@kp.org</t>
  </si>
  <si>
    <t>christopher.j.pulliam@kp.org</t>
  </si>
  <si>
    <t>claudia.h.fenelon@kp.org</t>
  </si>
  <si>
    <t>Competitive Intelligence</t>
  </si>
  <si>
    <t>cynthia.l.vanderlinde-kopper@kp.org</t>
  </si>
  <si>
    <t>cyrus.c.yang@kp.org</t>
  </si>
  <si>
    <t>daniel.j.hartsough@kp.org</t>
  </si>
  <si>
    <t>Diana</t>
  </si>
  <si>
    <t>dwight.t.asuncion@kp.org</t>
  </si>
  <si>
    <t>eric.berzon@kp.org</t>
  </si>
  <si>
    <t>Treasury</t>
  </si>
  <si>
    <t>erika.alcivar@kp.org</t>
  </si>
  <si>
    <t>Evan</t>
  </si>
  <si>
    <t>ernest.brown@kp.org</t>
  </si>
  <si>
    <t>gabriella.h.maestas@kp.org</t>
  </si>
  <si>
    <t>Could not meet</t>
  </si>
  <si>
    <t>hue.le@kp.org</t>
  </si>
  <si>
    <t>jeanette.bettles@kp.org</t>
  </si>
  <si>
    <t>jon.j.dimsdale@kp.org</t>
  </si>
  <si>
    <t>joseph.severson@kp.org</t>
  </si>
  <si>
    <t>kathy.s.weiner@kp.org</t>
  </si>
  <si>
    <t>Mackenzie</t>
  </si>
  <si>
    <t>kaushik.seethapathy@kp.org</t>
  </si>
  <si>
    <t>lanier.coles@kp.org</t>
  </si>
  <si>
    <t>elizabeth.rockett@kp.org</t>
  </si>
  <si>
    <t>Ventures</t>
  </si>
  <si>
    <t>maclaine.x.lehan@kp.org</t>
  </si>
  <si>
    <t>malkia.harrell@kp.org</t>
  </si>
  <si>
    <t>marcos.b.vasconcelos@kp.org</t>
  </si>
  <si>
    <t>matilde.n.kamiya@kp.org</t>
  </si>
  <si>
    <t>melissa.roguly@kp.org</t>
  </si>
  <si>
    <t>michael.d.rowe@kp.org</t>
  </si>
  <si>
    <t>michele.d.flanagin@kp.org</t>
  </si>
  <si>
    <t>mina.e.chang@kp.org</t>
  </si>
  <si>
    <t>Unavailable</t>
  </si>
  <si>
    <t>nemariam.mesfin@kp.org</t>
  </si>
  <si>
    <t>Robin</t>
  </si>
  <si>
    <t>paul.a.reiter@kp.org</t>
  </si>
  <si>
    <t>roland.lyon@kp.org</t>
  </si>
  <si>
    <t>ryan.jorgensen@kp.org</t>
  </si>
  <si>
    <t>sheila.x.baxter@kp.org</t>
  </si>
  <si>
    <t>Edward.M.Cohen@kp.org</t>
  </si>
  <si>
    <t>Alexander J Lowenthal &lt;Alexander.J.Lowenthal@kp.org&gt;</t>
  </si>
  <si>
    <t>Angela Ni &lt;Angela.Ni@kp.org&gt;</t>
  </si>
  <si>
    <t>Asa Sharma &lt;asa.sharma@kp.org&gt;</t>
  </si>
  <si>
    <t>Benjamin L Courtney &lt;benjamin.l.courtney@kp.org&gt;</t>
  </si>
  <si>
    <t>Camille G. Gonzales &lt;camille.g.gonzales@kp.org&gt;</t>
  </si>
  <si>
    <t>Chris J. Stenzel &lt;Chris.Stenzel@kp.org&gt;</t>
  </si>
  <si>
    <t>Christopher F Salemme &lt;Chris.Salemme@kp.org&gt;</t>
  </si>
  <si>
    <t>Christopher J. Pulliam &lt;christopher.j.pulliam@kp.org&gt;</t>
  </si>
  <si>
    <t>Claudia H. Fenelon &lt;Claudia.H.Fenelon@kp.org&gt;</t>
  </si>
  <si>
    <t>Cynthia L Vanderlinde-Kopper &lt;Cynthia.L.Vanderlinde-Kopper@kp.org&gt;</t>
  </si>
  <si>
    <t>Cyrus Yang &lt;Cyrus.C.Yang@kp.org&gt;</t>
  </si>
  <si>
    <t>Daniel J Hartsough &lt;Daniel.J.Hartsough@kp.org&gt;</t>
  </si>
  <si>
    <t>Dwight T. Asuncion &lt;Dwight.T.Asuncion@kp.org&gt;</t>
  </si>
  <si>
    <t>Eric Berzon &lt;Eric.Berzon@kp.org&gt;</t>
  </si>
  <si>
    <t>Erika Alcivar &lt;Erika.Alcivar@kp.org&gt;</t>
  </si>
  <si>
    <t>Ernest Brown &lt;ernest.brown@kp.org&gt;</t>
  </si>
  <si>
    <t>Gabriella H Maestas &lt;Gabriella.H.Maestas@kp.org&gt;</t>
  </si>
  <si>
    <t>Hue Le &lt;Hue.Le@kp.org&gt;</t>
  </si>
  <si>
    <t>Jeanette X. Bettles &lt;jeanette.bettles@kp.org&gt;</t>
  </si>
  <si>
    <t>Jon J. Dimsdale &lt;jon.j.dimsdale@kp.org&gt;</t>
  </si>
  <si>
    <t>Joseph L. Severson &lt;Joseph.Severson@kp.org&gt;</t>
  </si>
  <si>
    <t>Katherine S Weiner &lt;Kathy.S.Weiner@kp.org&gt;</t>
  </si>
  <si>
    <t>Kaushik R Seethapathy &lt;kaushik.seethapathy@kp.org&gt;</t>
  </si>
  <si>
    <t>Lanier X. Coles &lt;lanier.coles@kp.org&gt;</t>
  </si>
  <si>
    <t>Liz Rockett &lt;elizabeth.rockett@kp.org&gt;</t>
  </si>
  <si>
    <t>Maclaine Lehan &lt;Maclaine.X.Lehan@kp.org&gt;</t>
  </si>
  <si>
    <t>Malkia Harrell &lt;malkia.harrell@kp.org&gt;</t>
  </si>
  <si>
    <t>Marcos  Vasconcelos &lt;Marcos.B.Vasconcelos@kp.org&gt;</t>
  </si>
  <si>
    <t>Matilde Kamiya &lt;Matilde.N.Kamiya@kp.org&gt;</t>
  </si>
  <si>
    <t>Melissa R Roguly &lt;Melissa.Roguly@kp.org&gt;</t>
  </si>
  <si>
    <t>Michael D. Rowe &lt;Michael.D.Rowe@kp.org&gt;</t>
  </si>
  <si>
    <t>Michele D Flanagin &lt;Michele.D.Flanagin@kp.org&gt;</t>
  </si>
  <si>
    <t>Mina Chang &lt;mina.e.chang@kp.org&gt;</t>
  </si>
  <si>
    <t>Nemariam Mesfin &lt;nemariam.mesfin@kp.org&gt;</t>
  </si>
  <si>
    <t>Paul A Reiter &lt;Paul.A.Reiter@kp.org&gt;</t>
  </si>
  <si>
    <t>Robin G Cisneros &lt;Robin.G.Cisneros@kp.org&gt;</t>
  </si>
  <si>
    <t>robin.g.cisneros@kp.org</t>
  </si>
  <si>
    <t>Roland Lyon &lt;Roland.Lyon@kp.org&gt;</t>
  </si>
  <si>
    <t>Ryan Jorgensen &lt;ryan.jorgensen@kp.org&gt;</t>
  </si>
  <si>
    <t>Sarah MacDonald &lt;sarah.macdonald@kp.org&gt;</t>
  </si>
  <si>
    <t>Sheila Baxter &lt;Sheila.X.Baxter@kp.org&gt;</t>
  </si>
  <si>
    <t>Shirley A. Suda &lt;Shirley.A.Suda@kp.org&gt;</t>
  </si>
  <si>
    <t>Simon Widdowson &lt;simon.widdowson@kp.org&gt;</t>
  </si>
  <si>
    <t>Tierney P Teeling &lt;tierney.teeling@kp.org&gt;</t>
  </si>
  <si>
    <t>Tiffany Chang &lt;Tiffany.Chang@kp.org&gt;</t>
  </si>
  <si>
    <t>Tina A Weiss &lt;Tina.A.Weiss@kp.org&gt;</t>
  </si>
  <si>
    <t>Total</t>
  </si>
  <si>
    <t>Pat Taft &lt;Patricia.X.Taft@kp.org&gt;</t>
  </si>
  <si>
    <t>Brian X. Wojtowicz &lt;brian.wojtowicz@kp.org&gt;</t>
  </si>
  <si>
    <t>Sameera Chilakapati &lt;Sameera.X.Chilakapati@kp.org&gt;</t>
  </si>
  <si>
    <t>Emily Hooven &lt;Emily.X.Hooven@kp.org&gt;</t>
  </si>
  <si>
    <t>Molly M Wagner &lt;Molly.M.Wagner@kp.org&gt;</t>
  </si>
  <si>
    <t>Edward M Cohen &lt;Edward.M.Cohen@kp.org&gt;</t>
  </si>
  <si>
    <t>Kawanna R Moffett &lt;Kawanna.Moffett@kp.org&gt;</t>
  </si>
  <si>
    <t>Planning &amp; New Clinical Technology (The Permanente Federation)</t>
  </si>
  <si>
    <t>Jessica M Strange &lt;Jessica.M.Strange@kp.org&gt;</t>
  </si>
  <si>
    <t>Jodie E. Lesh &lt;Jodie.E.Lesh@kp.org&gt;</t>
  </si>
  <si>
    <t>Mary Ellen King &lt;Mary.E.King@kp.org&gt;</t>
  </si>
  <si>
    <t>Laura K. Rehfeld &lt;Laura.K.Rehfeld@kp.org&gt;</t>
  </si>
  <si>
    <t>Josh Varelas &lt;joshua.a.varelas@kp.org&gt;</t>
  </si>
  <si>
    <t>David J Bodimer &lt;David.J.Bodimer@kp.org&gt;</t>
  </si>
  <si>
    <t>Strategic Market Planning</t>
  </si>
  <si>
    <t>Art Klein &lt;Art.K.Klein@kp.org&gt;</t>
  </si>
  <si>
    <t>KP Digital, Business Development (CoS)</t>
  </si>
  <si>
    <t>James Hyun W Kim &lt;james-hyun.w.kim@kp.org&gt;</t>
  </si>
  <si>
    <t>Jessica Miao &lt;Jessica.X.Miao@kp.org&gt;</t>
  </si>
  <si>
    <t>Noureddine Akli &lt;Nouri.Akli@kp.org&gt;</t>
  </si>
  <si>
    <t>Strategy Implementation</t>
  </si>
  <si>
    <t>Sheila Rankin &lt;Sheila.M.Rankin@kp.org&gt;</t>
  </si>
  <si>
    <t>Jim Beckemeyer &lt;Jim.Beckemeyer@kp.org&gt;</t>
  </si>
  <si>
    <t>Rich Snader &lt;Rich.L.Snader@kp.org&gt;</t>
  </si>
  <si>
    <t>Friends of Obtainium - Enterprise Analytics Services</t>
  </si>
  <si>
    <t>Friends of Obtainium - KPOJ</t>
  </si>
  <si>
    <t>Friends of Obtainium - Clinical Services Government Programs, NCAL</t>
  </si>
  <si>
    <t>Friends of Obtainium</t>
  </si>
  <si>
    <t>Michael A. Divic &lt;Michael.A.Divic@kp.org&gt;</t>
  </si>
  <si>
    <t>Niti S Kadakia &lt;Niti.S.Kadakia@kp.org&gt;</t>
  </si>
  <si>
    <t>Friends of Obtainium - National Medicaid</t>
  </si>
  <si>
    <t>Friends of Obtainium - MSSA Innovates</t>
  </si>
  <si>
    <t>Friends of Obtainium - KPIF</t>
  </si>
  <si>
    <t>Delivery System Strategy</t>
  </si>
  <si>
    <t>Anne Chen &lt;Anne.Chen@kp.org&gt;</t>
  </si>
  <si>
    <t>Enrique Lopez &lt;Enrique.X4.Lopez@kp.org&gt;</t>
  </si>
  <si>
    <t>Jayron Lashgari &lt;jayron.x.lashgari@kp.org&gt;</t>
  </si>
  <si>
    <t>Brian J Sokolow &lt;Brian.J.Sokolow@kp.org&gt;</t>
  </si>
  <si>
    <t>Maya M Greenfield &lt;Maya.M.Greenfield@kp.org&gt;</t>
  </si>
  <si>
    <t>NCAL Strategy and Business Development</t>
  </si>
  <si>
    <t>SCAL Network / Strategic Contracting</t>
  </si>
  <si>
    <t>MOC Market Strategy and Optimization</t>
  </si>
  <si>
    <t>Jodie Torena &lt;Jodie.L.Torena@kp.org&gt;</t>
  </si>
  <si>
    <t>April '22</t>
  </si>
  <si>
    <t>patricia.x.taft@kp.org</t>
  </si>
  <si>
    <t>brian.wojtowicz@kp.org</t>
  </si>
  <si>
    <t>emily.x.hooven@kp.org</t>
  </si>
  <si>
    <t>enrique.x4.lopez@kp.org</t>
  </si>
  <si>
    <t>jayron.x.lashgari@kp.org</t>
  </si>
  <si>
    <t>chris.stenzel@kp.org</t>
  </si>
  <si>
    <t>molly.m.wagner@kp.org</t>
  </si>
  <si>
    <t>kawanna.moffett@kp.org</t>
  </si>
  <si>
    <t>jessica.m.strange@kp.org</t>
  </si>
  <si>
    <t>jodie.e.lesh@kp.org</t>
  </si>
  <si>
    <t>mary.e.king@kp.org</t>
  </si>
  <si>
    <t>laura.k.rehfeld@kp.org</t>
  </si>
  <si>
    <t>joshua.a.varelas@kp.org</t>
  </si>
  <si>
    <t>david.j.bodimer@kp.org</t>
  </si>
  <si>
    <t>art.k.klein@kp.org</t>
  </si>
  <si>
    <t>james-hyun.w.kim@kp.org</t>
  </si>
  <si>
    <t>jessica.x.miao@kp.org</t>
  </si>
  <si>
    <t>nouri.akli@kp.org</t>
  </si>
  <si>
    <t>sheila.m.rankin@kp.org</t>
  </si>
  <si>
    <t>jim.beckemeyer@kp.org</t>
  </si>
  <si>
    <t>brian.j.sokolow@kp.org</t>
  </si>
  <si>
    <t>maya.m.greenfield@kp.org</t>
  </si>
  <si>
    <t>rich.l.snader@kp.org</t>
  </si>
  <si>
    <t>jodie.l.torena@kp.org</t>
  </si>
  <si>
    <t>michael.a.divic@kp.org</t>
  </si>
  <si>
    <t>niti.s.kadakia@kp.org</t>
  </si>
  <si>
    <t>Kaylyn E Shinault &lt;Kaylyn.E.Shinault@kp.org&gt;</t>
  </si>
  <si>
    <t>kaylyn.e.shinault@kp.org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</si>
</sst>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1" fillId="2" borderId="0" xfId="0" applyFont="1" applyFill="1" applyBorder="1" applyAlignment="1" applyProtection="1"/>
    <xf numFmtId="0" fontId="0" fillId="0" borderId="0" xfId="0" applyFill="1"/>
    <xf numFmtId="0" fontId="0" fillId="2" borderId="0" xfId="0" applyFill="1"/>
    <xf numFmtId="0" fontId="2" fillId="2" borderId="0" xfId="0" applyFont="1" applyFill="1" applyBorder="1" applyAlignment="1" applyProtection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75"/>
  <sheetViews>
    <sheetView workbookViewId="0"/>
  </sheetViews>
  <sheetFormatPr defaultRowHeight="12.75" x14ac:dyDescent="0.2"/>
  <cols>
    <col min="1" max="1" width="11.7109375" bestFit="1" customWidth="1"/>
    <col min="2" max="2" width="16.7109375" bestFit="1" customWidth="1"/>
    <col min="3" max="3" width="30.42578125" bestFit="1" customWidth="1"/>
    <col min="4" max="4" width="48.42578125" bestFit="1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231</v>
      </c>
    </row>
    <row r="2" spans="1:20" x14ac:dyDescent="0.2">
      <c r="A2" s="1" t="str">
        <f>INDEX('Extract names'!$B:$B,MATCH($C2,'Extract names'!$D:$D,0))</f>
        <v>Sameera</v>
      </c>
      <c r="B2" s="1" t="str">
        <f>INDEX('Extract names'!$C:$C,MATCH($C2,'Extract names'!$D:$D,0))</f>
        <v>Chilakapati</v>
      </c>
      <c r="C2" s="4" t="s">
        <v>20</v>
      </c>
      <c r="D2" s="1" t="str">
        <f>INDEX('Extract names'!$E:$E,MATCH($C2,'Extract names'!$D:$D,0))</f>
        <v>Business Development (Health Plan &amp; Hospitals)</v>
      </c>
      <c r="E2" s="1" t="s">
        <v>22</v>
      </c>
      <c r="F2" s="1" t="s">
        <v>22</v>
      </c>
      <c r="G2" s="1" t="s">
        <v>22</v>
      </c>
      <c r="H2" s="1" t="s">
        <v>22</v>
      </c>
      <c r="I2" s="1" t="s">
        <v>22</v>
      </c>
      <c r="J2" s="1" t="s">
        <v>22</v>
      </c>
      <c r="K2" s="1" t="s">
        <v>22</v>
      </c>
      <c r="L2" s="1" t="s">
        <v>22</v>
      </c>
      <c r="M2" s="1" t="s">
        <v>22</v>
      </c>
      <c r="N2" s="1" t="s">
        <v>22</v>
      </c>
      <c r="O2" s="1" t="s">
        <v>22</v>
      </c>
      <c r="P2" s="1" t="s">
        <v>23</v>
      </c>
      <c r="Q2" s="1" t="s">
        <v>22</v>
      </c>
      <c r="R2" s="1" t="s">
        <v>24</v>
      </c>
      <c r="S2" s="1" t="s">
        <v>25</v>
      </c>
    </row>
    <row r="3" spans="1:20" x14ac:dyDescent="0.2">
      <c r="A3" s="1" t="str">
        <f>INDEX('Extract names'!$B:$B,MATCH($C3,'Extract names'!$D:$D,0))</f>
        <v>Sarah</v>
      </c>
      <c r="B3" s="1" t="str">
        <f>INDEX('Extract names'!$C:$C,MATCH($C3,'Extract names'!$D:$D,0))</f>
        <v>MacDonald</v>
      </c>
      <c r="C3" s="4" t="s">
        <v>27</v>
      </c>
      <c r="D3" s="1" t="str">
        <f>INDEX('Extract names'!$E:$E,MATCH($C3,'Extract names'!$D:$D,0))</f>
        <v>Corporate Development (The Permanente Federation)</v>
      </c>
      <c r="E3" s="1" t="s">
        <v>29</v>
      </c>
      <c r="F3" s="1" t="s">
        <v>30</v>
      </c>
      <c r="G3" s="1" t="s">
        <v>31</v>
      </c>
      <c r="H3" s="1" t="s">
        <v>24</v>
      </c>
      <c r="I3" s="1" t="s">
        <v>32</v>
      </c>
      <c r="J3" s="1" t="s">
        <v>33</v>
      </c>
      <c r="K3" s="1" t="s">
        <v>22</v>
      </c>
      <c r="L3" s="1" t="s">
        <v>34</v>
      </c>
      <c r="M3" s="1" t="s">
        <v>23</v>
      </c>
      <c r="N3" s="1" t="s">
        <v>35</v>
      </c>
      <c r="O3" s="1" t="s">
        <v>36</v>
      </c>
      <c r="P3" s="1" t="s">
        <v>37</v>
      </c>
      <c r="Q3" s="1" t="s">
        <v>38</v>
      </c>
      <c r="R3" s="1" t="s">
        <v>39</v>
      </c>
      <c r="S3" s="1" t="s">
        <v>40</v>
      </c>
    </row>
    <row r="4" spans="1:20" x14ac:dyDescent="0.2">
      <c r="A4" s="1" t="str">
        <f>INDEX('Extract names'!$B:$B,MATCH($C4,'Extract names'!$D:$D,0))</f>
        <v>Shirley</v>
      </c>
      <c r="B4" s="1" t="str">
        <f>INDEX('Extract names'!$C:$C,MATCH($C4,'Extract names'!$D:$D,0))</f>
        <v>Suda</v>
      </c>
      <c r="C4" s="4" t="s">
        <v>42</v>
      </c>
      <c r="D4" s="1" t="str">
        <f>INDEX('Extract names'!$E:$E,MATCH($C4,'Extract names'!$D:$D,0))</f>
        <v>Corporate Development (The Permanente Federation)</v>
      </c>
      <c r="E4" s="1" t="s">
        <v>32</v>
      </c>
      <c r="F4" s="1" t="s">
        <v>43</v>
      </c>
      <c r="G4" s="1" t="s">
        <v>44</v>
      </c>
      <c r="H4" s="1" t="s">
        <v>31</v>
      </c>
      <c r="I4" s="1" t="s">
        <v>29</v>
      </c>
      <c r="J4" s="1" t="s">
        <v>30</v>
      </c>
      <c r="K4" s="1" t="s">
        <v>22</v>
      </c>
      <c r="L4" s="1" t="s">
        <v>45</v>
      </c>
      <c r="M4" s="1" t="s">
        <v>46</v>
      </c>
      <c r="N4" s="1" t="s">
        <v>47</v>
      </c>
      <c r="O4" s="1" t="s">
        <v>48</v>
      </c>
      <c r="P4" s="1" t="s">
        <v>49</v>
      </c>
      <c r="Q4" s="1" t="s">
        <v>35</v>
      </c>
      <c r="R4" s="1" t="s">
        <v>50</v>
      </c>
      <c r="S4" s="1" t="s">
        <v>51</v>
      </c>
    </row>
    <row r="5" spans="1:20" x14ac:dyDescent="0.2">
      <c r="A5" s="1" t="str">
        <f>INDEX('Extract names'!$B:$B,MATCH($C5,'Extract names'!$D:$D,0))</f>
        <v>Simon</v>
      </c>
      <c r="B5" s="1" t="str">
        <f>INDEX('Extract names'!$C:$C,MATCH($C5,'Extract names'!$D:$D,0))</f>
        <v>Widdowson</v>
      </c>
      <c r="C5" s="4" t="s">
        <v>52</v>
      </c>
      <c r="D5" s="1" t="str">
        <f>INDEX('Extract names'!$E:$E,MATCH($C5,'Extract names'!$D:$D,0))</f>
        <v>Business Development (Health Plan &amp; Hospitals)</v>
      </c>
      <c r="E5" s="1" t="s">
        <v>43</v>
      </c>
      <c r="F5" s="1" t="s">
        <v>32</v>
      </c>
      <c r="G5" s="1" t="s">
        <v>26</v>
      </c>
      <c r="H5" s="1" t="s">
        <v>41</v>
      </c>
      <c r="I5" s="1" t="s">
        <v>53</v>
      </c>
      <c r="J5" s="1" t="s">
        <v>22</v>
      </c>
      <c r="K5" s="1" t="s">
        <v>34</v>
      </c>
      <c r="L5" s="1" t="s">
        <v>35</v>
      </c>
      <c r="M5" s="1" t="s">
        <v>54</v>
      </c>
      <c r="N5" s="1" t="s">
        <v>55</v>
      </c>
      <c r="O5" s="1" t="s">
        <v>56</v>
      </c>
      <c r="P5" s="1" t="s">
        <v>40</v>
      </c>
      <c r="Q5" s="1" t="s">
        <v>57</v>
      </c>
      <c r="R5" s="1" t="s">
        <v>30</v>
      </c>
      <c r="S5" s="1" t="s">
        <v>39</v>
      </c>
    </row>
    <row r="6" spans="1:20" x14ac:dyDescent="0.2">
      <c r="A6" s="1" t="str">
        <f>INDEX('Extract names'!$B:$B,MATCH($C6,'Extract names'!$D:$D,0))</f>
        <v>Tiffany</v>
      </c>
      <c r="B6" s="1" t="str">
        <f>INDEX('Extract names'!$C:$C,MATCH($C6,'Extract names'!$D:$D,0))</f>
        <v>Chang</v>
      </c>
      <c r="C6" s="4" t="s">
        <v>58</v>
      </c>
      <c r="D6" s="1" t="str">
        <f>INDEX('Extract names'!$E:$E,MATCH($C6,'Extract names'!$D:$D,0))</f>
        <v>Friends of Obtainium - Clinical Services Government Programs, NCAL</v>
      </c>
      <c r="E6" s="1" t="s">
        <v>44</v>
      </c>
      <c r="F6" s="1" t="s">
        <v>60</v>
      </c>
      <c r="G6" s="1" t="s">
        <v>61</v>
      </c>
      <c r="H6" s="1" t="s">
        <v>34</v>
      </c>
      <c r="I6" s="1" t="s">
        <v>31</v>
      </c>
      <c r="J6" s="1" t="s">
        <v>22</v>
      </c>
      <c r="K6" s="1" t="s">
        <v>37</v>
      </c>
      <c r="L6" s="1" t="s">
        <v>62</v>
      </c>
      <c r="M6" s="1" t="s">
        <v>51</v>
      </c>
      <c r="N6" s="1" t="s">
        <v>63</v>
      </c>
      <c r="O6" s="1" t="s">
        <v>47</v>
      </c>
      <c r="P6" s="1" t="s">
        <v>64</v>
      </c>
      <c r="Q6" s="1" t="s">
        <v>65</v>
      </c>
      <c r="R6" s="1" t="s">
        <v>66</v>
      </c>
      <c r="S6" s="1" t="s">
        <v>67</v>
      </c>
    </row>
    <row r="7" spans="1:20" x14ac:dyDescent="0.2">
      <c r="A7" s="1" t="str">
        <f>INDEX('Extract names'!$B:$B,MATCH($C7,'Extract names'!$D:$D,0))</f>
        <v>Tina</v>
      </c>
      <c r="B7" s="1" t="str">
        <f>INDEX('Extract names'!$C:$C,MATCH($C7,'Extract names'!$D:$D,0))</f>
        <v>Weiss</v>
      </c>
      <c r="C7" s="4" t="s">
        <v>68</v>
      </c>
      <c r="D7" s="1" t="str">
        <f>INDEX('Extract names'!$E:$E,MATCH($C7,'Extract names'!$D:$D,0))</f>
        <v>Friends of Obtainium - KPIF</v>
      </c>
      <c r="E7" s="1" t="s">
        <v>60</v>
      </c>
      <c r="F7" s="1" t="s">
        <v>44</v>
      </c>
      <c r="G7" s="1" t="s">
        <v>43</v>
      </c>
      <c r="H7" s="1" t="s">
        <v>53</v>
      </c>
      <c r="I7" s="1" t="s">
        <v>22</v>
      </c>
      <c r="J7" s="1" t="s">
        <v>37</v>
      </c>
      <c r="K7" s="1" t="s">
        <v>31</v>
      </c>
      <c r="L7" s="1" t="s">
        <v>26</v>
      </c>
      <c r="M7" s="1" t="s">
        <v>62</v>
      </c>
      <c r="N7" s="1" t="s">
        <v>30</v>
      </c>
      <c r="O7" s="1" t="s">
        <v>25</v>
      </c>
      <c r="P7" s="1" t="s">
        <v>47</v>
      </c>
      <c r="Q7" s="1" t="s">
        <v>64</v>
      </c>
      <c r="R7" s="1" t="s">
        <v>55</v>
      </c>
      <c r="S7" s="1" t="s">
        <v>69</v>
      </c>
    </row>
    <row r="8" spans="1:20" x14ac:dyDescent="0.2">
      <c r="A8" s="1" t="str">
        <f>INDEX('Extract names'!$B:$B,MATCH($C8,'Extract names'!$D:$D,0))</f>
        <v>Tierney</v>
      </c>
      <c r="B8" s="1" t="str">
        <f>INDEX('Extract names'!$C:$C,MATCH($C8,'Extract names'!$D:$D,0))</f>
        <v>Teeling</v>
      </c>
      <c r="C8" s="4" t="s">
        <v>70</v>
      </c>
      <c r="D8" s="1" t="str">
        <f>INDEX('Extract names'!$E:$E,MATCH($C8,'Extract names'!$D:$D,0))</f>
        <v>Business Development (Health Plan &amp; Hospitals)</v>
      </c>
      <c r="E8" s="1" t="s">
        <v>53</v>
      </c>
      <c r="F8" s="1" t="s">
        <v>34</v>
      </c>
      <c r="G8" s="1" t="s">
        <v>41</v>
      </c>
      <c r="H8" s="1" t="s">
        <v>22</v>
      </c>
      <c r="I8" s="1" t="s">
        <v>37</v>
      </c>
      <c r="J8" s="1" t="s">
        <v>43</v>
      </c>
      <c r="K8" s="1" t="s">
        <v>71</v>
      </c>
      <c r="L8" s="1" t="s">
        <v>23</v>
      </c>
      <c r="M8" s="1" t="s">
        <v>25</v>
      </c>
      <c r="N8" s="1" t="s">
        <v>57</v>
      </c>
      <c r="O8" s="1" t="s">
        <v>72</v>
      </c>
      <c r="P8" s="1" t="s">
        <v>73</v>
      </c>
      <c r="Q8" s="1" t="s">
        <v>74</v>
      </c>
      <c r="R8" s="1" t="s">
        <v>75</v>
      </c>
      <c r="S8" s="1" t="s">
        <v>55</v>
      </c>
    </row>
    <row r="9" spans="1:20" x14ac:dyDescent="0.2">
      <c r="A9" s="1" t="str">
        <f>INDEX('Extract names'!$B:$B,MATCH($C9,'Extract names'!$D:$D,0))</f>
        <v>Alexander</v>
      </c>
      <c r="B9" s="1" t="str">
        <f>INDEX('Extract names'!$C:$C,MATCH($C9,'Extract names'!$D:$D,0))</f>
        <v>Lowenthal</v>
      </c>
      <c r="C9" s="4" t="s">
        <v>90</v>
      </c>
      <c r="D9" s="1" t="str">
        <f>INDEX('Extract names'!$E:$E,MATCH($C9,'Extract names'!$D:$D,0))</f>
        <v>Friends of Obtainium - Enterprise Analytics Services</v>
      </c>
      <c r="E9" s="1" t="s">
        <v>84</v>
      </c>
      <c r="F9" s="1" t="s">
        <v>81</v>
      </c>
      <c r="G9" s="1" t="s">
        <v>76</v>
      </c>
      <c r="H9" s="1" t="s">
        <v>65</v>
      </c>
      <c r="I9" s="1" t="s">
        <v>91</v>
      </c>
      <c r="J9" s="1" t="s">
        <v>73</v>
      </c>
      <c r="K9" s="1" t="s">
        <v>74</v>
      </c>
      <c r="L9" s="1" t="s">
        <v>50</v>
      </c>
      <c r="M9" s="1" t="s">
        <v>36</v>
      </c>
      <c r="N9" s="1" t="s">
        <v>24</v>
      </c>
      <c r="O9" s="1" t="s">
        <v>46</v>
      </c>
      <c r="P9" s="1" t="s">
        <v>60</v>
      </c>
      <c r="Q9" s="1" t="s">
        <v>48</v>
      </c>
      <c r="R9" s="1" t="s">
        <v>64</v>
      </c>
      <c r="S9" s="1" t="s">
        <v>72</v>
      </c>
    </row>
    <row r="10" spans="1:20" x14ac:dyDescent="0.2">
      <c r="A10" s="1" t="str">
        <f>INDEX('Extract names'!$B:$B,MATCH($C10,'Extract names'!$D:$D,0))</f>
        <v>Angela</v>
      </c>
      <c r="B10" s="1" t="str">
        <f>INDEX('Extract names'!$C:$C,MATCH($C10,'Extract names'!$D:$D,0))</f>
        <v>Ni</v>
      </c>
      <c r="C10" s="4" t="s">
        <v>92</v>
      </c>
      <c r="D10" s="1" t="str">
        <f>INDEX('Extract names'!$E:$E,MATCH($C10,'Extract names'!$D:$D,0))</f>
        <v>Strategic Planning</v>
      </c>
      <c r="E10" s="1" t="s">
        <v>65</v>
      </c>
      <c r="F10" s="1" t="s">
        <v>91</v>
      </c>
      <c r="G10" s="1" t="s">
        <v>57</v>
      </c>
      <c r="H10" s="1" t="s">
        <v>81</v>
      </c>
      <c r="I10" s="1" t="s">
        <v>76</v>
      </c>
      <c r="J10" s="1" t="s">
        <v>78</v>
      </c>
      <c r="K10" s="1" t="s">
        <v>84</v>
      </c>
      <c r="L10" s="1" t="s">
        <v>93</v>
      </c>
      <c r="M10" s="1" t="s">
        <v>71</v>
      </c>
      <c r="N10" s="1" t="s">
        <v>66</v>
      </c>
      <c r="O10" s="1" t="s">
        <v>37</v>
      </c>
      <c r="P10" s="1" t="s">
        <v>44</v>
      </c>
      <c r="Q10" s="1" t="s">
        <v>40</v>
      </c>
      <c r="R10" s="1" t="s">
        <v>47</v>
      </c>
      <c r="S10" s="1" t="s">
        <v>46</v>
      </c>
    </row>
    <row r="11" spans="1:20" x14ac:dyDescent="0.2">
      <c r="A11" s="1" t="str">
        <f>INDEX('Extract names'!$B:$B,MATCH($C11,'Extract names'!$D:$D,0))</f>
        <v>Anne</v>
      </c>
      <c r="B11" s="1" t="str">
        <f>INDEX('Extract names'!$C:$C,MATCH($C11,'Extract names'!$D:$D,0))</f>
        <v>Chen</v>
      </c>
      <c r="C11" s="4" t="s">
        <v>94</v>
      </c>
      <c r="D11" s="1" t="str">
        <f>INDEX('Extract names'!$E:$E,MATCH($C11,'Extract names'!$D:$D,0))</f>
        <v>Business Development (Health Plan &amp; Hospitals)</v>
      </c>
      <c r="E11" s="1" t="s">
        <v>73</v>
      </c>
      <c r="F11" s="1" t="s">
        <v>74</v>
      </c>
      <c r="G11" s="1" t="s">
        <v>55</v>
      </c>
      <c r="H11" s="1" t="s">
        <v>78</v>
      </c>
      <c r="I11" s="1" t="s">
        <v>84</v>
      </c>
      <c r="J11" s="1" t="s">
        <v>57</v>
      </c>
      <c r="K11" s="1" t="s">
        <v>76</v>
      </c>
      <c r="L11" s="1" t="s">
        <v>54</v>
      </c>
      <c r="M11" s="1" t="s">
        <v>29</v>
      </c>
      <c r="N11" s="1" t="s">
        <v>46</v>
      </c>
      <c r="O11" s="1" t="s">
        <v>30</v>
      </c>
      <c r="P11" s="1" t="s">
        <v>39</v>
      </c>
      <c r="Q11" s="1" t="s">
        <v>53</v>
      </c>
      <c r="R11" s="1" t="s">
        <v>87</v>
      </c>
      <c r="S11" s="1" t="s">
        <v>35</v>
      </c>
    </row>
    <row r="12" spans="1:20" x14ac:dyDescent="0.2">
      <c r="A12" s="1" t="str">
        <f>INDEX('Extract names'!$B:$B,MATCH($C12,'Extract names'!$D:$D,0))</f>
        <v>Asa</v>
      </c>
      <c r="B12" s="1" t="str">
        <f>INDEX('Extract names'!$C:$C,MATCH($C12,'Extract names'!$D:$D,0))</f>
        <v>Sharma</v>
      </c>
      <c r="C12" s="4" t="s">
        <v>95</v>
      </c>
      <c r="D12" s="1" t="str">
        <f>INDEX('Extract names'!$E:$E,MATCH($C12,'Extract names'!$D:$D,0))</f>
        <v>Strategic Planning</v>
      </c>
      <c r="E12" s="1" t="s">
        <v>91</v>
      </c>
      <c r="F12" s="1" t="s">
        <v>65</v>
      </c>
      <c r="G12" s="1" t="s">
        <v>93</v>
      </c>
      <c r="H12" s="1" t="s">
        <v>84</v>
      </c>
      <c r="I12" s="1" t="s">
        <v>81</v>
      </c>
      <c r="J12" s="1" t="s">
        <v>55</v>
      </c>
      <c r="K12" s="1" t="s">
        <v>78</v>
      </c>
      <c r="L12" s="1" t="s">
        <v>79</v>
      </c>
      <c r="M12" s="1" t="s">
        <v>64</v>
      </c>
      <c r="N12" s="1" t="s">
        <v>25</v>
      </c>
      <c r="O12" s="1" t="s">
        <v>83</v>
      </c>
      <c r="P12" s="1" t="s">
        <v>76</v>
      </c>
      <c r="Q12" s="1" t="s">
        <v>44</v>
      </c>
      <c r="R12" s="1" t="s">
        <v>77</v>
      </c>
      <c r="S12" s="1" t="s">
        <v>30</v>
      </c>
    </row>
    <row r="13" spans="1:20" x14ac:dyDescent="0.2">
      <c r="A13" s="1" t="str">
        <f>INDEX('Extract names'!$B:$B,MATCH($C13,'Extract names'!$D:$D,0))</f>
        <v>Benjamin</v>
      </c>
      <c r="B13" s="1" t="str">
        <f>INDEX('Extract names'!$C:$C,MATCH($C13,'Extract names'!$D:$D,0))</f>
        <v>Courtney</v>
      </c>
      <c r="C13" s="4" t="s">
        <v>96</v>
      </c>
      <c r="D13" s="1" t="str">
        <f>INDEX('Extract names'!$E:$E,MATCH($C13,'Extract names'!$D:$D,0))</f>
        <v>Friends of Obtainium - KPOJ</v>
      </c>
      <c r="E13" s="1" t="s">
        <v>74</v>
      </c>
      <c r="F13" s="1" t="s">
        <v>73</v>
      </c>
      <c r="G13" s="1" t="s">
        <v>39</v>
      </c>
      <c r="H13" s="1" t="s">
        <v>57</v>
      </c>
      <c r="I13" s="1" t="s">
        <v>78</v>
      </c>
      <c r="J13" s="1" t="s">
        <v>84</v>
      </c>
      <c r="K13" s="1" t="s">
        <v>55</v>
      </c>
      <c r="L13" s="1" t="s">
        <v>82</v>
      </c>
      <c r="M13" s="1" t="s">
        <v>43</v>
      </c>
      <c r="N13" s="1" t="s">
        <v>72</v>
      </c>
      <c r="O13" s="1" t="s">
        <v>35</v>
      </c>
      <c r="P13" s="1" t="s">
        <v>86</v>
      </c>
      <c r="Q13" s="1" t="s">
        <v>63</v>
      </c>
      <c r="R13" s="1" t="s">
        <v>40</v>
      </c>
      <c r="S13" s="1" t="s">
        <v>77</v>
      </c>
    </row>
    <row r="14" spans="1:20" x14ac:dyDescent="0.2">
      <c r="A14" s="1" t="str">
        <f>INDEX('Extract names'!$B:$B,MATCH($C14,'Extract names'!$D:$D,0))</f>
        <v>Camille</v>
      </c>
      <c r="B14" s="1" t="str">
        <f>INDEX('Extract names'!$C:$C,MATCH($C14,'Extract names'!$D:$D,0))</f>
        <v>Gonzales</v>
      </c>
      <c r="C14" s="4" t="s">
        <v>97</v>
      </c>
      <c r="D14" s="1" t="str">
        <f>INDEX('Extract names'!$E:$E,MATCH($C14,'Extract names'!$D:$D,0))</f>
        <v>Business Development &amp; Innovation (MSSA)</v>
      </c>
      <c r="E14" s="1" t="s">
        <v>57</v>
      </c>
      <c r="F14" s="1" t="s">
        <v>39</v>
      </c>
      <c r="G14" s="1" t="s">
        <v>65</v>
      </c>
      <c r="H14" s="1" t="s">
        <v>67</v>
      </c>
      <c r="I14" s="1" t="s">
        <v>89</v>
      </c>
      <c r="J14" s="1" t="s">
        <v>74</v>
      </c>
      <c r="K14" s="1" t="s">
        <v>91</v>
      </c>
      <c r="L14" s="1" t="s">
        <v>40</v>
      </c>
      <c r="M14" s="1" t="s">
        <v>75</v>
      </c>
      <c r="N14" s="1" t="s">
        <v>31</v>
      </c>
      <c r="O14" s="1" t="s">
        <v>84</v>
      </c>
      <c r="P14" s="1" t="s">
        <v>35</v>
      </c>
      <c r="Q14" s="1" t="s">
        <v>36</v>
      </c>
      <c r="R14" s="1" t="s">
        <v>34</v>
      </c>
      <c r="S14" s="1" t="s">
        <v>44</v>
      </c>
    </row>
    <row r="15" spans="1:20" x14ac:dyDescent="0.2">
      <c r="A15" s="1" t="str">
        <f>INDEX('Extract names'!$B:$B,MATCH($C15,'Extract names'!$D:$D,0))</f>
        <v>Christopher</v>
      </c>
      <c r="B15" s="1" t="str">
        <f>INDEX('Extract names'!$C:$C,MATCH($C15,'Extract names'!$D:$D,0))</f>
        <v>Salemme</v>
      </c>
      <c r="C15" s="4" t="s">
        <v>99</v>
      </c>
      <c r="D15" s="1" t="str">
        <f>INDEX('Extract names'!$E:$E,MATCH($C15,'Extract names'!$D:$D,0))</f>
        <v>Corporate Services IT Strategic Services and New Growth</v>
      </c>
      <c r="E15" s="1" t="s">
        <v>93</v>
      </c>
      <c r="F15" s="1" t="s">
        <v>55</v>
      </c>
      <c r="G15" s="1" t="s">
        <v>91</v>
      </c>
      <c r="H15" s="1" t="s">
        <v>66</v>
      </c>
      <c r="I15" s="1" t="s">
        <v>57</v>
      </c>
      <c r="J15" s="1" t="s">
        <v>89</v>
      </c>
      <c r="K15" s="1" t="s">
        <v>47</v>
      </c>
      <c r="L15" s="1" t="s">
        <v>76</v>
      </c>
      <c r="M15" s="1" t="s">
        <v>30</v>
      </c>
      <c r="N15" s="1" t="s">
        <v>50</v>
      </c>
      <c r="O15" s="1" t="s">
        <v>51</v>
      </c>
      <c r="P15" s="1" t="s">
        <v>65</v>
      </c>
      <c r="Q15" s="1" t="s">
        <v>32</v>
      </c>
      <c r="R15" s="1" t="s">
        <v>26</v>
      </c>
      <c r="S15" s="1" t="s">
        <v>31</v>
      </c>
    </row>
    <row r="16" spans="1:20" x14ac:dyDescent="0.2">
      <c r="A16" s="1" t="str">
        <f>INDEX('Extract names'!$B:$B,MATCH($C16,'Extract names'!$D:$D,0))</f>
        <v>Christopher</v>
      </c>
      <c r="B16" s="1" t="str">
        <f>INDEX('Extract names'!$C:$C,MATCH($C16,'Extract names'!$D:$D,0))</f>
        <v>Pulliam</v>
      </c>
      <c r="C16" s="4" t="s">
        <v>100</v>
      </c>
      <c r="D16" s="1" t="str">
        <f>INDEX('Extract names'!$E:$E,MATCH($C16,'Extract names'!$D:$D,0))</f>
        <v>Corporate Services IT Strategic Services and New Growth</v>
      </c>
      <c r="E16" s="1" t="s">
        <v>89</v>
      </c>
      <c r="F16" s="1" t="s">
        <v>66</v>
      </c>
      <c r="G16" s="1" t="s">
        <v>46</v>
      </c>
      <c r="H16" s="1" t="s">
        <v>55</v>
      </c>
      <c r="I16" s="1" t="s">
        <v>93</v>
      </c>
      <c r="J16" s="1" t="s">
        <v>47</v>
      </c>
      <c r="K16" s="1" t="s">
        <v>56</v>
      </c>
      <c r="L16" s="1" t="s">
        <v>83</v>
      </c>
      <c r="M16" s="1" t="s">
        <v>45</v>
      </c>
      <c r="N16" s="1" t="s">
        <v>79</v>
      </c>
      <c r="O16" s="1" t="s">
        <v>23</v>
      </c>
      <c r="P16" s="1" t="s">
        <v>24</v>
      </c>
      <c r="Q16" s="1" t="s">
        <v>87</v>
      </c>
      <c r="R16" s="1" t="s">
        <v>62</v>
      </c>
      <c r="S16" s="1" t="s">
        <v>53</v>
      </c>
    </row>
    <row r="17" spans="1:19" x14ac:dyDescent="0.2">
      <c r="A17" s="1" t="str">
        <f>INDEX('Extract names'!$B:$B,MATCH($C17,'Extract names'!$D:$D,0))</f>
        <v>Claudia</v>
      </c>
      <c r="B17" s="1" t="str">
        <f>INDEX('Extract names'!$C:$C,MATCH($C17,'Extract names'!$D:$D,0))</f>
        <v>Fenelon</v>
      </c>
      <c r="C17" s="4" t="s">
        <v>101</v>
      </c>
      <c r="D17" s="1" t="str">
        <f>INDEX('Extract names'!$E:$E,MATCH($C17,'Extract names'!$D:$D,0))</f>
        <v>Competitive Intelligence</v>
      </c>
      <c r="E17" s="1" t="s">
        <v>67</v>
      </c>
      <c r="F17" s="1" t="s">
        <v>46</v>
      </c>
      <c r="G17" s="1" t="s">
        <v>66</v>
      </c>
      <c r="H17" s="1" t="s">
        <v>93</v>
      </c>
      <c r="I17" s="1" t="s">
        <v>55</v>
      </c>
      <c r="J17" s="1" t="s">
        <v>39</v>
      </c>
      <c r="K17" s="1" t="s">
        <v>35</v>
      </c>
      <c r="L17" s="1" t="s">
        <v>24</v>
      </c>
      <c r="M17" s="1" t="s">
        <v>33</v>
      </c>
      <c r="N17" s="1" t="s">
        <v>49</v>
      </c>
      <c r="O17" s="1" t="s">
        <v>86</v>
      </c>
      <c r="P17" s="1" t="s">
        <v>88</v>
      </c>
      <c r="Q17" s="1" t="s">
        <v>30</v>
      </c>
      <c r="R17" s="1" t="s">
        <v>54</v>
      </c>
      <c r="S17" s="1" t="s">
        <v>81</v>
      </c>
    </row>
    <row r="18" spans="1:19" x14ac:dyDescent="0.2">
      <c r="A18" s="1" t="str">
        <f>INDEX('Extract names'!$B:$B,MATCH($C18,'Extract names'!$D:$D,0))</f>
        <v>Cynthia</v>
      </c>
      <c r="B18" s="1" t="str">
        <f>INDEX('Extract names'!$C:$C,MATCH($C18,'Extract names'!$D:$D,0))</f>
        <v>Vanderlinde-Kopper</v>
      </c>
      <c r="C18" s="4" t="s">
        <v>103</v>
      </c>
      <c r="D18" s="1" t="str">
        <f>INDEX('Extract names'!$E:$E,MATCH($C18,'Extract names'!$D:$D,0))</f>
        <v>Business Development (Health Plan &amp; Hospitals)</v>
      </c>
      <c r="E18" s="1" t="s">
        <v>46</v>
      </c>
      <c r="F18" s="1" t="s">
        <v>67</v>
      </c>
      <c r="G18" s="1" t="s">
        <v>89</v>
      </c>
      <c r="H18" s="1" t="s">
        <v>39</v>
      </c>
      <c r="I18" s="1" t="s">
        <v>47</v>
      </c>
      <c r="J18" s="1" t="s">
        <v>93</v>
      </c>
      <c r="K18" s="1" t="s">
        <v>72</v>
      </c>
      <c r="L18" s="1" t="s">
        <v>86</v>
      </c>
      <c r="M18" s="1" t="s">
        <v>77</v>
      </c>
      <c r="N18" s="1" t="s">
        <v>73</v>
      </c>
      <c r="O18" s="1" t="s">
        <v>82</v>
      </c>
      <c r="P18" s="1" t="s">
        <v>43</v>
      </c>
      <c r="Q18" s="1" t="s">
        <v>56</v>
      </c>
      <c r="R18" s="1" t="s">
        <v>53</v>
      </c>
      <c r="S18" s="1" t="s">
        <v>48</v>
      </c>
    </row>
    <row r="19" spans="1:19" x14ac:dyDescent="0.2">
      <c r="A19" s="1" t="str">
        <f>INDEX('Extract names'!$B:$B,MATCH($C19,'Extract names'!$D:$D,0))</f>
        <v>Cyrus</v>
      </c>
      <c r="B19" s="1" t="str">
        <f>INDEX('Extract names'!$C:$C,MATCH($C19,'Extract names'!$D:$D,0))</f>
        <v>Yang</v>
      </c>
      <c r="C19" s="4" t="s">
        <v>104</v>
      </c>
      <c r="D19" s="1" t="str">
        <f>INDEX('Extract names'!$E:$E,MATCH($C19,'Extract names'!$D:$D,0))</f>
        <v>Delivery System Strategy</v>
      </c>
      <c r="E19" s="1" t="s">
        <v>66</v>
      </c>
      <c r="F19" s="1" t="s">
        <v>89</v>
      </c>
      <c r="G19" s="1" t="s">
        <v>67</v>
      </c>
      <c r="H19" s="1" t="s">
        <v>47</v>
      </c>
      <c r="I19" s="1" t="s">
        <v>56</v>
      </c>
      <c r="J19" s="1" t="s">
        <v>35</v>
      </c>
      <c r="K19" s="1" t="s">
        <v>93</v>
      </c>
      <c r="L19" s="1" t="s">
        <v>71</v>
      </c>
      <c r="M19" s="1" t="s">
        <v>41</v>
      </c>
      <c r="N19" s="1" t="s">
        <v>65</v>
      </c>
      <c r="O19" s="1" t="s">
        <v>78</v>
      </c>
      <c r="P19" s="1" t="s">
        <v>25</v>
      </c>
      <c r="Q19" s="1" t="s">
        <v>60</v>
      </c>
      <c r="R19" s="1" t="s">
        <v>83</v>
      </c>
      <c r="S19" s="1" t="s">
        <v>73</v>
      </c>
    </row>
    <row r="20" spans="1:19" x14ac:dyDescent="0.2">
      <c r="A20" s="1" t="str">
        <f>INDEX('Extract names'!$B:$B,MATCH($C20,'Extract names'!$D:$D,0))</f>
        <v>Daniel</v>
      </c>
      <c r="B20" s="1" t="str">
        <f>INDEX('Extract names'!$C:$C,MATCH($C20,'Extract names'!$D:$D,0))</f>
        <v>Hartsough</v>
      </c>
      <c r="C20" s="4" t="s">
        <v>105</v>
      </c>
      <c r="D20" s="1" t="str">
        <f>INDEX('Extract names'!$E:$E,MATCH($C20,'Extract names'!$D:$D,0))</f>
        <v>Strategic Market Planning</v>
      </c>
      <c r="E20" s="1" t="s">
        <v>106</v>
      </c>
      <c r="F20" s="1" t="s">
        <v>56</v>
      </c>
      <c r="G20" s="1" t="s">
        <v>35</v>
      </c>
      <c r="H20" s="1" t="s">
        <v>46</v>
      </c>
      <c r="I20" s="1" t="s">
        <v>66</v>
      </c>
      <c r="J20" s="1" t="s">
        <v>67</v>
      </c>
      <c r="K20" s="1" t="s">
        <v>39</v>
      </c>
      <c r="L20" s="1" t="s">
        <v>49</v>
      </c>
      <c r="M20" s="1" t="s">
        <v>57</v>
      </c>
      <c r="N20" s="1" t="s">
        <v>41</v>
      </c>
      <c r="O20" s="1" t="s">
        <v>53</v>
      </c>
      <c r="P20" s="1" t="s">
        <v>34</v>
      </c>
      <c r="Q20" s="1" t="s">
        <v>88</v>
      </c>
      <c r="R20" s="1" t="s">
        <v>73</v>
      </c>
      <c r="S20" s="1" t="s">
        <v>75</v>
      </c>
    </row>
    <row r="21" spans="1:19" x14ac:dyDescent="0.2">
      <c r="A21" s="1" t="str">
        <f>INDEX('Extract names'!$B:$B,MATCH($C21,'Extract names'!$D:$D,0))</f>
        <v>Dwight</v>
      </c>
      <c r="B21" s="1" t="str">
        <f>INDEX('Extract names'!$C:$C,MATCH($C21,'Extract names'!$D:$D,0))</f>
        <v>Asuncion</v>
      </c>
      <c r="C21" s="4" t="s">
        <v>107</v>
      </c>
      <c r="D21" s="1" t="str">
        <f>INDEX('Extract names'!$E:$E,MATCH($C21,'Extract names'!$D:$D,0))</f>
        <v>Business Development &amp; Innovation (MSSA)</v>
      </c>
      <c r="E21" s="1" t="s">
        <v>35</v>
      </c>
      <c r="F21" s="1" t="s">
        <v>47</v>
      </c>
      <c r="G21" s="1" t="s">
        <v>106</v>
      </c>
      <c r="H21" s="1" t="s">
        <v>72</v>
      </c>
      <c r="I21" s="1" t="s">
        <v>46</v>
      </c>
      <c r="J21" s="1" t="s">
        <v>49</v>
      </c>
      <c r="K21" s="1" t="s">
        <v>67</v>
      </c>
      <c r="L21" s="1" t="s">
        <v>57</v>
      </c>
      <c r="M21" s="1" t="s">
        <v>76</v>
      </c>
      <c r="N21" s="1" t="s">
        <v>51</v>
      </c>
      <c r="O21" s="1" t="s">
        <v>31</v>
      </c>
      <c r="P21" s="1" t="s">
        <v>79</v>
      </c>
      <c r="Q21" s="1" t="s">
        <v>66</v>
      </c>
      <c r="R21" s="1" t="s">
        <v>45</v>
      </c>
      <c r="S21" s="1" t="s">
        <v>32</v>
      </c>
    </row>
    <row r="22" spans="1:19" x14ac:dyDescent="0.2">
      <c r="A22" s="1" t="str">
        <f>INDEX('Extract names'!$B:$B,MATCH($C22,'Extract names'!$D:$D,0))</f>
        <v>Eric</v>
      </c>
      <c r="B22" s="1" t="str">
        <f>INDEX('Extract names'!$C:$C,MATCH($C22,'Extract names'!$D:$D,0))</f>
        <v>Berzon</v>
      </c>
      <c r="C22" s="4" t="s">
        <v>108</v>
      </c>
      <c r="D22" s="1" t="str">
        <f>INDEX('Extract names'!$E:$E,MATCH($C22,'Extract names'!$D:$D,0))</f>
        <v>Treasury</v>
      </c>
      <c r="E22" s="1" t="s">
        <v>56</v>
      </c>
      <c r="F22" s="1" t="s">
        <v>106</v>
      </c>
      <c r="G22" s="1" t="s">
        <v>47</v>
      </c>
      <c r="H22" s="1" t="s">
        <v>49</v>
      </c>
      <c r="I22" s="1" t="s">
        <v>72</v>
      </c>
      <c r="J22" s="1" t="s">
        <v>46</v>
      </c>
      <c r="K22" s="1" t="s">
        <v>89</v>
      </c>
      <c r="L22" s="1" t="s">
        <v>31</v>
      </c>
      <c r="M22" s="1" t="s">
        <v>37</v>
      </c>
      <c r="N22" s="1" t="s">
        <v>26</v>
      </c>
      <c r="O22" s="1" t="s">
        <v>91</v>
      </c>
      <c r="P22" s="1" t="s">
        <v>55</v>
      </c>
      <c r="Q22" s="1" t="s">
        <v>41</v>
      </c>
      <c r="R22" s="1" t="s">
        <v>76</v>
      </c>
      <c r="S22" s="1" t="s">
        <v>65</v>
      </c>
    </row>
    <row r="23" spans="1:19" x14ac:dyDescent="0.2">
      <c r="A23" s="1" t="str">
        <f>INDEX('Extract names'!$B:$B,MATCH($C23,'Extract names'!$D:$D,0))</f>
        <v>Erika</v>
      </c>
      <c r="B23" s="1" t="str">
        <f>INDEX('Extract names'!$C:$C,MATCH($C23,'Extract names'!$D:$D,0))</f>
        <v>Alcivar</v>
      </c>
      <c r="C23" s="4" t="s">
        <v>110</v>
      </c>
      <c r="D23" s="1" t="str">
        <f>INDEX('Extract names'!$E:$E,MATCH($C23,'Extract names'!$D:$D,0))</f>
        <v>Strategic Market Planning</v>
      </c>
      <c r="E23" s="1" t="s">
        <v>49</v>
      </c>
      <c r="F23" s="1" t="s">
        <v>111</v>
      </c>
      <c r="G23" s="1" t="s">
        <v>63</v>
      </c>
      <c r="H23" s="1" t="s">
        <v>56</v>
      </c>
      <c r="I23" s="1" t="s">
        <v>35</v>
      </c>
      <c r="J23" s="1" t="s">
        <v>45</v>
      </c>
      <c r="K23" s="1" t="s">
        <v>66</v>
      </c>
      <c r="L23" s="1" t="s">
        <v>25</v>
      </c>
      <c r="M23" s="1" t="s">
        <v>85</v>
      </c>
      <c r="N23" s="1" t="s">
        <v>91</v>
      </c>
      <c r="O23" s="1" t="s">
        <v>44</v>
      </c>
      <c r="P23" s="1" t="s">
        <v>83</v>
      </c>
      <c r="Q23" s="1" t="s">
        <v>62</v>
      </c>
      <c r="R23" s="1" t="s">
        <v>86</v>
      </c>
      <c r="S23" s="1" t="s">
        <v>78</v>
      </c>
    </row>
    <row r="24" spans="1:19" x14ac:dyDescent="0.2">
      <c r="A24" s="1" t="str">
        <f>INDEX('Extract names'!$B:$B,MATCH($C24,'Extract names'!$D:$D,0))</f>
        <v>Ernest</v>
      </c>
      <c r="B24" s="1" t="str">
        <f>INDEX('Extract names'!$C:$C,MATCH($C24,'Extract names'!$D:$D,0))</f>
        <v>Brown</v>
      </c>
      <c r="C24" s="4" t="s">
        <v>112</v>
      </c>
      <c r="D24" s="1" t="str">
        <f>INDEX('Extract names'!$E:$E,MATCH($C24,'Extract names'!$D:$D,0))</f>
        <v>Business Development (Health Plan &amp; Hospitals)</v>
      </c>
      <c r="E24" s="1" t="s">
        <v>72</v>
      </c>
      <c r="F24" s="1" t="s">
        <v>63</v>
      </c>
      <c r="G24" s="1" t="s">
        <v>111</v>
      </c>
      <c r="H24" s="1" t="s">
        <v>35</v>
      </c>
      <c r="I24" s="1" t="s">
        <v>82</v>
      </c>
      <c r="J24" s="1" t="s">
        <v>56</v>
      </c>
      <c r="K24" s="1" t="s">
        <v>87</v>
      </c>
      <c r="L24" s="1" t="s">
        <v>47</v>
      </c>
      <c r="M24" s="1" t="s">
        <v>24</v>
      </c>
      <c r="N24" s="1" t="s">
        <v>89</v>
      </c>
      <c r="O24" s="1" t="s">
        <v>33</v>
      </c>
      <c r="P24" s="1" t="s">
        <v>41</v>
      </c>
      <c r="Q24" s="1" t="s">
        <v>71</v>
      </c>
      <c r="R24" s="1" t="s">
        <v>38</v>
      </c>
      <c r="S24" s="1" t="s">
        <v>54</v>
      </c>
    </row>
    <row r="25" spans="1:19" x14ac:dyDescent="0.2">
      <c r="A25" s="1" t="str">
        <f>INDEX('Extract names'!$B:$B,MATCH($C25,'Extract names'!$D:$D,0))</f>
        <v>Gabriella</v>
      </c>
      <c r="B25" s="1" t="str">
        <f>INDEX('Extract names'!$C:$C,MATCH($C25,'Extract names'!$D:$D,0))</f>
        <v>Maestas</v>
      </c>
      <c r="C25" s="4" t="s">
        <v>113</v>
      </c>
      <c r="D25" s="1" t="str">
        <f>INDEX('Extract names'!$E:$E,MATCH($C25,'Extract names'!$D:$D,0))</f>
        <v>Corporate Development (The Permanente Federation)</v>
      </c>
      <c r="E25" s="1" t="s">
        <v>111</v>
      </c>
      <c r="F25" s="1" t="s">
        <v>49</v>
      </c>
      <c r="G25" s="1" t="s">
        <v>72</v>
      </c>
      <c r="H25" s="1" t="s">
        <v>82</v>
      </c>
      <c r="I25" s="1" t="s">
        <v>45</v>
      </c>
      <c r="J25" s="1" t="s">
        <v>87</v>
      </c>
      <c r="K25" s="1" t="s">
        <v>48</v>
      </c>
      <c r="L25" s="1" t="s">
        <v>36</v>
      </c>
      <c r="M25" s="1" t="s">
        <v>38</v>
      </c>
      <c r="N25" s="1" t="s">
        <v>53</v>
      </c>
      <c r="O25" s="1" t="s">
        <v>114</v>
      </c>
      <c r="P25" s="1" t="s">
        <v>114</v>
      </c>
      <c r="Q25" s="1" t="s">
        <v>91</v>
      </c>
      <c r="R25" s="1" t="s">
        <v>71</v>
      </c>
      <c r="S25" s="1" t="s">
        <v>76</v>
      </c>
    </row>
    <row r="26" spans="1:19" x14ac:dyDescent="0.2">
      <c r="A26" s="1" t="str">
        <f>INDEX('Extract names'!$B:$B,MATCH($C26,'Extract names'!$D:$D,0))</f>
        <v>Hue</v>
      </c>
      <c r="B26" s="1" t="str">
        <f>INDEX('Extract names'!$C:$C,MATCH($C26,'Extract names'!$D:$D,0))</f>
        <v>Le</v>
      </c>
      <c r="C26" s="4" t="s">
        <v>115</v>
      </c>
      <c r="D26" s="1" t="str">
        <f>INDEX('Extract names'!$E:$E,MATCH($C26,'Extract names'!$D:$D,0))</f>
        <v>Business Development (Health Plan &amp; Hospitals)</v>
      </c>
      <c r="E26" s="1" t="s">
        <v>82</v>
      </c>
      <c r="F26" s="1" t="s">
        <v>87</v>
      </c>
      <c r="G26" s="1" t="s">
        <v>48</v>
      </c>
      <c r="H26" s="1" t="s">
        <v>111</v>
      </c>
      <c r="I26" s="1" t="s">
        <v>63</v>
      </c>
      <c r="J26" s="1" t="s">
        <v>72</v>
      </c>
      <c r="K26" s="1" t="s">
        <v>88</v>
      </c>
      <c r="L26" s="1" t="s">
        <v>41</v>
      </c>
      <c r="M26" s="1" t="s">
        <v>67</v>
      </c>
      <c r="N26" s="1" t="s">
        <v>37</v>
      </c>
      <c r="O26" s="1" t="s">
        <v>64</v>
      </c>
      <c r="P26" s="1" t="s">
        <v>38</v>
      </c>
      <c r="Q26" s="1" t="s">
        <v>23</v>
      </c>
      <c r="R26" s="1" t="s">
        <v>56</v>
      </c>
      <c r="S26" s="1" t="s">
        <v>71</v>
      </c>
    </row>
    <row r="27" spans="1:19" x14ac:dyDescent="0.2">
      <c r="A27" s="1" t="str">
        <f>INDEX('Extract names'!$B:$B,MATCH($C27,'Extract names'!$D:$D,0))</f>
        <v>Jeanette</v>
      </c>
      <c r="B27" s="1" t="str">
        <f>INDEX('Extract names'!$C:$C,MATCH($C27,'Extract names'!$D:$D,0))</f>
        <v>Bettles</v>
      </c>
      <c r="C27" s="4" t="s">
        <v>116</v>
      </c>
      <c r="D27" s="1" t="str">
        <f>INDEX('Extract names'!$E:$E,MATCH($C27,'Extract names'!$D:$D,0))</f>
        <v>Treasury</v>
      </c>
      <c r="E27" s="1" t="s">
        <v>45</v>
      </c>
      <c r="F27" s="1" t="s">
        <v>48</v>
      </c>
      <c r="G27" s="1" t="s">
        <v>87</v>
      </c>
      <c r="H27" s="1" t="s">
        <v>63</v>
      </c>
      <c r="I27" s="1" t="s">
        <v>49</v>
      </c>
      <c r="J27" s="1" t="s">
        <v>111</v>
      </c>
      <c r="K27" s="1" t="s">
        <v>64</v>
      </c>
      <c r="L27" s="1" t="s">
        <v>91</v>
      </c>
      <c r="M27" s="1" t="s">
        <v>114</v>
      </c>
      <c r="N27" s="1" t="s">
        <v>76</v>
      </c>
      <c r="O27" s="1" t="s">
        <v>66</v>
      </c>
      <c r="P27" s="1" t="s">
        <v>54</v>
      </c>
      <c r="Q27" s="1" t="s">
        <v>43</v>
      </c>
      <c r="R27" s="1" t="s">
        <v>37</v>
      </c>
      <c r="S27" s="1" t="s">
        <v>62</v>
      </c>
    </row>
    <row r="28" spans="1:19" x14ac:dyDescent="0.2">
      <c r="A28" s="1" t="str">
        <f>INDEX('Extract names'!$B:$B,MATCH($C28,'Extract names'!$D:$D,0))</f>
        <v>Jon</v>
      </c>
      <c r="B28" s="1" t="str">
        <f>INDEX('Extract names'!$C:$C,MATCH($C28,'Extract names'!$D:$D,0))</f>
        <v>Dimsdale</v>
      </c>
      <c r="C28" s="4" t="s">
        <v>117</v>
      </c>
      <c r="D28" s="1" t="str">
        <f>INDEX('Extract names'!$E:$E,MATCH($C28,'Extract names'!$D:$D,0))</f>
        <v>Competitive Intelligence</v>
      </c>
      <c r="E28" s="1" t="s">
        <v>87</v>
      </c>
      <c r="F28" s="1" t="s">
        <v>82</v>
      </c>
      <c r="G28" s="1" t="s">
        <v>45</v>
      </c>
      <c r="H28" s="1" t="s">
        <v>64</v>
      </c>
      <c r="I28" s="1" t="s">
        <v>88</v>
      </c>
      <c r="J28" s="1" t="s">
        <v>23</v>
      </c>
      <c r="K28" s="1" t="s">
        <v>63</v>
      </c>
      <c r="L28" s="1" t="s">
        <v>29</v>
      </c>
      <c r="M28" s="1" t="s">
        <v>32</v>
      </c>
      <c r="N28" s="1" t="s">
        <v>33</v>
      </c>
      <c r="O28" s="1" t="s">
        <v>41</v>
      </c>
      <c r="P28" s="1" t="s">
        <v>77</v>
      </c>
      <c r="Q28" s="1" t="s">
        <v>78</v>
      </c>
      <c r="R28" s="1" t="s">
        <v>36</v>
      </c>
      <c r="S28" s="1" t="s">
        <v>66</v>
      </c>
    </row>
    <row r="29" spans="1:19" x14ac:dyDescent="0.2">
      <c r="A29" s="1" t="str">
        <f>INDEX('Extract names'!$B:$B,MATCH($C29,'Extract names'!$D:$D,0))</f>
        <v>Joseph</v>
      </c>
      <c r="B29" s="1" t="str">
        <f>INDEX('Extract names'!$C:$C,MATCH($C29,'Extract names'!$D:$D,0))</f>
        <v>Severson</v>
      </c>
      <c r="C29" s="4" t="s">
        <v>118</v>
      </c>
      <c r="D29" s="1" t="str">
        <f>INDEX('Extract names'!$E:$E,MATCH($C29,'Extract names'!$D:$D,0))</f>
        <v>Strategic Planning</v>
      </c>
      <c r="E29" s="1" t="s">
        <v>64</v>
      </c>
      <c r="F29" s="1" t="s">
        <v>23</v>
      </c>
      <c r="G29" s="1" t="s">
        <v>25</v>
      </c>
      <c r="H29" s="1" t="s">
        <v>87</v>
      </c>
      <c r="I29" s="1" t="s">
        <v>48</v>
      </c>
      <c r="J29" s="1" t="s">
        <v>83</v>
      </c>
      <c r="K29" s="1" t="s">
        <v>45</v>
      </c>
      <c r="L29" s="1" t="s">
        <v>38</v>
      </c>
      <c r="M29" s="1" t="s">
        <v>22</v>
      </c>
      <c r="N29" s="1" t="s">
        <v>36</v>
      </c>
      <c r="O29" s="1" t="s">
        <v>77</v>
      </c>
      <c r="P29" s="1" t="s">
        <v>89</v>
      </c>
      <c r="Q29" s="1" t="s">
        <v>47</v>
      </c>
      <c r="R29" s="1" t="s">
        <v>81</v>
      </c>
      <c r="S29" s="1" t="s">
        <v>114</v>
      </c>
    </row>
    <row r="30" spans="1:19" x14ac:dyDescent="0.2">
      <c r="A30" s="1" t="str">
        <f>INDEX('Extract names'!$B:$B,MATCH($C30,'Extract names'!$D:$D,0))</f>
        <v>Katherine</v>
      </c>
      <c r="B30" s="1" t="str">
        <f>INDEX('Extract names'!$C:$C,MATCH($C30,'Extract names'!$D:$D,0))</f>
        <v>Weiner</v>
      </c>
      <c r="C30" s="4" t="s">
        <v>119</v>
      </c>
      <c r="D30" s="1" t="str">
        <f>INDEX('Extract names'!$E:$E,MATCH($C30,'Extract names'!$D:$D,0))</f>
        <v>Corporate Development (The Permanente Federation)</v>
      </c>
      <c r="E30" s="1" t="s">
        <v>88</v>
      </c>
      <c r="F30" s="1" t="s">
        <v>83</v>
      </c>
      <c r="G30" s="1" t="s">
        <v>23</v>
      </c>
      <c r="H30" s="1" t="s">
        <v>48</v>
      </c>
      <c r="I30" s="1" t="s">
        <v>54</v>
      </c>
      <c r="J30" s="1" t="s">
        <v>120</v>
      </c>
      <c r="K30" s="1" t="s">
        <v>82</v>
      </c>
      <c r="L30" s="1" t="s">
        <v>30</v>
      </c>
      <c r="M30" s="1" t="s">
        <v>74</v>
      </c>
      <c r="N30" s="1" t="s">
        <v>77</v>
      </c>
      <c r="O30" s="1" t="s">
        <v>45</v>
      </c>
      <c r="P30" s="1" t="s">
        <v>53</v>
      </c>
      <c r="Q30" s="1" t="s">
        <v>34</v>
      </c>
      <c r="R30" s="1" t="s">
        <v>78</v>
      </c>
      <c r="S30" s="1" t="s">
        <v>87</v>
      </c>
    </row>
    <row r="31" spans="1:19" x14ac:dyDescent="0.2">
      <c r="A31" s="1" t="str">
        <f>INDEX('Extract names'!$B:$B,MATCH($C31,'Extract names'!$D:$D,0))</f>
        <v>Kaushik</v>
      </c>
      <c r="B31" s="1" t="str">
        <f>INDEX('Extract names'!$C:$C,MATCH($C31,'Extract names'!$D:$D,0))</f>
        <v>Seethapathy</v>
      </c>
      <c r="C31" s="4" t="s">
        <v>121</v>
      </c>
      <c r="D31" s="1" t="str">
        <f>INDEX('Extract names'!$E:$E,MATCH($C31,'Extract names'!$D:$D,0))</f>
        <v>Business Development &amp; Innovation (MSSA)</v>
      </c>
      <c r="E31" s="1" t="s">
        <v>25</v>
      </c>
      <c r="F31" s="1" t="s">
        <v>88</v>
      </c>
      <c r="G31" s="1" t="s">
        <v>64</v>
      </c>
      <c r="H31" s="1" t="s">
        <v>83</v>
      </c>
      <c r="I31" s="1" t="s">
        <v>120</v>
      </c>
      <c r="J31" s="1" t="s">
        <v>48</v>
      </c>
      <c r="K31" s="1" t="s">
        <v>54</v>
      </c>
      <c r="L31" s="1" t="s">
        <v>44</v>
      </c>
      <c r="M31" s="1" t="s">
        <v>26</v>
      </c>
      <c r="N31" s="1" t="s">
        <v>40</v>
      </c>
      <c r="O31" s="1" t="s">
        <v>67</v>
      </c>
      <c r="P31" s="1" t="s">
        <v>23</v>
      </c>
      <c r="Q31" s="1" t="s">
        <v>45</v>
      </c>
      <c r="R31" s="1" t="s">
        <v>51</v>
      </c>
      <c r="S31" s="1" t="s">
        <v>24</v>
      </c>
    </row>
    <row r="32" spans="1:19" x14ac:dyDescent="0.2">
      <c r="A32" s="1" t="str">
        <f>INDEX('Extract names'!$B:$B,MATCH($C32,'Extract names'!$D:$D,0))</f>
        <v>Lanier</v>
      </c>
      <c r="B32" s="1" t="str">
        <f>INDEX('Extract names'!$C:$C,MATCH($C32,'Extract names'!$D:$D,0))</f>
        <v>Coles</v>
      </c>
      <c r="C32" s="4" t="s">
        <v>122</v>
      </c>
      <c r="D32" s="1" t="str">
        <f>INDEX('Extract names'!$E:$E,MATCH($C32,'Extract names'!$D:$D,0))</f>
        <v>Corporate Development (The Permanente Federation)</v>
      </c>
      <c r="E32" s="1" t="s">
        <v>23</v>
      </c>
      <c r="F32" s="1" t="s">
        <v>54</v>
      </c>
      <c r="G32" s="1" t="s">
        <v>88</v>
      </c>
      <c r="H32" s="1" t="s">
        <v>120</v>
      </c>
      <c r="I32" s="1" t="s">
        <v>83</v>
      </c>
      <c r="J32" s="1" t="s">
        <v>36</v>
      </c>
      <c r="K32" s="1" t="s">
        <v>50</v>
      </c>
      <c r="L32" s="1" t="s">
        <v>72</v>
      </c>
      <c r="M32" s="1" t="s">
        <v>44</v>
      </c>
      <c r="N32" s="1" t="s">
        <v>74</v>
      </c>
      <c r="O32" s="1" t="s">
        <v>34</v>
      </c>
      <c r="P32" s="1" t="s">
        <v>46</v>
      </c>
      <c r="Q32" s="1" t="s">
        <v>75</v>
      </c>
      <c r="R32" s="1" t="s">
        <v>32</v>
      </c>
      <c r="S32" s="1" t="s">
        <v>19</v>
      </c>
    </row>
    <row r="33" spans="1:22" x14ac:dyDescent="0.2">
      <c r="A33" s="1" t="str">
        <f>INDEX('Extract names'!$B:$B,MATCH($C33,'Extract names'!$D:$D,0))</f>
        <v>Liz</v>
      </c>
      <c r="B33" s="1" t="str">
        <f>INDEX('Extract names'!$C:$C,MATCH($C33,'Extract names'!$D:$D,0))</f>
        <v>Rockett</v>
      </c>
      <c r="C33" s="4" t="s">
        <v>123</v>
      </c>
      <c r="D33" s="1" t="str">
        <f>INDEX('Extract names'!$E:$E,MATCH($C33,'Extract names'!$D:$D,0))</f>
        <v>Ventures</v>
      </c>
      <c r="E33" s="1" t="s">
        <v>83</v>
      </c>
      <c r="F33" s="1" t="s">
        <v>25</v>
      </c>
      <c r="G33" s="1" t="s">
        <v>36</v>
      </c>
      <c r="H33" s="1" t="s">
        <v>50</v>
      </c>
      <c r="I33" s="1" t="s">
        <v>64</v>
      </c>
      <c r="J33" s="1" t="s">
        <v>38</v>
      </c>
      <c r="K33" s="1" t="s">
        <v>23</v>
      </c>
      <c r="L33" s="1" t="s">
        <v>65</v>
      </c>
      <c r="M33" s="1" t="s">
        <v>31</v>
      </c>
      <c r="N33" s="1" t="s">
        <v>62</v>
      </c>
      <c r="O33" s="1" t="s">
        <v>57</v>
      </c>
      <c r="P33" s="1" t="s">
        <v>82</v>
      </c>
      <c r="Q33" s="1" t="s">
        <v>81</v>
      </c>
      <c r="R33" s="1" t="s">
        <v>89</v>
      </c>
      <c r="S33" s="1" t="s">
        <v>49</v>
      </c>
    </row>
    <row r="34" spans="1:22" x14ac:dyDescent="0.2">
      <c r="A34" s="1" t="str">
        <f>INDEX('Extract names'!$B:$B,MATCH($C34,'Extract names'!$D:$D,0))</f>
        <v>Maclaine</v>
      </c>
      <c r="B34" s="1" t="str">
        <f>INDEX('Extract names'!$C:$C,MATCH($C34,'Extract names'!$D:$D,0))</f>
        <v>Lehan</v>
      </c>
      <c r="C34" s="4" t="s">
        <v>125</v>
      </c>
      <c r="D34" s="1" t="str">
        <f>INDEX('Extract names'!$E:$E,MATCH($C34,'Extract names'!$D:$D,0))</f>
        <v>Business Development (Health Plan &amp; Hospitals)</v>
      </c>
      <c r="E34" s="1" t="s">
        <v>120</v>
      </c>
      <c r="F34" s="1" t="s">
        <v>38</v>
      </c>
      <c r="G34" s="1" t="s">
        <v>54</v>
      </c>
      <c r="H34" s="1" t="s">
        <v>75</v>
      </c>
      <c r="I34" s="1" t="s">
        <v>40</v>
      </c>
      <c r="J34" s="1" t="s">
        <v>25</v>
      </c>
      <c r="K34" s="1" t="s">
        <v>83</v>
      </c>
      <c r="L34" s="1" t="s">
        <v>63</v>
      </c>
      <c r="M34" s="1" t="s">
        <v>78</v>
      </c>
      <c r="N34" s="1" t="s">
        <v>88</v>
      </c>
      <c r="O34" s="1" t="s">
        <v>26</v>
      </c>
      <c r="P34" s="1" t="s">
        <v>114</v>
      </c>
      <c r="Q34" s="1" t="s">
        <v>55</v>
      </c>
      <c r="R34" s="1" t="s">
        <v>48</v>
      </c>
      <c r="S34" s="1" t="s">
        <v>79</v>
      </c>
    </row>
    <row r="35" spans="1:22" x14ac:dyDescent="0.2">
      <c r="A35" s="1" t="str">
        <f>INDEX('Extract names'!$B:$B,MATCH($C35,'Extract names'!$D:$D,0))</f>
        <v>Malkia</v>
      </c>
      <c r="B35" s="1" t="str">
        <f>INDEX('Extract names'!$C:$C,MATCH($C35,'Extract names'!$D:$D,0))</f>
        <v>Harrell</v>
      </c>
      <c r="C35" s="4" t="s">
        <v>126</v>
      </c>
      <c r="D35" s="1" t="str">
        <f>INDEX('Extract names'!$E:$E,MATCH($C35,'Extract names'!$D:$D,0))</f>
        <v>Business Development (Health Plan &amp; Hospitals)</v>
      </c>
      <c r="E35" s="1" t="s">
        <v>38</v>
      </c>
      <c r="F35" s="1" t="s">
        <v>120</v>
      </c>
      <c r="G35" s="1" t="s">
        <v>75</v>
      </c>
      <c r="H35" s="1" t="s">
        <v>54</v>
      </c>
      <c r="I35" s="1" t="s">
        <v>85</v>
      </c>
      <c r="J35" s="1" t="s">
        <v>114</v>
      </c>
      <c r="K35" s="1" t="s">
        <v>25</v>
      </c>
      <c r="L35" s="1" t="s">
        <v>78</v>
      </c>
      <c r="M35" s="1" t="s">
        <v>114</v>
      </c>
      <c r="N35" s="1" t="s">
        <v>39</v>
      </c>
      <c r="O35" s="1" t="s">
        <v>114</v>
      </c>
      <c r="P35" s="1" t="s">
        <v>114</v>
      </c>
      <c r="Q35" s="1" t="s">
        <v>24</v>
      </c>
      <c r="R35" s="1" t="s">
        <v>41</v>
      </c>
      <c r="S35" s="1" t="s">
        <v>114</v>
      </c>
    </row>
    <row r="36" spans="1:22" x14ac:dyDescent="0.2">
      <c r="A36" s="1" t="str">
        <f>INDEX('Extract names'!$B:$B,MATCH($C36,'Extract names'!$D:$D,0))</f>
        <v>Marcos</v>
      </c>
      <c r="B36" s="1" t="str">
        <f>INDEX('Extract names'!$C:$C,MATCH($C36,'Extract names'!$D:$D,0))</f>
        <v>Vasconcelos</v>
      </c>
      <c r="C36" s="4" t="s">
        <v>127</v>
      </c>
      <c r="D36" s="1" t="str">
        <f>INDEX('Extract names'!$E:$E,MATCH($C36,'Extract names'!$D:$D,0))</f>
        <v>Strategic Market Planning</v>
      </c>
      <c r="E36" s="1" t="s">
        <v>50</v>
      </c>
      <c r="F36" s="1" t="s">
        <v>36</v>
      </c>
      <c r="G36" s="1" t="s">
        <v>51</v>
      </c>
      <c r="H36" s="1" t="s">
        <v>62</v>
      </c>
      <c r="I36" s="1" t="s">
        <v>75</v>
      </c>
      <c r="J36" s="1" t="s">
        <v>54</v>
      </c>
      <c r="K36" s="1" t="s">
        <v>120</v>
      </c>
      <c r="L36" s="1" t="s">
        <v>88</v>
      </c>
      <c r="M36" s="1" t="s">
        <v>63</v>
      </c>
      <c r="N36" s="1" t="s">
        <v>86</v>
      </c>
      <c r="O36" s="1" t="s">
        <v>71</v>
      </c>
      <c r="P36" s="1" t="s">
        <v>45</v>
      </c>
      <c r="Q36" s="1" t="s">
        <v>26</v>
      </c>
      <c r="R36" s="1" t="s">
        <v>49</v>
      </c>
      <c r="S36" s="1" t="s">
        <v>60</v>
      </c>
    </row>
    <row r="37" spans="1:22" x14ac:dyDescent="0.2">
      <c r="A37" s="1" t="str">
        <f>INDEX('Extract names'!$B:$B,MATCH($C37,'Extract names'!$D:$D,0))</f>
        <v>Matilde</v>
      </c>
      <c r="B37" s="1" t="str">
        <f>INDEX('Extract names'!$C:$C,MATCH($C37,'Extract names'!$D:$D,0))</f>
        <v>Kamiya</v>
      </c>
      <c r="C37" s="4" t="s">
        <v>128</v>
      </c>
      <c r="D37" s="1" t="str">
        <f>INDEX('Extract names'!$E:$E,MATCH($C37,'Extract names'!$D:$D,0))</f>
        <v>Strategic Planning</v>
      </c>
      <c r="E37" s="1" t="s">
        <v>51</v>
      </c>
      <c r="F37" s="1" t="s">
        <v>62</v>
      </c>
      <c r="G37" s="1" t="s">
        <v>50</v>
      </c>
      <c r="H37" s="1" t="s">
        <v>36</v>
      </c>
      <c r="I37" s="1" t="s">
        <v>38</v>
      </c>
      <c r="J37" s="1" t="s">
        <v>85</v>
      </c>
      <c r="K37" s="1" t="s">
        <v>40</v>
      </c>
      <c r="L37" s="1" t="s">
        <v>22</v>
      </c>
      <c r="M37" s="1" t="s">
        <v>55</v>
      </c>
      <c r="N37" s="1" t="s">
        <v>60</v>
      </c>
      <c r="O37" s="1" t="s">
        <v>32</v>
      </c>
      <c r="P37" s="1" t="s">
        <v>29</v>
      </c>
      <c r="Q37" s="1" t="s">
        <v>25</v>
      </c>
      <c r="R37" s="1" t="s">
        <v>44</v>
      </c>
      <c r="S37" s="1" t="s">
        <v>47</v>
      </c>
    </row>
    <row r="38" spans="1:22" x14ac:dyDescent="0.2">
      <c r="A38" s="1" t="str">
        <f>INDEX('Extract names'!$B:$B,MATCH($C38,'Extract names'!$D:$D,0))</f>
        <v>Melissa</v>
      </c>
      <c r="B38" s="1" t="str">
        <f>INDEX('Extract names'!$C:$C,MATCH($C38,'Extract names'!$D:$D,0))</f>
        <v>Roguly</v>
      </c>
      <c r="C38" s="4" t="s">
        <v>129</v>
      </c>
      <c r="D38" s="1" t="str">
        <f>INDEX('Extract names'!$E:$E,MATCH($C38,'Extract names'!$D:$D,0))</f>
        <v>Business Development (Health Plan &amp; Hospitals)</v>
      </c>
      <c r="E38" s="1" t="s">
        <v>75</v>
      </c>
      <c r="F38" s="1" t="s">
        <v>40</v>
      </c>
      <c r="G38" s="1" t="s">
        <v>38</v>
      </c>
      <c r="H38" s="1" t="s">
        <v>85</v>
      </c>
      <c r="I38" s="1" t="s">
        <v>77</v>
      </c>
      <c r="J38" s="1" t="s">
        <v>86</v>
      </c>
      <c r="K38" s="1" t="s">
        <v>33</v>
      </c>
      <c r="L38" s="1" t="s">
        <v>22</v>
      </c>
      <c r="M38" s="1" t="s">
        <v>53</v>
      </c>
      <c r="N38" s="1" t="s">
        <v>56</v>
      </c>
      <c r="O38" s="1" t="s">
        <v>39</v>
      </c>
      <c r="P38" s="1" t="s">
        <v>84</v>
      </c>
      <c r="Q38" s="1" t="s">
        <v>79</v>
      </c>
      <c r="R38" s="1" t="s">
        <v>23</v>
      </c>
      <c r="S38" s="1" t="s">
        <v>41</v>
      </c>
    </row>
    <row r="39" spans="1:22" x14ac:dyDescent="0.2">
      <c r="A39" s="1" t="str">
        <f>INDEX('Extract names'!$B:$B,MATCH($C39,'Extract names'!$D:$D,0))</f>
        <v>Michael</v>
      </c>
      <c r="B39" s="1" t="str">
        <f>INDEX('Extract names'!$C:$C,MATCH($C39,'Extract names'!$D:$D,0))</f>
        <v>Rowe</v>
      </c>
      <c r="C39" s="4" t="s">
        <v>130</v>
      </c>
      <c r="D39" s="1" t="str">
        <f>INDEX('Extract names'!$E:$E,MATCH($C39,'Extract names'!$D:$D,0))</f>
        <v>Business Development (Health Plan &amp; Hospitals)</v>
      </c>
      <c r="E39" s="1" t="s">
        <v>40</v>
      </c>
      <c r="F39" s="1" t="s">
        <v>75</v>
      </c>
      <c r="G39" s="1" t="s">
        <v>85</v>
      </c>
      <c r="H39" s="1" t="s">
        <v>38</v>
      </c>
      <c r="I39" s="1" t="s">
        <v>86</v>
      </c>
      <c r="J39" s="1" t="s">
        <v>77</v>
      </c>
      <c r="K39" s="1" t="s">
        <v>79</v>
      </c>
      <c r="L39" s="1" t="s">
        <v>53</v>
      </c>
      <c r="M39" s="1" t="s">
        <v>34</v>
      </c>
      <c r="N39" s="1" t="s">
        <v>54</v>
      </c>
      <c r="O39" s="1" t="s">
        <v>22</v>
      </c>
      <c r="P39" s="1" t="s">
        <v>32</v>
      </c>
      <c r="Q39" s="1" t="s">
        <v>72</v>
      </c>
      <c r="R39" s="1" t="s">
        <v>67</v>
      </c>
      <c r="S39" s="1" t="s">
        <v>82</v>
      </c>
    </row>
    <row r="40" spans="1:22" x14ac:dyDescent="0.2">
      <c r="A40" s="1" t="str">
        <f>INDEX('Extract names'!$B:$B,MATCH($C40,'Extract names'!$D:$D,0))</f>
        <v>Michele</v>
      </c>
      <c r="B40" s="1" t="str">
        <f>INDEX('Extract names'!$C:$C,MATCH($C40,'Extract names'!$D:$D,0))</f>
        <v>Flanagin</v>
      </c>
      <c r="C40" s="4" t="s">
        <v>131</v>
      </c>
      <c r="D40" s="1" t="str">
        <f>INDEX('Extract names'!$E:$E,MATCH($C40,'Extract names'!$D:$D,0))</f>
        <v>Delivery System Strategy</v>
      </c>
      <c r="E40" s="1" t="s">
        <v>62</v>
      </c>
      <c r="F40" s="1" t="s">
        <v>51</v>
      </c>
      <c r="G40" s="1" t="s">
        <v>77</v>
      </c>
      <c r="H40" s="1" t="s">
        <v>86</v>
      </c>
      <c r="I40" s="1" t="s">
        <v>36</v>
      </c>
      <c r="J40" s="1" t="s">
        <v>114</v>
      </c>
      <c r="K40" s="1" t="s">
        <v>75</v>
      </c>
      <c r="L40" s="1" t="s">
        <v>55</v>
      </c>
      <c r="M40" s="1" t="s">
        <v>60</v>
      </c>
      <c r="N40" s="1" t="s">
        <v>23</v>
      </c>
      <c r="O40" s="1" t="s">
        <v>43</v>
      </c>
      <c r="P40" s="1" t="s">
        <v>31</v>
      </c>
      <c r="Q40" s="1" t="s">
        <v>73</v>
      </c>
      <c r="R40" s="1" t="s">
        <v>91</v>
      </c>
      <c r="S40" s="1" t="s">
        <v>26</v>
      </c>
    </row>
    <row r="41" spans="1:22" x14ac:dyDescent="0.2">
      <c r="A41" s="1" t="str">
        <f>INDEX('Extract names'!$B:$B,MATCH($C41,'Extract names'!$D:$D,0))</f>
        <v>Mina</v>
      </c>
      <c r="B41" s="1" t="str">
        <f>INDEX('Extract names'!$C:$C,MATCH($C41,'Extract names'!$D:$D,0))</f>
        <v>Chang</v>
      </c>
      <c r="C41" s="4" t="s">
        <v>132</v>
      </c>
      <c r="D41" s="1" t="str">
        <f>INDEX('Extract names'!$E:$E,MATCH($C41,'Extract names'!$D:$D,0))</f>
        <v>Business Development &amp; Innovation (MSSA)</v>
      </c>
      <c r="E41" s="1" t="s">
        <v>77</v>
      </c>
      <c r="F41" s="1" t="s">
        <v>86</v>
      </c>
      <c r="G41" s="1" t="s">
        <v>62</v>
      </c>
      <c r="H41" s="1" t="s">
        <v>51</v>
      </c>
      <c r="I41" s="1" t="s">
        <v>50</v>
      </c>
      <c r="J41" s="1" t="s">
        <v>75</v>
      </c>
      <c r="K41" s="1" t="s">
        <v>24</v>
      </c>
      <c r="L41" s="1" t="s">
        <v>87</v>
      </c>
      <c r="M41" s="1" t="s">
        <v>72</v>
      </c>
      <c r="N41" s="1" t="s">
        <v>81</v>
      </c>
      <c r="O41" s="1" t="s">
        <v>76</v>
      </c>
      <c r="P41" s="1" t="s">
        <v>114</v>
      </c>
      <c r="Q41" s="1" t="s">
        <v>133</v>
      </c>
      <c r="R41" s="1" t="s">
        <v>133</v>
      </c>
      <c r="S41" s="1" t="s">
        <v>133</v>
      </c>
      <c r="T41" s="1"/>
      <c r="V41" s="1"/>
    </row>
    <row r="42" spans="1:22" x14ac:dyDescent="0.2">
      <c r="A42" s="1" t="str">
        <f>INDEX('Extract names'!$B:$B,MATCH($C42,'Extract names'!$D:$D,0))</f>
        <v>Nemariam</v>
      </c>
      <c r="B42" s="1" t="str">
        <f>INDEX('Extract names'!$C:$C,MATCH($C42,'Extract names'!$D:$D,0))</f>
        <v>Mesfin</v>
      </c>
      <c r="C42" s="4" t="s">
        <v>134</v>
      </c>
      <c r="D42" s="1" t="str">
        <f>INDEX('Extract names'!$E:$E,MATCH($C42,'Extract names'!$D:$D,0))</f>
        <v>Ventures</v>
      </c>
      <c r="E42" s="1" t="s">
        <v>85</v>
      </c>
      <c r="F42" s="1" t="s">
        <v>79</v>
      </c>
      <c r="G42" s="1" t="s">
        <v>40</v>
      </c>
      <c r="H42" s="1" t="s">
        <v>135</v>
      </c>
      <c r="I42" s="1" t="s">
        <v>51</v>
      </c>
      <c r="J42" s="1" t="s">
        <v>62</v>
      </c>
      <c r="K42" s="1" t="s">
        <v>86</v>
      </c>
      <c r="L42" s="1" t="s">
        <v>60</v>
      </c>
      <c r="M42" s="1" t="s">
        <v>66</v>
      </c>
      <c r="N42" s="1" t="s">
        <v>64</v>
      </c>
      <c r="O42" s="1" t="s">
        <v>88</v>
      </c>
      <c r="P42" s="1" t="s">
        <v>48</v>
      </c>
      <c r="Q42" s="1" t="s">
        <v>76</v>
      </c>
      <c r="R42" s="1" t="s">
        <v>74</v>
      </c>
      <c r="S42" s="1" t="s">
        <v>91</v>
      </c>
    </row>
    <row r="43" spans="1:22" x14ac:dyDescent="0.2">
      <c r="A43" s="1" t="str">
        <f>INDEX('Extract names'!$B:$B,MATCH($C43,'Extract names'!$D:$D,0))</f>
        <v>Paul</v>
      </c>
      <c r="B43" s="1" t="str">
        <f>INDEX('Extract names'!$C:$C,MATCH($C43,'Extract names'!$D:$D,0))</f>
        <v>Reiter</v>
      </c>
      <c r="C43" s="4" t="s">
        <v>136</v>
      </c>
      <c r="D43" s="1" t="str">
        <f>INDEX('Extract names'!$E:$E,MATCH($C43,'Extract names'!$D:$D,0))</f>
        <v>Strategic Market Planning</v>
      </c>
      <c r="E43" s="1" t="s">
        <v>135</v>
      </c>
      <c r="F43" s="1" t="s">
        <v>77</v>
      </c>
      <c r="G43" s="1" t="s">
        <v>86</v>
      </c>
      <c r="H43" s="1" t="s">
        <v>33</v>
      </c>
      <c r="I43" s="1" t="s">
        <v>24</v>
      </c>
      <c r="J43" s="1" t="s">
        <v>29</v>
      </c>
      <c r="K43" s="1" t="s">
        <v>62</v>
      </c>
      <c r="L43" s="1" t="s">
        <v>74</v>
      </c>
      <c r="M43" s="1" t="s">
        <v>84</v>
      </c>
      <c r="N43" s="1" t="s">
        <v>67</v>
      </c>
      <c r="O43" s="1" t="s">
        <v>81</v>
      </c>
      <c r="P43" s="1" t="s">
        <v>56</v>
      </c>
      <c r="Q43" s="1" t="s">
        <v>51</v>
      </c>
      <c r="R43" s="1" t="s">
        <v>60</v>
      </c>
      <c r="S43" s="1" t="s">
        <v>36</v>
      </c>
    </row>
    <row r="44" spans="1:22" x14ac:dyDescent="0.2">
      <c r="A44" s="1" t="str">
        <f>INDEX('Extract names'!$B:$B,MATCH($C44,'Extract names'!$D:$D,0))</f>
        <v>Roland</v>
      </c>
      <c r="B44" s="1" t="str">
        <f>INDEX('Extract names'!$C:$C,MATCH($C44,'Extract names'!$D:$D,0))</f>
        <v>Lyon</v>
      </c>
      <c r="C44" s="4" t="s">
        <v>137</v>
      </c>
      <c r="D44" s="1" t="str">
        <f>INDEX('Extract names'!$E:$E,MATCH($C44,'Extract names'!$D:$D,0))</f>
        <v>Strategy Implementation</v>
      </c>
      <c r="E44" s="1" t="s">
        <v>30</v>
      </c>
      <c r="F44" s="1" t="s">
        <v>29</v>
      </c>
      <c r="G44" s="1" t="s">
        <v>33</v>
      </c>
      <c r="H44" s="1" t="s">
        <v>26</v>
      </c>
      <c r="I44" s="1" t="s">
        <v>79</v>
      </c>
      <c r="J44" s="1" t="s">
        <v>32</v>
      </c>
      <c r="K44" s="1" t="s">
        <v>85</v>
      </c>
      <c r="L44" s="1" t="s">
        <v>89</v>
      </c>
      <c r="M44" s="1" t="s">
        <v>49</v>
      </c>
      <c r="N44" s="1" t="s">
        <v>78</v>
      </c>
      <c r="O44" s="1" t="s">
        <v>60</v>
      </c>
      <c r="P44" s="1" t="s">
        <v>67</v>
      </c>
      <c r="Q44" s="1" t="s">
        <v>50</v>
      </c>
      <c r="R44" s="1" t="s">
        <v>19</v>
      </c>
      <c r="S44" s="1" t="s">
        <v>23</v>
      </c>
    </row>
    <row r="45" spans="1:22" x14ac:dyDescent="0.2">
      <c r="A45" s="1" t="str">
        <f>INDEX('Extract names'!$B:$B,MATCH($C45,'Extract names'!$D:$D,0))</f>
        <v>Ryan</v>
      </c>
      <c r="B45" s="1" t="str">
        <f>INDEX('Extract names'!$C:$C,MATCH($C45,'Extract names'!$D:$D,0))</f>
        <v>Jorgensen</v>
      </c>
      <c r="C45" s="4" t="s">
        <v>138</v>
      </c>
      <c r="D45" s="1" t="str">
        <f>INDEX('Extract names'!$E:$E,MATCH($C45,'Extract names'!$D:$D,0))</f>
        <v>Strategic Market Planning</v>
      </c>
      <c r="E45" s="1" t="s">
        <v>24</v>
      </c>
      <c r="F45" s="1" t="s">
        <v>26</v>
      </c>
      <c r="G45" s="1" t="s">
        <v>135</v>
      </c>
      <c r="H45" s="1" t="s">
        <v>29</v>
      </c>
      <c r="I45" s="1" t="s">
        <v>33</v>
      </c>
      <c r="J45" s="1" t="s">
        <v>41</v>
      </c>
      <c r="K45" s="1" t="s">
        <v>32</v>
      </c>
      <c r="L45" s="1" t="s">
        <v>64</v>
      </c>
      <c r="M45" s="1" t="s">
        <v>39</v>
      </c>
      <c r="N45" s="1" t="s">
        <v>34</v>
      </c>
      <c r="O45" s="1" t="s">
        <v>65</v>
      </c>
      <c r="P45" s="1" t="s">
        <v>71</v>
      </c>
      <c r="Q45" s="1" t="s">
        <v>89</v>
      </c>
      <c r="R45" s="1" t="s">
        <v>31</v>
      </c>
      <c r="S45" s="1" t="s">
        <v>74</v>
      </c>
    </row>
    <row r="46" spans="1:22" x14ac:dyDescent="0.2">
      <c r="A46" s="1" t="str">
        <f>INDEX('Extract names'!$B:$B,MATCH($C46,'Extract names'!$D:$D,0))</f>
        <v>Sheila</v>
      </c>
      <c r="B46" s="1" t="str">
        <f>INDEX('Extract names'!$C:$C,MATCH($C46,'Extract names'!$D:$D,0))</f>
        <v>Baxter</v>
      </c>
      <c r="C46" s="4" t="s">
        <v>139</v>
      </c>
      <c r="D46" s="1" t="str">
        <f>INDEX('Extract names'!$E:$E,MATCH($C46,'Extract names'!$D:$D,0))</f>
        <v>KP Digital, Business Development (CoS)</v>
      </c>
      <c r="E46" s="1" t="s">
        <v>41</v>
      </c>
      <c r="F46" s="1" t="s">
        <v>31</v>
      </c>
      <c r="G46" s="1" t="s">
        <v>29</v>
      </c>
      <c r="H46" s="1" t="s">
        <v>43</v>
      </c>
      <c r="I46" s="1" t="s">
        <v>26</v>
      </c>
      <c r="J46" s="1" t="s">
        <v>24</v>
      </c>
      <c r="K46" s="1" t="s">
        <v>30</v>
      </c>
      <c r="L46" s="1" t="s">
        <v>84</v>
      </c>
      <c r="M46" s="1" t="s">
        <v>48</v>
      </c>
      <c r="N46" s="1" t="s">
        <v>22</v>
      </c>
      <c r="O46" s="1" t="s">
        <v>75</v>
      </c>
      <c r="P46" s="1" t="s">
        <v>62</v>
      </c>
      <c r="Q46" s="1" t="s">
        <v>39</v>
      </c>
      <c r="R46" s="1" t="s">
        <v>25</v>
      </c>
      <c r="S46" s="1" t="s">
        <v>56</v>
      </c>
    </row>
    <row r="47" spans="1:22" x14ac:dyDescent="0.2">
      <c r="A47" s="1" t="str">
        <f>INDEX('Extract names'!$B:$B,MATCH($C47,'Extract names'!$D:$D,0))</f>
        <v>Edward</v>
      </c>
      <c r="B47" s="1" t="str">
        <f>INDEX('Extract names'!$C:$C,MATCH($C47,'Extract names'!$D:$D,0))</f>
        <v>Cohen</v>
      </c>
      <c r="C47" s="4" t="s">
        <v>140</v>
      </c>
      <c r="D47" s="1" t="str">
        <f>INDEX('Extract names'!$E:$E,MATCH($C47,'Extract names'!$D:$D,0))</f>
        <v>Corporate Development (The Permanente Federation)</v>
      </c>
      <c r="S47" s="1" t="s">
        <v>34</v>
      </c>
    </row>
    <row r="48" spans="1:22" x14ac:dyDescent="0.2">
      <c r="A48" s="1" t="str">
        <f>INDEX('Extract names'!$B:$B,MATCH($C48,'Extract names'!$D:$D,0))</f>
        <v>Pat</v>
      </c>
      <c r="B48" s="1" t="str">
        <f>INDEX('Extract names'!$C:$C,MATCH($C48,'Extract names'!$D:$D,0))</f>
        <v>Taft</v>
      </c>
      <c r="C48" s="6" t="s">
        <v>232</v>
      </c>
      <c r="D48" s="1" t="str">
        <f>INDEX('Extract names'!$E:$E,MATCH($C48,'Extract names'!$D:$D,0))</f>
        <v>Business Development (Health Plan &amp; Hospitals)</v>
      </c>
    </row>
    <row r="49" spans="1:26" x14ac:dyDescent="0.2">
      <c r="A49" s="1" t="str">
        <f>INDEX('Extract names'!$B:$B,MATCH($C49,'Extract names'!$D:$D,0))</f>
        <v>Brian</v>
      </c>
      <c r="B49" s="1" t="str">
        <f>INDEX('Extract names'!$C:$C,MATCH($C49,'Extract names'!$D:$D,0))</f>
        <v>Wojtowicz</v>
      </c>
      <c r="C49" s="6" t="s">
        <v>233</v>
      </c>
      <c r="D49" s="1" t="str">
        <f>INDEX('Extract names'!$E:$E,MATCH($C49,'Extract names'!$D:$D,0))</f>
        <v>Business Development (Health Plan &amp; Hospitals)</v>
      </c>
    </row>
    <row r="50" spans="1:26" x14ac:dyDescent="0.2">
      <c r="A50" s="1" t="str">
        <f>INDEX('Extract names'!$B:$B,MATCH($C50,'Extract names'!$D:$D,0))</f>
        <v>Emily</v>
      </c>
      <c r="B50" s="1" t="str">
        <f>INDEX('Extract names'!$C:$C,MATCH($C50,'Extract names'!$D:$D,0))</f>
        <v>Hooven</v>
      </c>
      <c r="C50" s="6" t="s">
        <v>234</v>
      </c>
      <c r="D50" s="1" t="str">
        <f>INDEX('Extract names'!$E:$E,MATCH($C50,'Extract names'!$D:$D,0))</f>
        <v>Business Development (Health Plan &amp; Hospitals)</v>
      </c>
    </row>
    <row r="51" spans="1:26" x14ac:dyDescent="0.2">
      <c r="A51" s="1" t="str">
        <f>INDEX('Extract names'!$B:$B,MATCH($C51,'Extract names'!$D:$D,0))</f>
        <v>Enrique</v>
      </c>
      <c r="B51" s="1" t="str">
        <f>INDEX('Extract names'!$C:$C,MATCH($C51,'Extract names'!$D:$D,0))</f>
        <v>Lopez</v>
      </c>
      <c r="C51" s="6" t="s">
        <v>235</v>
      </c>
      <c r="D51" s="1" t="str">
        <f>INDEX('Extract names'!$E:$E,MATCH($C51,'Extract names'!$D:$D,0))</f>
        <v>Business Development (Health Plan &amp; Hospitals)</v>
      </c>
    </row>
    <row r="52" spans="1:26" x14ac:dyDescent="0.2">
      <c r="A52" s="1" t="str">
        <f>INDEX('Extract names'!$B:$B,MATCH($C52,'Extract names'!$D:$D,0))</f>
        <v>Jayron</v>
      </c>
      <c r="B52" s="1" t="str">
        <f>INDEX('Extract names'!$C:$C,MATCH($C52,'Extract names'!$D:$D,0))</f>
        <v>Lashgari</v>
      </c>
      <c r="C52" s="6" t="s">
        <v>236</v>
      </c>
      <c r="D52" s="1" t="str">
        <f>INDEX('Extract names'!$E:$E,MATCH($C52,'Extract names'!$D:$D,0))</f>
        <v>Business Development (Health Plan &amp; Hospitals)</v>
      </c>
    </row>
    <row r="53" spans="1:26" x14ac:dyDescent="0.2">
      <c r="A53" s="1" t="str">
        <f>INDEX('Extract names'!$B:$B,MATCH($C53,'Extract names'!$D:$D,0))</f>
        <v>Chris</v>
      </c>
      <c r="B53" s="1" t="str">
        <f>INDEX('Extract names'!$C:$C,MATCH($C53,'Extract names'!$D:$D,0))</f>
        <v>Stenzel</v>
      </c>
      <c r="C53" s="6" t="s">
        <v>237</v>
      </c>
      <c r="D53" s="1" t="str">
        <f>INDEX('Extract names'!$E:$E,MATCH($C53,'Extract names'!$D:$D,0))</f>
        <v>Business Development &amp; Innovation (MSSA)</v>
      </c>
      <c r="T53" t="s">
        <v>133</v>
      </c>
      <c r="U53" t="s">
        <v>133</v>
      </c>
      <c r="V53" t="s">
        <v>133</v>
      </c>
      <c r="W53" t="s">
        <v>133</v>
      </c>
      <c r="X53" t="s">
        <v>133</v>
      </c>
      <c r="Y53" t="s">
        <v>133</v>
      </c>
      <c r="Z53" t="s">
        <v>133</v>
      </c>
    </row>
    <row r="54" spans="1:26" x14ac:dyDescent="0.2">
      <c r="A54" s="1" t="str">
        <f>INDEX('Extract names'!$B:$B,MATCH($C54,'Extract names'!$D:$D,0))</f>
        <v>Molly</v>
      </c>
      <c r="B54" s="1" t="str">
        <f>INDEX('Extract names'!$C:$C,MATCH($C54,'Extract names'!$D:$D,0))</f>
        <v>Wagner</v>
      </c>
      <c r="C54" s="4" t="s">
        <v>238</v>
      </c>
      <c r="D54" s="1" t="str">
        <f>INDEX('Extract names'!$E:$E,MATCH($C54,'Extract names'!$D:$D,0))</f>
        <v>Corporate Development (The Permanente Federation)</v>
      </c>
    </row>
    <row r="55" spans="1:26" x14ac:dyDescent="0.2">
      <c r="A55" s="1" t="str">
        <f>INDEX('Extract names'!$B:$B,MATCH($C55,'Extract names'!$D:$D,0))</f>
        <v>Kawanna</v>
      </c>
      <c r="B55" s="1" t="str">
        <f>INDEX('Extract names'!$C:$C,MATCH($C55,'Extract names'!$D:$D,0))</f>
        <v>Moffett</v>
      </c>
      <c r="C55" s="4" t="s">
        <v>239</v>
      </c>
      <c r="D55" s="1" t="str">
        <f>INDEX('Extract names'!$E:$E,MATCH($C55,'Extract names'!$D:$D,0))</f>
        <v>Corporate Development (The Permanente Federation)</v>
      </c>
    </row>
    <row r="56" spans="1:26" x14ac:dyDescent="0.2">
      <c r="A56" s="1" t="str">
        <f>INDEX('Extract names'!$B:$B,MATCH($C56,'Extract names'!$D:$D,0))</f>
        <v>Robin</v>
      </c>
      <c r="B56" s="1" t="str">
        <f>INDEX('Extract names'!$C:$C,MATCH($C56,'Extract names'!$D:$D,0))</f>
        <v>Cisneros</v>
      </c>
      <c r="C56" s="4" t="s">
        <v>177</v>
      </c>
      <c r="D56" s="1" t="str">
        <f>INDEX('Extract names'!$E:$E,MATCH($C56,'Extract names'!$D:$D,0))</f>
        <v>Planning &amp; New Clinical Technology (The Permanente Federation)</v>
      </c>
    </row>
    <row r="57" spans="1:26" x14ac:dyDescent="0.2">
      <c r="A57" s="1" t="str">
        <f>INDEX('Extract names'!$B:$B,MATCH($C57,'Extract names'!$D:$D,0))</f>
        <v>Jessica</v>
      </c>
      <c r="B57" s="1" t="str">
        <f>INDEX('Extract names'!$C:$C,MATCH($C57,'Extract names'!$D:$D,0))</f>
        <v>Strange</v>
      </c>
      <c r="C57" s="4" t="s">
        <v>240</v>
      </c>
      <c r="D57" s="1" t="str">
        <f>INDEX('Extract names'!$E:$E,MATCH($C57,'Extract names'!$D:$D,0))</f>
        <v>Planning &amp; New Clinical Technology (The Permanente Federation)</v>
      </c>
    </row>
    <row r="58" spans="1:26" x14ac:dyDescent="0.2">
      <c r="A58" s="1" t="str">
        <f>INDEX('Extract names'!$B:$B,MATCH($C58,'Extract names'!$D:$D,0))</f>
        <v>Jodie</v>
      </c>
      <c r="B58" s="1" t="str">
        <f>INDEX('Extract names'!$C:$C,MATCH($C58,'Extract names'!$D:$D,0))</f>
        <v>Lesh</v>
      </c>
      <c r="C58" s="4" t="s">
        <v>241</v>
      </c>
      <c r="D58" s="1" t="str">
        <f>INDEX('Extract names'!$E:$E,MATCH($C58,'Extract names'!$D:$D,0))</f>
        <v>Delivery System Strategy</v>
      </c>
    </row>
    <row r="59" spans="1:26" x14ac:dyDescent="0.2">
      <c r="A59" s="1" t="str">
        <f>INDEX('Extract names'!$B:$B,MATCH($C59,'Extract names'!$D:$D,0))</f>
        <v>Mary</v>
      </c>
      <c r="B59" s="1" t="str">
        <f>INDEX('Extract names'!$C:$C,MATCH($C59,'Extract names'!$D:$D,0))</f>
        <v>King</v>
      </c>
      <c r="C59" s="4" t="s">
        <v>242</v>
      </c>
      <c r="D59" s="1" t="str">
        <f>INDEX('Extract names'!$E:$E,MATCH($C59,'Extract names'!$D:$D,0))</f>
        <v>Strategic Planning</v>
      </c>
    </row>
    <row r="60" spans="1:26" x14ac:dyDescent="0.2">
      <c r="A60" s="1" t="str">
        <f>INDEX('Extract names'!$B:$B,MATCH($C60,'Extract names'!$D:$D,0))</f>
        <v>Laura</v>
      </c>
      <c r="B60" s="1" t="str">
        <f>INDEX('Extract names'!$C:$C,MATCH($C60,'Extract names'!$D:$D,0))</f>
        <v>Rehfeld</v>
      </c>
      <c r="C60" s="4" t="s">
        <v>243</v>
      </c>
      <c r="D60" s="1" t="str">
        <f>INDEX('Extract names'!$E:$E,MATCH($C60,'Extract names'!$D:$D,0))</f>
        <v>Strategic Planning</v>
      </c>
    </row>
    <row r="61" spans="1:26" x14ac:dyDescent="0.2">
      <c r="A61" s="1" t="str">
        <f>INDEX('Extract names'!$B:$B,MATCH($C61,'Extract names'!$D:$D,0))</f>
        <v>Josh</v>
      </c>
      <c r="B61" s="1" t="str">
        <f>INDEX('Extract names'!$C:$C,MATCH($C61,'Extract names'!$D:$D,0))</f>
        <v>Varelas</v>
      </c>
      <c r="C61" s="4" t="s">
        <v>244</v>
      </c>
      <c r="D61" s="1" t="str">
        <f>INDEX('Extract names'!$E:$E,MATCH($C61,'Extract names'!$D:$D,0))</f>
        <v>Strategic Planning</v>
      </c>
    </row>
    <row r="62" spans="1:26" x14ac:dyDescent="0.2">
      <c r="A62" s="1" t="str">
        <f>INDEX('Extract names'!$B:$B,MATCH($C62,'Extract names'!$D:$D,0))</f>
        <v>David</v>
      </c>
      <c r="B62" s="1" t="str">
        <f>INDEX('Extract names'!$C:$C,MATCH($C62,'Extract names'!$D:$D,0))</f>
        <v>Bodimer</v>
      </c>
      <c r="C62" s="4" t="s">
        <v>245</v>
      </c>
      <c r="D62" s="1" t="str">
        <f>INDEX('Extract names'!$E:$E,MATCH($C62,'Extract names'!$D:$D,0))</f>
        <v>Strategic Market Planning</v>
      </c>
    </row>
    <row r="63" spans="1:26" x14ac:dyDescent="0.2">
      <c r="A63" s="1" t="str">
        <f>INDEX('Extract names'!$B:$B,MATCH($C63,'Extract names'!$D:$D,0))</f>
        <v>Art</v>
      </c>
      <c r="B63" s="1" t="str">
        <f>INDEX('Extract names'!$C:$C,MATCH($C63,'Extract names'!$D:$D,0))</f>
        <v>Klein</v>
      </c>
      <c r="C63" s="4" t="s">
        <v>246</v>
      </c>
      <c r="D63" s="1" t="str">
        <f>INDEX('Extract names'!$E:$E,MATCH($C63,'Extract names'!$D:$D,0))</f>
        <v>Corporate Services IT Strategic Services and New Growth</v>
      </c>
    </row>
    <row r="64" spans="1:26" x14ac:dyDescent="0.2">
      <c r="A64" s="1" t="str">
        <f>INDEX('Extract names'!$B:$B,MATCH($C64,'Extract names'!$D:$D,0))</f>
        <v>James</v>
      </c>
      <c r="B64" s="1" t="str">
        <f>INDEX('Extract names'!$C:$C,MATCH($C64,'Extract names'!$D:$D,0))</f>
        <v>Kim</v>
      </c>
      <c r="C64" s="4" t="s">
        <v>247</v>
      </c>
      <c r="D64" s="1" t="str">
        <f>INDEX('Extract names'!$E:$E,MATCH($C64,'Extract names'!$D:$D,0))</f>
        <v>Competitive Intelligence</v>
      </c>
    </row>
    <row r="65" spans="1:4" x14ac:dyDescent="0.2">
      <c r="A65" s="1" t="str">
        <f>INDEX('Extract names'!$B:$B,MATCH($C65,'Extract names'!$D:$D,0))</f>
        <v>Jessica</v>
      </c>
      <c r="B65" s="1" t="str">
        <f>INDEX('Extract names'!$C:$C,MATCH($C65,'Extract names'!$D:$D,0))</f>
        <v>Miao</v>
      </c>
      <c r="C65" s="4" t="s">
        <v>248</v>
      </c>
      <c r="D65" s="1" t="str">
        <f>INDEX('Extract names'!$E:$E,MATCH($C65,'Extract names'!$D:$D,0))</f>
        <v>Competitive Intelligence</v>
      </c>
    </row>
    <row r="66" spans="1:4" x14ac:dyDescent="0.2">
      <c r="A66" s="1" t="str">
        <f>INDEX('Extract names'!$B:$B,MATCH($C66,'Extract names'!$D:$D,0))</f>
        <v>Noureddine</v>
      </c>
      <c r="B66" s="1" t="str">
        <f>INDEX('Extract names'!$C:$C,MATCH($C66,'Extract names'!$D:$D,0))</f>
        <v>Akli</v>
      </c>
      <c r="C66" s="4" t="s">
        <v>249</v>
      </c>
      <c r="D66" s="1" t="str">
        <f>INDEX('Extract names'!$E:$E,MATCH($C66,'Extract names'!$D:$D,0))</f>
        <v>Competitive Intelligence</v>
      </c>
    </row>
    <row r="67" spans="1:4" x14ac:dyDescent="0.2">
      <c r="A67" s="1" t="str">
        <f>INDEX('Extract names'!$B:$B,MATCH($C67,'Extract names'!$D:$D,0))</f>
        <v>Sheila</v>
      </c>
      <c r="B67" s="1" t="str">
        <f>INDEX('Extract names'!$C:$C,MATCH($C67,'Extract names'!$D:$D,0))</f>
        <v>Rankin</v>
      </c>
      <c r="C67" s="4" t="s">
        <v>250</v>
      </c>
      <c r="D67" s="1" t="str">
        <f>INDEX('Extract names'!$E:$E,MATCH($C67,'Extract names'!$D:$D,0))</f>
        <v>Strategy Implementation</v>
      </c>
    </row>
    <row r="68" spans="1:4" x14ac:dyDescent="0.2">
      <c r="A68" s="1" t="str">
        <f>INDEX('Extract names'!$B:$B,MATCH($C68,'Extract names'!$D:$D,0))</f>
        <v>Jim</v>
      </c>
      <c r="B68" s="1" t="str">
        <f>INDEX('Extract names'!$C:$C,MATCH($C68,'Extract names'!$D:$D,0))</f>
        <v>Beckemeyer</v>
      </c>
      <c r="C68" s="4" t="s">
        <v>251</v>
      </c>
      <c r="D68" s="1" t="str">
        <f>INDEX('Extract names'!$E:$E,MATCH($C68,'Extract names'!$D:$D,0))</f>
        <v>Strategy Implementation</v>
      </c>
    </row>
    <row r="69" spans="1:4" x14ac:dyDescent="0.2">
      <c r="A69" s="1" t="str">
        <f>INDEX('Extract names'!$B:$B,MATCH($C69,'Extract names'!$D:$D,0))</f>
        <v>Maya</v>
      </c>
      <c r="B69" s="1" t="str">
        <f>INDEX('Extract names'!$C:$C,MATCH($C69,'Extract names'!$D:$D,0))</f>
        <v>Greenfield</v>
      </c>
      <c r="C69" s="4" t="s">
        <v>253</v>
      </c>
      <c r="D69" s="1" t="str">
        <f>INDEX('Extract names'!$E:$E,MATCH($C69,'Extract names'!$D:$D,0))</f>
        <v>NCAL Strategy and Business Development</v>
      </c>
    </row>
    <row r="70" spans="1:4" x14ac:dyDescent="0.2">
      <c r="A70" s="1" t="str">
        <f>INDEX('Extract names'!$B:$B,MATCH($C70,'Extract names'!$D:$D,0))</f>
        <v>Brian</v>
      </c>
      <c r="B70" s="1" t="str">
        <f>INDEX('Extract names'!$C:$C,MATCH($C70,'Extract names'!$D:$D,0))</f>
        <v>Sokolow</v>
      </c>
      <c r="C70" s="4" t="s">
        <v>252</v>
      </c>
      <c r="D70" s="1" t="str">
        <f>INDEX('Extract names'!$E:$E,MATCH($C70,'Extract names'!$D:$D,0))</f>
        <v>NCAL Strategy and Business Development</v>
      </c>
    </row>
    <row r="71" spans="1:4" x14ac:dyDescent="0.2">
      <c r="A71" s="1" t="str">
        <f>INDEX('Extract names'!$B:$B,MATCH($C71,'Extract names'!$D:$D,0))</f>
        <v>Kaylyn</v>
      </c>
      <c r="B71" s="1" t="str">
        <f>INDEX('Extract names'!$C:$C,MATCH($C71,'Extract names'!$D:$D,0))</f>
        <v>Shinault</v>
      </c>
      <c r="C71" s="4" t="s">
        <v>259</v>
      </c>
      <c r="D71" s="1" t="str">
        <f>INDEX('Extract names'!$E:$E,MATCH($C71,'Extract names'!$D:$D,0))</f>
        <v>NCAL Strategy and Business Development</v>
      </c>
    </row>
    <row r="72" spans="1:4" x14ac:dyDescent="0.2">
      <c r="A72" s="1" t="str">
        <f>INDEX('Extract names'!$B:$B,MATCH($C72,'Extract names'!$D:$D,0))</f>
        <v>Rich</v>
      </c>
      <c r="B72" s="1" t="str">
        <f>INDEX('Extract names'!$C:$C,MATCH($C72,'Extract names'!$D:$D,0))</f>
        <v>Snader</v>
      </c>
      <c r="C72" s="4" t="s">
        <v>254</v>
      </c>
      <c r="D72" s="1" t="str">
        <f>INDEX('Extract names'!$E:$E,MATCH($C72,'Extract names'!$D:$D,0))</f>
        <v>SCAL Network / Strategic Contracting</v>
      </c>
    </row>
    <row r="73" spans="1:4" x14ac:dyDescent="0.2">
      <c r="A73" s="1" t="str">
        <f>INDEX('Extract names'!$B:$B,MATCH($C73,'Extract names'!$D:$D,0))</f>
        <v>Jodie</v>
      </c>
      <c r="B73" s="1" t="str">
        <f>INDEX('Extract names'!$C:$C,MATCH($C73,'Extract names'!$D:$D,0))</f>
        <v>Torena</v>
      </c>
      <c r="C73" s="4" t="s">
        <v>255</v>
      </c>
      <c r="D73" s="1" t="str">
        <f>INDEX('Extract names'!$E:$E,MATCH($C73,'Extract names'!$D:$D,0))</f>
        <v>MOC Market Strategy and Optimization</v>
      </c>
    </row>
    <row r="74" spans="1:4" x14ac:dyDescent="0.2">
      <c r="A74" s="1" t="str">
        <f>INDEX('Extract names'!$B:$B,MATCH($C74,'Extract names'!$D:$D,0))</f>
        <v>Michael</v>
      </c>
      <c r="B74" s="1" t="str">
        <f>INDEX('Extract names'!$C:$C,MATCH($C74,'Extract names'!$D:$D,0))</f>
        <v>Divic</v>
      </c>
      <c r="C74" s="4" t="s">
        <v>256</v>
      </c>
      <c r="D74" s="1" t="str">
        <f>INDEX('Extract names'!$E:$E,MATCH($C74,'Extract names'!$D:$D,0))</f>
        <v>Friends of Obtainium - MSSA Innovates</v>
      </c>
    </row>
    <row r="75" spans="1:4" x14ac:dyDescent="0.2">
      <c r="A75" s="1" t="str">
        <f>INDEX('Extract names'!$B:$B,MATCH($C75,'Extract names'!$D:$D,0))</f>
        <v>Niti</v>
      </c>
      <c r="B75" s="1" t="str">
        <f>INDEX('Extract names'!$C:$C,MATCH($C75,'Extract names'!$D:$D,0))</f>
        <v>Kadakia</v>
      </c>
      <c r="C75" s="4" t="s">
        <v>257</v>
      </c>
      <c r="D75" s="1" t="str">
        <f>INDEX('Extract names'!$E:$E,MATCH($C75,'Extract names'!$D:$D,0))</f>
        <v>Friends of Obtainium - National Medicaid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90"/>
  <sheetViews>
    <sheetView tabSelected="1" workbookViewId="0">
      <selection activeCell="A2" sqref="A2:XFD2"/>
    </sheetView>
  </sheetViews>
  <sheetFormatPr defaultRowHeight="12.75" x14ac:dyDescent="0.2"/>
  <cols>
    <col min="1" max="1" width="59.140625" bestFit="1" customWidth="1"/>
    <col min="2" max="2" width="10" bestFit="1" customWidth="1"/>
    <col min="3" max="3" width="16.7109375" bestFit="1" customWidth="1"/>
    <col min="4" max="4" width="30.42578125" bestFit="1" customWidth="1"/>
    <col min="5" max="5" width="57.42578125" customWidth="1"/>
    <col min="6" max="6" width="8.7109375" customWidth="1"/>
  </cols>
  <sheetData>
    <row r="1" spans="1:5" ht="15" customHeight="1" x14ac:dyDescent="0.2">
      <c r="A1" s="6" t="s">
        <v>171</v>
      </c>
      <c r="B1" s="1" t="str">
        <f t="shared" ref="B1:B32" si="0">TRIM(MID($A1,1,FIND(" ",$A1)))</f>
        <v>Michael</v>
      </c>
      <c r="C1" s="1" t="str">
        <f t="shared" ref="C1:C32" si="1">TRIM(RIGHT(SUBSTITUTE(LEFT($A1,FIND("&lt;",$A1,1)-2)," ",REPT(" ",100)),100))</f>
        <v>Rowe</v>
      </c>
      <c r="D1" s="1" t="str">
        <f t="shared" ref="D1:D32" si="2">LOWER(MID($A1,FIND("&lt;",$A1,1)+1,FIND("&gt;",$A1,1)-FIND("&lt;",$A1,1)-1))</f>
        <v>michael.d.rowe@kp.org</v>
      </c>
      <c r="E1" s="4" t="s">
        <v>21</v>
      </c>
    </row>
    <row r="2" spans="1:5" x14ac:dyDescent="0.2">
      <c r="A2" s="6" t="s">
        <v>150</v>
      </c>
      <c r="B2" s="1" t="str">
        <f t="shared" si="0"/>
        <v>Cynthia</v>
      </c>
      <c r="C2" s="1" t="str">
        <f t="shared" si="1"/>
        <v>Vanderlinde-Kopper</v>
      </c>
      <c r="D2" s="1" t="str">
        <f t="shared" si="2"/>
        <v>cynthia.l.vanderlinde-kopper@kp.org</v>
      </c>
      <c r="E2" s="4" t="s">
        <v>21</v>
      </c>
    </row>
    <row r="3" spans="1:5" x14ac:dyDescent="0.2">
      <c r="A3" s="6" t="s">
        <v>183</v>
      </c>
      <c r="B3" s="1" t="str">
        <f t="shared" si="0"/>
        <v>Simon</v>
      </c>
      <c r="C3" s="1" t="str">
        <f t="shared" si="1"/>
        <v>Widdowson</v>
      </c>
      <c r="D3" s="1" t="str">
        <f t="shared" si="2"/>
        <v>simon.widdowson@kp.org</v>
      </c>
      <c r="E3" s="4" t="s">
        <v>21</v>
      </c>
    </row>
    <row r="4" spans="1:5" x14ac:dyDescent="0.2">
      <c r="A4" s="6" t="s">
        <v>158</v>
      </c>
      <c r="B4" s="1" t="str">
        <f t="shared" si="0"/>
        <v>Hue</v>
      </c>
      <c r="C4" s="1" t="str">
        <f t="shared" si="1"/>
        <v>Le</v>
      </c>
      <c r="D4" s="1" t="str">
        <f t="shared" si="2"/>
        <v>hue.le@kp.org</v>
      </c>
      <c r="E4" s="4" t="s">
        <v>21</v>
      </c>
    </row>
    <row r="5" spans="1:5" x14ac:dyDescent="0.2">
      <c r="A5" s="6" t="s">
        <v>170</v>
      </c>
      <c r="B5" s="1" t="str">
        <f t="shared" si="0"/>
        <v>Melissa</v>
      </c>
      <c r="C5" s="1" t="str">
        <f t="shared" si="1"/>
        <v>Roguly</v>
      </c>
      <c r="D5" s="1" t="str">
        <f t="shared" si="2"/>
        <v>melissa.roguly@kp.org</v>
      </c>
      <c r="E5" s="4" t="s">
        <v>21</v>
      </c>
    </row>
    <row r="6" spans="1:5" x14ac:dyDescent="0.2">
      <c r="A6" s="6" t="s">
        <v>184</v>
      </c>
      <c r="B6" s="1" t="str">
        <f t="shared" si="0"/>
        <v>Tierney</v>
      </c>
      <c r="C6" s="1" t="str">
        <f t="shared" si="1"/>
        <v>Teeling</v>
      </c>
      <c r="D6" s="1" t="str">
        <f t="shared" si="2"/>
        <v>tierney.teeling@kp.org</v>
      </c>
      <c r="E6" s="4" t="s">
        <v>21</v>
      </c>
    </row>
    <row r="7" spans="1:5" x14ac:dyDescent="0.2">
      <c r="A7" s="6" t="s">
        <v>156</v>
      </c>
      <c r="B7" s="1" t="str">
        <f t="shared" si="0"/>
        <v>Ernest</v>
      </c>
      <c r="C7" s="1" t="str">
        <f t="shared" si="1"/>
        <v>Brown</v>
      </c>
      <c r="D7" s="1" t="str">
        <f t="shared" si="2"/>
        <v>ernest.brown@kp.org</v>
      </c>
      <c r="E7" s="4" t="s">
        <v>21</v>
      </c>
    </row>
    <row r="8" spans="1:5" x14ac:dyDescent="0.2">
      <c r="A8" s="6" t="s">
        <v>222</v>
      </c>
      <c r="B8" s="1" t="str">
        <f t="shared" si="0"/>
        <v>Anne</v>
      </c>
      <c r="C8" s="1" t="str">
        <f t="shared" si="1"/>
        <v>Chen</v>
      </c>
      <c r="D8" s="1" t="str">
        <f t="shared" si="2"/>
        <v>anne.chen@kp.org</v>
      </c>
      <c r="E8" s="4" t="s">
        <v>21</v>
      </c>
    </row>
    <row r="9" spans="1:5" x14ac:dyDescent="0.2">
      <c r="A9" s="6" t="s">
        <v>166</v>
      </c>
      <c r="B9" s="1" t="str">
        <f t="shared" si="0"/>
        <v>Maclaine</v>
      </c>
      <c r="C9" s="1" t="str">
        <f t="shared" si="1"/>
        <v>Lehan</v>
      </c>
      <c r="D9" s="1" t="str">
        <f t="shared" si="2"/>
        <v>maclaine.x.lehan@kp.org</v>
      </c>
      <c r="E9" s="4" t="s">
        <v>21</v>
      </c>
    </row>
    <row r="10" spans="1:5" x14ac:dyDescent="0.2">
      <c r="A10" s="6" t="s">
        <v>167</v>
      </c>
      <c r="B10" s="1" t="str">
        <f t="shared" si="0"/>
        <v>Malkia</v>
      </c>
      <c r="C10" s="1" t="str">
        <f t="shared" si="1"/>
        <v>Harrell</v>
      </c>
      <c r="D10" s="1" t="str">
        <f t="shared" si="2"/>
        <v>malkia.harrell@kp.org</v>
      </c>
      <c r="E10" s="4" t="s">
        <v>21</v>
      </c>
    </row>
    <row r="11" spans="1:5" x14ac:dyDescent="0.2">
      <c r="A11" s="6" t="s">
        <v>188</v>
      </c>
      <c r="B11" s="1" t="str">
        <f t="shared" si="0"/>
        <v>Pat</v>
      </c>
      <c r="C11" s="1" t="str">
        <f t="shared" si="1"/>
        <v>Taft</v>
      </c>
      <c r="D11" s="1" t="str">
        <f t="shared" si="2"/>
        <v>patricia.x.taft@kp.org</v>
      </c>
      <c r="E11" s="4" t="s">
        <v>21</v>
      </c>
    </row>
    <row r="12" spans="1:5" x14ac:dyDescent="0.2">
      <c r="A12" s="6" t="s">
        <v>189</v>
      </c>
      <c r="B12" s="1" t="str">
        <f t="shared" si="0"/>
        <v>Brian</v>
      </c>
      <c r="C12" s="1" t="str">
        <f t="shared" si="1"/>
        <v>Wojtowicz</v>
      </c>
      <c r="D12" s="1" t="str">
        <f t="shared" si="2"/>
        <v>brian.wojtowicz@kp.org</v>
      </c>
      <c r="E12" s="4" t="s">
        <v>21</v>
      </c>
    </row>
    <row r="13" spans="1:5" x14ac:dyDescent="0.2">
      <c r="A13" s="6" t="s">
        <v>190</v>
      </c>
      <c r="B13" s="1" t="str">
        <f t="shared" si="0"/>
        <v>Sameera</v>
      </c>
      <c r="C13" s="1" t="str">
        <f t="shared" si="1"/>
        <v>Chilakapati</v>
      </c>
      <c r="D13" s="1" t="str">
        <f t="shared" si="2"/>
        <v>sameera.x.chilakapati@kp.org</v>
      </c>
      <c r="E13" s="4" t="s">
        <v>21</v>
      </c>
    </row>
    <row r="14" spans="1:5" x14ac:dyDescent="0.2">
      <c r="A14" s="6" t="s">
        <v>191</v>
      </c>
      <c r="B14" s="1" t="str">
        <f t="shared" si="0"/>
        <v>Emily</v>
      </c>
      <c r="C14" s="1" t="str">
        <f t="shared" si="1"/>
        <v>Hooven</v>
      </c>
      <c r="D14" s="1" t="str">
        <f t="shared" si="2"/>
        <v>emily.x.hooven@kp.org</v>
      </c>
      <c r="E14" s="4" t="s">
        <v>21</v>
      </c>
    </row>
    <row r="15" spans="1:5" x14ac:dyDescent="0.2">
      <c r="A15" s="6" t="s">
        <v>223</v>
      </c>
      <c r="B15" s="1" t="str">
        <f t="shared" si="0"/>
        <v>Enrique</v>
      </c>
      <c r="C15" s="1" t="str">
        <f t="shared" si="1"/>
        <v>Lopez</v>
      </c>
      <c r="D15" s="1" t="str">
        <f t="shared" si="2"/>
        <v>enrique.x4.lopez@kp.org</v>
      </c>
      <c r="E15" s="4" t="s">
        <v>21</v>
      </c>
    </row>
    <row r="16" spans="1:5" x14ac:dyDescent="0.2">
      <c r="A16" s="6" t="s">
        <v>224</v>
      </c>
      <c r="B16" s="1" t="str">
        <f t="shared" si="0"/>
        <v>Jayron</v>
      </c>
      <c r="C16" s="1" t="str">
        <f t="shared" si="1"/>
        <v>Lashgari</v>
      </c>
      <c r="D16" s="1" t="str">
        <f t="shared" si="2"/>
        <v>jayron.x.lashgari@kp.org</v>
      </c>
      <c r="E16" s="4" t="s">
        <v>21</v>
      </c>
    </row>
    <row r="17" spans="1:5" x14ac:dyDescent="0.2">
      <c r="A17" s="4" t="s">
        <v>146</v>
      </c>
      <c r="B17" s="1" t="str">
        <f t="shared" si="0"/>
        <v>Chris</v>
      </c>
      <c r="C17" s="1" t="str">
        <f t="shared" si="1"/>
        <v>Stenzel</v>
      </c>
      <c r="D17" s="1" t="str">
        <f t="shared" si="2"/>
        <v>chris.stenzel@kp.org</v>
      </c>
      <c r="E17" s="4" t="s">
        <v>98</v>
      </c>
    </row>
    <row r="18" spans="1:5" x14ac:dyDescent="0.2">
      <c r="A18" s="4" t="s">
        <v>145</v>
      </c>
      <c r="B18" s="1" t="str">
        <f t="shared" si="0"/>
        <v>Camille</v>
      </c>
      <c r="C18" s="1" t="str">
        <f t="shared" si="1"/>
        <v>Gonzales</v>
      </c>
      <c r="D18" s="1" t="str">
        <f t="shared" si="2"/>
        <v>camille.g.gonzales@kp.org</v>
      </c>
      <c r="E18" s="4" t="s">
        <v>98</v>
      </c>
    </row>
    <row r="19" spans="1:5" x14ac:dyDescent="0.2">
      <c r="A19" s="4" t="s">
        <v>153</v>
      </c>
      <c r="B19" s="1" t="str">
        <f t="shared" si="0"/>
        <v>Dwight</v>
      </c>
      <c r="C19" s="1" t="str">
        <f t="shared" si="1"/>
        <v>Asuncion</v>
      </c>
      <c r="D19" s="1" t="str">
        <f t="shared" si="2"/>
        <v>dwight.t.asuncion@kp.org</v>
      </c>
      <c r="E19" s="4" t="s">
        <v>98</v>
      </c>
    </row>
    <row r="20" spans="1:5" x14ac:dyDescent="0.2">
      <c r="A20" s="4" t="s">
        <v>163</v>
      </c>
      <c r="B20" s="1" t="str">
        <f t="shared" si="0"/>
        <v>Kaushik</v>
      </c>
      <c r="C20" s="1" t="str">
        <f t="shared" si="1"/>
        <v>Seethapathy</v>
      </c>
      <c r="D20" s="1" t="str">
        <f t="shared" si="2"/>
        <v>kaushik.seethapathy@kp.org</v>
      </c>
      <c r="E20" s="4" t="s">
        <v>98</v>
      </c>
    </row>
    <row r="21" spans="1:5" x14ac:dyDescent="0.2">
      <c r="A21" s="4" t="s">
        <v>173</v>
      </c>
      <c r="B21" s="1" t="str">
        <f t="shared" si="0"/>
        <v>Mina</v>
      </c>
      <c r="C21" s="1" t="str">
        <f t="shared" si="1"/>
        <v>Chang</v>
      </c>
      <c r="D21" s="1" t="str">
        <f t="shared" si="2"/>
        <v>mina.e.chang@kp.org</v>
      </c>
      <c r="E21" s="4" t="s">
        <v>98</v>
      </c>
    </row>
    <row r="22" spans="1:5" x14ac:dyDescent="0.2">
      <c r="A22" s="4" t="s">
        <v>180</v>
      </c>
      <c r="B22" s="1" t="str">
        <f t="shared" si="0"/>
        <v>Sarah</v>
      </c>
      <c r="C22" s="1" t="str">
        <f t="shared" si="1"/>
        <v>MacDonald</v>
      </c>
      <c r="D22" s="1" t="str">
        <f t="shared" si="2"/>
        <v>sarah.macdonald@kp.org</v>
      </c>
      <c r="E22" s="4" t="s">
        <v>28</v>
      </c>
    </row>
    <row r="23" spans="1:5" x14ac:dyDescent="0.2">
      <c r="A23" s="4" t="s">
        <v>182</v>
      </c>
      <c r="B23" s="1" t="str">
        <f t="shared" si="0"/>
        <v>Shirley</v>
      </c>
      <c r="C23" s="1" t="str">
        <f t="shared" si="1"/>
        <v>Suda</v>
      </c>
      <c r="D23" s="1" t="str">
        <f t="shared" si="2"/>
        <v>shirley.a.suda@kp.org</v>
      </c>
      <c r="E23" s="4" t="s">
        <v>28</v>
      </c>
    </row>
    <row r="24" spans="1:5" x14ac:dyDescent="0.2">
      <c r="A24" s="4" t="s">
        <v>164</v>
      </c>
      <c r="B24" s="1" t="str">
        <f t="shared" si="0"/>
        <v>Lanier</v>
      </c>
      <c r="C24" s="1" t="str">
        <f t="shared" si="1"/>
        <v>Coles</v>
      </c>
      <c r="D24" s="1" t="str">
        <f t="shared" si="2"/>
        <v>lanier.coles@kp.org</v>
      </c>
      <c r="E24" s="4" t="s">
        <v>28</v>
      </c>
    </row>
    <row r="25" spans="1:5" x14ac:dyDescent="0.2">
      <c r="A25" s="4" t="s">
        <v>157</v>
      </c>
      <c r="B25" s="1" t="str">
        <f t="shared" si="0"/>
        <v>Gabriella</v>
      </c>
      <c r="C25" s="1" t="str">
        <f t="shared" si="1"/>
        <v>Maestas</v>
      </c>
      <c r="D25" s="1" t="str">
        <f t="shared" si="2"/>
        <v>gabriella.h.maestas@kp.org</v>
      </c>
      <c r="E25" s="4" t="s">
        <v>28</v>
      </c>
    </row>
    <row r="26" spans="1:5" x14ac:dyDescent="0.2">
      <c r="A26" s="4" t="s">
        <v>162</v>
      </c>
      <c r="B26" s="1" t="str">
        <f t="shared" si="0"/>
        <v>Katherine</v>
      </c>
      <c r="C26" s="1" t="str">
        <f t="shared" si="1"/>
        <v>Weiner</v>
      </c>
      <c r="D26" s="1" t="str">
        <f t="shared" si="2"/>
        <v>kathy.s.weiner@kp.org</v>
      </c>
      <c r="E26" s="4" t="s">
        <v>28</v>
      </c>
    </row>
    <row r="27" spans="1:5" x14ac:dyDescent="0.2">
      <c r="A27" s="6" t="s">
        <v>192</v>
      </c>
      <c r="B27" s="1" t="str">
        <f t="shared" si="0"/>
        <v>Molly</v>
      </c>
      <c r="C27" s="1" t="str">
        <f t="shared" si="1"/>
        <v>Wagner</v>
      </c>
      <c r="D27" s="1" t="str">
        <f t="shared" si="2"/>
        <v>molly.m.wagner@kp.org</v>
      </c>
      <c r="E27" s="4" t="s">
        <v>28</v>
      </c>
    </row>
    <row r="28" spans="1:5" x14ac:dyDescent="0.2">
      <c r="A28" s="6" t="s">
        <v>193</v>
      </c>
      <c r="B28" s="1" t="str">
        <f t="shared" si="0"/>
        <v>Edward</v>
      </c>
      <c r="C28" s="1" t="str">
        <f t="shared" si="1"/>
        <v>Cohen</v>
      </c>
      <c r="D28" s="1" t="str">
        <f t="shared" si="2"/>
        <v>edward.m.cohen@kp.org</v>
      </c>
      <c r="E28" s="4" t="s">
        <v>28</v>
      </c>
    </row>
    <row r="29" spans="1:5" x14ac:dyDescent="0.2">
      <c r="A29" s="6" t="s">
        <v>194</v>
      </c>
      <c r="B29" s="1" t="str">
        <f t="shared" si="0"/>
        <v>Kawanna</v>
      </c>
      <c r="C29" s="1" t="str">
        <f t="shared" si="1"/>
        <v>Moffett</v>
      </c>
      <c r="D29" s="1" t="str">
        <f t="shared" si="2"/>
        <v>kawanna.moffett@kp.org</v>
      </c>
      <c r="E29" s="4" t="s">
        <v>28</v>
      </c>
    </row>
    <row r="30" spans="1:5" x14ac:dyDescent="0.2">
      <c r="A30" s="4" t="s">
        <v>176</v>
      </c>
      <c r="B30" s="1" t="str">
        <f t="shared" si="0"/>
        <v>Robin</v>
      </c>
      <c r="C30" s="1" t="str">
        <f t="shared" si="1"/>
        <v>Cisneros</v>
      </c>
      <c r="D30" s="1" t="str">
        <f t="shared" si="2"/>
        <v>robin.g.cisneros@kp.org</v>
      </c>
      <c r="E30" s="7" t="s">
        <v>195</v>
      </c>
    </row>
    <row r="31" spans="1:5" x14ac:dyDescent="0.2">
      <c r="A31" s="6" t="s">
        <v>196</v>
      </c>
      <c r="B31" s="1" t="str">
        <f t="shared" si="0"/>
        <v>Jessica</v>
      </c>
      <c r="C31" s="1" t="str">
        <f t="shared" si="1"/>
        <v>Strange</v>
      </c>
      <c r="D31" s="1" t="str">
        <f t="shared" si="2"/>
        <v>jessica.m.strange@kp.org</v>
      </c>
      <c r="E31" s="7" t="s">
        <v>195</v>
      </c>
    </row>
    <row r="32" spans="1:5" x14ac:dyDescent="0.2">
      <c r="A32" s="6" t="s">
        <v>197</v>
      </c>
      <c r="B32" s="1" t="str">
        <f t="shared" si="0"/>
        <v>Jodie</v>
      </c>
      <c r="C32" s="1" t="str">
        <f t="shared" si="1"/>
        <v>Lesh</v>
      </c>
      <c r="D32" s="1" t="str">
        <f t="shared" si="2"/>
        <v>jodie.e.lesh@kp.org</v>
      </c>
      <c r="E32" s="7" t="s">
        <v>221</v>
      </c>
    </row>
    <row r="33" spans="1:5" x14ac:dyDescent="0.2">
      <c r="A33" s="4" t="s">
        <v>172</v>
      </c>
      <c r="B33" s="1" t="str">
        <f t="shared" ref="B33:B66" si="3">TRIM(MID($A33,1,FIND(" ",$A33)))</f>
        <v>Michele</v>
      </c>
      <c r="C33" s="1" t="str">
        <f t="shared" ref="C33:C66" si="4">TRIM(RIGHT(SUBSTITUTE(LEFT($A33,FIND("&lt;",$A33,1)-2)," ",REPT(" ",100)),100))</f>
        <v>Flanagin</v>
      </c>
      <c r="D33" s="1" t="str">
        <f t="shared" ref="D33:D66" si="5">LOWER(MID($A33,FIND("&lt;",$A33,1)+1,FIND("&gt;",$A33,1)-FIND("&lt;",$A33,1)-1))</f>
        <v>michele.d.flanagin@kp.org</v>
      </c>
      <c r="E33" s="7" t="s">
        <v>221</v>
      </c>
    </row>
    <row r="34" spans="1:5" x14ac:dyDescent="0.2">
      <c r="A34" s="4" t="s">
        <v>151</v>
      </c>
      <c r="B34" s="1" t="str">
        <f t="shared" si="3"/>
        <v>Cyrus</v>
      </c>
      <c r="C34" s="1" t="str">
        <f t="shared" si="4"/>
        <v>Yang</v>
      </c>
      <c r="D34" s="1" t="str">
        <f t="shared" si="5"/>
        <v>cyrus.c.yang@kp.org</v>
      </c>
      <c r="E34" s="7" t="s">
        <v>221</v>
      </c>
    </row>
    <row r="35" spans="1:5" x14ac:dyDescent="0.2">
      <c r="A35" s="4" t="s">
        <v>161</v>
      </c>
      <c r="B35" s="1" t="str">
        <f t="shared" si="3"/>
        <v>Joseph</v>
      </c>
      <c r="C35" s="1" t="str">
        <f t="shared" si="4"/>
        <v>Severson</v>
      </c>
      <c r="D35" s="1" t="str">
        <f t="shared" si="5"/>
        <v>joseph.severson@kp.org</v>
      </c>
      <c r="E35" s="4" t="s">
        <v>59</v>
      </c>
    </row>
    <row r="36" spans="1:5" x14ac:dyDescent="0.2">
      <c r="A36" s="4" t="s">
        <v>169</v>
      </c>
      <c r="B36" s="1" t="str">
        <f t="shared" si="3"/>
        <v>Matilde</v>
      </c>
      <c r="C36" s="1" t="str">
        <f t="shared" si="4"/>
        <v>Kamiya</v>
      </c>
      <c r="D36" s="1" t="str">
        <f t="shared" si="5"/>
        <v>matilde.n.kamiya@kp.org</v>
      </c>
      <c r="E36" s="4" t="s">
        <v>59</v>
      </c>
    </row>
    <row r="37" spans="1:5" x14ac:dyDescent="0.2">
      <c r="A37" s="4" t="s">
        <v>143</v>
      </c>
      <c r="B37" s="1" t="str">
        <f t="shared" si="3"/>
        <v>Asa</v>
      </c>
      <c r="C37" s="1" t="str">
        <f t="shared" si="4"/>
        <v>Sharma</v>
      </c>
      <c r="D37" s="1" t="str">
        <f t="shared" si="5"/>
        <v>asa.sharma@kp.org</v>
      </c>
      <c r="E37" s="4" t="s">
        <v>59</v>
      </c>
    </row>
    <row r="38" spans="1:5" s="5" customFormat="1" x14ac:dyDescent="0.2">
      <c r="A38" s="4" t="s">
        <v>142</v>
      </c>
      <c r="B38" s="1" t="str">
        <f t="shared" si="3"/>
        <v>Angela</v>
      </c>
      <c r="C38" s="1" t="str">
        <f t="shared" si="4"/>
        <v>Ni</v>
      </c>
      <c r="D38" s="1" t="str">
        <f t="shared" si="5"/>
        <v>angela.ni@kp.org</v>
      </c>
      <c r="E38" s="4" t="s">
        <v>59</v>
      </c>
    </row>
    <row r="39" spans="1:5" x14ac:dyDescent="0.2">
      <c r="A39" s="6" t="s">
        <v>198</v>
      </c>
      <c r="B39" s="1" t="str">
        <f t="shared" si="3"/>
        <v>Mary</v>
      </c>
      <c r="C39" s="1" t="str">
        <f t="shared" si="4"/>
        <v>King</v>
      </c>
      <c r="D39" s="1" t="str">
        <f t="shared" si="5"/>
        <v>mary.e.king@kp.org</v>
      </c>
      <c r="E39" s="4" t="s">
        <v>59</v>
      </c>
    </row>
    <row r="40" spans="1:5" x14ac:dyDescent="0.2">
      <c r="A40" s="6" t="s">
        <v>199</v>
      </c>
      <c r="B40" s="1" t="str">
        <f t="shared" si="3"/>
        <v>Laura</v>
      </c>
      <c r="C40" s="1" t="str">
        <f t="shared" si="4"/>
        <v>Rehfeld</v>
      </c>
      <c r="D40" s="1" t="str">
        <f t="shared" si="5"/>
        <v>laura.k.rehfeld@kp.org</v>
      </c>
      <c r="E40" s="4" t="s">
        <v>59</v>
      </c>
    </row>
    <row r="41" spans="1:5" x14ac:dyDescent="0.2">
      <c r="A41" s="6" t="s">
        <v>200</v>
      </c>
      <c r="B41" s="1" t="str">
        <f t="shared" si="3"/>
        <v>Josh</v>
      </c>
      <c r="C41" s="1" t="str">
        <f t="shared" si="4"/>
        <v>Varelas</v>
      </c>
      <c r="D41" s="1" t="str">
        <f t="shared" si="5"/>
        <v>joshua.a.varelas@kp.org</v>
      </c>
      <c r="E41" s="4" t="s">
        <v>59</v>
      </c>
    </row>
    <row r="42" spans="1:5" x14ac:dyDescent="0.2">
      <c r="A42" s="4" t="s">
        <v>155</v>
      </c>
      <c r="B42" s="1" t="str">
        <f t="shared" si="3"/>
        <v>Erika</v>
      </c>
      <c r="C42" s="1" t="str">
        <f t="shared" si="4"/>
        <v>Alcivar</v>
      </c>
      <c r="D42" s="1" t="str">
        <f t="shared" si="5"/>
        <v>erika.alcivar@kp.org</v>
      </c>
      <c r="E42" s="7" t="s">
        <v>202</v>
      </c>
    </row>
    <row r="43" spans="1:5" x14ac:dyDescent="0.2">
      <c r="A43" s="4" t="s">
        <v>168</v>
      </c>
      <c r="B43" s="1" t="str">
        <f t="shared" si="3"/>
        <v>Marcos</v>
      </c>
      <c r="C43" s="1" t="str">
        <f t="shared" si="4"/>
        <v>Vasconcelos</v>
      </c>
      <c r="D43" s="1" t="str">
        <f t="shared" si="5"/>
        <v>marcos.b.vasconcelos@kp.org</v>
      </c>
      <c r="E43" s="7" t="s">
        <v>202</v>
      </c>
    </row>
    <row r="44" spans="1:5" x14ac:dyDescent="0.2">
      <c r="A44" s="4" t="s">
        <v>179</v>
      </c>
      <c r="B44" s="1" t="str">
        <f t="shared" si="3"/>
        <v>Ryan</v>
      </c>
      <c r="C44" s="1" t="str">
        <f t="shared" si="4"/>
        <v>Jorgensen</v>
      </c>
      <c r="D44" s="1" t="str">
        <f t="shared" si="5"/>
        <v>ryan.jorgensen@kp.org</v>
      </c>
      <c r="E44" s="7" t="s">
        <v>202</v>
      </c>
    </row>
    <row r="45" spans="1:5" x14ac:dyDescent="0.2">
      <c r="A45" s="4" t="s">
        <v>152</v>
      </c>
      <c r="B45" s="1" t="str">
        <f t="shared" si="3"/>
        <v>Daniel</v>
      </c>
      <c r="C45" s="1" t="str">
        <f t="shared" si="4"/>
        <v>Hartsough</v>
      </c>
      <c r="D45" s="1" t="str">
        <f t="shared" si="5"/>
        <v>daniel.j.hartsough@kp.org</v>
      </c>
      <c r="E45" s="7" t="s">
        <v>202</v>
      </c>
    </row>
    <row r="46" spans="1:5" x14ac:dyDescent="0.2">
      <c r="A46" s="4" t="s">
        <v>175</v>
      </c>
      <c r="B46" s="1" t="str">
        <f t="shared" si="3"/>
        <v>Paul</v>
      </c>
      <c r="C46" s="1" t="str">
        <f t="shared" si="4"/>
        <v>Reiter</v>
      </c>
      <c r="D46" s="1" t="str">
        <f t="shared" si="5"/>
        <v>paul.a.reiter@kp.org</v>
      </c>
      <c r="E46" s="7" t="s">
        <v>202</v>
      </c>
    </row>
    <row r="47" spans="1:5" x14ac:dyDescent="0.2">
      <c r="A47" s="6" t="s">
        <v>201</v>
      </c>
      <c r="B47" s="1" t="str">
        <f t="shared" si="3"/>
        <v>David</v>
      </c>
      <c r="C47" s="1" t="str">
        <f t="shared" si="4"/>
        <v>Bodimer</v>
      </c>
      <c r="D47" s="1" t="str">
        <f t="shared" si="5"/>
        <v>david.j.bodimer@kp.org</v>
      </c>
      <c r="E47" s="4" t="s">
        <v>202</v>
      </c>
    </row>
    <row r="48" spans="1:5" x14ac:dyDescent="0.2">
      <c r="A48" s="4" t="s">
        <v>154</v>
      </c>
      <c r="B48" s="1" t="str">
        <f t="shared" si="3"/>
        <v>Eric</v>
      </c>
      <c r="C48" s="1" t="str">
        <f t="shared" si="4"/>
        <v>Berzon</v>
      </c>
      <c r="D48" s="1" t="str">
        <f t="shared" si="5"/>
        <v>eric.berzon@kp.org</v>
      </c>
      <c r="E48" s="4" t="s">
        <v>109</v>
      </c>
    </row>
    <row r="49" spans="1:5" x14ac:dyDescent="0.2">
      <c r="A49" s="4" t="s">
        <v>159</v>
      </c>
      <c r="B49" s="1" t="str">
        <f t="shared" si="3"/>
        <v>Jeanette</v>
      </c>
      <c r="C49" s="1" t="str">
        <f t="shared" si="4"/>
        <v>Bettles</v>
      </c>
      <c r="D49" s="1" t="str">
        <f t="shared" si="5"/>
        <v>jeanette.bettles@kp.org</v>
      </c>
      <c r="E49" s="4" t="s">
        <v>109</v>
      </c>
    </row>
    <row r="50" spans="1:5" x14ac:dyDescent="0.2">
      <c r="A50" s="4" t="s">
        <v>165</v>
      </c>
      <c r="B50" s="1" t="str">
        <f t="shared" si="3"/>
        <v>Liz</v>
      </c>
      <c r="C50" s="1" t="str">
        <f t="shared" si="4"/>
        <v>Rockett</v>
      </c>
      <c r="D50" s="1" t="str">
        <f t="shared" si="5"/>
        <v>elizabeth.rockett@kp.org</v>
      </c>
      <c r="E50" s="4" t="s">
        <v>124</v>
      </c>
    </row>
    <row r="51" spans="1:5" x14ac:dyDescent="0.2">
      <c r="A51" s="4" t="s">
        <v>174</v>
      </c>
      <c r="B51" s="1" t="str">
        <f t="shared" si="3"/>
        <v>Nemariam</v>
      </c>
      <c r="C51" s="1" t="str">
        <f t="shared" si="4"/>
        <v>Mesfin</v>
      </c>
      <c r="D51" s="1" t="str">
        <f t="shared" si="5"/>
        <v>nemariam.mesfin@kp.org</v>
      </c>
      <c r="E51" s="4" t="s">
        <v>124</v>
      </c>
    </row>
    <row r="52" spans="1:5" x14ac:dyDescent="0.2">
      <c r="A52" s="6" t="s">
        <v>203</v>
      </c>
      <c r="B52" s="1" t="str">
        <f t="shared" si="3"/>
        <v>Art</v>
      </c>
      <c r="C52" s="1" t="str">
        <f t="shared" si="4"/>
        <v>Klein</v>
      </c>
      <c r="D52" s="1" t="str">
        <f t="shared" si="5"/>
        <v>art.k.klein@kp.org</v>
      </c>
      <c r="E52" s="4" t="s">
        <v>80</v>
      </c>
    </row>
    <row r="53" spans="1:5" x14ac:dyDescent="0.2">
      <c r="A53" s="4" t="s">
        <v>148</v>
      </c>
      <c r="B53" s="1" t="str">
        <f t="shared" si="3"/>
        <v>Christopher</v>
      </c>
      <c r="C53" s="1" t="str">
        <f t="shared" si="4"/>
        <v>Pulliam</v>
      </c>
      <c r="D53" s="1" t="str">
        <f t="shared" si="5"/>
        <v>christopher.j.pulliam@kp.org</v>
      </c>
      <c r="E53" s="4" t="s">
        <v>80</v>
      </c>
    </row>
    <row r="54" spans="1:5" x14ac:dyDescent="0.2">
      <c r="A54" s="4" t="s">
        <v>147</v>
      </c>
      <c r="B54" s="1" t="str">
        <f t="shared" si="3"/>
        <v>Christopher</v>
      </c>
      <c r="C54" s="1" t="str">
        <f t="shared" si="4"/>
        <v>Salemme</v>
      </c>
      <c r="D54" s="1" t="str">
        <f t="shared" si="5"/>
        <v>chris.salemme@kp.org</v>
      </c>
      <c r="E54" s="4" t="s">
        <v>80</v>
      </c>
    </row>
    <row r="55" spans="1:5" x14ac:dyDescent="0.2">
      <c r="A55" s="4" t="s">
        <v>181</v>
      </c>
      <c r="B55" s="1" t="str">
        <f t="shared" si="3"/>
        <v>Sheila</v>
      </c>
      <c r="C55" s="1" t="str">
        <f t="shared" si="4"/>
        <v>Baxter</v>
      </c>
      <c r="D55" s="1" t="str">
        <f t="shared" si="5"/>
        <v>sheila.x.baxter@kp.org</v>
      </c>
      <c r="E55" s="7" t="s">
        <v>204</v>
      </c>
    </row>
    <row r="56" spans="1:5" x14ac:dyDescent="0.2">
      <c r="A56" s="4" t="s">
        <v>160</v>
      </c>
      <c r="B56" s="1" t="str">
        <f t="shared" si="3"/>
        <v>Jon</v>
      </c>
      <c r="C56" s="1" t="str">
        <f t="shared" si="4"/>
        <v>Dimsdale</v>
      </c>
      <c r="D56" s="1" t="str">
        <f t="shared" si="5"/>
        <v>jon.j.dimsdale@kp.org</v>
      </c>
      <c r="E56" s="4" t="s">
        <v>102</v>
      </c>
    </row>
    <row r="57" spans="1:5" x14ac:dyDescent="0.2">
      <c r="A57" s="6" t="s">
        <v>205</v>
      </c>
      <c r="B57" s="1" t="str">
        <f t="shared" si="3"/>
        <v>James</v>
      </c>
      <c r="C57" s="1" t="str">
        <f t="shared" si="4"/>
        <v>Kim</v>
      </c>
      <c r="D57" s="1" t="str">
        <f t="shared" si="5"/>
        <v>james-hyun.w.kim@kp.org</v>
      </c>
      <c r="E57" s="4" t="s">
        <v>102</v>
      </c>
    </row>
    <row r="58" spans="1:5" x14ac:dyDescent="0.2">
      <c r="A58" s="6" t="s">
        <v>206</v>
      </c>
      <c r="B58" s="1" t="str">
        <f t="shared" si="3"/>
        <v>Jessica</v>
      </c>
      <c r="C58" s="1" t="str">
        <f t="shared" si="4"/>
        <v>Miao</v>
      </c>
      <c r="D58" s="1" t="str">
        <f t="shared" si="5"/>
        <v>jessica.x.miao@kp.org</v>
      </c>
      <c r="E58" s="4" t="s">
        <v>102</v>
      </c>
    </row>
    <row r="59" spans="1:5" x14ac:dyDescent="0.2">
      <c r="A59" s="4" t="s">
        <v>149</v>
      </c>
      <c r="B59" s="1" t="str">
        <f t="shared" si="3"/>
        <v>Claudia</v>
      </c>
      <c r="C59" s="1" t="str">
        <f t="shared" si="4"/>
        <v>Fenelon</v>
      </c>
      <c r="D59" s="1" t="str">
        <f t="shared" si="5"/>
        <v>claudia.h.fenelon@kp.org</v>
      </c>
      <c r="E59" s="4" t="s">
        <v>102</v>
      </c>
    </row>
    <row r="60" spans="1:5" x14ac:dyDescent="0.2">
      <c r="A60" s="6" t="s">
        <v>207</v>
      </c>
      <c r="B60" s="1" t="str">
        <f t="shared" si="3"/>
        <v>Noureddine</v>
      </c>
      <c r="C60" s="1" t="str">
        <f t="shared" si="4"/>
        <v>Akli</v>
      </c>
      <c r="D60" s="1" t="str">
        <f t="shared" si="5"/>
        <v>nouri.akli@kp.org</v>
      </c>
      <c r="E60" s="4" t="s">
        <v>102</v>
      </c>
    </row>
    <row r="61" spans="1:5" x14ac:dyDescent="0.2">
      <c r="A61" s="4" t="s">
        <v>178</v>
      </c>
      <c r="B61" s="1" t="str">
        <f t="shared" si="3"/>
        <v>Roland</v>
      </c>
      <c r="C61" s="1" t="str">
        <f t="shared" si="4"/>
        <v>Lyon</v>
      </c>
      <c r="D61" s="1" t="str">
        <f t="shared" si="5"/>
        <v>roland.lyon@kp.org</v>
      </c>
      <c r="E61" s="7" t="s">
        <v>208</v>
      </c>
    </row>
    <row r="62" spans="1:5" x14ac:dyDescent="0.2">
      <c r="A62" s="6" t="s">
        <v>209</v>
      </c>
      <c r="B62" s="1" t="str">
        <f t="shared" si="3"/>
        <v>Sheila</v>
      </c>
      <c r="C62" s="1" t="str">
        <f t="shared" si="4"/>
        <v>Rankin</v>
      </c>
      <c r="D62" s="1" t="str">
        <f t="shared" si="5"/>
        <v>sheila.m.rankin@kp.org</v>
      </c>
      <c r="E62" s="7" t="s">
        <v>208</v>
      </c>
    </row>
    <row r="63" spans="1:5" x14ac:dyDescent="0.2">
      <c r="A63" s="6" t="s">
        <v>210</v>
      </c>
      <c r="B63" s="1" t="str">
        <f t="shared" si="3"/>
        <v>Jim</v>
      </c>
      <c r="C63" s="1" t="str">
        <f t="shared" si="4"/>
        <v>Beckemeyer</v>
      </c>
      <c r="D63" s="1" t="str">
        <f t="shared" si="5"/>
        <v>jim.beckemeyer@kp.org</v>
      </c>
      <c r="E63" s="7" t="s">
        <v>208</v>
      </c>
    </row>
    <row r="64" spans="1:5" x14ac:dyDescent="0.2">
      <c r="A64" s="6" t="s">
        <v>226</v>
      </c>
      <c r="B64" s="1" t="str">
        <f>TRIM(MID($A64,1,FIND(" ",$A64)))</f>
        <v>Maya</v>
      </c>
      <c r="C64" s="1" t="str">
        <f>TRIM(RIGHT(SUBSTITUTE(LEFT($A64,FIND("&lt;",$A64,1)-2)," ",REPT(" ",100)),100))</f>
        <v>Greenfield</v>
      </c>
      <c r="D64" s="1" t="str">
        <f>LOWER(MID($A64,FIND("&lt;",$A64,1)+1,FIND("&gt;",$A64,1)-FIND("&lt;",$A64,1)-1))</f>
        <v>maya.m.greenfield@kp.org</v>
      </c>
      <c r="E64" s="7" t="s">
        <v>227</v>
      </c>
    </row>
    <row r="65" spans="1:5" x14ac:dyDescent="0.2">
      <c r="A65" s="6" t="s">
        <v>225</v>
      </c>
      <c r="B65" s="1" t="str">
        <f t="shared" si="3"/>
        <v>Brian</v>
      </c>
      <c r="C65" s="1" t="str">
        <f t="shared" si="4"/>
        <v>Sokolow</v>
      </c>
      <c r="D65" s="1" t="str">
        <f t="shared" si="5"/>
        <v>brian.j.sokolow@kp.org</v>
      </c>
      <c r="E65" s="7" t="s">
        <v>227</v>
      </c>
    </row>
    <row r="66" spans="1:5" x14ac:dyDescent="0.2">
      <c r="A66" s="6" t="s">
        <v>258</v>
      </c>
      <c r="B66" s="1" t="str">
        <f t="shared" si="3"/>
        <v>Kaylyn</v>
      </c>
      <c r="C66" s="1" t="str">
        <f t="shared" si="4"/>
        <v>Shinault</v>
      </c>
      <c r="D66" s="1" t="str">
        <f t="shared" si="5"/>
        <v>kaylyn.e.shinault@kp.org</v>
      </c>
      <c r="E66" s="7" t="s">
        <v>227</v>
      </c>
    </row>
    <row r="67" spans="1:5" x14ac:dyDescent="0.2">
      <c r="A67" s="6" t="s">
        <v>211</v>
      </c>
      <c r="B67" s="1" t="str">
        <f t="shared" ref="B67:B74" si="6">TRIM(MID($A67,1,FIND(" ",$A67)))</f>
        <v>Rich</v>
      </c>
      <c r="C67" s="1" t="str">
        <f t="shared" ref="C67:C74" si="7">TRIM(RIGHT(SUBSTITUTE(LEFT($A67,FIND("&lt;",$A67,1)-2)," ",REPT(" ",100)),100))</f>
        <v>Snader</v>
      </c>
      <c r="D67" s="1" t="str">
        <f t="shared" ref="D67:D74" si="8">LOWER(MID($A67,FIND("&lt;",$A67,1)+1,FIND("&gt;",$A67,1)-FIND("&lt;",$A67,1)-1))</f>
        <v>rich.l.snader@kp.org</v>
      </c>
      <c r="E67" s="7" t="s">
        <v>228</v>
      </c>
    </row>
    <row r="68" spans="1:5" x14ac:dyDescent="0.2">
      <c r="A68" s="6" t="s">
        <v>230</v>
      </c>
      <c r="B68" s="1" t="str">
        <f t="shared" si="6"/>
        <v>Jodie</v>
      </c>
      <c r="C68" s="1" t="str">
        <f t="shared" si="7"/>
        <v>Torena</v>
      </c>
      <c r="D68" s="1" t="str">
        <f t="shared" si="8"/>
        <v>jodie.l.torena@kp.org</v>
      </c>
      <c r="E68" s="7" t="s">
        <v>229</v>
      </c>
    </row>
    <row r="69" spans="1:5" x14ac:dyDescent="0.2">
      <c r="A69" s="4" t="s">
        <v>141</v>
      </c>
      <c r="B69" s="1" t="str">
        <f t="shared" si="6"/>
        <v>Alexander</v>
      </c>
      <c r="C69" s="1" t="str">
        <f t="shared" si="7"/>
        <v>Lowenthal</v>
      </c>
      <c r="D69" s="1" t="str">
        <f t="shared" si="8"/>
        <v>alexander.j.lowenthal@kp.org</v>
      </c>
      <c r="E69" s="7" t="s">
        <v>212</v>
      </c>
    </row>
    <row r="70" spans="1:5" x14ac:dyDescent="0.2">
      <c r="A70" s="4" t="s">
        <v>186</v>
      </c>
      <c r="B70" s="1" t="str">
        <f t="shared" si="6"/>
        <v>Tina</v>
      </c>
      <c r="C70" s="1" t="str">
        <f t="shared" si="7"/>
        <v>Weiss</v>
      </c>
      <c r="D70" s="1" t="str">
        <f t="shared" si="8"/>
        <v>tina.a.weiss@kp.org</v>
      </c>
      <c r="E70" s="7" t="s">
        <v>220</v>
      </c>
    </row>
    <row r="71" spans="1:5" x14ac:dyDescent="0.2">
      <c r="A71" s="4" t="s">
        <v>144</v>
      </c>
      <c r="B71" s="1" t="str">
        <f t="shared" si="6"/>
        <v>Benjamin</v>
      </c>
      <c r="C71" s="1" t="str">
        <f t="shared" si="7"/>
        <v>Courtney</v>
      </c>
      <c r="D71" s="1" t="str">
        <f t="shared" si="8"/>
        <v>benjamin.l.courtney@kp.org</v>
      </c>
      <c r="E71" s="7" t="s">
        <v>213</v>
      </c>
    </row>
    <row r="72" spans="1:5" x14ac:dyDescent="0.2">
      <c r="A72" s="4" t="s">
        <v>185</v>
      </c>
      <c r="B72" s="1" t="str">
        <f t="shared" si="6"/>
        <v>Tiffany</v>
      </c>
      <c r="C72" s="1" t="str">
        <f t="shared" si="7"/>
        <v>Chang</v>
      </c>
      <c r="D72" s="1" t="str">
        <f t="shared" si="8"/>
        <v>tiffany.chang@kp.org</v>
      </c>
      <c r="E72" s="7" t="s">
        <v>214</v>
      </c>
    </row>
    <row r="73" spans="1:5" x14ac:dyDescent="0.2">
      <c r="A73" s="6" t="s">
        <v>216</v>
      </c>
      <c r="B73" s="1" t="str">
        <f t="shared" si="6"/>
        <v>Michael</v>
      </c>
      <c r="C73" s="1" t="str">
        <f t="shared" si="7"/>
        <v>Divic</v>
      </c>
      <c r="D73" s="1" t="str">
        <f t="shared" si="8"/>
        <v>michael.a.divic@kp.org</v>
      </c>
      <c r="E73" s="8" t="s">
        <v>219</v>
      </c>
    </row>
    <row r="74" spans="1:5" x14ac:dyDescent="0.2">
      <c r="A74" s="6" t="s">
        <v>217</v>
      </c>
      <c r="B74" s="1" t="str">
        <f t="shared" si="6"/>
        <v>Niti</v>
      </c>
      <c r="C74" s="1" t="str">
        <f t="shared" si="7"/>
        <v>Kadakia</v>
      </c>
      <c r="D74" s="1" t="str">
        <f t="shared" si="8"/>
        <v>niti.s.kadakia@kp.org</v>
      </c>
      <c r="E74" s="8" t="s">
        <v>218</v>
      </c>
    </row>
    <row r="75" spans="1:5" x14ac:dyDescent="0.2">
      <c r="A75" s="1"/>
      <c r="B75" s="1"/>
      <c r="C75" s="1"/>
      <c r="D75" s="1"/>
      <c r="E75" s="1"/>
    </row>
    <row r="76" spans="1:5" x14ac:dyDescent="0.2">
      <c r="A76" s="1"/>
      <c r="B76" s="1"/>
      <c r="C76" s="1"/>
      <c r="D76" s="1"/>
      <c r="E76" s="1"/>
    </row>
    <row r="77" spans="1:5" x14ac:dyDescent="0.2">
      <c r="A77" s="1"/>
      <c r="B77" s="1"/>
      <c r="C77" s="1"/>
      <c r="D77" s="1"/>
      <c r="E77" s="1"/>
    </row>
    <row r="78" spans="1:5" x14ac:dyDescent="0.2">
      <c r="A78" s="1"/>
      <c r="B78" s="1"/>
      <c r="C78" s="1"/>
      <c r="D78" s="1"/>
      <c r="E78" s="1"/>
    </row>
    <row r="79" spans="1:5" x14ac:dyDescent="0.2">
      <c r="A79" s="1"/>
      <c r="B79" s="1"/>
      <c r="C79" s="1"/>
      <c r="D79" s="1"/>
      <c r="E79" s="1"/>
    </row>
    <row r="80" spans="1:5" x14ac:dyDescent="0.2">
      <c r="A80" s="1"/>
      <c r="B80" s="1"/>
      <c r="C80" s="1"/>
      <c r="D80" s="1"/>
      <c r="E80" s="1"/>
    </row>
    <row r="81" spans="1:5" x14ac:dyDescent="0.2">
      <c r="A81" s="1"/>
      <c r="B81" s="1"/>
      <c r="C81" s="1"/>
      <c r="D81" s="1"/>
      <c r="E81" s="1"/>
    </row>
    <row r="82" spans="1:5" x14ac:dyDescent="0.2">
      <c r="A82" s="1"/>
      <c r="B82" s="1"/>
      <c r="C82" s="1"/>
      <c r="D82" s="1"/>
      <c r="E82" s="1"/>
    </row>
    <row r="83" spans="1:5" x14ac:dyDescent="0.2">
      <c r="A83" s="1"/>
      <c r="B83" s="1"/>
      <c r="C83" s="1"/>
      <c r="D83" s="1"/>
      <c r="E83" s="1"/>
    </row>
    <row r="84" spans="1:5" x14ac:dyDescent="0.2">
      <c r="A84" s="1"/>
      <c r="B84" s="1"/>
      <c r="C84" s="1"/>
      <c r="D84" s="1"/>
      <c r="E84" s="1"/>
    </row>
    <row r="85" spans="1:5" x14ac:dyDescent="0.2">
      <c r="A85" s="1"/>
      <c r="B85" s="1"/>
      <c r="C85" s="1"/>
      <c r="D85" s="1"/>
      <c r="E85" s="1"/>
    </row>
    <row r="86" spans="1:5" x14ac:dyDescent="0.2">
      <c r="A86" s="2"/>
      <c r="B86" s="1"/>
      <c r="C86" s="1"/>
      <c r="D86" s="1"/>
      <c r="E86" s="2"/>
    </row>
    <row r="87" spans="1:5" x14ac:dyDescent="0.2">
      <c r="A87" s="1"/>
      <c r="B87" s="1"/>
      <c r="C87" s="1"/>
      <c r="D87" s="1"/>
      <c r="E87" s="2"/>
    </row>
    <row r="88" spans="1:5" x14ac:dyDescent="0.2">
      <c r="A88" s="1"/>
      <c r="B88" s="1"/>
      <c r="C88" s="1"/>
      <c r="D88" s="1"/>
      <c r="E88" s="2"/>
    </row>
    <row r="89" spans="1:5" x14ac:dyDescent="0.2">
      <c r="A89" s="1"/>
      <c r="B89" s="1"/>
      <c r="C89" s="1"/>
      <c r="D89" s="1"/>
      <c r="E89" s="2"/>
    </row>
    <row r="90" spans="1:5" x14ac:dyDescent="0.2">
      <c r="A90" s="1"/>
      <c r="B90" s="1"/>
      <c r="C90" s="1"/>
      <c r="D90" s="1"/>
      <c r="E90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9"/>
  <sheetViews>
    <sheetView workbookViewId="0"/>
  </sheetViews>
  <sheetFormatPr defaultRowHeight="12.75" x14ac:dyDescent="0.2"/>
  <cols>
    <col min="1" max="1" width="49.5703125" bestFit="1" customWidth="1"/>
  </cols>
  <sheetData>
    <row r="1" spans="1:3" x14ac:dyDescent="0.2">
      <c r="A1" s="1" t="s">
        <v>21</v>
      </c>
      <c r="B1" s="1">
        <f>COUNTIF('Extract names'!$E:$E,Teams!A1)</f>
        <v>16</v>
      </c>
      <c r="C1" s="1"/>
    </row>
    <row r="2" spans="1:3" x14ac:dyDescent="0.2">
      <c r="A2" s="1" t="s">
        <v>98</v>
      </c>
      <c r="B2" s="1">
        <f>COUNTIF('Extract names'!$E:$E,Teams!A2)</f>
        <v>5</v>
      </c>
    </row>
    <row r="3" spans="1:3" x14ac:dyDescent="0.2">
      <c r="A3" s="1" t="s">
        <v>28</v>
      </c>
      <c r="B3" s="1">
        <f>COUNTIF('Extract names'!$E:$E,Teams!A3)</f>
        <v>8</v>
      </c>
    </row>
    <row r="4" spans="1:3" x14ac:dyDescent="0.2">
      <c r="A4" s="2" t="s">
        <v>195</v>
      </c>
      <c r="B4" s="1">
        <f>COUNTIF('Extract names'!$E:$E,Teams!A4)</f>
        <v>2</v>
      </c>
    </row>
    <row r="5" spans="1:3" x14ac:dyDescent="0.2">
      <c r="A5" s="2" t="s">
        <v>221</v>
      </c>
      <c r="B5" s="1">
        <f>COUNTIF('Extract names'!$E:$E,Teams!A5)</f>
        <v>3</v>
      </c>
    </row>
    <row r="6" spans="1:3" x14ac:dyDescent="0.2">
      <c r="A6" s="1" t="s">
        <v>59</v>
      </c>
      <c r="B6" s="1">
        <f>COUNTIF('Extract names'!$E:$E,Teams!A6)</f>
        <v>7</v>
      </c>
    </row>
    <row r="7" spans="1:3" x14ac:dyDescent="0.2">
      <c r="A7" s="2" t="s">
        <v>202</v>
      </c>
      <c r="B7" s="1">
        <f>COUNTIF('Extract names'!$E:$E,Teams!A7)</f>
        <v>6</v>
      </c>
    </row>
    <row r="8" spans="1:3" x14ac:dyDescent="0.2">
      <c r="A8" s="1" t="s">
        <v>109</v>
      </c>
      <c r="B8" s="1">
        <f>COUNTIF('Extract names'!$E:$E,Teams!A8)</f>
        <v>2</v>
      </c>
    </row>
    <row r="9" spans="1:3" x14ac:dyDescent="0.2">
      <c r="A9" s="1" t="s">
        <v>124</v>
      </c>
      <c r="B9" s="1">
        <f>COUNTIF('Extract names'!$E:$E,Teams!A9)</f>
        <v>2</v>
      </c>
    </row>
    <row r="10" spans="1:3" x14ac:dyDescent="0.2">
      <c r="A10" s="1" t="s">
        <v>80</v>
      </c>
      <c r="B10" s="1">
        <f>COUNTIF('Extract names'!$E:$E,Teams!A10)</f>
        <v>3</v>
      </c>
      <c r="C10" s="1"/>
    </row>
    <row r="11" spans="1:3" x14ac:dyDescent="0.2">
      <c r="A11" s="1" t="s">
        <v>204</v>
      </c>
      <c r="B11" s="1">
        <f>COUNTIF('Extract names'!$E:$E,Teams!A11)</f>
        <v>1</v>
      </c>
    </row>
    <row r="12" spans="1:3" x14ac:dyDescent="0.2">
      <c r="A12" s="1" t="s">
        <v>102</v>
      </c>
      <c r="B12" s="1">
        <f>COUNTIF('Extract names'!$E:$E,Teams!A12)</f>
        <v>5</v>
      </c>
    </row>
    <row r="13" spans="1:3" x14ac:dyDescent="0.2">
      <c r="A13" s="2" t="s">
        <v>208</v>
      </c>
      <c r="B13" s="1">
        <f>COUNTIF('Extract names'!$E:$E,Teams!A13)</f>
        <v>3</v>
      </c>
    </row>
    <row r="14" spans="1:3" x14ac:dyDescent="0.2">
      <c r="A14" s="2" t="s">
        <v>227</v>
      </c>
      <c r="B14" s="1">
        <f>COUNTIF('Extract names'!$E:$E,Teams!A14)</f>
        <v>3</v>
      </c>
    </row>
    <row r="15" spans="1:3" x14ac:dyDescent="0.2">
      <c r="A15" s="2" t="s">
        <v>228</v>
      </c>
      <c r="B15" s="1">
        <f>COUNTIF('Extract names'!$E:$E,Teams!A15)</f>
        <v>1</v>
      </c>
    </row>
    <row r="16" spans="1:3" x14ac:dyDescent="0.2">
      <c r="A16" s="2" t="s">
        <v>229</v>
      </c>
      <c r="B16" s="1">
        <f>COUNTIF('Extract names'!$E:$E,Teams!A16)</f>
        <v>1</v>
      </c>
    </row>
    <row r="17" spans="1:2" x14ac:dyDescent="0.2">
      <c r="A17" s="2" t="s">
        <v>215</v>
      </c>
      <c r="B17" s="1">
        <f>COUNTIF('Extract names'!E:E,"*Friends of Obtainium*")</f>
        <v>6</v>
      </c>
    </row>
    <row r="18" spans="1:2" x14ac:dyDescent="0.2">
      <c r="A18" s="2"/>
      <c r="B18" s="1"/>
    </row>
    <row r="19" spans="1:2" x14ac:dyDescent="0.2">
      <c r="A19" s="3" t="s">
        <v>187</v>
      </c>
      <c r="B19" s="3">
        <f>SUM(B1:B18)</f>
        <v>74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Active Participants</vt:lpstr>
      <vt:lpstr>Extract names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R Seethapathy</dc:creator>
  <cp:lastModifiedBy>Kaushik R Seethapathy</cp:lastModifiedBy>
  <dcterms:created xsi:type="dcterms:W3CDTF">2022-03-09T05:48:09Z</dcterms:created>
  <dcterms:modified xsi:type="dcterms:W3CDTF">2022-04-14T22:56:33Z</dcterms:modified>
</cp:coreProperties>
</file>