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marcetter/research/election_sim_jan24/essential_data/"/>
    </mc:Choice>
  </mc:AlternateContent>
  <xr:revisionPtr revIDLastSave="0" documentId="13_ncr:1_{6CB5FDDA-A213-9542-A566-3EE77D16BA2D}" xr6:coauthVersionLast="47" xr6:coauthVersionMax="47" xr10:uidLastSave="{00000000-0000-0000-0000-000000000000}"/>
  <bookViews>
    <workbookView xWindow="3520" yWindow="560" windowWidth="16920" windowHeight="16280" xr2:uid="{00000000-000D-0000-FFFF-FFFF00000000}"/>
  </bookViews>
  <sheets>
    <sheet name="fundamentals_outpu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A25" i="1" l="1"/>
  <c r="S25" i="1"/>
  <c r="U25" i="1" s="1"/>
  <c r="AQ22" i="1"/>
  <c r="AR22" i="1" s="1"/>
  <c r="AQ21" i="1"/>
  <c r="AR21" i="1" s="1"/>
  <c r="AQ20" i="1"/>
  <c r="AR20" i="1" s="1"/>
  <c r="AQ19" i="1"/>
  <c r="AR19" i="1" s="1"/>
  <c r="AQ18" i="1"/>
  <c r="AR18" i="1" s="1"/>
  <c r="AQ17" i="1"/>
  <c r="AR17" i="1" s="1"/>
  <c r="AQ16" i="1"/>
  <c r="AR16" i="1" s="1"/>
  <c r="AQ15" i="1"/>
  <c r="AR15" i="1" s="1"/>
  <c r="AZ14" i="1"/>
  <c r="AY14" i="1"/>
  <c r="AX14" i="1"/>
  <c r="AW14" i="1"/>
  <c r="AQ14" i="1"/>
  <c r="AR14" i="1" s="1"/>
  <c r="AZ13" i="1"/>
  <c r="AY13" i="1"/>
  <c r="AX13" i="1"/>
  <c r="AW13" i="1"/>
  <c r="AQ13" i="1"/>
  <c r="AR13" i="1" s="1"/>
  <c r="AZ12" i="1"/>
  <c r="AY12" i="1"/>
  <c r="AX12" i="1"/>
  <c r="AW12" i="1"/>
  <c r="AQ12" i="1"/>
  <c r="AR12" i="1" s="1"/>
  <c r="AZ11" i="1"/>
  <c r="AY11" i="1"/>
  <c r="AX11" i="1"/>
  <c r="AW11" i="1"/>
  <c r="AQ11" i="1"/>
  <c r="AR11" i="1" s="1"/>
  <c r="AZ10" i="1"/>
  <c r="AY10" i="1"/>
  <c r="AX10" i="1"/>
  <c r="AW10" i="1"/>
  <c r="AQ10" i="1"/>
  <c r="AR10" i="1" s="1"/>
  <c r="AZ9" i="1"/>
  <c r="AY9" i="1"/>
  <c r="AX9" i="1"/>
  <c r="AW9" i="1"/>
  <c r="AQ9" i="1"/>
  <c r="AR9" i="1" s="1"/>
  <c r="AZ8" i="1"/>
  <c r="AY8" i="1"/>
  <c r="AX8" i="1"/>
  <c r="AW8" i="1"/>
  <c r="AQ8" i="1"/>
  <c r="AR8" i="1" s="1"/>
  <c r="AZ7" i="1"/>
  <c r="AY7" i="1"/>
  <c r="AX7" i="1"/>
  <c r="AW7" i="1"/>
  <c r="AQ7" i="1"/>
  <c r="AR7" i="1" s="1"/>
  <c r="AZ6" i="1"/>
  <c r="AY6" i="1"/>
  <c r="AX6" i="1"/>
  <c r="AW6" i="1"/>
  <c r="AQ6" i="1"/>
  <c r="AR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</authors>
  <commentList>
    <comment ref="I1" authorId="0" shapeId="0" xr:uid="{B3C75243-73F3-204C-A3EE-BA4D42D2CB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values in columns ending with cfscore_nominee include those cfscores for candidates with nominee appended in bonica.cid.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For the two columns dem_cfscore and gop_cfscore, we use cfscores for observations without nominee appended to bonica.cid, since these values may be found for all candidates except dukakis</t>
        </r>
      </text>
    </comment>
    <comment ref="V1" authorId="0" shapeId="0" xr:uid="{02FA2F14-8B44-AC4C-A5DF-EB204E993F5B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Does the incumbent party control the house after the midterms before the election?</t>
        </r>
      </text>
    </comment>
    <comment ref="AE1" authorId="0" shapeId="0" xr:uid="{05306524-1539-C54C-8958-C834058D8576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Data come from nominate scores database from columns nomindate_dim1 and nominate_dim2, respectively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nokken_poole scores are not used due to incompleteness
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AM1" authorId="0" shapeId="0" xr:uid="{00000000-0006-0000-0000-000001000000}">
      <text>
        <r>
          <rPr>
            <sz val="11"/>
            <color rgb="FF000000"/>
            <rFont val="Helvetica Neue"/>
            <family val="2"/>
          </rPr>
          <t xml:space="preserve">Microsoft Office User:
</t>
        </r>
        <r>
          <rPr>
            <sz val="11"/>
            <color rgb="FF000000"/>
            <rFont val="Helvetica Neue"/>
            <family val="2"/>
          </rPr>
          <t>Rosenstone scores (new deal and race averaged) spliced with ANES scores, all voters</t>
        </r>
      </text>
    </comment>
    <comment ref="AO1" authorId="0" shapeId="0" xr:uid="{00000000-0006-0000-0000-000002000000}">
      <text>
        <r>
          <rPr>
            <sz val="11"/>
            <color rgb="FF000000"/>
            <rFont val="Helvetica Neue"/>
            <family val="2"/>
          </rPr>
          <t xml:space="preserve">Microsoft Office User:
</t>
        </r>
        <r>
          <rPr>
            <sz val="11"/>
            <color rgb="FF000000"/>
            <rFont val="Helvetica Neue"/>
            <family val="2"/>
          </rPr>
          <t>Rosenstone scores (new deal and race averaged) spliced with ANES scores, hi-info voters only</t>
        </r>
      </text>
    </comment>
    <comment ref="BA1" authorId="0" shapeId="0" xr:uid="{00000000-0006-0000-0000-000003000000}">
      <text>
        <r>
          <rPr>
            <sz val="11"/>
            <color rgb="FF000000"/>
            <rFont val="Helvetica Neue"/>
            <family val="2"/>
          </rPr>
          <t xml:space="preserve">Microsoft Office User:
</t>
        </r>
        <r>
          <rPr>
            <sz val="11"/>
            <color rgb="FF000000"/>
            <rFont val="Helvetica Neue"/>
            <family val="2"/>
          </rPr>
          <t>rdi change in the 12-month period ending oct of election yr</t>
        </r>
      </text>
    </comment>
    <comment ref="BB1" authorId="0" shapeId="0" xr:uid="{00000000-0006-0000-0000-000004000000}">
      <text>
        <r>
          <rPr>
            <sz val="11"/>
            <color rgb="FF000000"/>
            <rFont val="Helvetica Neue"/>
            <family val="2"/>
          </rPr>
          <t xml:space="preserve">Microsoft Office User:
</t>
        </r>
        <r>
          <rPr>
            <sz val="11"/>
            <color rgb="FF000000"/>
            <rFont val="Helvetica Neue"/>
            <family val="2"/>
          </rPr>
          <t>rdi change in election yr january1-january1</t>
        </r>
      </text>
    </comment>
    <comment ref="BQ1" authorId="0" shapeId="0" xr:uid="{00000000-0006-0000-0000-000005000000}">
      <text>
        <r>
          <rPr>
            <sz val="11"/>
            <color indexed="8"/>
            <rFont val="Helvetica Neue"/>
            <family val="2"/>
          </rPr>
          <t>Microsoft Office User:
rdi growth in quarter ending oct of election</t>
        </r>
      </text>
    </comment>
    <comment ref="BR1" authorId="0" shapeId="0" xr:uid="{00000000-0006-0000-0000-000006000000}">
      <text>
        <r>
          <rPr>
            <sz val="11"/>
            <color indexed="8"/>
            <rFont val="Helvetica Neue"/>
            <family val="2"/>
          </rPr>
          <t>Microsoft Office User:
rdi growth in quarter ending jan1 after election</t>
        </r>
      </text>
    </comment>
    <comment ref="AF9" authorId="0" shapeId="0" xr:uid="{C22DBCB7-ACD5-2542-803F-5C19FBC2817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Nixon's rating in congress is used for 1960</t>
        </r>
      </text>
    </comment>
    <comment ref="AJ16" authorId="0" shapeId="0" xr:uid="{C935DF75-FBA3-C94E-B210-9C43DD8DD9A1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HW Bush's rating as a congressman differs significantly from his rating as president: </t>
        </r>
        <r>
          <rPr>
            <sz val="10"/>
            <color rgb="FF000000"/>
            <rFont val="Calibri"/>
            <family val="2"/>
          </rPr>
          <t>0.196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-0.02,</t>
        </r>
        <r>
          <rPr>
            <sz val="10"/>
            <color rgb="FF000000"/>
            <rFont val="Calibri"/>
            <family val="2"/>
          </rPr>
          <t xml:space="preserve"> nom dim1 and 2, resp.</t>
        </r>
      </text>
    </comment>
    <comment ref="E21" authorId="0" shapeId="0" xr:uid="{C90450AC-8163-8446-9EEF-51D942786B1D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data from obama_nominee, since there was no obama (no nominee)</t>
        </r>
      </text>
    </comment>
    <comment ref="AE24" authorId="0" shapeId="0" xr:uid="{94C93978-4B5D-0443-AAEC-FC112842F29F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Biden's ratings as president are used
</t>
        </r>
        <r>
          <rPr>
            <sz val="10"/>
            <color rgb="FF000000"/>
            <rFont val="Tahoma"/>
            <family val="2"/>
          </rPr>
          <t xml:space="preserve">Ratings as Senator: </t>
        </r>
        <r>
          <rPr>
            <sz val="10"/>
            <color rgb="FF000000"/>
            <rFont val="Calibri"/>
            <family val="2"/>
          </rPr>
          <t>-0.314</t>
        </r>
        <r>
          <rPr>
            <sz val="10"/>
            <color rgb="FF000000"/>
            <rFont val="Calibri"/>
            <family val="2"/>
          </rPr>
          <t xml:space="preserve"> </t>
        </r>
        <r>
          <rPr>
            <sz val="10"/>
            <color rgb="FF000000"/>
            <rFont val="Calibri"/>
            <family val="2"/>
          </rPr>
          <t>-0.042</t>
        </r>
        <r>
          <rPr>
            <sz val="10"/>
            <color rgb="FF000000"/>
            <rFont val="Calibri"/>
            <family val="2"/>
          </rPr>
          <t>: dim1, dim2, resp.</t>
        </r>
      </text>
    </comment>
    <comment ref="A25" authorId="0" shapeId="0" xr:uid="{00000000-0006-0000-0000-000007000000}">
      <text>
        <r>
          <rPr>
            <sz val="11"/>
            <color indexed="8"/>
            <rFont val="Helvetica Neue"/>
            <family val="2"/>
          </rPr>
          <t>Microsoft Office User:
Values for 2024 are most recent values as of last edit</t>
        </r>
      </text>
    </comment>
    <comment ref="L25" authorId="0" shapeId="0" xr:uid="{D1A09ECC-DEEC-B148-904D-86D3C542522C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Most recent data on "12-month change in CPI", as of 2 November 2024 </t>
        </r>
      </text>
    </comment>
    <comment ref="BA25" authorId="0" shapeId="0" xr:uid="{A257055D-2539-FE44-89DD-9012F9B3BB08}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Most recent data as of November 2 2024. Growth rate is the ratio of September 2024 income to September 2023 income. </t>
        </r>
      </text>
    </comment>
  </commentList>
</comments>
</file>

<file path=xl/sharedStrings.xml><?xml version="1.0" encoding="utf-8"?>
<sst xmlns="http://schemas.openxmlformats.org/spreadsheetml/2006/main" count="246" uniqueCount="149">
  <si>
    <t>Year</t>
  </si>
  <si>
    <t>Democrat</t>
  </si>
  <si>
    <t>Republican</t>
  </si>
  <si>
    <t>IncumbentParty</t>
  </si>
  <si>
    <t>IncumbentTenure</t>
  </si>
  <si>
    <t>InflationYOY</t>
  </si>
  <si>
    <t>GDPYOY</t>
  </si>
  <si>
    <t>Unemployment</t>
  </si>
  <si>
    <t>GDP4Yr</t>
  </si>
  <si>
    <t>IncumbentApproval</t>
  </si>
  <si>
    <t>IncumbentNetApproval</t>
  </si>
  <si>
    <t>IncumbentPartyShare</t>
  </si>
  <si>
    <t>IncumbentPartyMidterm</t>
  </si>
  <si>
    <t>IncumbentPartyHouse</t>
  </si>
  <si>
    <t>MidtermChange</t>
  </si>
  <si>
    <t>NomineeIsIncumbent</t>
  </si>
  <si>
    <t>IncumbentMidtermGains</t>
  </si>
  <si>
    <t>dem_home_state</t>
  </si>
  <si>
    <t>demvp_home_state</t>
  </si>
  <si>
    <t>gop_home_state</t>
  </si>
  <si>
    <t>gopvp_home_state</t>
  </si>
  <si>
    <t>IncumbentPresShare</t>
  </si>
  <si>
    <t>NoSittingPresShare</t>
  </si>
  <si>
    <t>spliced.AV.dem</t>
  </si>
  <si>
    <t>spliced.AV.rep</t>
  </si>
  <si>
    <t>spliced.BPHI.dem</t>
  </si>
  <si>
    <t>spliced.BPHI.rep</t>
  </si>
  <si>
    <t>dem_minus_rep</t>
  </si>
  <si>
    <t>inc_minus_noninc</t>
  </si>
  <si>
    <t>rosenstone_dem_new_deal</t>
  </si>
  <si>
    <t>rosenstone_dem_race</t>
  </si>
  <si>
    <t>rosenstone_gop_new_deal</t>
  </si>
  <si>
    <t>rosenstone_gop_race</t>
  </si>
  <si>
    <t>norm_dem_new_deal</t>
  </si>
  <si>
    <t>norm_dem_race</t>
  </si>
  <si>
    <t>norm_gop_new_deal</t>
  </si>
  <si>
    <t>norm_gop_race</t>
  </si>
  <si>
    <t>yr_to_election_change</t>
  </si>
  <si>
    <t>election_yr_change</t>
  </si>
  <si>
    <t>y0.25</t>
  </si>
  <si>
    <t>y0.5</t>
  </si>
  <si>
    <t>y0.75</t>
  </si>
  <si>
    <t>y1.0</t>
  </si>
  <si>
    <t>y1.25</t>
  </si>
  <si>
    <t>y1.5</t>
  </si>
  <si>
    <t>y1.75</t>
  </si>
  <si>
    <t>y2.0</t>
  </si>
  <si>
    <t>y2.25</t>
  </si>
  <si>
    <t>y2.5</t>
  </si>
  <si>
    <t>y2.75</t>
  </si>
  <si>
    <t>y3.0</t>
  </si>
  <si>
    <t>y3.25</t>
  </si>
  <si>
    <t>y3.5</t>
  </si>
  <si>
    <t>y3.75</t>
  </si>
  <si>
    <t>y4.0</t>
  </si>
  <si>
    <t>Roosevelt</t>
  </si>
  <si>
    <t>Hoover</t>
  </si>
  <si>
    <t>GOP</t>
  </si>
  <si>
    <t>Landon</t>
  </si>
  <si>
    <t>DEM</t>
  </si>
  <si>
    <t>Willkie</t>
  </si>
  <si>
    <t>Dewey</t>
  </si>
  <si>
    <t>Truman</t>
  </si>
  <si>
    <t>MO</t>
  </si>
  <si>
    <t>KY</t>
  </si>
  <si>
    <t>NY</t>
  </si>
  <si>
    <t>CA</t>
  </si>
  <si>
    <t>Stevenson</t>
  </si>
  <si>
    <t>Eisenhower</t>
  </si>
  <si>
    <t>IL</t>
  </si>
  <si>
    <t>AL</t>
  </si>
  <si>
    <t>TN</t>
  </si>
  <si>
    <t>Kennedy</t>
  </si>
  <si>
    <t>Nixon</t>
  </si>
  <si>
    <t>MA</t>
  </si>
  <si>
    <t>TX</t>
  </si>
  <si>
    <t>Johnson</t>
  </si>
  <si>
    <t>Goldwater</t>
  </si>
  <si>
    <t>MN</t>
  </si>
  <si>
    <t>AZ</t>
  </si>
  <si>
    <t>Humphrey</t>
  </si>
  <si>
    <t>ME</t>
  </si>
  <si>
    <t>MD</t>
  </si>
  <si>
    <t>McGovern</t>
  </si>
  <si>
    <t>SD</t>
  </si>
  <si>
    <t>Carter</t>
  </si>
  <si>
    <t>Ford</t>
  </si>
  <si>
    <t>GA</t>
  </si>
  <si>
    <t>MI</t>
  </si>
  <si>
    <t>KS</t>
  </si>
  <si>
    <t>Reagan</t>
  </si>
  <si>
    <t>Mondale</t>
  </si>
  <si>
    <t>Dukakis</t>
  </si>
  <si>
    <t>IN</t>
  </si>
  <si>
    <t>AR</t>
  </si>
  <si>
    <t>Dole</t>
  </si>
  <si>
    <t>Gore</t>
  </si>
  <si>
    <t>CT</t>
  </si>
  <si>
    <t>WY</t>
  </si>
  <si>
    <t>Kerry</t>
  </si>
  <si>
    <t>NC</t>
  </si>
  <si>
    <t>Obama</t>
  </si>
  <si>
    <t>McCain</t>
  </si>
  <si>
    <t>DE</t>
  </si>
  <si>
    <t>AK</t>
  </si>
  <si>
    <t>Romney</t>
  </si>
  <si>
    <t>WI</t>
  </si>
  <si>
    <t>ClintonH</t>
  </si>
  <si>
    <t>Trump</t>
  </si>
  <si>
    <t>VA</t>
  </si>
  <si>
    <t>Biden</t>
  </si>
  <si>
    <t>FL</t>
  </si>
  <si>
    <t>dem_nom_dim1</t>
  </si>
  <si>
    <t>dem_nom_dim2</t>
  </si>
  <si>
    <t>gop_nom_dim1</t>
  </si>
  <si>
    <t>gop_nom_dim2</t>
  </si>
  <si>
    <t>dem_nom_dim1_interpolate</t>
  </si>
  <si>
    <t>gop_nom_dim1_interpolate</t>
  </si>
  <si>
    <t>dem_nom_dim2_interpolate</t>
  </si>
  <si>
    <t>gop_nom_dim2_interpolate</t>
  </si>
  <si>
    <t>inc_has_house</t>
  </si>
  <si>
    <t>Bill Clinton</t>
  </si>
  <si>
    <t>HW Bush</t>
  </si>
  <si>
    <t>GW Bush</t>
  </si>
  <si>
    <t>dem_dwdime</t>
  </si>
  <si>
    <t>gop_dwdime</t>
  </si>
  <si>
    <t>-0.381</t>
  </si>
  <si>
    <t>-0.366</t>
  </si>
  <si>
    <t>0.312</t>
  </si>
  <si>
    <t>0.492</t>
  </si>
  <si>
    <t>0.616</t>
  </si>
  <si>
    <t>-0.303</t>
  </si>
  <si>
    <t>-0.402</t>
  </si>
  <si>
    <t>-0.357</t>
  </si>
  <si>
    <t>0.399</t>
  </si>
  <si>
    <t>0.291</t>
  </si>
  <si>
    <t>-0.433</t>
  </si>
  <si>
    <t>0.586</t>
  </si>
  <si>
    <t>dem_cfscore</t>
  </si>
  <si>
    <t>gop_cfscore</t>
  </si>
  <si>
    <t>1.205</t>
  </si>
  <si>
    <t>-1.346</t>
  </si>
  <si>
    <t>1.058</t>
  </si>
  <si>
    <t>dem_cfscore_nominee</t>
  </si>
  <si>
    <t>gop_cfscore_nominee</t>
  </si>
  <si>
    <t>-1.223</t>
  </si>
  <si>
    <t>0.804</t>
  </si>
  <si>
    <t>0.945</t>
  </si>
  <si>
    <t>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</si>
</sst>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indexed="8"/>
      <name val="Calibri"/>
    </font>
    <font>
      <sz val="11"/>
      <color indexed="8"/>
      <name val="Helvetica Neue"/>
      <family val="2"/>
    </font>
    <font>
      <sz val="12"/>
      <color indexed="8"/>
      <name val="Calibri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Helvetica Neue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/>
      <bottom style="thin">
        <color indexed="9"/>
      </bottom>
      <diagonal/>
    </border>
    <border>
      <left/>
      <right/>
      <top/>
      <bottom style="thin">
        <color indexed="9"/>
      </bottom>
      <diagonal/>
    </border>
    <border>
      <left/>
      <right style="thin">
        <color indexed="9"/>
      </right>
      <top/>
      <bottom style="thin">
        <color indexed="9"/>
      </bottom>
      <diagonal/>
    </border>
  </borders>
  <cellStyleXfs count="1">
    <xf numFmtId="0" fontId="0" fillId="0" borderId="0" applyNumberFormat="0" applyFill="0" applyBorder="0" applyProtection="0"/>
  </cellStyleXfs>
  <cellXfs count="21">
    <xf numFmtId="0" fontId="0" fillId="0" borderId="0" xfId="0"/>
    <xf numFmtId="0" fontId="0" fillId="0" borderId="0" xfId="0" applyNumberFormat="1"/>
    <xf numFmtId="49" fontId="0" fillId="0" borderId="1" xfId="0" applyNumberFormat="1" applyBorder="1"/>
    <xf numFmtId="0" fontId="0" fillId="0" borderId="1" xfId="0" applyNumberFormat="1" applyBorder="1"/>
    <xf numFmtId="0" fontId="0" fillId="0" borderId="1" xfId="0" applyBorder="1"/>
    <xf numFmtId="0" fontId="0" fillId="0" borderId="2" xfId="0" applyNumberFormat="1" applyBorder="1"/>
    <xf numFmtId="49" fontId="0" fillId="0" borderId="2" xfId="0" applyNumberFormat="1" applyBorder="1"/>
    <xf numFmtId="0" fontId="0" fillId="0" borderId="2" xfId="0" applyBorder="1"/>
    <xf numFmtId="0" fontId="0" fillId="0" borderId="3" xfId="0" applyNumberFormat="1" applyBorder="1"/>
    <xf numFmtId="0" fontId="0" fillId="0" borderId="4" xfId="0" applyBorder="1"/>
    <xf numFmtId="49" fontId="0" fillId="0" borderId="4" xfId="0" applyNumberFormat="1" applyBorder="1"/>
    <xf numFmtId="0" fontId="0" fillId="0" borderId="4" xfId="0" applyNumberFormat="1" applyBorder="1"/>
    <xf numFmtId="0" fontId="0" fillId="0" borderId="5" xfId="0" applyBorder="1"/>
    <xf numFmtId="49" fontId="2" fillId="0" borderId="1" xfId="0" applyNumberFormat="1" applyFont="1" applyBorder="1"/>
    <xf numFmtId="0" fontId="6" fillId="0" borderId="0" xfId="0" applyFont="1"/>
    <xf numFmtId="0" fontId="0" fillId="0" borderId="0" xfId="0" applyNumberFormat="1" applyBorder="1"/>
    <xf numFmtId="0" fontId="2" fillId="0" borderId="0" xfId="0" applyFont="1"/>
    <xf numFmtId="0" fontId="8" fillId="0" borderId="0" xfId="0" applyFont="1"/>
    <xf numFmtId="49" fontId="2" fillId="0" borderId="2" xfId="0" applyNumberFormat="1" applyFont="1" applyBorder="1"/>
    <xf numFmtId="49" fontId="2" fillId="0" borderId="4" xfId="0" applyNumberFormat="1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K36"/>
  <sheetViews>
    <sheetView showGridLines="0" tabSelected="1" topLeftCell="K1" zoomScale="114" workbookViewId="0">
      <selection activeCell="S20" sqref="S20"/>
    </sheetView>
  </sheetViews>
  <sheetFormatPr baseColWidth="10" defaultColWidth="10.83203125" defaultRowHeight="16" customHeight="1" x14ac:dyDescent="0.2"/>
  <cols>
    <col min="1" max="271" width="10.83203125" style="1" customWidth="1"/>
  </cols>
  <sheetData>
    <row r="1" spans="1:70" ht="17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13" t="s">
        <v>138</v>
      </c>
      <c r="F1" s="13" t="s">
        <v>139</v>
      </c>
      <c r="G1" s="13" t="s">
        <v>124</v>
      </c>
      <c r="H1" s="13" t="s">
        <v>125</v>
      </c>
      <c r="I1" s="13" t="s">
        <v>143</v>
      </c>
      <c r="J1" s="13" t="s">
        <v>144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13" t="s">
        <v>120</v>
      </c>
      <c r="W1" s="2" t="s">
        <v>15</v>
      </c>
      <c r="X1" s="2" t="s">
        <v>16</v>
      </c>
      <c r="Y1" s="2" t="s">
        <v>17</v>
      </c>
      <c r="Z1" s="2" t="s">
        <v>18</v>
      </c>
      <c r="AA1" s="2" t="s">
        <v>19</v>
      </c>
      <c r="AB1" s="2" t="s">
        <v>20</v>
      </c>
      <c r="AC1" s="2" t="s">
        <v>21</v>
      </c>
      <c r="AD1" s="2" t="s">
        <v>22</v>
      </c>
      <c r="AE1" s="13" t="s">
        <v>112</v>
      </c>
      <c r="AF1" s="13" t="s">
        <v>113</v>
      </c>
      <c r="AG1" s="13" t="s">
        <v>116</v>
      </c>
      <c r="AH1" s="16" t="s">
        <v>118</v>
      </c>
      <c r="AI1" s="13" t="s">
        <v>114</v>
      </c>
      <c r="AJ1" s="13" t="s">
        <v>115</v>
      </c>
      <c r="AK1" s="13" t="s">
        <v>117</v>
      </c>
      <c r="AL1" s="16" t="s">
        <v>119</v>
      </c>
      <c r="AM1" s="2" t="s">
        <v>23</v>
      </c>
      <c r="AN1" s="2" t="s">
        <v>24</v>
      </c>
      <c r="AO1" s="2" t="s">
        <v>25</v>
      </c>
      <c r="AP1" s="2" t="s">
        <v>26</v>
      </c>
      <c r="AQ1" s="2" t="s">
        <v>27</v>
      </c>
      <c r="AR1" s="2" t="s">
        <v>28</v>
      </c>
      <c r="AS1" s="2" t="s">
        <v>29</v>
      </c>
      <c r="AT1" s="2" t="s">
        <v>30</v>
      </c>
      <c r="AU1" s="2" t="s">
        <v>31</v>
      </c>
      <c r="AV1" s="2" t="s">
        <v>32</v>
      </c>
      <c r="AW1" s="2" t="s">
        <v>33</v>
      </c>
      <c r="AX1" s="2" t="s">
        <v>34</v>
      </c>
      <c r="AY1" s="2" t="s">
        <v>35</v>
      </c>
      <c r="AZ1" s="2" t="s">
        <v>36</v>
      </c>
      <c r="BA1" s="2" t="s">
        <v>37</v>
      </c>
      <c r="BB1" s="2" t="s">
        <v>38</v>
      </c>
      <c r="BC1" s="2" t="s">
        <v>39</v>
      </c>
      <c r="BD1" s="2" t="s">
        <v>40</v>
      </c>
      <c r="BE1" s="2" t="s">
        <v>41</v>
      </c>
      <c r="BF1" s="2" t="s">
        <v>42</v>
      </c>
      <c r="BG1" s="2" t="s">
        <v>43</v>
      </c>
      <c r="BH1" s="2" t="s">
        <v>44</v>
      </c>
      <c r="BI1" s="2" t="s">
        <v>45</v>
      </c>
      <c r="BJ1" s="2" t="s">
        <v>46</v>
      </c>
      <c r="BK1" s="2" t="s">
        <v>47</v>
      </c>
      <c r="BL1" s="2" t="s">
        <v>48</v>
      </c>
      <c r="BM1" s="2" t="s">
        <v>49</v>
      </c>
      <c r="BN1" s="2" t="s">
        <v>50</v>
      </c>
      <c r="BO1" s="2" t="s">
        <v>51</v>
      </c>
      <c r="BP1" s="2" t="s">
        <v>52</v>
      </c>
      <c r="BQ1" s="2" t="s">
        <v>53</v>
      </c>
      <c r="BR1" s="2" t="s">
        <v>54</v>
      </c>
    </row>
    <row r="2" spans="1:70" ht="17" customHeight="1" x14ac:dyDescent="0.2">
      <c r="A2" s="3">
        <v>1932</v>
      </c>
      <c r="B2" s="2" t="s">
        <v>55</v>
      </c>
      <c r="C2" s="2" t="s">
        <v>56</v>
      </c>
      <c r="D2" s="2" t="s">
        <v>57</v>
      </c>
      <c r="E2" s="2"/>
      <c r="F2" s="2"/>
      <c r="G2" s="13"/>
      <c r="H2" s="13"/>
      <c r="I2" s="2"/>
      <c r="J2" s="2"/>
      <c r="K2" s="3">
        <v>12</v>
      </c>
      <c r="L2" s="3">
        <v>-0.10299999999999999</v>
      </c>
      <c r="M2" s="3">
        <v>-0.129</v>
      </c>
      <c r="N2" s="3">
        <v>23.6</v>
      </c>
      <c r="O2" s="4"/>
      <c r="P2" s="4"/>
      <c r="Q2" s="4"/>
      <c r="R2" s="3">
        <v>0.40849999999999997</v>
      </c>
      <c r="S2" s="3">
        <v>0.54358974358974299</v>
      </c>
      <c r="T2" s="3">
        <v>0.43523316062176098</v>
      </c>
      <c r="U2" s="3">
        <v>-3.08783415166392E-2</v>
      </c>
      <c r="V2" s="3">
        <v>1</v>
      </c>
      <c r="W2" s="3">
        <v>1</v>
      </c>
      <c r="X2" s="3">
        <v>0</v>
      </c>
      <c r="Y2" s="4"/>
      <c r="Z2" s="4"/>
      <c r="AA2" s="4"/>
      <c r="AB2" s="4"/>
      <c r="AC2" s="3">
        <v>0.40849999999999997</v>
      </c>
      <c r="AD2" s="4"/>
      <c r="AE2" s="4"/>
      <c r="AF2" s="4"/>
      <c r="AG2" s="4"/>
      <c r="AH2" s="17"/>
      <c r="AI2" s="4"/>
      <c r="AJ2" s="4"/>
      <c r="AK2" s="4"/>
      <c r="AL2" s="17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</row>
    <row r="3" spans="1:70" ht="17" customHeight="1" x14ac:dyDescent="0.2">
      <c r="A3" s="3">
        <v>1936</v>
      </c>
      <c r="B3" s="2" t="s">
        <v>55</v>
      </c>
      <c r="C3" s="2" t="s">
        <v>58</v>
      </c>
      <c r="D3" s="2" t="s">
        <v>59</v>
      </c>
      <c r="E3" s="2"/>
      <c r="F3" s="2"/>
      <c r="G3" s="2"/>
      <c r="H3" s="2"/>
      <c r="I3" s="2"/>
      <c r="J3" s="2"/>
      <c r="K3" s="3">
        <v>4</v>
      </c>
      <c r="L3" s="3">
        <v>0.01</v>
      </c>
      <c r="M3" s="3">
        <v>0.12889999999999999</v>
      </c>
      <c r="N3" s="3">
        <v>16.899999999999999</v>
      </c>
      <c r="O3" s="3">
        <v>0.345498652683004</v>
      </c>
      <c r="P3" s="4"/>
      <c r="Q3" s="4"/>
      <c r="R3" s="3">
        <v>0.62460000000000004</v>
      </c>
      <c r="S3" s="3">
        <v>0.56617647058823495</v>
      </c>
      <c r="T3" s="3">
        <v>0.584728033472803</v>
      </c>
      <c r="U3" s="3">
        <v>1.4096312099970401E-3</v>
      </c>
      <c r="V3" s="3">
        <v>1</v>
      </c>
      <c r="W3" s="3">
        <v>1</v>
      </c>
      <c r="X3" s="3">
        <v>1</v>
      </c>
      <c r="Y3" s="4"/>
      <c r="Z3" s="4"/>
      <c r="AA3" s="4"/>
      <c r="AB3" s="4"/>
      <c r="AC3" s="3">
        <v>0.62460000000000004</v>
      </c>
      <c r="AD3" s="4"/>
      <c r="AE3" s="4"/>
      <c r="AF3" s="4"/>
      <c r="AG3" s="4"/>
      <c r="AH3" s="17"/>
      <c r="AI3" s="4"/>
      <c r="AJ3" s="4"/>
      <c r="AK3" s="4"/>
      <c r="AL3" s="17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</row>
    <row r="4" spans="1:70" ht="17" customHeight="1" x14ac:dyDescent="0.2">
      <c r="A4" s="3">
        <v>1940</v>
      </c>
      <c r="B4" s="2" t="s">
        <v>55</v>
      </c>
      <c r="C4" s="2" t="s">
        <v>60</v>
      </c>
      <c r="D4" s="2" t="s">
        <v>59</v>
      </c>
      <c r="E4" s="2"/>
      <c r="F4" s="2"/>
      <c r="G4" s="2"/>
      <c r="H4" s="2"/>
      <c r="I4" s="2"/>
      <c r="J4" s="2"/>
      <c r="K4" s="3">
        <v>8</v>
      </c>
      <c r="L4" s="3">
        <v>7.0000000000000001E-3</v>
      </c>
      <c r="M4" s="3">
        <v>8.8200000000000001E-2</v>
      </c>
      <c r="N4" s="3">
        <v>14.6</v>
      </c>
      <c r="O4" s="3">
        <v>0.19486821941938801</v>
      </c>
      <c r="P4" s="4"/>
      <c r="Q4" s="4"/>
      <c r="R4" s="3">
        <v>0.55000000000000004</v>
      </c>
      <c r="S4" s="3">
        <v>0.50623700623700596</v>
      </c>
      <c r="T4" s="3">
        <v>0.52989690721649396</v>
      </c>
      <c r="U4" s="3">
        <v>-7.8491027235796998E-2</v>
      </c>
      <c r="V4" s="3">
        <v>1</v>
      </c>
      <c r="W4" s="3">
        <v>1</v>
      </c>
      <c r="X4" s="3">
        <v>0</v>
      </c>
      <c r="Y4" s="4"/>
      <c r="Z4" s="4"/>
      <c r="AA4" s="4"/>
      <c r="AB4" s="4"/>
      <c r="AC4" s="3">
        <v>0.55000000000000004</v>
      </c>
      <c r="AD4" s="4"/>
      <c r="AE4" s="4"/>
      <c r="AF4" s="4"/>
      <c r="AG4" s="4"/>
      <c r="AH4" s="17"/>
      <c r="AI4" s="4"/>
      <c r="AJ4" s="4"/>
      <c r="AK4" s="4"/>
      <c r="AL4" s="17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</row>
    <row r="5" spans="1:70" ht="17" customHeight="1" x14ac:dyDescent="0.2">
      <c r="A5" s="3">
        <v>1944</v>
      </c>
      <c r="B5" s="2" t="s">
        <v>55</v>
      </c>
      <c r="C5" s="2" t="s">
        <v>61</v>
      </c>
      <c r="D5" s="2" t="s">
        <v>59</v>
      </c>
      <c r="E5" s="2"/>
      <c r="F5" s="2"/>
      <c r="G5" s="2"/>
      <c r="H5" s="2"/>
      <c r="I5" s="2"/>
      <c r="J5" s="2"/>
      <c r="K5" s="3">
        <v>12</v>
      </c>
      <c r="L5" s="3">
        <v>1.6E-2</v>
      </c>
      <c r="M5" s="3">
        <v>7.9500000000000001E-2</v>
      </c>
      <c r="N5" s="3">
        <v>1.2</v>
      </c>
      <c r="O5" s="3">
        <v>0.76783377594247004</v>
      </c>
      <c r="P5" s="4"/>
      <c r="Q5" s="4"/>
      <c r="R5" s="3">
        <v>0.53769999999999996</v>
      </c>
      <c r="S5" s="3">
        <v>0.480572597137014</v>
      </c>
      <c r="T5" s="3">
        <v>0.52376137512638998</v>
      </c>
      <c r="U5" s="3">
        <v>-4.9324310079480502E-2</v>
      </c>
      <c r="V5" s="3">
        <v>1</v>
      </c>
      <c r="W5" s="3">
        <v>1</v>
      </c>
      <c r="X5" s="3">
        <v>0</v>
      </c>
      <c r="Y5" s="4"/>
      <c r="Z5" s="4"/>
      <c r="AA5" s="4"/>
      <c r="AB5" s="4"/>
      <c r="AC5" s="3">
        <v>0.53769999999999996</v>
      </c>
      <c r="AD5" s="4"/>
      <c r="AE5" s="4"/>
      <c r="AF5" s="4"/>
      <c r="AG5" s="4"/>
      <c r="AH5" s="17"/>
      <c r="AI5" s="4"/>
      <c r="AJ5" s="4"/>
      <c r="AK5" s="4"/>
      <c r="AL5" s="17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</row>
    <row r="6" spans="1:70" ht="17" customHeight="1" x14ac:dyDescent="0.2">
      <c r="A6" s="3">
        <v>1948</v>
      </c>
      <c r="B6" s="2" t="s">
        <v>62</v>
      </c>
      <c r="C6" s="2" t="s">
        <v>61</v>
      </c>
      <c r="D6" s="2" t="s">
        <v>59</v>
      </c>
      <c r="E6" s="2"/>
      <c r="F6" s="2"/>
      <c r="G6" s="2"/>
      <c r="H6" s="2"/>
      <c r="I6" s="2"/>
      <c r="J6" s="2"/>
      <c r="K6" s="3">
        <v>16</v>
      </c>
      <c r="L6" s="3">
        <v>7.6999999999999999E-2</v>
      </c>
      <c r="M6" s="3">
        <v>3.8899999999999997E-2</v>
      </c>
      <c r="N6" s="3">
        <v>3.8</v>
      </c>
      <c r="O6" s="3">
        <v>-9.2067618322432002E-2</v>
      </c>
      <c r="P6" s="3">
        <v>69</v>
      </c>
      <c r="Q6" s="3">
        <v>52</v>
      </c>
      <c r="R6" s="3">
        <v>0.52370000000000005</v>
      </c>
      <c r="S6" s="3">
        <v>0.45685279187817202</v>
      </c>
      <c r="T6" s="3">
        <v>0.53673469387755102</v>
      </c>
      <c r="U6" s="3">
        <v>-6.6908583248217704E-2</v>
      </c>
      <c r="V6" s="3">
        <v>0</v>
      </c>
      <c r="W6" s="3">
        <v>1</v>
      </c>
      <c r="X6" s="3">
        <v>0</v>
      </c>
      <c r="Y6" s="2" t="s">
        <v>63</v>
      </c>
      <c r="Z6" s="2" t="s">
        <v>64</v>
      </c>
      <c r="AA6" s="2" t="s">
        <v>65</v>
      </c>
      <c r="AB6" s="2" t="s">
        <v>66</v>
      </c>
      <c r="AC6" s="3">
        <v>0.52370000000000005</v>
      </c>
      <c r="AD6" s="4"/>
      <c r="AE6" s="4">
        <v>-0.374</v>
      </c>
      <c r="AF6" s="4">
        <v>1.4E-2</v>
      </c>
      <c r="AG6" s="4">
        <v>-0.374</v>
      </c>
      <c r="AH6" s="16">
        <v>1.4E-2</v>
      </c>
      <c r="AI6" s="4"/>
      <c r="AJ6" s="4"/>
      <c r="AK6" s="4">
        <v>0.2289577096</v>
      </c>
      <c r="AL6" s="16">
        <v>-0.38979999999999998</v>
      </c>
      <c r="AM6" s="3">
        <v>-0.98759220000000003</v>
      </c>
      <c r="AN6" s="3">
        <v>0.61469335999999997</v>
      </c>
      <c r="AO6" s="3">
        <v>-1.0577821000000001</v>
      </c>
      <c r="AP6" s="3">
        <v>0.57784493000000003</v>
      </c>
      <c r="AQ6" s="3">
        <f t="shared" ref="AQ6:AQ22" si="0">(ABS(AO6)-ABS(AP6))</f>
        <v>0.47993717000000002</v>
      </c>
      <c r="AR6" s="3">
        <f t="shared" ref="AR6:AR22" si="1">IF(D6="DEM",AQ6,IF(D6="GOP",-1*AQ6))</f>
        <v>0.47993717000000002</v>
      </c>
      <c r="AS6" s="3">
        <v>41</v>
      </c>
      <c r="AT6" s="3">
        <v>35</v>
      </c>
      <c r="AU6" s="3">
        <v>59</v>
      </c>
      <c r="AV6" s="3">
        <v>49</v>
      </c>
      <c r="AW6" s="3">
        <f t="shared" ref="AW6:AW14" si="2">(AS6-AVERAGE(AVERAGE(AS$6:AS$14),AVERAGE(AU$6:AU$14)))/STDEV(AS$6:AS$14,AU$6:AU$14)</f>
        <v>-0.8261454039306606</v>
      </c>
      <c r="AX6" s="3">
        <f t="shared" ref="AX6:AX14" si="3">(AT6-AVERAGE(AVERAGE(AT$6:AT$14),AVERAGE(AV$6:AV$14)))/STDEV(AT$6:AT$14,AV$6:AV$14)</f>
        <v>-1.0266080528174153</v>
      </c>
      <c r="AY6" s="3">
        <f t="shared" ref="AY6:AY14" si="4">(AU6-AVERAGE(AVERAGE(AU$6:AU$14),AVERAGE(AS$6:AS$14)))/STDEV(AU$6:AU$14,AS$6:AS$14)</f>
        <v>0.60525091090107264</v>
      </c>
      <c r="AZ6" s="3">
        <f t="shared" ref="AZ6:AZ14" si="5">(AV6-AVERAGE(AVERAGE(AV$6:AV$14),AVERAGE(AT$6:AT$14)))/STDEV(AV$6:AV$14,AT$6:AT$14)</f>
        <v>0.10806400555972814</v>
      </c>
      <c r="BA6" s="3">
        <v>1.0733475912733399</v>
      </c>
      <c r="BB6" s="3">
        <v>1.03297570344329</v>
      </c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</row>
    <row r="7" spans="1:70" ht="17" customHeight="1" x14ac:dyDescent="0.2">
      <c r="A7" s="3">
        <v>1952</v>
      </c>
      <c r="B7" s="2" t="s">
        <v>67</v>
      </c>
      <c r="C7" s="2" t="s">
        <v>68</v>
      </c>
      <c r="D7" s="2" t="s">
        <v>59</v>
      </c>
      <c r="E7" s="2"/>
      <c r="F7" s="2"/>
      <c r="G7" s="2"/>
      <c r="H7" s="2"/>
      <c r="I7" s="2"/>
      <c r="J7" s="2"/>
      <c r="K7" s="3">
        <v>20</v>
      </c>
      <c r="L7" s="3">
        <v>2.3E-2</v>
      </c>
      <c r="M7" s="3">
        <v>5.3699999999999998E-2</v>
      </c>
      <c r="N7" s="3">
        <v>3</v>
      </c>
      <c r="O7" s="3">
        <v>0.240646374097642</v>
      </c>
      <c r="P7" s="3">
        <v>32</v>
      </c>
      <c r="Q7" s="3">
        <v>-23</v>
      </c>
      <c r="R7" s="3">
        <v>0.44550000000000001</v>
      </c>
      <c r="S7" s="3">
        <v>0.50355329949238503</v>
      </c>
      <c r="T7" s="3">
        <v>0.502522704339051</v>
      </c>
      <c r="U7" s="3">
        <v>-3.3181394385165201E-2</v>
      </c>
      <c r="V7" s="3">
        <v>1</v>
      </c>
      <c r="W7" s="3">
        <v>0</v>
      </c>
      <c r="X7" s="3">
        <v>0</v>
      </c>
      <c r="Y7" s="2" t="s">
        <v>69</v>
      </c>
      <c r="Z7" s="2" t="s">
        <v>70</v>
      </c>
      <c r="AA7" s="2" t="s">
        <v>65</v>
      </c>
      <c r="AB7" s="2" t="s">
        <v>66</v>
      </c>
      <c r="AC7" s="4"/>
      <c r="AD7" s="3">
        <v>0.44550000000000001</v>
      </c>
      <c r="AE7" s="3"/>
      <c r="AF7" s="3"/>
      <c r="AG7" s="3">
        <v>-0.31115127180000002</v>
      </c>
      <c r="AH7" s="16">
        <v>-0.22020000000000001</v>
      </c>
      <c r="AI7" s="3">
        <v>0.28100000000000003</v>
      </c>
      <c r="AJ7" s="3">
        <v>-0.86399999999999999</v>
      </c>
      <c r="AK7" s="3">
        <v>0.28100000000000003</v>
      </c>
      <c r="AL7" s="16">
        <v>-0.86399999999999999</v>
      </c>
      <c r="AM7" s="3">
        <v>-0.8728148</v>
      </c>
      <c r="AN7" s="3">
        <v>0.73610226999999995</v>
      </c>
      <c r="AO7" s="3">
        <v>-0.91005860000000005</v>
      </c>
      <c r="AP7" s="3">
        <v>0.73410354</v>
      </c>
      <c r="AQ7" s="3">
        <f t="shared" si="0"/>
        <v>0.17595506000000005</v>
      </c>
      <c r="AR7" s="3">
        <f t="shared" si="1"/>
        <v>0.17595506000000005</v>
      </c>
      <c r="AS7" s="3">
        <v>40</v>
      </c>
      <c r="AT7" s="3">
        <v>41</v>
      </c>
      <c r="AU7" s="3">
        <v>60</v>
      </c>
      <c r="AV7" s="3">
        <v>54</v>
      </c>
      <c r="AW7" s="3">
        <f t="shared" si="2"/>
        <v>-0.9056674214213124</v>
      </c>
      <c r="AX7" s="3">
        <f t="shared" si="3"/>
        <v>-0.54032002779863952</v>
      </c>
      <c r="AY7" s="3">
        <f t="shared" si="4"/>
        <v>0.68477292839172443</v>
      </c>
      <c r="AZ7" s="3">
        <f t="shared" si="5"/>
        <v>0.51330402640870798</v>
      </c>
      <c r="BA7" s="3">
        <v>1.0548226974668</v>
      </c>
      <c r="BB7" s="3">
        <v>1.0677973317942899</v>
      </c>
      <c r="BC7" s="3">
        <v>1.0049478777335299</v>
      </c>
      <c r="BD7" s="3">
        <v>1.00648421952352</v>
      </c>
      <c r="BE7" s="3">
        <v>1.0056839177377199</v>
      </c>
      <c r="BF7" s="3">
        <v>1.07712560208969</v>
      </c>
      <c r="BG7" s="3">
        <v>0.99706695395508405</v>
      </c>
      <c r="BH7" s="3">
        <v>1.0125311958039001</v>
      </c>
      <c r="BI7" s="3">
        <v>1.00610112346435</v>
      </c>
      <c r="BJ7" s="3">
        <v>1.00099165640815</v>
      </c>
      <c r="BK7" s="3">
        <v>1.02228589485191</v>
      </c>
      <c r="BL7" s="3">
        <v>1.0113592084118701</v>
      </c>
      <c r="BM7" s="3">
        <v>0.99822816910217205</v>
      </c>
      <c r="BN7" s="3">
        <v>0.99955374399918595</v>
      </c>
      <c r="BO7" s="3">
        <v>1.0127295918216399</v>
      </c>
      <c r="BP7" s="3">
        <v>1.02016143629724</v>
      </c>
      <c r="BQ7" s="3">
        <v>1.0214354192959401</v>
      </c>
      <c r="BR7" s="3">
        <v>1.01184855368636</v>
      </c>
    </row>
    <row r="8" spans="1:70" ht="17" customHeight="1" x14ac:dyDescent="0.2">
      <c r="A8" s="3">
        <v>1956</v>
      </c>
      <c r="B8" s="2" t="s">
        <v>67</v>
      </c>
      <c r="C8" s="2" t="s">
        <v>68</v>
      </c>
      <c r="D8" s="2" t="s">
        <v>57</v>
      </c>
      <c r="E8" s="2"/>
      <c r="F8" s="2"/>
      <c r="G8" s="2"/>
      <c r="H8" s="2"/>
      <c r="I8" s="2"/>
      <c r="J8" s="2"/>
      <c r="K8" s="3">
        <v>4</v>
      </c>
      <c r="L8" s="3">
        <v>1.4999999999999999E-2</v>
      </c>
      <c r="M8" s="3">
        <v>0.02</v>
      </c>
      <c r="N8" s="3">
        <v>4.0999999999999996</v>
      </c>
      <c r="O8" s="3">
        <v>0.12260159698736001</v>
      </c>
      <c r="P8" s="3">
        <v>75</v>
      </c>
      <c r="Q8" s="3">
        <v>60</v>
      </c>
      <c r="R8" s="3">
        <v>0.57750000000000001</v>
      </c>
      <c r="S8" s="3">
        <v>0.47236180904522601</v>
      </c>
      <c r="T8" s="3">
        <v>0.48748748748748699</v>
      </c>
      <c r="U8" s="3">
        <v>-2.51154866157224E-2</v>
      </c>
      <c r="V8" s="3">
        <v>0</v>
      </c>
      <c r="W8" s="3">
        <v>1</v>
      </c>
      <c r="X8" s="3">
        <v>0</v>
      </c>
      <c r="Y8" s="2" t="s">
        <v>69</v>
      </c>
      <c r="Z8" s="2" t="s">
        <v>71</v>
      </c>
      <c r="AA8" s="2" t="s">
        <v>65</v>
      </c>
      <c r="AB8" s="2" t="s">
        <v>66</v>
      </c>
      <c r="AC8" s="3">
        <v>0.57750000000000001</v>
      </c>
      <c r="AD8" s="4"/>
      <c r="AE8" s="4"/>
      <c r="AF8" s="4"/>
      <c r="AG8" s="4">
        <v>-0.27540219690000001</v>
      </c>
      <c r="AH8" s="16">
        <v>-0.2414</v>
      </c>
      <c r="AI8" s="4">
        <v>0.28100000000000003</v>
      </c>
      <c r="AJ8" s="4">
        <v>-0.86399999999999999</v>
      </c>
      <c r="AK8" s="4">
        <v>0.28100000000000003</v>
      </c>
      <c r="AL8" s="16">
        <v>-0.86399999999999999</v>
      </c>
      <c r="AM8" s="3">
        <v>-0.79629660000000002</v>
      </c>
      <c r="AN8" s="3">
        <v>0.71697270999999996</v>
      </c>
      <c r="AO8" s="3">
        <v>-0.81157630000000003</v>
      </c>
      <c r="AP8" s="3">
        <v>0.70948296</v>
      </c>
      <c r="AQ8" s="3">
        <f t="shared" si="0"/>
        <v>0.10209334000000003</v>
      </c>
      <c r="AR8" s="3">
        <f t="shared" si="1"/>
        <v>-0.10209334000000003</v>
      </c>
      <c r="AS8" s="3">
        <v>42</v>
      </c>
      <c r="AT8" s="3">
        <v>42</v>
      </c>
      <c r="AU8" s="3">
        <v>58</v>
      </c>
      <c r="AV8" s="3">
        <v>54</v>
      </c>
      <c r="AW8" s="3">
        <f t="shared" si="2"/>
        <v>-0.7466233864400087</v>
      </c>
      <c r="AX8" s="3">
        <f t="shared" si="3"/>
        <v>-0.45927202362884362</v>
      </c>
      <c r="AY8" s="3">
        <f t="shared" si="4"/>
        <v>0.52572889341042084</v>
      </c>
      <c r="AZ8" s="3">
        <f t="shared" si="5"/>
        <v>0.51330402640870798</v>
      </c>
      <c r="BA8" s="3">
        <v>1.04080848623283</v>
      </c>
      <c r="BB8" s="3">
        <v>1.03365306790197</v>
      </c>
      <c r="BC8" s="3">
        <v>1.0130549560819799</v>
      </c>
      <c r="BD8" s="3">
        <v>0.99518838915993602</v>
      </c>
      <c r="BE8" s="3">
        <v>0.99662734280204102</v>
      </c>
      <c r="BF8" s="3">
        <v>1.00508161727705</v>
      </c>
      <c r="BG8" s="3">
        <v>1.0009420910143201</v>
      </c>
      <c r="BH8" s="3">
        <v>1.01061621490137</v>
      </c>
      <c r="BI8" s="3">
        <v>1.01920855380742</v>
      </c>
      <c r="BJ8" s="3">
        <v>1.0162110871943599</v>
      </c>
      <c r="BK8" s="3">
        <v>1.0221374093745801</v>
      </c>
      <c r="BL8" s="3">
        <v>1.01844377717741</v>
      </c>
      <c r="BM8" s="3">
        <v>1.0116540224955399</v>
      </c>
      <c r="BN8" s="3">
        <v>1.01009340462182</v>
      </c>
      <c r="BO8" s="3">
        <v>1.00947542701662</v>
      </c>
      <c r="BP8" s="3">
        <v>1.0051874738323301</v>
      </c>
      <c r="BQ8" s="3">
        <v>1.01546853149565</v>
      </c>
      <c r="BR8" s="3">
        <v>1.00314914834518</v>
      </c>
    </row>
    <row r="9" spans="1:70" ht="17" customHeight="1" x14ac:dyDescent="0.2">
      <c r="A9" s="3">
        <v>1960</v>
      </c>
      <c r="B9" s="2" t="s">
        <v>72</v>
      </c>
      <c r="C9" s="2" t="s">
        <v>73</v>
      </c>
      <c r="D9" s="2" t="s">
        <v>57</v>
      </c>
      <c r="E9" s="2"/>
      <c r="F9" s="2"/>
      <c r="G9" s="2"/>
      <c r="H9" s="2"/>
      <c r="I9" s="2"/>
      <c r="J9" s="2"/>
      <c r="K9" s="3">
        <v>8</v>
      </c>
      <c r="L9" s="3">
        <v>1.4999999999999999E-2</v>
      </c>
      <c r="M9" s="3">
        <v>8.8000000000000005E-3</v>
      </c>
      <c r="N9" s="3">
        <v>5.5</v>
      </c>
      <c r="O9" s="3">
        <v>8.7069095135379193E-2</v>
      </c>
      <c r="P9" s="3">
        <v>59</v>
      </c>
      <c r="Q9" s="3">
        <v>33</v>
      </c>
      <c r="R9" s="3">
        <v>0.49919999999999998</v>
      </c>
      <c r="S9" s="3">
        <v>0.43775100401606398</v>
      </c>
      <c r="T9" s="3">
        <v>0.44979919678714803</v>
      </c>
      <c r="U9" s="3">
        <v>-4.9736483471423301E-2</v>
      </c>
      <c r="V9" s="3">
        <v>0</v>
      </c>
      <c r="W9" s="3">
        <v>0</v>
      </c>
      <c r="X9" s="3">
        <v>0</v>
      </c>
      <c r="Y9" s="2" t="s">
        <v>74</v>
      </c>
      <c r="Z9" s="2" t="s">
        <v>75</v>
      </c>
      <c r="AA9" s="2" t="s">
        <v>66</v>
      </c>
      <c r="AB9" s="2" t="s">
        <v>74</v>
      </c>
      <c r="AC9" s="4"/>
      <c r="AD9" s="3">
        <v>0.49919999999999998</v>
      </c>
      <c r="AE9" s="3">
        <v>-0.47199999999999998</v>
      </c>
      <c r="AF9" s="3">
        <v>-0.48699999999999999</v>
      </c>
      <c r="AG9" s="3">
        <v>-0.47199999999999998</v>
      </c>
      <c r="AH9" s="16">
        <v>-0.48699999999999999</v>
      </c>
      <c r="AI9" s="3">
        <v>0.16200000000000001</v>
      </c>
      <c r="AJ9" s="3">
        <v>-0.38800000000000001</v>
      </c>
      <c r="AK9" s="3">
        <v>0.16200000000000001</v>
      </c>
      <c r="AL9" s="16">
        <v>-0.38800000000000001</v>
      </c>
      <c r="AM9" s="3">
        <v>-0.81542619999999999</v>
      </c>
      <c r="AN9" s="3">
        <v>0.73278648000000002</v>
      </c>
      <c r="AO9" s="3">
        <v>-0.83619690000000002</v>
      </c>
      <c r="AP9" s="3">
        <v>0.72983597</v>
      </c>
      <c r="AQ9" s="3">
        <f t="shared" si="0"/>
        <v>0.10636093000000002</v>
      </c>
      <c r="AR9" s="3">
        <f t="shared" si="1"/>
        <v>-0.10636093000000002</v>
      </c>
      <c r="AS9" s="3">
        <v>43</v>
      </c>
      <c r="AT9" s="3">
        <v>41</v>
      </c>
      <c r="AU9" s="3">
        <v>60</v>
      </c>
      <c r="AV9" s="3">
        <v>52</v>
      </c>
      <c r="AW9" s="3">
        <f t="shared" si="2"/>
        <v>-0.6671013689493569</v>
      </c>
      <c r="AX9" s="3">
        <f t="shared" si="3"/>
        <v>-0.54032002779863952</v>
      </c>
      <c r="AY9" s="3">
        <f t="shared" si="4"/>
        <v>0.68477292839172443</v>
      </c>
      <c r="AZ9" s="3">
        <f t="shared" si="5"/>
        <v>0.35120801806911606</v>
      </c>
      <c r="BA9" s="3">
        <v>1.0196025496879599</v>
      </c>
      <c r="BB9" s="3">
        <v>1.0174895708024601</v>
      </c>
      <c r="BC9" s="3">
        <v>1.0070467990472201</v>
      </c>
      <c r="BD9" s="3">
        <v>1.0050500657964301</v>
      </c>
      <c r="BE9" s="3">
        <v>0.99331985138503498</v>
      </c>
      <c r="BF9" s="3">
        <v>0.99116186006696605</v>
      </c>
      <c r="BG9" s="3">
        <v>1.00693885486443</v>
      </c>
      <c r="BH9" s="3">
        <v>1.0219933537480601</v>
      </c>
      <c r="BI9" s="3">
        <v>1.0153593994567101</v>
      </c>
      <c r="BJ9" s="3">
        <v>1.00579088006107</v>
      </c>
      <c r="BK9" s="3">
        <v>1.0161262904123101</v>
      </c>
      <c r="BL9" s="3">
        <v>0.99864954993198496</v>
      </c>
      <c r="BM9" s="3">
        <v>1.0071219583862601</v>
      </c>
      <c r="BN9" s="3">
        <v>1.01154226589908</v>
      </c>
      <c r="BO9" s="3">
        <v>1.0064676853161101</v>
      </c>
      <c r="BP9" s="3">
        <v>1.0019059942492501</v>
      </c>
      <c r="BQ9" s="3">
        <v>0.99958577815062599</v>
      </c>
      <c r="BR9" s="3">
        <v>1.0094459907865001</v>
      </c>
    </row>
    <row r="10" spans="1:70" ht="17" customHeight="1" x14ac:dyDescent="0.2">
      <c r="A10" s="3">
        <v>1964</v>
      </c>
      <c r="B10" s="2" t="s">
        <v>76</v>
      </c>
      <c r="C10" s="2" t="s">
        <v>77</v>
      </c>
      <c r="D10" s="2" t="s">
        <v>59</v>
      </c>
      <c r="E10" s="2"/>
      <c r="F10" s="2"/>
      <c r="G10" s="2"/>
      <c r="H10" s="2"/>
      <c r="I10" s="2"/>
      <c r="J10" s="2"/>
      <c r="K10" s="3">
        <v>4</v>
      </c>
      <c r="L10" s="3">
        <v>1.2999999999999999E-2</v>
      </c>
      <c r="M10" s="3">
        <v>5.16E-2</v>
      </c>
      <c r="N10" s="3">
        <v>5.2</v>
      </c>
      <c r="O10" s="3">
        <v>0.22723549893787001</v>
      </c>
      <c r="P10" s="3">
        <v>70</v>
      </c>
      <c r="Q10" s="3">
        <v>51</v>
      </c>
      <c r="R10" s="3">
        <v>0.61350000000000005</v>
      </c>
      <c r="S10" s="3">
        <v>0.52663316582914499</v>
      </c>
      <c r="T10" s="3">
        <v>0.57386934673366796</v>
      </c>
      <c r="U10" s="3">
        <v>-2.3567637383705702E-2</v>
      </c>
      <c r="V10" s="3">
        <v>1</v>
      </c>
      <c r="W10" s="3">
        <v>1</v>
      </c>
      <c r="X10" s="3">
        <v>0</v>
      </c>
      <c r="Y10" s="2" t="s">
        <v>75</v>
      </c>
      <c r="Z10" s="2" t="s">
        <v>78</v>
      </c>
      <c r="AA10" s="2" t="s">
        <v>79</v>
      </c>
      <c r="AB10" s="2" t="s">
        <v>65</v>
      </c>
      <c r="AC10" s="3">
        <v>0.61350000000000005</v>
      </c>
      <c r="AD10" s="4"/>
      <c r="AE10" s="4">
        <v>-0.33700000000000002</v>
      </c>
      <c r="AF10" s="4">
        <v>-3.5000000000000003E-2</v>
      </c>
      <c r="AG10" s="4">
        <v>-0.33700000000000002</v>
      </c>
      <c r="AH10" s="16">
        <v>-3.5000000000000003E-2</v>
      </c>
      <c r="AI10" s="4">
        <v>0.64100000000000001</v>
      </c>
      <c r="AJ10" s="4">
        <v>-0.28899999999999998</v>
      </c>
      <c r="AK10" s="4">
        <v>0.64100000000000001</v>
      </c>
      <c r="AL10" s="16">
        <v>-0.28899999999999998</v>
      </c>
      <c r="AM10" s="3">
        <v>-0.96514679999999997</v>
      </c>
      <c r="AN10" s="3">
        <v>1.4597095899999999</v>
      </c>
      <c r="AO10" s="3">
        <v>-1.0288938999999999</v>
      </c>
      <c r="AP10" s="3">
        <v>1.66541798</v>
      </c>
      <c r="AQ10" s="3">
        <f t="shared" si="0"/>
        <v>-0.63652408000000005</v>
      </c>
      <c r="AR10" s="3">
        <f t="shared" si="1"/>
        <v>-0.63652408000000005</v>
      </c>
      <c r="AS10" s="3">
        <v>40</v>
      </c>
      <c r="AT10" s="3">
        <v>38</v>
      </c>
      <c r="AU10" s="3">
        <v>73</v>
      </c>
      <c r="AV10" s="3">
        <v>76</v>
      </c>
      <c r="AW10" s="3">
        <f t="shared" si="2"/>
        <v>-0.9056674214213124</v>
      </c>
      <c r="AX10" s="3">
        <f t="shared" si="3"/>
        <v>-0.78346404030802741</v>
      </c>
      <c r="AY10" s="3">
        <f t="shared" si="4"/>
        <v>1.7185591557701985</v>
      </c>
      <c r="AZ10" s="3">
        <f t="shared" si="5"/>
        <v>2.2963601181442193</v>
      </c>
      <c r="BA10" s="3">
        <v>1.0727837263989399</v>
      </c>
      <c r="BB10" s="3">
        <v>1.0645863042266901</v>
      </c>
      <c r="BC10" s="3">
        <v>1.0151912441739099</v>
      </c>
      <c r="BD10" s="3">
        <v>1.0133021639906401</v>
      </c>
      <c r="BE10" s="3">
        <v>1.0194982878035801</v>
      </c>
      <c r="BF10" s="3">
        <v>1.00985832215691</v>
      </c>
      <c r="BG10" s="3">
        <v>1.0107906815057699</v>
      </c>
      <c r="BH10" s="3">
        <v>1.0053775029688801</v>
      </c>
      <c r="BI10" s="3">
        <v>1.00887789679926</v>
      </c>
      <c r="BJ10" s="3">
        <v>1.0086923231210501</v>
      </c>
      <c r="BK10" s="3">
        <v>1.0091997503387</v>
      </c>
      <c r="BL10" s="3">
        <v>1.01094821169435</v>
      </c>
      <c r="BM10" s="3">
        <v>1.0162813998840601</v>
      </c>
      <c r="BN10" s="3">
        <v>1.0195615777417499</v>
      </c>
      <c r="BO10" s="3">
        <v>1.0269661638182701</v>
      </c>
      <c r="BP10" s="3">
        <v>1.0130409154406399</v>
      </c>
      <c r="BQ10" s="3">
        <v>1.01138287327957</v>
      </c>
      <c r="BR10" s="3">
        <v>1.0117708399838199</v>
      </c>
    </row>
    <row r="11" spans="1:70" ht="17" customHeight="1" x14ac:dyDescent="0.2">
      <c r="A11" s="3">
        <v>1968</v>
      </c>
      <c r="B11" s="2" t="s">
        <v>80</v>
      </c>
      <c r="C11" s="2" t="s">
        <v>73</v>
      </c>
      <c r="D11" s="2" t="s">
        <v>59</v>
      </c>
      <c r="E11" s="2"/>
      <c r="F11" s="2"/>
      <c r="G11" s="2"/>
      <c r="H11" s="2"/>
      <c r="I11" s="2"/>
      <c r="J11" s="2"/>
      <c r="K11" s="3">
        <v>8</v>
      </c>
      <c r="L11" s="3">
        <v>4.2999999999999997E-2</v>
      </c>
      <c r="M11" s="3">
        <v>4.9599999999999998E-2</v>
      </c>
      <c r="N11" s="3">
        <v>3.6</v>
      </c>
      <c r="O11" s="3">
        <v>0.22150382679198699</v>
      </c>
      <c r="P11" s="3">
        <v>43</v>
      </c>
      <c r="Q11" s="3">
        <v>-1</v>
      </c>
      <c r="R11" s="3">
        <v>0.49590000000000001</v>
      </c>
      <c r="S11" s="3">
        <v>0.51362260343087796</v>
      </c>
      <c r="T11" s="3">
        <v>0.508611955420466</v>
      </c>
      <c r="U11" s="3">
        <v>-6.0246743302790402E-2</v>
      </c>
      <c r="V11" s="3">
        <v>1</v>
      </c>
      <c r="W11" s="3">
        <v>0</v>
      </c>
      <c r="X11" s="3">
        <v>0</v>
      </c>
      <c r="Y11" s="2" t="s">
        <v>78</v>
      </c>
      <c r="Z11" s="2" t="s">
        <v>81</v>
      </c>
      <c r="AA11" s="2" t="s">
        <v>66</v>
      </c>
      <c r="AB11" s="2" t="s">
        <v>82</v>
      </c>
      <c r="AC11" s="4"/>
      <c r="AD11" s="3">
        <v>0.49590000000000001</v>
      </c>
      <c r="AE11" s="3">
        <v>-0.39700000000000002</v>
      </c>
      <c r="AF11" s="3">
        <v>-9.2999999999999999E-2</v>
      </c>
      <c r="AG11" s="3">
        <v>-0.39700000000000002</v>
      </c>
      <c r="AH11" s="16">
        <v>-9.2999999999999999E-2</v>
      </c>
      <c r="AI11" s="3">
        <v>0.55200000000000005</v>
      </c>
      <c r="AJ11" s="3">
        <v>-0.83399999999999996</v>
      </c>
      <c r="AK11" s="3">
        <v>0.55200000000000005</v>
      </c>
      <c r="AL11" s="16">
        <v>-0.83399999999999996</v>
      </c>
      <c r="AM11" s="3">
        <v>-1.1694504999999999</v>
      </c>
      <c r="AN11" s="3">
        <v>0.82843425999999998</v>
      </c>
      <c r="AO11" s="3">
        <v>-1.2918417</v>
      </c>
      <c r="AP11" s="3">
        <v>0.85293887000000002</v>
      </c>
      <c r="AQ11" s="3">
        <f t="shared" si="0"/>
        <v>0.43890282999999997</v>
      </c>
      <c r="AR11" s="3">
        <f t="shared" si="1"/>
        <v>0.43890282999999997</v>
      </c>
      <c r="AS11" s="3">
        <v>37</v>
      </c>
      <c r="AT11" s="3">
        <v>33</v>
      </c>
      <c r="AU11" s="3">
        <v>59</v>
      </c>
      <c r="AV11" s="3">
        <v>58</v>
      </c>
      <c r="AW11" s="3">
        <f t="shared" si="2"/>
        <v>-1.144233473893268</v>
      </c>
      <c r="AX11" s="3">
        <f t="shared" si="3"/>
        <v>-1.1887040611570072</v>
      </c>
      <c r="AY11" s="3">
        <f t="shared" si="4"/>
        <v>0.60525091090107264</v>
      </c>
      <c r="AZ11" s="3">
        <f t="shared" si="5"/>
        <v>0.83749604308789183</v>
      </c>
      <c r="BA11" s="3">
        <v>1.0447314250394399</v>
      </c>
      <c r="BB11" s="3">
        <v>1.0301440495824601</v>
      </c>
      <c r="BC11" s="3">
        <v>1.01128683840217</v>
      </c>
      <c r="BD11" s="3">
        <v>1.0273312298377399</v>
      </c>
      <c r="BE11" s="3">
        <v>1.0201493808976601</v>
      </c>
      <c r="BF11" s="3">
        <v>1.00988165498453</v>
      </c>
      <c r="BG11" s="3">
        <v>1.0026536493082201</v>
      </c>
      <c r="BH11" s="3">
        <v>1.0122181875674501</v>
      </c>
      <c r="BI11" s="3">
        <v>1.01171732675328</v>
      </c>
      <c r="BJ11" s="3">
        <v>1.0150786276219099</v>
      </c>
      <c r="BK11" s="3">
        <v>1.00793686707279</v>
      </c>
      <c r="BL11" s="3">
        <v>1.0095043016434899</v>
      </c>
      <c r="BM11" s="3">
        <v>1.0073014657286301</v>
      </c>
      <c r="BN11" s="3">
        <v>1.0166754455298599</v>
      </c>
      <c r="BO11" s="3">
        <v>1.0164556148939099</v>
      </c>
      <c r="BP11" s="3">
        <v>1.00319767114127</v>
      </c>
      <c r="BQ11" s="3">
        <v>1.0077374284162901</v>
      </c>
      <c r="BR11" s="3">
        <v>1.0024798100905601</v>
      </c>
    </row>
    <row r="12" spans="1:70" ht="17" customHeight="1" x14ac:dyDescent="0.2">
      <c r="A12" s="3">
        <v>1972</v>
      </c>
      <c r="B12" s="2" t="s">
        <v>83</v>
      </c>
      <c r="C12" s="2" t="s">
        <v>73</v>
      </c>
      <c r="D12" s="2" t="s">
        <v>57</v>
      </c>
      <c r="E12" s="2"/>
      <c r="F12" s="2"/>
      <c r="G12" s="2"/>
      <c r="H12" s="2"/>
      <c r="I12" s="2"/>
      <c r="J12" s="2"/>
      <c r="K12" s="3">
        <v>4</v>
      </c>
      <c r="L12" s="3">
        <v>3.3000000000000002E-2</v>
      </c>
      <c r="M12" s="3">
        <v>6.8900000000000003E-2</v>
      </c>
      <c r="N12" s="3">
        <v>5.6</v>
      </c>
      <c r="O12" s="3">
        <v>0.13654553644308901</v>
      </c>
      <c r="P12" s="3">
        <v>62</v>
      </c>
      <c r="Q12" s="3">
        <v>34</v>
      </c>
      <c r="R12" s="3">
        <v>0.61780000000000002</v>
      </c>
      <c r="S12" s="3">
        <v>0.45583756345177601</v>
      </c>
      <c r="T12" s="3">
        <v>0.47160243407707902</v>
      </c>
      <c r="U12" s="3">
        <v>-3.5550481127757202E-2</v>
      </c>
      <c r="V12" s="3">
        <v>0</v>
      </c>
      <c r="W12" s="3">
        <v>1</v>
      </c>
      <c r="X12" s="3">
        <v>0</v>
      </c>
      <c r="Y12" s="2" t="s">
        <v>84</v>
      </c>
      <c r="Z12" s="2" t="s">
        <v>82</v>
      </c>
      <c r="AA12" s="2" t="s">
        <v>66</v>
      </c>
      <c r="AB12" s="2" t="s">
        <v>82</v>
      </c>
      <c r="AC12" s="3">
        <v>0.61780000000000002</v>
      </c>
      <c r="AD12" s="4"/>
      <c r="AE12" s="4">
        <v>-0.57299999999999995</v>
      </c>
      <c r="AF12" s="4">
        <v>0.223</v>
      </c>
      <c r="AG12" s="4">
        <v>-0.57299999999999995</v>
      </c>
      <c r="AH12" s="16">
        <v>0.223</v>
      </c>
      <c r="AI12" s="4">
        <v>0.55200000000000005</v>
      </c>
      <c r="AJ12" s="4">
        <v>-0.83399999999999996</v>
      </c>
      <c r="AK12" s="4">
        <v>0.55200000000000005</v>
      </c>
      <c r="AL12" s="16">
        <v>-0.83399999999999996</v>
      </c>
      <c r="AM12" s="3">
        <v>-1.6388400999999999</v>
      </c>
      <c r="AN12" s="3">
        <v>0.90793919000000001</v>
      </c>
      <c r="AO12" s="3">
        <v>-1.8553805000000001</v>
      </c>
      <c r="AP12" s="3">
        <v>0.94371081999999995</v>
      </c>
      <c r="AQ12" s="3">
        <f t="shared" si="0"/>
        <v>0.91166968000000015</v>
      </c>
      <c r="AR12" s="3">
        <f t="shared" si="1"/>
        <v>-0.91166968000000015</v>
      </c>
      <c r="AS12" s="3">
        <v>28</v>
      </c>
      <c r="AT12" s="3">
        <v>29</v>
      </c>
      <c r="AU12" s="3">
        <v>58</v>
      </c>
      <c r="AV12" s="3">
        <v>57</v>
      </c>
      <c r="AW12" s="3">
        <f t="shared" si="2"/>
        <v>-1.8599316313091345</v>
      </c>
      <c r="AX12" s="3">
        <f t="shared" si="3"/>
        <v>-1.5128960778361911</v>
      </c>
      <c r="AY12" s="3">
        <f t="shared" si="4"/>
        <v>0.52572889341042084</v>
      </c>
      <c r="AZ12" s="3">
        <f t="shared" si="5"/>
        <v>0.75644803891809587</v>
      </c>
      <c r="BA12" s="3">
        <v>1.07623087780556</v>
      </c>
      <c r="BB12" s="3">
        <v>1.07945104204877</v>
      </c>
      <c r="BC12" s="3">
        <v>1.0097901942318499</v>
      </c>
      <c r="BD12" s="3">
        <v>1.02038144472159</v>
      </c>
      <c r="BE12" s="3">
        <v>1.0076483443550499</v>
      </c>
      <c r="BF12" s="3">
        <v>1.01050262840618</v>
      </c>
      <c r="BG12" s="3">
        <v>1.0123318689076199</v>
      </c>
      <c r="BH12" s="3">
        <v>1.0159778681898199</v>
      </c>
      <c r="BI12" s="3">
        <v>0.99760773727974295</v>
      </c>
      <c r="BJ12" s="3">
        <v>1.01995577107998</v>
      </c>
      <c r="BK12" s="3">
        <v>1.01456401538521</v>
      </c>
      <c r="BL12" s="3">
        <v>1.0052251659423099</v>
      </c>
      <c r="BM12" s="3">
        <v>1.01165897758528</v>
      </c>
      <c r="BN12" s="3">
        <v>1.0045791450436401</v>
      </c>
      <c r="BO12" s="3">
        <v>1.01038730392613</v>
      </c>
      <c r="BP12" s="3">
        <v>1.01944998469888</v>
      </c>
      <c r="BQ12" s="3">
        <v>1.04008177385124</v>
      </c>
      <c r="BR12" s="3">
        <v>1.00758492187931</v>
      </c>
    </row>
    <row r="13" spans="1:70" ht="17" customHeight="1" x14ac:dyDescent="0.2">
      <c r="A13" s="3">
        <v>1976</v>
      </c>
      <c r="B13" s="2" t="s">
        <v>85</v>
      </c>
      <c r="C13" s="2" t="s">
        <v>86</v>
      </c>
      <c r="D13" s="2" t="s">
        <v>57</v>
      </c>
      <c r="E13" s="2"/>
      <c r="F13" s="13"/>
      <c r="G13" s="13"/>
      <c r="H13" s="13"/>
      <c r="I13" s="13"/>
      <c r="J13" s="13"/>
      <c r="K13" s="3">
        <v>8</v>
      </c>
      <c r="L13" s="3">
        <v>5.7000000000000002E-2</v>
      </c>
      <c r="M13" s="3">
        <v>4.3099999999999999E-2</v>
      </c>
      <c r="N13" s="3">
        <v>7.7</v>
      </c>
      <c r="O13" s="3">
        <v>9.1109670698096001E-2</v>
      </c>
      <c r="P13" s="3">
        <v>53</v>
      </c>
      <c r="Q13" s="3">
        <v>21</v>
      </c>
      <c r="R13" s="3">
        <v>0.48959999999999998</v>
      </c>
      <c r="S13" s="3">
        <v>0.41446028513238298</v>
      </c>
      <c r="T13" s="3">
        <v>0.430753564154786</v>
      </c>
      <c r="U13" s="3">
        <v>-5.7142148944696103E-2</v>
      </c>
      <c r="V13" s="3">
        <v>0</v>
      </c>
      <c r="W13" s="3">
        <v>1</v>
      </c>
      <c r="X13" s="3">
        <v>0</v>
      </c>
      <c r="Y13" s="2" t="s">
        <v>87</v>
      </c>
      <c r="Z13" s="2" t="s">
        <v>78</v>
      </c>
      <c r="AA13" s="2" t="s">
        <v>88</v>
      </c>
      <c r="AB13" s="2" t="s">
        <v>89</v>
      </c>
      <c r="AC13" s="3">
        <v>0.48959999999999998</v>
      </c>
      <c r="AD13" s="4"/>
      <c r="AE13" s="4">
        <v>-0.504</v>
      </c>
      <c r="AF13" s="4">
        <v>0.11899999999999999</v>
      </c>
      <c r="AG13" s="4">
        <v>-0.504</v>
      </c>
      <c r="AH13" s="16">
        <v>0.11899999999999999</v>
      </c>
      <c r="AI13" s="4">
        <v>0.50600000000000001</v>
      </c>
      <c r="AJ13" s="4">
        <v>-0.746</v>
      </c>
      <c r="AK13" s="4">
        <v>0.50600000000000001</v>
      </c>
      <c r="AL13" s="16">
        <v>-0.746</v>
      </c>
      <c r="AM13" s="3">
        <v>-0.88027270000000002</v>
      </c>
      <c r="AN13" s="3">
        <v>0.96955796000000005</v>
      </c>
      <c r="AO13" s="3">
        <v>-0.89712000000000003</v>
      </c>
      <c r="AP13" s="3">
        <v>0.99881237</v>
      </c>
      <c r="AQ13" s="3">
        <f t="shared" si="0"/>
        <v>-0.10169236999999998</v>
      </c>
      <c r="AR13" s="3">
        <f t="shared" si="1"/>
        <v>0.10169236999999998</v>
      </c>
      <c r="AS13" s="3">
        <v>48</v>
      </c>
      <c r="AT13" s="3">
        <v>43</v>
      </c>
      <c r="AU13" s="3">
        <v>62</v>
      </c>
      <c r="AV13" s="3">
        <v>56</v>
      </c>
      <c r="AW13" s="3">
        <f t="shared" si="2"/>
        <v>-0.26949128149609769</v>
      </c>
      <c r="AX13" s="3">
        <f t="shared" si="3"/>
        <v>-0.37822401945904766</v>
      </c>
      <c r="AY13" s="3">
        <f t="shared" si="4"/>
        <v>0.84381696337302814</v>
      </c>
      <c r="AZ13" s="3">
        <f t="shared" si="5"/>
        <v>0.6754000347482999</v>
      </c>
      <c r="BA13" s="3">
        <v>1.0322731237173199</v>
      </c>
      <c r="BB13" s="3">
        <v>1.02224858889741</v>
      </c>
      <c r="BC13" s="3">
        <v>1.0084395797344201</v>
      </c>
      <c r="BD13" s="3">
        <v>1.0045203905556901</v>
      </c>
      <c r="BE13" s="3">
        <v>1.01094088866608</v>
      </c>
      <c r="BF13" s="3">
        <v>0.98339744647341998</v>
      </c>
      <c r="BG13" s="3">
        <v>0.99069925158613104</v>
      </c>
      <c r="BH13" s="3">
        <v>1.0009035758242899</v>
      </c>
      <c r="BI13" s="3">
        <v>0.99866411548838496</v>
      </c>
      <c r="BJ13" s="3">
        <v>0.99849553774967204</v>
      </c>
      <c r="BK13" s="3">
        <v>1.0462567738192901</v>
      </c>
      <c r="BL13" s="3">
        <v>0.98546321990834096</v>
      </c>
      <c r="BM13" s="3">
        <v>1.0078174268735101</v>
      </c>
      <c r="BN13" s="3">
        <v>1.0120757631903901</v>
      </c>
      <c r="BO13" s="3">
        <v>1.0056794546558401</v>
      </c>
      <c r="BP13" s="3">
        <v>1.0078022009352401</v>
      </c>
      <c r="BQ13" s="3">
        <v>1.00634458757823</v>
      </c>
      <c r="BR13" s="3">
        <v>1.0022473674922101</v>
      </c>
    </row>
    <row r="14" spans="1:70" ht="17" customHeight="1" x14ac:dyDescent="0.2">
      <c r="A14" s="3">
        <v>1980</v>
      </c>
      <c r="B14" s="2" t="s">
        <v>85</v>
      </c>
      <c r="C14" s="2" t="s">
        <v>90</v>
      </c>
      <c r="D14" s="2" t="s">
        <v>59</v>
      </c>
      <c r="E14">
        <v>-0.59899999999999998</v>
      </c>
      <c r="F14">
        <v>1.0549999999999999</v>
      </c>
      <c r="G14" s="13" t="s">
        <v>136</v>
      </c>
      <c r="H14" s="13" t="s">
        <v>130</v>
      </c>
      <c r="I14"/>
      <c r="J14"/>
      <c r="K14" s="3">
        <v>4</v>
      </c>
      <c r="L14" s="3">
        <v>0.13500000000000001</v>
      </c>
      <c r="M14" s="3">
        <v>-4.0000000000000002E-4</v>
      </c>
      <c r="N14" s="3">
        <v>7.1</v>
      </c>
      <c r="O14" s="3">
        <v>0.13391937999629999</v>
      </c>
      <c r="P14" s="3">
        <v>31</v>
      </c>
      <c r="Q14" s="3">
        <v>-25</v>
      </c>
      <c r="R14" s="3">
        <v>0.4471</v>
      </c>
      <c r="S14" s="3">
        <v>0.54517766497461895</v>
      </c>
      <c r="T14" s="3">
        <v>0.51373346897253303</v>
      </c>
      <c r="U14" s="3">
        <v>-2.40687708705946E-2</v>
      </c>
      <c r="V14" s="3">
        <v>1</v>
      </c>
      <c r="W14" s="3">
        <v>1</v>
      </c>
      <c r="X14" s="3">
        <v>0</v>
      </c>
      <c r="Y14" s="2" t="s">
        <v>87</v>
      </c>
      <c r="Z14" s="2" t="s">
        <v>78</v>
      </c>
      <c r="AA14" s="2" t="s">
        <v>66</v>
      </c>
      <c r="AB14" s="2" t="s">
        <v>75</v>
      </c>
      <c r="AC14" s="3">
        <v>0.4471</v>
      </c>
      <c r="AD14" s="4"/>
      <c r="AE14" s="4">
        <v>-0.504</v>
      </c>
      <c r="AF14" s="4">
        <v>0.11899999999999999</v>
      </c>
      <c r="AG14" s="4">
        <v>-0.504</v>
      </c>
      <c r="AH14" s="16">
        <v>0.11899999999999999</v>
      </c>
      <c r="AI14" s="4">
        <v>0.69199999999999995</v>
      </c>
      <c r="AJ14" s="4">
        <v>-0.71299999999999997</v>
      </c>
      <c r="AK14" s="4">
        <v>0.69199999999999995</v>
      </c>
      <c r="AL14" s="16">
        <v>-0.71299999999999997</v>
      </c>
      <c r="AM14" s="3">
        <v>-0.36529679999999998</v>
      </c>
      <c r="AN14" s="3">
        <v>1.3615733699999999</v>
      </c>
      <c r="AO14" s="3">
        <v>-0.3321809</v>
      </c>
      <c r="AP14" s="3">
        <v>1.57422887</v>
      </c>
      <c r="AQ14" s="3">
        <f t="shared" si="0"/>
        <v>-1.24204797</v>
      </c>
      <c r="AR14" s="3">
        <f t="shared" si="1"/>
        <v>-1.24204797</v>
      </c>
      <c r="AS14" s="3">
        <v>45</v>
      </c>
      <c r="AT14" s="3">
        <v>35</v>
      </c>
      <c r="AU14" s="3">
        <v>72</v>
      </c>
      <c r="AV14" s="3">
        <v>65</v>
      </c>
      <c r="AW14" s="3">
        <f t="shared" si="2"/>
        <v>-0.50805733396805319</v>
      </c>
      <c r="AX14" s="3">
        <f t="shared" si="3"/>
        <v>-1.0266080528174153</v>
      </c>
      <c r="AY14" s="3">
        <f t="shared" si="4"/>
        <v>1.6390371382795466</v>
      </c>
      <c r="AZ14" s="3">
        <f t="shared" si="5"/>
        <v>1.4048320722764636</v>
      </c>
      <c r="BA14" s="3">
        <v>1.01965999605379</v>
      </c>
      <c r="BB14" s="3">
        <v>1.01472111431076</v>
      </c>
      <c r="BC14" s="3">
        <v>1.0093989456405099</v>
      </c>
      <c r="BD14" s="3">
        <v>1.0138956887175099</v>
      </c>
      <c r="BE14" s="3">
        <v>1.0191147806919301</v>
      </c>
      <c r="BF14" s="3">
        <v>1.0078406664566399</v>
      </c>
      <c r="BG14" s="3">
        <v>1.0105841697634801</v>
      </c>
      <c r="BH14" s="3">
        <v>1.0077778203871599</v>
      </c>
      <c r="BI14" s="3">
        <v>1.0065785055021099</v>
      </c>
      <c r="BJ14" s="3">
        <v>1.01210010609851</v>
      </c>
      <c r="BK14" s="3">
        <v>0.99095901952868104</v>
      </c>
      <c r="BL14" s="3">
        <v>1.00454247452607</v>
      </c>
      <c r="BM14" s="3">
        <v>1.00176149147129</v>
      </c>
      <c r="BN14" s="3">
        <v>1.0034611155640001</v>
      </c>
      <c r="BO14" s="3">
        <v>0.99120918660193302</v>
      </c>
      <c r="BP14" s="3">
        <v>1.01123217930989</v>
      </c>
      <c r="BQ14" s="3">
        <v>1.01376812818127</v>
      </c>
      <c r="BR14" s="3">
        <v>0.998600695617473</v>
      </c>
    </row>
    <row r="15" spans="1:70" ht="17" customHeight="1" x14ac:dyDescent="0.2">
      <c r="A15" s="3">
        <v>1984</v>
      </c>
      <c r="B15" s="2" t="s">
        <v>91</v>
      </c>
      <c r="C15" s="2" t="s">
        <v>90</v>
      </c>
      <c r="D15" s="2" t="s">
        <v>57</v>
      </c>
      <c r="E15">
        <v>-0.68799999999999994</v>
      </c>
      <c r="F15">
        <v>1.0549999999999999</v>
      </c>
      <c r="G15">
        <v>-0.42499999999999999</v>
      </c>
      <c r="H15" s="13" t="s">
        <v>130</v>
      </c>
      <c r="I15"/>
      <c r="J15"/>
      <c r="K15" s="3">
        <v>4</v>
      </c>
      <c r="L15" s="3">
        <v>4.2999999999999997E-2</v>
      </c>
      <c r="M15" s="3">
        <v>5.5800000000000002E-2</v>
      </c>
      <c r="N15" s="3">
        <v>7.5</v>
      </c>
      <c r="O15" s="3">
        <v>0.13740004874495901</v>
      </c>
      <c r="P15" s="3">
        <v>61</v>
      </c>
      <c r="Q15" s="3">
        <v>30</v>
      </c>
      <c r="R15" s="3">
        <v>0.59179999999999999</v>
      </c>
      <c r="S15" s="3">
        <v>0.44016227180527301</v>
      </c>
      <c r="T15" s="3">
        <v>0.474268415741675</v>
      </c>
      <c r="U15" s="3">
        <v>-4.6104259222193099E-2</v>
      </c>
      <c r="V15" s="3">
        <v>0</v>
      </c>
      <c r="W15" s="3">
        <v>1</v>
      </c>
      <c r="X15" s="3">
        <v>0</v>
      </c>
      <c r="Y15" s="2" t="s">
        <v>78</v>
      </c>
      <c r="Z15" s="2" t="s">
        <v>65</v>
      </c>
      <c r="AA15" s="2" t="s">
        <v>66</v>
      </c>
      <c r="AB15" s="2" t="s">
        <v>75</v>
      </c>
      <c r="AC15" s="3">
        <v>0.59179999999999999</v>
      </c>
      <c r="AD15" s="4"/>
      <c r="AE15" s="4"/>
      <c r="AF15" s="4"/>
      <c r="AG15" s="4">
        <v>-0.3598596282</v>
      </c>
      <c r="AH15" s="16">
        <v>-0.1160807894</v>
      </c>
      <c r="AI15" s="4">
        <v>0.69199999999999995</v>
      </c>
      <c r="AJ15" s="4">
        <v>-0.71299999999999997</v>
      </c>
      <c r="AK15" s="4">
        <v>0.69199999999999995</v>
      </c>
      <c r="AL15" s="16">
        <v>-0.71299999999999997</v>
      </c>
      <c r="AM15" s="3">
        <v>-0.67642409999999997</v>
      </c>
      <c r="AN15" s="3">
        <v>1.14820593</v>
      </c>
      <c r="AO15" s="3">
        <v>-1.0442414</v>
      </c>
      <c r="AP15" s="3">
        <v>1.59184199</v>
      </c>
      <c r="AQ15" s="3">
        <f t="shared" si="0"/>
        <v>-0.54760059000000005</v>
      </c>
      <c r="AR15" s="3">
        <f t="shared" si="1"/>
        <v>0.54760059000000005</v>
      </c>
      <c r="AS15" s="4"/>
      <c r="AT15" s="4"/>
      <c r="AU15" s="4"/>
      <c r="AV15" s="4"/>
      <c r="AW15" s="4"/>
      <c r="AX15" s="4"/>
      <c r="AY15" s="4"/>
      <c r="AZ15" s="4"/>
      <c r="BA15" s="3">
        <v>1.05918233735886</v>
      </c>
      <c r="BB15" s="3">
        <v>1.0357290596878701</v>
      </c>
      <c r="BC15" s="3">
        <v>1.0011668834262299</v>
      </c>
      <c r="BD15" s="3">
        <v>1.0215642910134199</v>
      </c>
      <c r="BE15" s="3">
        <v>1.0010990570357901</v>
      </c>
      <c r="BF15" s="3">
        <v>1.0024134255014601</v>
      </c>
      <c r="BG15" s="3">
        <v>1.0060330407100899</v>
      </c>
      <c r="BH15" s="3">
        <v>1.0047982288973401</v>
      </c>
      <c r="BI15" s="3">
        <v>1.00314066092215</v>
      </c>
      <c r="BJ15" s="3">
        <v>1.0094365204815201</v>
      </c>
      <c r="BK15" s="3">
        <v>1.0069303892046499</v>
      </c>
      <c r="BL15" s="3">
        <v>1.01500582504199</v>
      </c>
      <c r="BM15" s="3">
        <v>1.0222727564604699</v>
      </c>
      <c r="BN15" s="3">
        <v>1.0199750392129701</v>
      </c>
      <c r="BO15" s="3">
        <v>1.0166098706559099</v>
      </c>
      <c r="BP15" s="3">
        <v>1.01320187328102</v>
      </c>
      <c r="BQ15" s="3">
        <v>1.0081632909190299</v>
      </c>
      <c r="BR15" s="3">
        <v>0.99738992145904304</v>
      </c>
    </row>
    <row r="16" spans="1:70" ht="17" customHeight="1" x14ac:dyDescent="0.2">
      <c r="A16" s="3">
        <v>1988</v>
      </c>
      <c r="B16" s="2" t="s">
        <v>92</v>
      </c>
      <c r="C16" s="13" t="s">
        <v>122</v>
      </c>
      <c r="D16" s="2" t="s">
        <v>57</v>
      </c>
      <c r="E16" s="13"/>
      <c r="F16"/>
      <c r="G16" s="2"/>
      <c r="H16" s="13" t="s">
        <v>129</v>
      </c>
      <c r="I16" s="13"/>
      <c r="J16">
        <v>0.99199999999999999</v>
      </c>
      <c r="K16" s="3">
        <v>8</v>
      </c>
      <c r="L16" s="3">
        <v>4.1000000000000002E-2</v>
      </c>
      <c r="M16" s="3">
        <v>3.7999999999999999E-2</v>
      </c>
      <c r="N16" s="3">
        <v>5.5</v>
      </c>
      <c r="O16" s="3">
        <v>0.16271278718931101</v>
      </c>
      <c r="P16" s="3">
        <v>57</v>
      </c>
      <c r="Q16" s="3">
        <v>22</v>
      </c>
      <c r="R16" s="3">
        <v>0.53899999999999904</v>
      </c>
      <c r="S16" s="3">
        <v>0.44984802431610899</v>
      </c>
      <c r="T16" s="3">
        <v>0.46107178968655199</v>
      </c>
      <c r="U16" s="3">
        <v>-2.4420391425565499E-2</v>
      </c>
      <c r="V16" s="3">
        <v>0</v>
      </c>
      <c r="W16" s="3">
        <v>0</v>
      </c>
      <c r="X16" s="3">
        <v>0</v>
      </c>
      <c r="Y16" s="2" t="s">
        <v>74</v>
      </c>
      <c r="Z16" s="2" t="s">
        <v>75</v>
      </c>
      <c r="AA16" s="2" t="s">
        <v>75</v>
      </c>
      <c r="AB16" s="2" t="s">
        <v>93</v>
      </c>
      <c r="AC16" s="4"/>
      <c r="AD16" s="3">
        <v>0.53899999999999904</v>
      </c>
      <c r="AE16" s="3"/>
      <c r="AF16" s="3"/>
      <c r="AG16" s="15">
        <v>-0.38294087430000001</v>
      </c>
      <c r="AH16" s="16">
        <v>-0.1046991281</v>
      </c>
      <c r="AI16">
        <v>0.55700000000000005</v>
      </c>
      <c r="AJ16">
        <v>-0.54700000000000004</v>
      </c>
      <c r="AK16">
        <v>0.55700000000000005</v>
      </c>
      <c r="AL16" s="16">
        <v>-0.54700000000000004</v>
      </c>
      <c r="AM16" s="3">
        <v>-0.96180220000000005</v>
      </c>
      <c r="AN16" s="3">
        <v>1.26806084</v>
      </c>
      <c r="AO16" s="3">
        <v>-1.1078261</v>
      </c>
      <c r="AP16" s="3">
        <v>1.45421752</v>
      </c>
      <c r="AQ16" s="3">
        <f t="shared" si="0"/>
        <v>-0.34639142000000001</v>
      </c>
      <c r="AR16" s="3">
        <f t="shared" si="1"/>
        <v>0.34639142000000001</v>
      </c>
      <c r="AS16" s="4"/>
      <c r="AT16" s="4"/>
      <c r="AU16" s="4"/>
      <c r="AV16" s="4"/>
      <c r="AW16" s="4"/>
      <c r="AX16" s="4"/>
      <c r="AY16" s="4"/>
      <c r="AZ16" s="4"/>
      <c r="BA16" s="3">
        <v>1.0447896900195299</v>
      </c>
      <c r="BB16" s="3">
        <v>1.04140806961593</v>
      </c>
      <c r="BC16" s="3">
        <v>1.01947617444533</v>
      </c>
      <c r="BD16" s="3">
        <v>0.99686668347789797</v>
      </c>
      <c r="BE16" s="3">
        <v>1.0105796748929901</v>
      </c>
      <c r="BF16" s="3">
        <v>1.01315028594403</v>
      </c>
      <c r="BG16" s="3">
        <v>1.0127893462986</v>
      </c>
      <c r="BH16" s="3">
        <v>1.0063744558551799</v>
      </c>
      <c r="BI16" s="3">
        <v>1.0015222255057801</v>
      </c>
      <c r="BJ16" s="3">
        <v>1.00921119136902</v>
      </c>
      <c r="BK16" s="3">
        <v>0.990640174301465</v>
      </c>
      <c r="BL16" s="3">
        <v>1.01789911343494</v>
      </c>
      <c r="BM16" s="3">
        <v>1.01348496312587</v>
      </c>
      <c r="BN16" s="3">
        <v>1.01466875244476</v>
      </c>
      <c r="BO16" s="3">
        <v>1.0102961094454801</v>
      </c>
      <c r="BP16" s="3">
        <v>1.0096658916232799</v>
      </c>
      <c r="BQ16" s="3">
        <v>1.0094346920623001</v>
      </c>
      <c r="BR16" s="3">
        <v>1.0113846230271999</v>
      </c>
    </row>
    <row r="17" spans="1:70" ht="17" customHeight="1" x14ac:dyDescent="0.2">
      <c r="A17" s="3">
        <v>1992</v>
      </c>
      <c r="B17" s="13" t="s">
        <v>121</v>
      </c>
      <c r="C17" s="13" t="s">
        <v>122</v>
      </c>
      <c r="D17" s="2" t="s">
        <v>57</v>
      </c>
      <c r="E17">
        <v>-0.64900000000000002</v>
      </c>
      <c r="F17">
        <v>0.99199999999999999</v>
      </c>
      <c r="G17" s="13" t="s">
        <v>127</v>
      </c>
      <c r="H17" s="13" t="s">
        <v>129</v>
      </c>
      <c r="I17">
        <v>-0.96</v>
      </c>
      <c r="J17">
        <v>0.99199999999999999</v>
      </c>
      <c r="K17" s="3">
        <v>12</v>
      </c>
      <c r="L17" s="3">
        <v>0.03</v>
      </c>
      <c r="M17" s="3">
        <v>4.3799999999999999E-2</v>
      </c>
      <c r="N17" s="3">
        <v>7.5</v>
      </c>
      <c r="O17" s="3">
        <v>9.14568846124241E-2</v>
      </c>
      <c r="P17" s="3">
        <v>43</v>
      </c>
      <c r="Q17" s="3">
        <v>-3</v>
      </c>
      <c r="R17" s="3">
        <v>0.46629999999999999</v>
      </c>
      <c r="S17" s="3">
        <v>0.45954356846472999</v>
      </c>
      <c r="T17" s="3">
        <v>0.47373949579831898</v>
      </c>
      <c r="U17" s="3">
        <v>-1.52822122182183E-3</v>
      </c>
      <c r="V17" s="3">
        <v>0</v>
      </c>
      <c r="W17" s="3">
        <v>1</v>
      </c>
      <c r="X17" s="3">
        <v>0</v>
      </c>
      <c r="Y17" s="2" t="s">
        <v>94</v>
      </c>
      <c r="Z17" s="2" t="s">
        <v>71</v>
      </c>
      <c r="AA17" s="2" t="s">
        <v>75</v>
      </c>
      <c r="AB17" s="2" t="s">
        <v>93</v>
      </c>
      <c r="AC17" s="3">
        <v>0.46629999999999999</v>
      </c>
      <c r="AD17" s="4"/>
      <c r="AE17">
        <v>-0.438</v>
      </c>
      <c r="AF17">
        <v>3.3000000000000002E-2</v>
      </c>
      <c r="AG17">
        <v>-0.438</v>
      </c>
      <c r="AH17" s="16">
        <v>3.3000000000000002E-2</v>
      </c>
      <c r="AI17">
        <v>0.55700000000000005</v>
      </c>
      <c r="AJ17">
        <v>-0.54700000000000004</v>
      </c>
      <c r="AK17">
        <v>0.55700000000000005</v>
      </c>
      <c r="AL17" s="16">
        <v>-0.54700000000000004</v>
      </c>
      <c r="AM17" s="3">
        <v>-0.92026770000000002</v>
      </c>
      <c r="AN17" s="3">
        <v>1.1875598599999999</v>
      </c>
      <c r="AO17" s="3">
        <v>-0.97809860000000004</v>
      </c>
      <c r="AP17" s="3">
        <v>1.3631298199999999</v>
      </c>
      <c r="AQ17" s="3">
        <f t="shared" si="0"/>
        <v>-0.3850312199999999</v>
      </c>
      <c r="AR17" s="3">
        <f t="shared" si="1"/>
        <v>0.3850312199999999</v>
      </c>
      <c r="AS17" s="4"/>
      <c r="AT17" s="4"/>
      <c r="AU17" s="4"/>
      <c r="AV17" s="4"/>
      <c r="AW17" s="4"/>
      <c r="AX17" s="4"/>
      <c r="AY17" s="4"/>
      <c r="AZ17" s="4"/>
      <c r="BA17" s="3">
        <v>1.0397340720891199</v>
      </c>
      <c r="BB17" s="3">
        <v>1.0230352605505</v>
      </c>
      <c r="BC17" s="3">
        <v>0.99705204386982804</v>
      </c>
      <c r="BD17" s="3">
        <v>1.0066425248653399</v>
      </c>
      <c r="BE17" s="3">
        <v>1.0084642966059201</v>
      </c>
      <c r="BF17" s="3">
        <v>1.0076798470333099</v>
      </c>
      <c r="BG17" s="3">
        <v>1.00695944870583</v>
      </c>
      <c r="BH17" s="3">
        <v>0.99964627467893796</v>
      </c>
      <c r="BI17" s="3">
        <v>0.99147214492175695</v>
      </c>
      <c r="BJ17" s="3">
        <v>1.00249914086516</v>
      </c>
      <c r="BK17" s="3">
        <v>1.0073161382952001</v>
      </c>
      <c r="BL17" s="3">
        <v>1.00408252456886</v>
      </c>
      <c r="BM17" s="3">
        <v>1.00831335481785</v>
      </c>
      <c r="BN17" s="3">
        <v>1.0201250326812501</v>
      </c>
      <c r="BO17" s="3">
        <v>1.00991640390963</v>
      </c>
      <c r="BP17" s="3">
        <v>1.00463891168958</v>
      </c>
      <c r="BQ17" s="3">
        <v>1.0045543753631001</v>
      </c>
      <c r="BR17" s="3">
        <v>1.0037411551842399</v>
      </c>
    </row>
    <row r="18" spans="1:70" ht="17" customHeight="1" x14ac:dyDescent="0.2">
      <c r="A18" s="3">
        <v>1996</v>
      </c>
      <c r="B18" s="13" t="s">
        <v>121</v>
      </c>
      <c r="C18" s="2" t="s">
        <v>95</v>
      </c>
      <c r="D18" s="2" t="s">
        <v>59</v>
      </c>
      <c r="E18">
        <v>-0.96</v>
      </c>
      <c r="F18" s="13" t="s">
        <v>146</v>
      </c>
      <c r="G18" s="13" t="s">
        <v>127</v>
      </c>
      <c r="H18" s="13" t="s">
        <v>128</v>
      </c>
      <c r="I18">
        <v>-0.96</v>
      </c>
      <c r="J18" s="13" t="s">
        <v>142</v>
      </c>
      <c r="K18" s="3">
        <v>4</v>
      </c>
      <c r="L18" s="3">
        <v>2.9000000000000001E-2</v>
      </c>
      <c r="M18" s="3">
        <v>4.4200000000000003E-2</v>
      </c>
      <c r="N18" s="3">
        <v>5.4</v>
      </c>
      <c r="O18" s="3">
        <v>0.14014065434516701</v>
      </c>
      <c r="P18" s="3">
        <v>54</v>
      </c>
      <c r="Q18" s="3">
        <v>18</v>
      </c>
      <c r="R18" s="3">
        <v>0.54679999999999995</v>
      </c>
      <c r="S18" s="3">
        <v>0.46465696465696399</v>
      </c>
      <c r="T18" s="3">
        <v>0.50036318356334897</v>
      </c>
      <c r="U18" s="3">
        <v>-6.1603539544716E-2</v>
      </c>
      <c r="V18" s="3">
        <v>0</v>
      </c>
      <c r="W18" s="3">
        <v>1</v>
      </c>
      <c r="X18" s="3">
        <v>0</v>
      </c>
      <c r="Y18" s="2" t="s">
        <v>94</v>
      </c>
      <c r="Z18" s="2" t="s">
        <v>71</v>
      </c>
      <c r="AA18" s="2" t="s">
        <v>89</v>
      </c>
      <c r="AB18" s="2" t="s">
        <v>65</v>
      </c>
      <c r="AC18" s="3">
        <v>0.54679999999999995</v>
      </c>
      <c r="AD18" s="4"/>
      <c r="AE18">
        <v>-0.438</v>
      </c>
      <c r="AF18">
        <v>3.3000000000000002E-2</v>
      </c>
      <c r="AG18">
        <v>-0.438</v>
      </c>
      <c r="AH18" s="16">
        <v>3.3000000000000002E-2</v>
      </c>
      <c r="AI18">
        <v>0.32200000000000001</v>
      </c>
      <c r="AJ18">
        <v>-0.27900000000000003</v>
      </c>
      <c r="AK18">
        <v>0.32200000000000001</v>
      </c>
      <c r="AL18" s="16">
        <v>-0.27900000000000003</v>
      </c>
      <c r="AM18" s="3">
        <v>-0.94680560000000002</v>
      </c>
      <c r="AN18" s="3">
        <v>1.15573993</v>
      </c>
      <c r="AO18" s="3">
        <v>-1.1246868000000001</v>
      </c>
      <c r="AP18" s="3">
        <v>1.4167869900000001</v>
      </c>
      <c r="AQ18" s="3">
        <f t="shared" si="0"/>
        <v>-0.29210018999999998</v>
      </c>
      <c r="AR18" s="3">
        <f t="shared" si="1"/>
        <v>-0.29210018999999998</v>
      </c>
      <c r="AS18" s="4"/>
      <c r="AT18" s="4"/>
      <c r="AU18" s="4"/>
      <c r="AV18" s="4"/>
      <c r="AW18" s="4"/>
      <c r="AX18" s="4"/>
      <c r="AY18" s="4"/>
      <c r="AZ18" s="4"/>
      <c r="BA18" s="3">
        <v>1.0324434118645001</v>
      </c>
      <c r="BB18" s="3">
        <v>1.0325002667252501</v>
      </c>
      <c r="BC18" s="3">
        <v>1.0030936693251</v>
      </c>
      <c r="BD18" s="3">
        <v>1.0008708902461101</v>
      </c>
      <c r="BE18" s="3">
        <v>1.00694938647147</v>
      </c>
      <c r="BF18" s="3">
        <v>1.00660329096663</v>
      </c>
      <c r="BG18" s="3">
        <v>1.01007090142222</v>
      </c>
      <c r="BH18" s="3">
        <v>1.0058316566062999</v>
      </c>
      <c r="BI18" s="3">
        <v>1.0143493176945899</v>
      </c>
      <c r="BJ18" s="3">
        <v>1.0085486952334</v>
      </c>
      <c r="BK18" s="3">
        <v>1.00283544917642</v>
      </c>
      <c r="BL18" s="3">
        <v>1.0091626687964299</v>
      </c>
      <c r="BM18" s="3">
        <v>1.0058442681770801</v>
      </c>
      <c r="BN18" s="3">
        <v>1.0094687927727799</v>
      </c>
      <c r="BO18" s="3">
        <v>1.00916900587785</v>
      </c>
      <c r="BP18" s="3">
        <v>1.0080972540386599</v>
      </c>
      <c r="BQ18" s="3">
        <v>1.0053262541069501</v>
      </c>
      <c r="BR18" s="3">
        <v>1.0095243824612701</v>
      </c>
    </row>
    <row r="19" spans="1:70" ht="17" customHeight="1" x14ac:dyDescent="0.2">
      <c r="A19" s="3">
        <v>2000</v>
      </c>
      <c r="B19" s="2" t="s">
        <v>96</v>
      </c>
      <c r="C19" s="13" t="s">
        <v>123</v>
      </c>
      <c r="D19" s="2" t="s">
        <v>59</v>
      </c>
      <c r="E19">
        <v>-0.64</v>
      </c>
      <c r="F19" s="13" t="s">
        <v>147</v>
      </c>
      <c r="G19" s="13" t="s">
        <v>133</v>
      </c>
      <c r="H19" s="13" t="s">
        <v>137</v>
      </c>
      <c r="I19"/>
      <c r="J19" s="13" t="s">
        <v>140</v>
      </c>
      <c r="K19" s="3">
        <v>8</v>
      </c>
      <c r="L19" s="3">
        <v>3.4000000000000002E-2</v>
      </c>
      <c r="M19" s="3">
        <v>2.9000000000000001E-2</v>
      </c>
      <c r="N19" s="3">
        <v>4</v>
      </c>
      <c r="O19" s="3">
        <v>0.18213851826778299</v>
      </c>
      <c r="P19" s="3">
        <v>63</v>
      </c>
      <c r="Q19" s="3">
        <v>30</v>
      </c>
      <c r="R19" s="3">
        <v>0.50180000000000002</v>
      </c>
      <c r="S19" s="3">
        <v>0.49425287356321801</v>
      </c>
      <c r="T19" s="3">
        <v>0.49736008447729602</v>
      </c>
      <c r="U19" s="3">
        <v>-6.11031000013123E-3</v>
      </c>
      <c r="V19" s="3">
        <v>0</v>
      </c>
      <c r="W19" s="3">
        <v>0</v>
      </c>
      <c r="X19" s="3">
        <v>0</v>
      </c>
      <c r="Y19" s="2" t="s">
        <v>71</v>
      </c>
      <c r="Z19" s="2" t="s">
        <v>97</v>
      </c>
      <c r="AA19" s="2" t="s">
        <v>75</v>
      </c>
      <c r="AB19" s="2" t="s">
        <v>98</v>
      </c>
      <c r="AC19" s="4"/>
      <c r="AD19" s="3">
        <v>0.50180000000000002</v>
      </c>
      <c r="AE19">
        <v>-0.316</v>
      </c>
      <c r="AF19">
        <v>0.155</v>
      </c>
      <c r="AG19">
        <v>-0.316</v>
      </c>
      <c r="AH19" s="16">
        <v>0.155</v>
      </c>
      <c r="AI19">
        <v>0.69299999999999995</v>
      </c>
      <c r="AJ19">
        <v>-0.53900000000000003</v>
      </c>
      <c r="AK19">
        <v>0.69299999999999995</v>
      </c>
      <c r="AL19" s="16">
        <v>-0.53900000000000003</v>
      </c>
      <c r="AM19" s="3">
        <v>-0.91225889999999998</v>
      </c>
      <c r="AN19" s="3">
        <v>1.0842017900000001</v>
      </c>
      <c r="AO19" s="3">
        <v>-0.99222770000000005</v>
      </c>
      <c r="AP19" s="3">
        <v>1.3315176</v>
      </c>
      <c r="AQ19" s="3">
        <f t="shared" si="0"/>
        <v>-0.33928989999999992</v>
      </c>
      <c r="AR19" s="3">
        <f t="shared" si="1"/>
        <v>-0.33928989999999992</v>
      </c>
      <c r="AS19" s="4"/>
      <c r="AT19" s="4"/>
      <c r="AU19" s="4"/>
      <c r="AV19" s="4"/>
      <c r="AW19" s="4"/>
      <c r="AX19" s="4"/>
      <c r="AY19" s="4"/>
      <c r="AZ19" s="4"/>
      <c r="BA19" s="3">
        <v>1.0494427514556599</v>
      </c>
      <c r="BB19" s="3">
        <v>1.0398088570248201</v>
      </c>
      <c r="BC19" s="3">
        <v>1.0088622063782799</v>
      </c>
      <c r="BD19" s="3">
        <v>1.01176707860799</v>
      </c>
      <c r="BE19" s="3">
        <v>1.0147277581985901</v>
      </c>
      <c r="BF19" s="3">
        <v>1.02105213210548</v>
      </c>
      <c r="BG19" s="3">
        <v>1.01375014841883</v>
      </c>
      <c r="BH19" s="3">
        <v>1.0100739752945</v>
      </c>
      <c r="BI19" s="3">
        <v>1.00791623996131</v>
      </c>
      <c r="BJ19" s="3">
        <v>1.01091673538077</v>
      </c>
      <c r="BK19" s="3">
        <v>1.00118825402378</v>
      </c>
      <c r="BL19" s="3">
        <v>1.0076355727914099</v>
      </c>
      <c r="BM19" s="3">
        <v>1.01338627680351</v>
      </c>
      <c r="BN19" s="3">
        <v>1.0174803360243201</v>
      </c>
      <c r="BO19" s="3">
        <v>1.01193417880168</v>
      </c>
      <c r="BP19" s="3">
        <v>1.01294725087517</v>
      </c>
      <c r="BQ19" s="3">
        <v>1.00622159245781</v>
      </c>
      <c r="BR19" s="3">
        <v>1.0081398568708699</v>
      </c>
    </row>
    <row r="20" spans="1:70" ht="17" customHeight="1" x14ac:dyDescent="0.2">
      <c r="A20" s="3">
        <v>2004</v>
      </c>
      <c r="B20" s="2" t="s">
        <v>99</v>
      </c>
      <c r="C20" s="13" t="s">
        <v>123</v>
      </c>
      <c r="D20" s="2" t="s">
        <v>57</v>
      </c>
      <c r="E20">
        <v>-0.86299999999999999</v>
      </c>
      <c r="F20">
        <v>1.2050000000000001</v>
      </c>
      <c r="G20" s="13" t="s">
        <v>127</v>
      </c>
      <c r="H20" s="13" t="s">
        <v>137</v>
      </c>
      <c r="I20"/>
      <c r="J20" s="13" t="s">
        <v>140</v>
      </c>
      <c r="K20" s="3">
        <v>4</v>
      </c>
      <c r="L20" s="3">
        <v>2.7E-2</v>
      </c>
      <c r="M20" s="3">
        <v>3.3599999999999998E-2</v>
      </c>
      <c r="N20" s="3">
        <v>5.5</v>
      </c>
      <c r="O20" s="3">
        <v>0.10136703793558299</v>
      </c>
      <c r="P20" s="3">
        <v>53</v>
      </c>
      <c r="Q20" s="3">
        <v>9</v>
      </c>
      <c r="R20" s="3">
        <v>0.5131</v>
      </c>
      <c r="S20" s="3">
        <v>0.52521008403361302</v>
      </c>
      <c r="T20" s="3">
        <v>0.51351351351351304</v>
      </c>
      <c r="U20" s="3">
        <v>2.257016851091E-2</v>
      </c>
      <c r="V20" s="3">
        <v>1</v>
      </c>
      <c r="W20" s="3">
        <v>1</v>
      </c>
      <c r="X20" s="3">
        <v>1</v>
      </c>
      <c r="Y20" s="2" t="s">
        <v>74</v>
      </c>
      <c r="Z20" s="2" t="s">
        <v>100</v>
      </c>
      <c r="AA20" s="2" t="s">
        <v>75</v>
      </c>
      <c r="AB20" s="2" t="s">
        <v>98</v>
      </c>
      <c r="AC20" s="3">
        <v>0.5131</v>
      </c>
      <c r="AD20" s="4"/>
      <c r="AE20">
        <v>-0.35199999999999998</v>
      </c>
      <c r="AF20">
        <v>-0.38200000000000001</v>
      </c>
      <c r="AG20">
        <v>-0.35199999999999998</v>
      </c>
      <c r="AH20" s="16">
        <v>-0.38200000000000001</v>
      </c>
      <c r="AI20">
        <v>0.69299999999999995</v>
      </c>
      <c r="AJ20">
        <v>-0.53900000000000003</v>
      </c>
      <c r="AK20">
        <v>0.69299999999999995</v>
      </c>
      <c r="AL20" s="16">
        <v>-0.53900000000000003</v>
      </c>
      <c r="AM20" s="3">
        <v>-1.1774821</v>
      </c>
      <c r="AN20" s="3">
        <v>1.2749373100000001</v>
      </c>
      <c r="AO20" s="3">
        <v>-1.2429935999999999</v>
      </c>
      <c r="AP20" s="3">
        <v>1.74197494</v>
      </c>
      <c r="AQ20" s="3">
        <f t="shared" si="0"/>
        <v>-0.49898134000000005</v>
      </c>
      <c r="AR20" s="3">
        <f t="shared" si="1"/>
        <v>0.49898134000000005</v>
      </c>
      <c r="AS20" s="4"/>
      <c r="AT20" s="4"/>
      <c r="AU20" s="4"/>
      <c r="AV20" s="4"/>
      <c r="AW20" s="4"/>
      <c r="AX20" s="4"/>
      <c r="AY20" s="4"/>
      <c r="AZ20" s="4"/>
      <c r="BA20" s="3">
        <v>1.03506814082858</v>
      </c>
      <c r="BB20" s="3">
        <v>1.0180092228190001</v>
      </c>
      <c r="BC20" s="3">
        <v>0.99742746152902895</v>
      </c>
      <c r="BD20" s="3">
        <v>1.0218140813087799</v>
      </c>
      <c r="BE20" s="3">
        <v>0.98339447648912803</v>
      </c>
      <c r="BF20" s="3">
        <v>1.0234796403367199</v>
      </c>
      <c r="BG20" s="3">
        <v>1.0080952156332199</v>
      </c>
      <c r="BH20" s="3">
        <v>1.0014860765567799</v>
      </c>
      <c r="BI20" s="3">
        <v>1.0063492240218299</v>
      </c>
      <c r="BJ20" s="3">
        <v>0.99942341317863903</v>
      </c>
      <c r="BK20" s="3">
        <v>1.0125590929802</v>
      </c>
      <c r="BL20" s="3">
        <v>1.0175118650348001</v>
      </c>
      <c r="BM20" s="3">
        <v>1.00275949757861</v>
      </c>
      <c r="BN20" s="3">
        <v>1.0044401652998101</v>
      </c>
      <c r="BO20" s="3">
        <v>1.0103957682012299</v>
      </c>
      <c r="BP20" s="3">
        <v>1.0071609810523301</v>
      </c>
      <c r="BQ20" s="3">
        <v>1.0126385574182799</v>
      </c>
      <c r="BR20" s="3">
        <v>0.98788602577074303</v>
      </c>
    </row>
    <row r="21" spans="1:70" ht="17" customHeight="1" x14ac:dyDescent="0.2">
      <c r="A21" s="3">
        <v>2008</v>
      </c>
      <c r="B21" s="2" t="s">
        <v>101</v>
      </c>
      <c r="C21" s="13" t="s">
        <v>102</v>
      </c>
      <c r="D21" s="2" t="s">
        <v>57</v>
      </c>
      <c r="E21">
        <v>-1.3460000000000001</v>
      </c>
      <c r="F21">
        <v>0.85299999999999998</v>
      </c>
      <c r="G21" s="13" t="s">
        <v>132</v>
      </c>
      <c r="H21" s="13" t="s">
        <v>134</v>
      </c>
      <c r="I21" s="13" t="s">
        <v>141</v>
      </c>
      <c r="J21">
        <v>1.2050000000000001</v>
      </c>
      <c r="K21" s="3">
        <v>8</v>
      </c>
      <c r="L21" s="3">
        <v>3.7999999999999999E-2</v>
      </c>
      <c r="M21" s="3">
        <v>-2.5399999999999999E-2</v>
      </c>
      <c r="N21" s="3">
        <v>5.8</v>
      </c>
      <c r="O21" s="3">
        <v>5.2082668738780903E-2</v>
      </c>
      <c r="P21" s="3">
        <v>28</v>
      </c>
      <c r="Q21" s="3">
        <v>-40</v>
      </c>
      <c r="R21" s="3">
        <v>0.46350000000000002</v>
      </c>
      <c r="S21" s="3">
        <v>0.458592132505175</v>
      </c>
      <c r="T21" s="3">
        <v>0.44467640918580298</v>
      </c>
      <c r="U21" s="3">
        <v>-5.4921381008337503E-2</v>
      </c>
      <c r="V21" s="3">
        <v>0</v>
      </c>
      <c r="W21" s="3">
        <v>0</v>
      </c>
      <c r="X21" s="3">
        <v>0</v>
      </c>
      <c r="Y21" s="2" t="s">
        <v>69</v>
      </c>
      <c r="Z21" s="2" t="s">
        <v>103</v>
      </c>
      <c r="AA21" s="2" t="s">
        <v>79</v>
      </c>
      <c r="AB21" s="2" t="s">
        <v>104</v>
      </c>
      <c r="AC21" s="4"/>
      <c r="AD21" s="3">
        <v>0.46350000000000002</v>
      </c>
      <c r="AE21">
        <v>-0.35799999999999998</v>
      </c>
      <c r="AF21">
        <v>-0.19700000000000001</v>
      </c>
      <c r="AG21">
        <v>-0.35799999999999998</v>
      </c>
      <c r="AH21" s="16">
        <v>-0.19700000000000001</v>
      </c>
      <c r="AI21">
        <v>0.38100000000000001</v>
      </c>
      <c r="AJ21">
        <v>-0.626</v>
      </c>
      <c r="AK21">
        <v>0.38100000000000001</v>
      </c>
      <c r="AL21" s="16">
        <v>-0.626</v>
      </c>
      <c r="AM21" s="3">
        <v>-1.2555845999999999</v>
      </c>
      <c r="AN21" s="3">
        <v>1.13194584</v>
      </c>
      <c r="AO21" s="3">
        <v>-1.5587597</v>
      </c>
      <c r="AP21" s="3">
        <v>1.3207566399999999</v>
      </c>
      <c r="AQ21" s="3">
        <f t="shared" si="0"/>
        <v>0.23800306000000004</v>
      </c>
      <c r="AR21" s="3">
        <f t="shared" si="1"/>
        <v>-0.23800306000000004</v>
      </c>
      <c r="AS21" s="4"/>
      <c r="AT21" s="4"/>
      <c r="AU21" s="4"/>
      <c r="AV21" s="4"/>
      <c r="AW21" s="4"/>
      <c r="AX21" s="4"/>
      <c r="AY21" s="4"/>
      <c r="AZ21" s="4"/>
      <c r="BA21" s="3">
        <v>1.01147117530563</v>
      </c>
      <c r="BB21" s="3">
        <v>1.0076138057443</v>
      </c>
      <c r="BC21" s="3">
        <v>1.00971065631087</v>
      </c>
      <c r="BD21" s="3">
        <v>1.00418697174067</v>
      </c>
      <c r="BE21" s="3">
        <v>1.00837787575685</v>
      </c>
      <c r="BF21" s="3">
        <v>1.02012394369084</v>
      </c>
      <c r="BG21" s="3">
        <v>1.0038071601018299</v>
      </c>
      <c r="BH21" s="3">
        <v>1.0019993951950099</v>
      </c>
      <c r="BI21" s="3">
        <v>1.0127114131955699</v>
      </c>
      <c r="BJ21" s="3">
        <v>1.0074149594444399</v>
      </c>
      <c r="BK21" s="3">
        <v>1.0045312346611299</v>
      </c>
      <c r="BL21" s="3">
        <v>1.0017313064589</v>
      </c>
      <c r="BM21" s="3">
        <v>1.00157376930692</v>
      </c>
      <c r="BN21" s="3">
        <v>1.00168483293873</v>
      </c>
      <c r="BO21" s="3">
        <v>1.0193877125141899</v>
      </c>
      <c r="BP21" s="3">
        <v>0.98002117108263198</v>
      </c>
      <c r="BQ21" s="3">
        <v>1.01075886906803</v>
      </c>
      <c r="BR21" s="3">
        <v>0.99786478479603202</v>
      </c>
    </row>
    <row r="22" spans="1:70" ht="17" customHeight="1" x14ac:dyDescent="0.2">
      <c r="A22" s="3">
        <v>2012</v>
      </c>
      <c r="B22" s="2" t="s">
        <v>101</v>
      </c>
      <c r="C22" s="2" t="s">
        <v>105</v>
      </c>
      <c r="D22" s="2" t="s">
        <v>59</v>
      </c>
      <c r="E22">
        <v>-1.3460000000000001</v>
      </c>
      <c r="F22">
        <v>0.93899999999999995</v>
      </c>
      <c r="G22" s="13" t="s">
        <v>132</v>
      </c>
      <c r="H22" s="13" t="s">
        <v>135</v>
      </c>
      <c r="I22" s="13" t="s">
        <v>141</v>
      </c>
      <c r="J22">
        <v>1.264</v>
      </c>
      <c r="K22" s="3">
        <v>4</v>
      </c>
      <c r="L22" s="3">
        <v>2.1000000000000001E-2</v>
      </c>
      <c r="M22" s="3">
        <v>1.5699999999999999E-2</v>
      </c>
      <c r="N22" s="3">
        <v>8.1</v>
      </c>
      <c r="O22" s="3">
        <v>6.0755333982444898E-2</v>
      </c>
      <c r="P22" s="3">
        <v>51</v>
      </c>
      <c r="Q22" s="3">
        <v>8</v>
      </c>
      <c r="R22" s="3">
        <v>0.51919999999999999</v>
      </c>
      <c r="S22" s="3">
        <v>0.464803312629399</v>
      </c>
      <c r="T22" s="3">
        <v>0.50569948186528502</v>
      </c>
      <c r="U22" s="3">
        <v>-9.0520278184796604E-2</v>
      </c>
      <c r="V22" s="3">
        <v>0</v>
      </c>
      <c r="W22" s="3">
        <v>1</v>
      </c>
      <c r="X22" s="3">
        <v>0</v>
      </c>
      <c r="Y22" s="2" t="s">
        <v>69</v>
      </c>
      <c r="Z22" s="2" t="s">
        <v>103</v>
      </c>
      <c r="AA22" s="2" t="s">
        <v>74</v>
      </c>
      <c r="AB22" s="2" t="s">
        <v>106</v>
      </c>
      <c r="AC22" s="3">
        <v>0.51919999999999999</v>
      </c>
      <c r="AD22" s="4"/>
      <c r="AE22">
        <v>-0.35799999999999998</v>
      </c>
      <c r="AF22">
        <v>-0.19700000000000001</v>
      </c>
      <c r="AG22">
        <v>-0.35799999999999998</v>
      </c>
      <c r="AH22" s="16">
        <v>-0.19700000000000001</v>
      </c>
      <c r="AI22">
        <v>0.28699999999999998</v>
      </c>
      <c r="AJ22">
        <v>0.30399999999999999</v>
      </c>
      <c r="AK22">
        <v>0.28699999999999998</v>
      </c>
      <c r="AL22" s="16">
        <v>0.30399999999999999</v>
      </c>
      <c r="AM22" s="3">
        <v>-1.4120223999999999</v>
      </c>
      <c r="AN22" s="3">
        <v>1.35309922</v>
      </c>
      <c r="AO22" s="3">
        <v>-1.5436639000000001</v>
      </c>
      <c r="AP22" s="3">
        <v>1.4630032399999999</v>
      </c>
      <c r="AQ22" s="3">
        <f t="shared" si="0"/>
        <v>8.0660660000000162E-2</v>
      </c>
      <c r="AR22" s="3">
        <f t="shared" si="1"/>
        <v>8.0660660000000162E-2</v>
      </c>
      <c r="AS22" s="4"/>
      <c r="AT22" s="4"/>
      <c r="AU22" s="4"/>
      <c r="AV22" s="4"/>
      <c r="AW22" s="4"/>
      <c r="AX22" s="4"/>
      <c r="AY22" s="4"/>
      <c r="AZ22" s="4"/>
      <c r="BA22" s="3">
        <v>1.04925109884205</v>
      </c>
      <c r="BB22" s="3">
        <v>0.98973092182201905</v>
      </c>
      <c r="BC22" s="3">
        <v>1.0053632098755201</v>
      </c>
      <c r="BD22" s="3">
        <v>0.98788222818545501</v>
      </c>
      <c r="BE22" s="3">
        <v>1.0019388559521201</v>
      </c>
      <c r="BF22" s="3">
        <v>1.00757296861354</v>
      </c>
      <c r="BG22" s="3">
        <v>1.0165817122396701</v>
      </c>
      <c r="BH22" s="3">
        <v>1.0063856885035101</v>
      </c>
      <c r="BI22" s="3">
        <v>1.0036639294917</v>
      </c>
      <c r="BJ22" s="3">
        <v>1.0095546273893099</v>
      </c>
      <c r="BK22" s="3">
        <v>0.99745850317503104</v>
      </c>
      <c r="BL22" s="3">
        <v>1.00444649755116</v>
      </c>
      <c r="BM22" s="3">
        <v>1.0028547390624201</v>
      </c>
      <c r="BN22" s="3">
        <v>1.0183799199791801</v>
      </c>
      <c r="BO22" s="3">
        <v>1.0089495565380999</v>
      </c>
      <c r="BP22" s="3">
        <v>0.99345763016465605</v>
      </c>
      <c r="BQ22" s="3">
        <v>1.02789984782458</v>
      </c>
      <c r="BR22" s="3">
        <v>0.96061095201936997</v>
      </c>
    </row>
    <row r="23" spans="1:70" ht="17" customHeight="1" x14ac:dyDescent="0.2">
      <c r="A23" s="3">
        <v>2016</v>
      </c>
      <c r="B23" s="2" t="s">
        <v>107</v>
      </c>
      <c r="C23" s="2" t="s">
        <v>108</v>
      </c>
      <c r="D23" s="2" t="s">
        <v>59</v>
      </c>
      <c r="E23" s="13" t="s">
        <v>145</v>
      </c>
      <c r="F23">
        <v>1.61</v>
      </c>
      <c r="G23" s="13" t="s">
        <v>126</v>
      </c>
      <c r="H23" s="2"/>
      <c r="I23" s="2"/>
      <c r="J23">
        <v>1.61</v>
      </c>
      <c r="K23" s="3">
        <v>8</v>
      </c>
      <c r="L23" s="3">
        <v>1.2999999999999999E-2</v>
      </c>
      <c r="M23" s="3">
        <v>0.02</v>
      </c>
      <c r="N23" s="3">
        <v>4.9000000000000004</v>
      </c>
      <c r="O23" s="3">
        <v>9.2743111911679901E-2</v>
      </c>
      <c r="P23" s="3">
        <v>57</v>
      </c>
      <c r="Q23" s="3">
        <v>16</v>
      </c>
      <c r="R23" s="3">
        <v>0.51029999999999998</v>
      </c>
      <c r="S23" s="3">
        <v>0.47052740434332901</v>
      </c>
      <c r="T23" s="3">
        <v>0.49433573635427303</v>
      </c>
      <c r="U23" s="3">
        <v>-3.51720775219551E-2</v>
      </c>
      <c r="V23" s="3">
        <v>0</v>
      </c>
      <c r="W23" s="3">
        <v>0</v>
      </c>
      <c r="X23" s="3">
        <v>0</v>
      </c>
      <c r="Y23" s="2" t="s">
        <v>65</v>
      </c>
      <c r="Z23" s="2" t="s">
        <v>109</v>
      </c>
      <c r="AA23" s="2" t="s">
        <v>65</v>
      </c>
      <c r="AB23" s="2" t="s">
        <v>93</v>
      </c>
      <c r="AC23" s="4"/>
      <c r="AD23" s="3">
        <v>0.51029999999999998</v>
      </c>
      <c r="AE23">
        <v>-0.36699999999999999</v>
      </c>
      <c r="AF23">
        <v>-0.24299999999999999</v>
      </c>
      <c r="AG23">
        <v>-0.36699999999999999</v>
      </c>
      <c r="AH23" s="16">
        <v>-0.24299999999999999</v>
      </c>
      <c r="AI23" s="7">
        <v>0.40300000000000002</v>
      </c>
      <c r="AJ23" s="7">
        <v>0.16200000000000001</v>
      </c>
      <c r="AK23" s="7">
        <v>0.40300000000000002</v>
      </c>
      <c r="AL23" s="16">
        <v>0.16200000000000001</v>
      </c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3">
        <v>1.01615378056233</v>
      </c>
      <c r="BB23" s="3">
        <v>1.01836720060252</v>
      </c>
      <c r="BC23" s="3">
        <v>1.0074441916266399</v>
      </c>
      <c r="BD23" s="3">
        <v>1.00384439250227</v>
      </c>
      <c r="BE23" s="3">
        <v>1.0030207721984601</v>
      </c>
      <c r="BF23" s="3">
        <v>1.01253749703512</v>
      </c>
      <c r="BG23" s="3">
        <v>1.0132451031256999</v>
      </c>
      <c r="BH23" s="3">
        <v>1.0112190646119501</v>
      </c>
      <c r="BI23" s="3">
        <v>1.0139242929940899</v>
      </c>
      <c r="BJ23" s="3">
        <v>1.0133008435563899</v>
      </c>
      <c r="BK23" s="3">
        <v>1.0027689299629801</v>
      </c>
      <c r="BL23" s="3">
        <v>1.0057926726647799</v>
      </c>
      <c r="BM23" s="3">
        <v>1.006202449955</v>
      </c>
      <c r="BN23" s="3">
        <v>1.00757547009909</v>
      </c>
      <c r="BO23" s="3">
        <v>0.99836216280761803</v>
      </c>
      <c r="BP23" s="3">
        <v>1.0048314059881001</v>
      </c>
      <c r="BQ23" s="3">
        <v>1.00531123879978</v>
      </c>
      <c r="BR23" s="3">
        <v>1.0097702045774499</v>
      </c>
    </row>
    <row r="24" spans="1:70" ht="17" customHeight="1" x14ac:dyDescent="0.2">
      <c r="A24" s="5">
        <v>2020</v>
      </c>
      <c r="B24" s="6" t="s">
        <v>110</v>
      </c>
      <c r="C24" s="6" t="s">
        <v>108</v>
      </c>
      <c r="D24" s="6" t="s">
        <v>57</v>
      </c>
      <c r="E24">
        <v>-1.159</v>
      </c>
      <c r="F24">
        <v>1.61</v>
      </c>
      <c r="G24" s="18" t="s">
        <v>131</v>
      </c>
      <c r="H24"/>
      <c r="I24">
        <v>-1.159</v>
      </c>
      <c r="J24">
        <v>1.61</v>
      </c>
      <c r="K24" s="5">
        <v>4</v>
      </c>
      <c r="L24" s="5">
        <v>1.2E-2</v>
      </c>
      <c r="M24" s="5">
        <v>-1.52E-2</v>
      </c>
      <c r="N24" s="5">
        <v>8.1</v>
      </c>
      <c r="O24" s="5">
        <v>6.2275942741426497E-2</v>
      </c>
      <c r="P24" s="5">
        <v>43</v>
      </c>
      <c r="Q24" s="5">
        <v>-12</v>
      </c>
      <c r="R24" s="5">
        <v>0.47789999999999999</v>
      </c>
      <c r="S24" s="5">
        <v>0.45621181262729099</v>
      </c>
      <c r="T24" s="5">
        <v>0.48426395939086297</v>
      </c>
      <c r="U24" s="5">
        <v>-4.9452451018434797E-2</v>
      </c>
      <c r="V24" s="5">
        <v>0</v>
      </c>
      <c r="W24" s="5">
        <v>1</v>
      </c>
      <c r="X24" s="5">
        <v>0</v>
      </c>
      <c r="Y24" s="6" t="s">
        <v>103</v>
      </c>
      <c r="Z24" s="6" t="s">
        <v>66</v>
      </c>
      <c r="AA24" s="6" t="s">
        <v>111</v>
      </c>
      <c r="AB24" s="6" t="s">
        <v>93</v>
      </c>
      <c r="AC24" s="5">
        <v>0.47789999999999999</v>
      </c>
      <c r="AD24" s="7"/>
      <c r="AE24" s="14">
        <v>-0.32</v>
      </c>
      <c r="AF24" s="14">
        <v>0.28299999999999997</v>
      </c>
      <c r="AG24" s="14">
        <v>-0.32</v>
      </c>
      <c r="AH24" s="16">
        <v>0.28299999999999997</v>
      </c>
      <c r="AI24" s="7">
        <v>0.40300000000000002</v>
      </c>
      <c r="AJ24" s="7">
        <v>0.16200000000000001</v>
      </c>
      <c r="AK24" s="7">
        <v>0.40300000000000002</v>
      </c>
      <c r="AL24" s="16">
        <v>0.16200000000000001</v>
      </c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5">
        <v>1.03686513242725</v>
      </c>
      <c r="BB24" s="5">
        <v>1.14527968213722</v>
      </c>
      <c r="BC24" s="5">
        <v>1.0099252659158</v>
      </c>
      <c r="BD24" s="5">
        <v>1.00571534879072</v>
      </c>
      <c r="BE24" s="5">
        <v>1.0040504516616899</v>
      </c>
      <c r="BF24" s="5">
        <v>1.01004482006591</v>
      </c>
      <c r="BG24" s="5">
        <v>1.00837834559547</v>
      </c>
      <c r="BH24" s="5">
        <v>1.01068518888013</v>
      </c>
      <c r="BI24" s="5">
        <v>1.01090274926971</v>
      </c>
      <c r="BJ24" s="5">
        <v>1.01289322794116</v>
      </c>
      <c r="BK24" s="5">
        <v>0.99994596390874801</v>
      </c>
      <c r="BL24" s="5">
        <v>1.0082044172337801</v>
      </c>
      <c r="BM24" s="5">
        <v>1.0065086632732501</v>
      </c>
      <c r="BN24" s="5">
        <v>1.00588691170024</v>
      </c>
      <c r="BO24" s="5">
        <v>1.1001298012809</v>
      </c>
      <c r="BP24" s="5">
        <v>0.95942263812239303</v>
      </c>
      <c r="BQ24" s="5">
        <v>0.97660562634939896</v>
      </c>
      <c r="BR24" s="5">
        <v>1.1110623806986499</v>
      </c>
    </row>
    <row r="25" spans="1:70" ht="17" customHeight="1" x14ac:dyDescent="0.2">
      <c r="A25" s="8">
        <v>2024</v>
      </c>
      <c r="B25" s="9"/>
      <c r="C25" s="9"/>
      <c r="D25" s="10" t="s">
        <v>59</v>
      </c>
      <c r="E25" s="10"/>
      <c r="F25" s="10"/>
      <c r="G25" s="10"/>
      <c r="H25" s="10"/>
      <c r="I25" s="10"/>
      <c r="J25" s="10"/>
      <c r="K25" s="11">
        <v>4</v>
      </c>
      <c r="L25" s="11">
        <v>2.4E-2</v>
      </c>
      <c r="M25" s="11"/>
      <c r="N25" s="11"/>
      <c r="O25" s="9"/>
      <c r="P25" s="11">
        <v>38</v>
      </c>
      <c r="Q25" s="11">
        <v>-18</v>
      </c>
      <c r="R25" s="9"/>
      <c r="S25" s="11">
        <f>1-0.51422764227</f>
        <v>0.48577235773000005</v>
      </c>
      <c r="T25" s="9"/>
      <c r="U25" s="11">
        <f>S25-(1-T24)</f>
        <v>-2.9963682879136977E-2</v>
      </c>
      <c r="V25" s="11">
        <v>0</v>
      </c>
      <c r="W25" s="11">
        <v>0</v>
      </c>
      <c r="X25" s="11">
        <v>0</v>
      </c>
      <c r="Y25" s="19" t="s">
        <v>66</v>
      </c>
      <c r="Z25" s="19" t="s">
        <v>78</v>
      </c>
      <c r="AA25" s="20" t="s">
        <v>111</v>
      </c>
      <c r="AB25" s="20" t="s">
        <v>148</v>
      </c>
      <c r="AC25" s="9"/>
      <c r="AD25" s="9"/>
      <c r="AE25" s="9">
        <v>-0.32</v>
      </c>
      <c r="AF25" s="9">
        <v>0.28299999999999997</v>
      </c>
      <c r="AG25" s="9">
        <v>-0.32</v>
      </c>
      <c r="AH25" s="16">
        <v>0.28299999999999997</v>
      </c>
      <c r="AI25" s="9"/>
      <c r="AJ25" s="9"/>
      <c r="AK25" s="9"/>
      <c r="AL25" s="17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11">
        <f>52278/50955</f>
        <v>1.0259640859581984</v>
      </c>
      <c r="BB25" s="11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12"/>
    </row>
    <row r="26" spans="1:70" ht="16" customHeight="1" x14ac:dyDescent="0.2">
      <c r="G26" s="13"/>
      <c r="H26" s="13"/>
    </row>
    <row r="27" spans="1:70" ht="16" customHeight="1" x14ac:dyDescent="0.2">
      <c r="G27"/>
      <c r="H27" s="13"/>
    </row>
    <row r="28" spans="1:70" ht="16" customHeight="1" x14ac:dyDescent="0.2">
      <c r="G28" s="2"/>
      <c r="H28" s="13"/>
    </row>
    <row r="29" spans="1:70" ht="16" customHeight="1" x14ac:dyDescent="0.2">
      <c r="G29" s="13"/>
      <c r="H29" s="13"/>
    </row>
    <row r="30" spans="1:70" ht="16" customHeight="1" x14ac:dyDescent="0.2">
      <c r="G30" s="13"/>
      <c r="H30" s="13"/>
    </row>
    <row r="31" spans="1:70" ht="16" customHeight="1" x14ac:dyDescent="0.2">
      <c r="G31" s="13"/>
      <c r="H31" s="13"/>
    </row>
    <row r="32" spans="1:70" ht="16" customHeight="1" x14ac:dyDescent="0.2">
      <c r="G32" s="13"/>
      <c r="H32" s="13"/>
    </row>
    <row r="33" spans="7:8" ht="16" customHeight="1" x14ac:dyDescent="0.2">
      <c r="G33" s="13"/>
      <c r="H33" s="13"/>
    </row>
    <row r="34" spans="7:8" ht="16" customHeight="1" x14ac:dyDescent="0.2">
      <c r="G34" s="13"/>
      <c r="H34" s="13"/>
    </row>
    <row r="35" spans="7:8" ht="16" customHeight="1" x14ac:dyDescent="0.2">
      <c r="G35" s="13"/>
      <c r="H35" s="2"/>
    </row>
    <row r="36" spans="7:8" ht="16" customHeight="1" x14ac:dyDescent="0.2">
      <c r="G36" s="18"/>
      <c r="H36"/>
    </row>
  </sheetData>
  <pageMargins left="0.75" right="0.75" top="1" bottom="1" header="0.5" footer="0.5"/>
  <pageSetup orientation="portrait"/>
  <headerFooter>
    <oddFooter>&amp;C&amp;"Helvetica Neue,Regular"&amp;12&amp;K000000&amp;P</oddFooter>
  </headerFooter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fundamentals_output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Walter Etter</cp:lastModifiedBy>
  <dcterms:created xsi:type="dcterms:W3CDTF">2023-12-31T01:54:15Z</dcterms:created>
  <dcterms:modified xsi:type="dcterms:W3CDTF">2024-11-02T21:21:19Z</dcterms:modified>
</cp:coreProperties>
</file>