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 Thomson\Documents\School Docs\College\Senior Year\Second Semester\Design\DesignCode\K1\O2SparingPID\"/>
    </mc:Choice>
  </mc:AlternateContent>
  <xr:revisionPtr revIDLastSave="0" documentId="13_ncr:1_{D9ACF62D-64E6-4C34-B27E-81ED30D75FA0}" xr6:coauthVersionLast="28" xr6:coauthVersionMax="28" xr10:uidLastSave="{00000000-0000-0000-0000-000000000000}"/>
  <bookViews>
    <workbookView xWindow="0" yWindow="0" windowWidth="23040" windowHeight="9048" activeTab="3" xr2:uid="{246BD7EC-0C2E-4070-B711-658E9931285D}"/>
  </bookViews>
  <sheets>
    <sheet name="Seed Train" sheetId="1" r:id="rId1"/>
    <sheet name="Reactors" sheetId="2" r:id="rId2"/>
    <sheet name="Feed &amp; Media Composition" sheetId="3" r:id="rId3"/>
    <sheet name="PID &amp; Gas Outpu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3" l="1"/>
  <c r="E4" i="4"/>
</calcChain>
</file>

<file path=xl/sharedStrings.xml><?xml version="1.0" encoding="utf-8"?>
<sst xmlns="http://schemas.openxmlformats.org/spreadsheetml/2006/main" count="85" uniqueCount="81">
  <si>
    <t>Vessel</t>
  </si>
  <si>
    <t>20L</t>
  </si>
  <si>
    <t>80 L</t>
  </si>
  <si>
    <t>400 L</t>
  </si>
  <si>
    <t>100 L</t>
  </si>
  <si>
    <t>4 mL</t>
  </si>
  <si>
    <t>15 mL</t>
  </si>
  <si>
    <t>60 mL</t>
  </si>
  <si>
    <t>250 mL</t>
  </si>
  <si>
    <t>1 L</t>
  </si>
  <si>
    <t>4 L</t>
  </si>
  <si>
    <t>Time (day)</t>
  </si>
  <si>
    <t>average doubling time</t>
  </si>
  <si>
    <t>hours</t>
  </si>
  <si>
    <t>extent</t>
  </si>
  <si>
    <t>0.14976 ASN + 0.013544 C_C + 1 GLC + 0.082288 GLN + 0.23308 O2 + 0.058009 SER --&gt; 0.047775 ALA + 0.098059 ANTI + 0.01121 ASP + 0.54856 BIOM + 0.49974 CO2 + 0.068901 GLU + 0.0065587 GLY + 0.54516 LAC + 0.0061431 NH3 + 0.29542 H2O</t>
  </si>
  <si>
    <t>0.1483 ASN + 0.011884 C_C + 1 GLC + 0.067854 GLN + 0.19627 O2 + 0.051883 SER --&gt; 0.045686 ALA + 0.10715 ANTI + 0.018108 ASP + 0.45788 BIOM + 0.42109 CO2 + 0.065638 GLU + 0.0063276 GLY + 0.60986 LAC + 0.0065008 NH3 + 0.26204 H2O</t>
  </si>
  <si>
    <t>0.15132 ASN + 0.013801 C_C + 1 GLC + 0.084315 GLN + 0.23876 O2 + 0.059343 SER --&gt; 0.046833 ALA + 0.099362 ANTI + 0.011453 ASP + 0.55955 BIOM + 0.51067 CO2 + 0.06998 GLU + 0.0070431 GLY + 0.5368 LAC + 0.0063685 NH3 + 0.30052 H2O</t>
  </si>
  <si>
    <t>0.15018 ASN + 0.013709 C_C + 1 GLC + 0.083829 GLN + 0.23672 O2 + 0.058693 SER --&gt; 0.04739 ALA + 0.098307 ANTI + 0.011062 ASP + 0.55629 BIOM + 0.50706 CO2 + 0.069139 GLU + 0.0066442 GLY + 0.53977 LAC + 0.0062615 NH3 + 0.2988 H2O</t>
  </si>
  <si>
    <t>0.1501 ASN + 0.013679 C_C + 1 GLC + 0.083519 GLN + 0.23606 O2 + 0.058535 SER --&gt; 0.047505 ALA + 0.098095 ANTI + 0.011085 ASP + 0.55506 BIOM + 0.50581 CO2 + 0.069002 GLU + 0.0065882 GLY + 0.54071 LAC + 0.0062397 NH3 + 0.2982 H2O</t>
  </si>
  <si>
    <t>0.15035 ASN + 0.013755 C_C + 1 GLC + 0.08435 GLN + 0.23773 O2 + 0.058842 SER --&gt; 0.047359 ALA + 0.097938 ANTI + 0.011007 ASP + 0.55889 BIOM + 0.50928 CO2 + 0.069234 GLU + 0.0066307 GLY + 0.53817 LAC + 0.0063173 NH3 + 0.2998 H2O</t>
  </si>
  <si>
    <t>0.1502 ASN + 0.013723 C_C + 1 GLC + 0.083978 GLN + 0.23702 O2 + 0.058702 SER --&gt; 0.047424 ALA + 0.098008 ANTI + 0.011041 ASP + 0.55725 BIOM + 0.5078 CO2 + 0.06905 GLU + 0.0065994 GLY + 0.53928 LAC + 0.0062798 NH3 + 0.29912 H2O</t>
  </si>
  <si>
    <t>0.15013 ASN + 0.013714 C_C + 1 GLC + 0.08394 GLN + 0.23682 O2 + 0.058665 SER --&gt; 0.047444 ALA + 0.097999 ANTI + 0.011035 ASP + 0.55683 BIOM + 0.5074 CO2 + 0.069023 GLU + 0.0065943 GLY + 0.5396 LAC + 0.0062739 NH3 + 0.29894 H2O</t>
  </si>
  <si>
    <t>0.14973 ASN + 0.013545 C_C + 1 GLC + 0.082319 GLN + 0.2331 O2 + 0.058012 SER --&gt; 0.047771 ALA + 0.098049 ANTI + 0.011196 ASP + 0.5486 BIOM + 0.49977 CO2 + 0.068909 GLU + 0.0065596 GLY + 0.54515 LAC + 0.006144 NH3 + 0.29544 H2O</t>
  </si>
  <si>
    <t>rxn</t>
  </si>
  <si>
    <t>0.14992 ASN + 0.013576 C_C + 1 GLC + 0.082614 GLN + 0.23378 O2 + 0.058145 SER --&gt; 0.047709 ALA + 0.098018 ANTI + 0.011178 ASP + 0.55013 BIOM + 0.50119 CO2 + 0.06907 GLU + 0.0065865 GLY + 0.54406 LAC + 0.0061759 NH3 + 0.29608 H2O</t>
  </si>
  <si>
    <t>System</t>
  </si>
  <si>
    <t>Batch</t>
  </si>
  <si>
    <t>Perfusion</t>
  </si>
  <si>
    <t>Extent</t>
  </si>
  <si>
    <t>Reaction</t>
  </si>
  <si>
    <t>MAB produced (kg)</t>
  </si>
  <si>
    <t>0.27086 ASN + 0.015303 C_C + 1 GLC + 0.035179 GLN + 0.50637 O2 + 0.082806 SER --&gt; 0.097229 ALA + 0.49765 ANTI + 4.1217 ASP + 4.42 BIOM + 0.78026 CO2 + 0.064103 GLU + 0.016749 GLY + 0.3353 LAC + 0.0076339 NH3 + 8.4301 H2O</t>
  </si>
  <si>
    <t>0.16913 ASN + 0.017734 ASP + 0.021302 C_C + 1 GLC + 0.030878 GLN + 0.010327 GLY + 6.2652e-05 NH3 + 0.83165 O2 + 0.080898 SER --&gt; 0.016391 ALA + 0.30253 ANTI + 0.69824 BIOM + 1.4067 CO2 + 0.015242 GLU + 0.022625 LAC + 0.29969 H2O</t>
  </si>
  <si>
    <t>ALA   =  1</t>
  </si>
  <si>
    <t>ANTI  =  2</t>
  </si>
  <si>
    <t>ASN   =  3</t>
  </si>
  <si>
    <t>ASP   =  4</t>
  </si>
  <si>
    <t>BIOM  =  5</t>
  </si>
  <si>
    <t>C_C   =  6</t>
  </si>
  <si>
    <t>CO2   =  7</t>
  </si>
  <si>
    <t>GLC   =  8</t>
  </si>
  <si>
    <t>GLN   =  9</t>
  </si>
  <si>
    <t>GLU   =  10</t>
  </si>
  <si>
    <t>GLY   =  11</t>
  </si>
  <si>
    <t>LAC   =  12</t>
  </si>
  <si>
    <t>NH3   =  13</t>
  </si>
  <si>
    <t>O2    =  14</t>
  </si>
  <si>
    <t>SER   =  15</t>
  </si>
  <si>
    <t>Component</t>
  </si>
  <si>
    <t>Concentration in Media (mM)</t>
  </si>
  <si>
    <t>PID Parameters</t>
  </si>
  <si>
    <t>O2</t>
  </si>
  <si>
    <t>CO2</t>
  </si>
  <si>
    <t>Flow</t>
  </si>
  <si>
    <t>Output</t>
  </si>
  <si>
    <t>BatchReactor</t>
  </si>
  <si>
    <t>MinBubble</t>
  </si>
  <si>
    <t>MaxBubble</t>
  </si>
  <si>
    <t>ImpellerRatio</t>
  </si>
  <si>
    <t>CO2_0</t>
  </si>
  <si>
    <t>O2_0</t>
  </si>
  <si>
    <t>Kp O2</t>
  </si>
  <si>
    <t>Ki O2</t>
  </si>
  <si>
    <t>Kd O2</t>
  </si>
  <si>
    <t>Kp CO2</t>
  </si>
  <si>
    <t>Ki CO2</t>
  </si>
  <si>
    <t>Kd CO2</t>
  </si>
  <si>
    <t>Kp Flow</t>
  </si>
  <si>
    <t>Ki Flow</t>
  </si>
  <si>
    <t>Kd Flow</t>
  </si>
  <si>
    <t>Flow_O2</t>
  </si>
  <si>
    <t>Flow_CO2</t>
  </si>
  <si>
    <t>Flow_air</t>
  </si>
  <si>
    <t>Max N (rpm)</t>
  </si>
  <si>
    <t>ST20</t>
  </si>
  <si>
    <t>ST80</t>
  </si>
  <si>
    <t>ST400</t>
  </si>
  <si>
    <t>ST100</t>
  </si>
  <si>
    <t>Concentration in Batch Feed (mM) (3% vv)</t>
  </si>
  <si>
    <t>Concentration in CryoVial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</si>
</sst>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46" fontId="0" fillId="0" borderId="2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Fill="1" applyBorder="1"/>
    <xf numFmtId="0" fontId="0" fillId="0" borderId="6" xfId="0" applyBorder="1"/>
    <xf numFmtId="0" fontId="0" fillId="0" borderId="6" xfId="0" applyFill="1" applyBorder="1"/>
    <xf numFmtId="0" fontId="0" fillId="0" borderId="7" xfId="0" applyFill="1" applyBorder="1"/>
    <xf numFmtId="0" fontId="0" fillId="0" borderId="5" xfId="0" applyBorder="1"/>
    <xf numFmtId="0" fontId="0" fillId="0" borderId="8" xfId="0" applyFill="1" applyBorder="1"/>
    <xf numFmtId="1" fontId="0" fillId="0" borderId="0" xfId="0" applyNumberFormat="1" applyBorder="1"/>
    <xf numFmtId="2" fontId="0" fillId="0" borderId="0" xfId="0" applyNumberFormat="1" applyBorder="1"/>
    <xf numFmtId="1" fontId="0" fillId="0" borderId="9" xfId="0" applyNumberFormat="1" applyBorder="1"/>
    <xf numFmtId="1" fontId="0" fillId="0" borderId="2" xfId="0" applyNumberFormat="1" applyBorder="1"/>
    <xf numFmtId="164" fontId="0" fillId="0" borderId="0" xfId="0" applyNumberFormat="1" applyBorder="1"/>
    <xf numFmtId="165" fontId="0" fillId="0" borderId="2" xfId="0" applyNumberFormat="1" applyBorder="1"/>
    <xf numFmtId="0" fontId="0" fillId="0" borderId="10" xfId="0" applyFill="1" applyBorder="1"/>
    <xf numFmtId="166" fontId="0" fillId="0" borderId="0" xfId="0" applyNumberFormat="1" applyBorder="1"/>
    <xf numFmtId="1" fontId="0" fillId="0" borderId="1" xfId="0" applyNumberFormat="1" applyBorder="1"/>
    <xf numFmtId="2" fontId="0" fillId="0" borderId="1" xfId="0" applyNumberFormat="1" applyBorder="1"/>
    <xf numFmtId="166" fontId="0" fillId="0" borderId="1" xfId="0" applyNumberFormat="1" applyBorder="1"/>
    <xf numFmtId="1" fontId="0" fillId="0" borderId="12" xfId="0" applyNumberFormat="1" applyBorder="1"/>
    <xf numFmtId="1" fontId="0" fillId="0" borderId="3" xfId="0" applyNumberFormat="1" applyBorder="1"/>
    <xf numFmtId="164" fontId="0" fillId="0" borderId="1" xfId="0" applyNumberFormat="1" applyBorder="1"/>
    <xf numFmtId="165" fontId="0" fillId="0" borderId="3" xfId="0" applyNumberFormat="1" applyBorder="1"/>
    <xf numFmtId="0" fontId="0" fillId="0" borderId="1" xfId="0" applyBorder="1" applyAlignment="1">
      <alignment horizontal="left" vertical="center"/>
    </xf>
    <xf numFmtId="0" fontId="0" fillId="2" borderId="11" xfId="0" applyFill="1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D7ED-5FE1-4A26-8155-C2FD3E504F3F}">
  <dimension ref="A1:D15"/>
  <sheetViews>
    <sheetView workbookViewId="0">
      <selection activeCell="E16" sqref="E16"/>
    </sheetView>
  </sheetViews>
  <sheetFormatPr defaultRowHeight="14.4" x14ac:dyDescent="0.3"/>
  <cols>
    <col min="1" max="1" width="9.109375" bestFit="1" customWidth="1"/>
    <col min="2" max="2" width="9.44140625" bestFit="1" customWidth="1"/>
  </cols>
  <sheetData>
    <row r="1" spans="1:4" x14ac:dyDescent="0.3">
      <c r="A1" s="2" t="s">
        <v>0</v>
      </c>
      <c r="B1" s="1" t="s">
        <v>11</v>
      </c>
      <c r="C1" s="1" t="s">
        <v>14</v>
      </c>
      <c r="D1" s="1" t="s">
        <v>24</v>
      </c>
    </row>
    <row r="2" spans="1:4" x14ac:dyDescent="0.3">
      <c r="A2" s="3" t="s">
        <v>5</v>
      </c>
      <c r="B2">
        <v>2.6</v>
      </c>
      <c r="C2">
        <v>0.59709999999999996</v>
      </c>
      <c r="D2" t="s">
        <v>16</v>
      </c>
    </row>
    <row r="3" spans="1:4" x14ac:dyDescent="0.3">
      <c r="A3" s="3" t="s">
        <v>6</v>
      </c>
      <c r="B3">
        <v>2.0699999999999998</v>
      </c>
      <c r="C3">
        <v>0.43630000000000002</v>
      </c>
      <c r="D3" t="s">
        <v>17</v>
      </c>
    </row>
    <row r="4" spans="1:4" x14ac:dyDescent="0.3">
      <c r="A4" s="3" t="s">
        <v>7</v>
      </c>
      <c r="B4">
        <v>2.1349999999999998</v>
      </c>
      <c r="C4">
        <v>0.4229</v>
      </c>
      <c r="D4" t="s">
        <v>18</v>
      </c>
    </row>
    <row r="5" spans="1:4" x14ac:dyDescent="0.3">
      <c r="A5" s="3" t="s">
        <v>8</v>
      </c>
      <c r="B5">
        <v>2.19</v>
      </c>
      <c r="C5">
        <v>0.42280000000000001</v>
      </c>
      <c r="D5" t="s">
        <v>19</v>
      </c>
    </row>
    <row r="6" spans="1:4" x14ac:dyDescent="0.3">
      <c r="A6" s="3" t="s">
        <v>9</v>
      </c>
      <c r="B6">
        <v>2.125</v>
      </c>
      <c r="C6">
        <v>0.4163</v>
      </c>
      <c r="D6" t="s">
        <v>21</v>
      </c>
    </row>
    <row r="7" spans="1:4" x14ac:dyDescent="0.3">
      <c r="A7" s="3" t="s">
        <v>10</v>
      </c>
      <c r="B7">
        <v>2.125</v>
      </c>
      <c r="C7">
        <v>0.41599999999999998</v>
      </c>
      <c r="D7" t="s">
        <v>22</v>
      </c>
    </row>
    <row r="8" spans="1:4" x14ac:dyDescent="0.3">
      <c r="A8" s="3" t="s">
        <v>1</v>
      </c>
      <c r="B8">
        <v>2.4550000000000001</v>
      </c>
      <c r="C8">
        <v>0.44030000000000002</v>
      </c>
      <c r="D8" t="s">
        <v>15</v>
      </c>
    </row>
    <row r="9" spans="1:4" x14ac:dyDescent="0.3">
      <c r="A9" s="3" t="s">
        <v>2</v>
      </c>
      <c r="B9">
        <v>2.12</v>
      </c>
      <c r="C9">
        <v>0.41470000000000001</v>
      </c>
      <c r="D9" t="s">
        <v>20</v>
      </c>
    </row>
    <row r="10" spans="1:4" x14ac:dyDescent="0.3">
      <c r="A10" s="4" t="s">
        <v>3</v>
      </c>
      <c r="B10">
        <v>2.4550000000000001</v>
      </c>
      <c r="C10">
        <v>0.44019999999999998</v>
      </c>
      <c r="D10" t="s">
        <v>23</v>
      </c>
    </row>
    <row r="11" spans="1:4" x14ac:dyDescent="0.3">
      <c r="A11" s="4" t="s">
        <v>4</v>
      </c>
      <c r="B11">
        <v>2.4500000000000002</v>
      </c>
      <c r="C11">
        <v>0.43930000000000002</v>
      </c>
      <c r="D11" t="s">
        <v>25</v>
      </c>
    </row>
    <row r="14" spans="1:4" x14ac:dyDescent="0.3">
      <c r="A14" s="5" t="s">
        <v>12</v>
      </c>
      <c r="B14" s="5"/>
    </row>
    <row r="15" spans="1:4" x14ac:dyDescent="0.3">
      <c r="A15">
        <v>25.799999999999997</v>
      </c>
      <c r="B15" t="s">
        <v>13</v>
      </c>
    </row>
  </sheetData>
  <mergeCells count="1"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2CE3-3D89-4AB3-BA7A-E3A4CFD9BA85}">
  <dimension ref="A1:E3"/>
  <sheetViews>
    <sheetView workbookViewId="0">
      <selection activeCell="C10" sqref="C10:D10"/>
    </sheetView>
  </sheetViews>
  <sheetFormatPr defaultRowHeight="14.4" x14ac:dyDescent="0.3"/>
  <cols>
    <col min="3" max="3" width="13.109375" bestFit="1" customWidth="1"/>
  </cols>
  <sheetData>
    <row r="1" spans="1:5" x14ac:dyDescent="0.3">
      <c r="A1" s="2" t="s">
        <v>26</v>
      </c>
      <c r="B1" s="1" t="s">
        <v>11</v>
      </c>
      <c r="C1" s="1" t="s">
        <v>31</v>
      </c>
      <c r="D1" s="1" t="s">
        <v>29</v>
      </c>
      <c r="E1" s="1" t="s">
        <v>30</v>
      </c>
    </row>
    <row r="2" spans="1:5" x14ac:dyDescent="0.3">
      <c r="A2" s="3" t="s">
        <v>27</v>
      </c>
      <c r="B2">
        <v>10</v>
      </c>
      <c r="C2">
        <v>13.0412</v>
      </c>
      <c r="D2">
        <v>0.81659999999999999</v>
      </c>
      <c r="E2" t="s">
        <v>33</v>
      </c>
    </row>
    <row r="3" spans="1:5" x14ac:dyDescent="0.3">
      <c r="A3" s="3" t="s">
        <v>28</v>
      </c>
      <c r="B3">
        <v>30</v>
      </c>
      <c r="C3">
        <v>42.8979</v>
      </c>
      <c r="D3">
        <v>0.44290000000000002</v>
      </c>
      <c r="E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C4CF-17D8-4E52-9851-96DCFE1539CF}">
  <dimension ref="A1:D16"/>
  <sheetViews>
    <sheetView workbookViewId="0">
      <selection activeCell="D7" sqref="D7"/>
    </sheetView>
  </sheetViews>
  <sheetFormatPr defaultRowHeight="14.4" x14ac:dyDescent="0.3"/>
  <cols>
    <col min="1" max="1" width="12.109375" customWidth="1"/>
    <col min="2" max="2" width="13.6640625" customWidth="1"/>
    <col min="3" max="3" width="24.44140625" customWidth="1"/>
    <col min="4" max="4" width="22.109375" bestFit="1" customWidth="1"/>
  </cols>
  <sheetData>
    <row r="1" spans="1:4" s="6" customFormat="1" ht="28.8" x14ac:dyDescent="0.3">
      <c r="A1" s="7" t="s">
        <v>49</v>
      </c>
      <c r="B1" s="7" t="s">
        <v>50</v>
      </c>
      <c r="C1" s="7" t="s">
        <v>79</v>
      </c>
      <c r="D1" s="33" t="s">
        <v>80</v>
      </c>
    </row>
    <row r="2" spans="1:4" x14ac:dyDescent="0.3">
      <c r="A2" s="8" t="s">
        <v>34</v>
      </c>
      <c r="B2">
        <v>0.67</v>
      </c>
      <c r="C2">
        <v>6</v>
      </c>
      <c r="D2">
        <v>0</v>
      </c>
    </row>
    <row r="3" spans="1:4" x14ac:dyDescent="0.3">
      <c r="A3" s="3" t="s">
        <v>35</v>
      </c>
      <c r="B3">
        <v>0</v>
      </c>
      <c r="C3">
        <v>0</v>
      </c>
      <c r="D3">
        <v>0</v>
      </c>
    </row>
    <row r="4" spans="1:4" x14ac:dyDescent="0.3">
      <c r="A4" s="3" t="s">
        <v>36</v>
      </c>
      <c r="B4">
        <v>20.27</v>
      </c>
      <c r="C4">
        <v>60</v>
      </c>
      <c r="D4">
        <v>0</v>
      </c>
    </row>
    <row r="5" spans="1:4" x14ac:dyDescent="0.3">
      <c r="A5" s="3" t="s">
        <v>37</v>
      </c>
      <c r="B5">
        <v>2.0499999999999998</v>
      </c>
      <c r="C5">
        <v>15.04</v>
      </c>
      <c r="D5">
        <v>0</v>
      </c>
    </row>
    <row r="6" spans="1:4" x14ac:dyDescent="0.3">
      <c r="A6" s="3" t="s">
        <v>38</v>
      </c>
      <c r="B6">
        <v>0</v>
      </c>
      <c r="C6">
        <v>0</v>
      </c>
      <c r="D6">
        <f>2.31*10</f>
        <v>23.1</v>
      </c>
    </row>
    <row r="7" spans="1:4" x14ac:dyDescent="0.3">
      <c r="A7" s="3" t="s">
        <v>39</v>
      </c>
      <c r="B7">
        <v>1.5</v>
      </c>
      <c r="C7">
        <v>4.68</v>
      </c>
      <c r="D7">
        <v>0</v>
      </c>
    </row>
    <row r="8" spans="1:4" x14ac:dyDescent="0.3">
      <c r="A8" s="3" t="s">
        <v>40</v>
      </c>
      <c r="B8">
        <v>1.7481</v>
      </c>
      <c r="C8">
        <v>0</v>
      </c>
      <c r="D8">
        <v>0</v>
      </c>
    </row>
    <row r="9" spans="1:4" x14ac:dyDescent="0.3">
      <c r="A9" s="3" t="s">
        <v>41</v>
      </c>
      <c r="B9">
        <v>73</v>
      </c>
      <c r="C9">
        <v>444.4</v>
      </c>
      <c r="D9">
        <v>0</v>
      </c>
    </row>
    <row r="10" spans="1:4" x14ac:dyDescent="0.3">
      <c r="A10" s="3" t="s">
        <v>42</v>
      </c>
      <c r="B10">
        <v>3.9</v>
      </c>
      <c r="C10">
        <v>14</v>
      </c>
      <c r="D10">
        <v>0</v>
      </c>
    </row>
    <row r="11" spans="1:4" x14ac:dyDescent="0.3">
      <c r="A11" s="3" t="s">
        <v>43</v>
      </c>
      <c r="B11">
        <v>0.62</v>
      </c>
      <c r="C11">
        <v>6</v>
      </c>
      <c r="D11">
        <v>0</v>
      </c>
    </row>
    <row r="12" spans="1:4" x14ac:dyDescent="0.3">
      <c r="A12" s="3" t="s">
        <v>44</v>
      </c>
      <c r="B12">
        <v>3.3</v>
      </c>
      <c r="C12">
        <v>6</v>
      </c>
      <c r="D12">
        <v>0</v>
      </c>
    </row>
    <row r="13" spans="1:4" x14ac:dyDescent="0.3">
      <c r="A13" s="3" t="s">
        <v>45</v>
      </c>
      <c r="B13">
        <v>0</v>
      </c>
      <c r="C13">
        <v>0</v>
      </c>
      <c r="D13">
        <v>0</v>
      </c>
    </row>
    <row r="14" spans="1:4" x14ac:dyDescent="0.3">
      <c r="A14" s="3" t="s">
        <v>46</v>
      </c>
      <c r="B14">
        <v>0</v>
      </c>
      <c r="C14">
        <v>0</v>
      </c>
      <c r="D14">
        <v>0</v>
      </c>
    </row>
    <row r="15" spans="1:4" x14ac:dyDescent="0.3">
      <c r="A15" s="3" t="s">
        <v>47</v>
      </c>
      <c r="B15">
        <v>0.41889999999999999</v>
      </c>
      <c r="C15">
        <v>0</v>
      </c>
      <c r="D15">
        <v>0</v>
      </c>
    </row>
    <row r="16" spans="1:4" x14ac:dyDescent="0.3">
      <c r="A16" s="3" t="s">
        <v>48</v>
      </c>
      <c r="B16">
        <v>11.06</v>
      </c>
      <c r="C16">
        <v>45.16</v>
      </c>
      <c r="D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B371-BB26-4257-BB8E-9B4539DEEA9A}">
  <dimension ref="A1:T9"/>
  <sheetViews>
    <sheetView tabSelected="1" topLeftCell="H1" workbookViewId="0">
      <selection activeCell="Q6" sqref="Q6"/>
    </sheetView>
  </sheetViews>
  <sheetFormatPr defaultRowHeight="14.4" x14ac:dyDescent="0.3"/>
  <cols>
    <col min="1" max="1" width="13.6640625" bestFit="1" customWidth="1"/>
    <col min="2" max="2" width="12.109375" bestFit="1" customWidth="1"/>
    <col min="3" max="3" width="9.6640625" bestFit="1" customWidth="1"/>
    <col min="4" max="4" width="10.109375" bestFit="1" customWidth="1"/>
    <col min="5" max="5" width="12" bestFit="1" customWidth="1"/>
    <col min="6" max="6" width="6.44140625" bestFit="1" customWidth="1"/>
    <col min="7" max="7" width="5.33203125" bestFit="1" customWidth="1"/>
    <col min="8" max="8" width="5.77734375" bestFit="1" customWidth="1"/>
    <col min="9" max="9" width="5.21875" bestFit="1" customWidth="1"/>
    <col min="10" max="10" width="5.77734375" bestFit="1" customWidth="1"/>
    <col min="11" max="11" width="6.88671875" bestFit="1" customWidth="1"/>
    <col min="12" max="12" width="6.33203125" bestFit="1" customWidth="1"/>
    <col min="13" max="13" width="6.88671875" bestFit="1" customWidth="1"/>
    <col min="14" max="14" width="7.33203125" bestFit="1" customWidth="1"/>
    <col min="15" max="15" width="6.77734375" bestFit="1" customWidth="1"/>
    <col min="16" max="16" width="7.33203125" bestFit="1" customWidth="1"/>
    <col min="17" max="17" width="8.21875" bestFit="1" customWidth="1"/>
    <col min="18" max="18" width="9.33203125" bestFit="1" customWidth="1"/>
    <col min="19" max="19" width="8" bestFit="1" customWidth="1"/>
    <col min="20" max="20" width="11.109375" bestFit="1" customWidth="1"/>
  </cols>
  <sheetData>
    <row r="1" spans="1:20" x14ac:dyDescent="0.3">
      <c r="A1" t="s">
        <v>51</v>
      </c>
    </row>
    <row r="2" spans="1:20" x14ac:dyDescent="0.3">
      <c r="H2" s="9" t="s">
        <v>52</v>
      </c>
      <c r="I2" s="10"/>
      <c r="J2" s="11"/>
      <c r="K2" s="9" t="s">
        <v>53</v>
      </c>
      <c r="L2" s="10"/>
      <c r="M2" s="11"/>
      <c r="N2" s="9" t="s">
        <v>54</v>
      </c>
      <c r="O2" s="10"/>
      <c r="P2" s="11"/>
      <c r="Q2" s="9" t="s">
        <v>55</v>
      </c>
      <c r="R2" s="10"/>
      <c r="S2" s="10"/>
      <c r="T2" s="11"/>
    </row>
    <row r="3" spans="1:20" x14ac:dyDescent="0.3">
      <c r="A3" s="12" t="s">
        <v>26</v>
      </c>
      <c r="B3" s="13" t="s">
        <v>56</v>
      </c>
      <c r="C3" s="13" t="s">
        <v>57</v>
      </c>
      <c r="D3" s="13" t="s">
        <v>58</v>
      </c>
      <c r="E3" s="13" t="s">
        <v>59</v>
      </c>
      <c r="F3" s="13" t="s">
        <v>60</v>
      </c>
      <c r="G3" s="13" t="s">
        <v>61</v>
      </c>
      <c r="H3" s="12" t="s">
        <v>62</v>
      </c>
      <c r="I3" s="14" t="s">
        <v>63</v>
      </c>
      <c r="J3" s="15" t="s">
        <v>64</v>
      </c>
      <c r="K3" s="12" t="s">
        <v>65</v>
      </c>
      <c r="L3" s="14" t="s">
        <v>66</v>
      </c>
      <c r="M3" s="15" t="s">
        <v>67</v>
      </c>
      <c r="N3" s="12" t="s">
        <v>68</v>
      </c>
      <c r="O3" s="14" t="s">
        <v>69</v>
      </c>
      <c r="P3" s="15" t="s">
        <v>70</v>
      </c>
      <c r="Q3" s="16" t="s">
        <v>71</v>
      </c>
      <c r="R3" s="13" t="s">
        <v>72</v>
      </c>
      <c r="S3" s="13" t="s">
        <v>73</v>
      </c>
      <c r="T3" s="15" t="s">
        <v>74</v>
      </c>
    </row>
    <row r="4" spans="1:20" x14ac:dyDescent="0.3">
      <c r="A4" s="17" t="s">
        <v>27</v>
      </c>
      <c r="B4" s="18">
        <v>1</v>
      </c>
      <c r="C4" s="19">
        <v>0.06</v>
      </c>
      <c r="D4" s="19">
        <v>7.0000000000000007E-2</v>
      </c>
      <c r="E4" s="19">
        <f>1/3</f>
        <v>0.33333333333333331</v>
      </c>
      <c r="F4" s="19">
        <v>0.06</v>
      </c>
      <c r="G4" s="19">
        <v>0.39</v>
      </c>
      <c r="H4" s="20">
        <v>1</v>
      </c>
      <c r="I4" s="18">
        <v>300</v>
      </c>
      <c r="J4" s="21">
        <v>0</v>
      </c>
      <c r="K4" s="20">
        <v>10</v>
      </c>
      <c r="L4" s="18">
        <v>1000</v>
      </c>
      <c r="M4" s="21">
        <v>0</v>
      </c>
      <c r="N4" s="20">
        <v>0</v>
      </c>
      <c r="O4" s="18">
        <v>0</v>
      </c>
      <c r="P4" s="21">
        <v>0</v>
      </c>
      <c r="Q4" s="22">
        <v>2289.5</v>
      </c>
      <c r="R4" s="22">
        <v>326.38209999999998</v>
      </c>
      <c r="S4" s="22">
        <v>3467.6</v>
      </c>
      <c r="T4" s="23">
        <v>91.127399999999994</v>
      </c>
    </row>
    <row r="5" spans="1:20" x14ac:dyDescent="0.3">
      <c r="A5" s="24" t="s">
        <v>28</v>
      </c>
      <c r="B5" s="18">
        <v>0</v>
      </c>
      <c r="C5" s="19">
        <v>0.06</v>
      </c>
      <c r="D5" s="25">
        <v>6.5000000000000002E-2</v>
      </c>
      <c r="E5" s="19">
        <v>0.45</v>
      </c>
      <c r="F5" s="19">
        <v>7.0000000000000007E-2</v>
      </c>
      <c r="G5" s="19">
        <v>0.35</v>
      </c>
      <c r="H5" s="20">
        <v>1</v>
      </c>
      <c r="I5" s="18">
        <v>500</v>
      </c>
      <c r="J5" s="21">
        <v>0</v>
      </c>
      <c r="K5" s="20">
        <v>10</v>
      </c>
      <c r="L5" s="18">
        <v>1000</v>
      </c>
      <c r="M5" s="21">
        <v>0</v>
      </c>
      <c r="N5" s="20">
        <v>0</v>
      </c>
      <c r="O5" s="18">
        <v>0</v>
      </c>
      <c r="P5" s="21">
        <v>0</v>
      </c>
      <c r="Q5" s="22">
        <v>1495.7</v>
      </c>
      <c r="R5" s="22">
        <v>490.9316</v>
      </c>
      <c r="S5" s="22">
        <v>5284.2</v>
      </c>
      <c r="T5" s="23">
        <v>92.038700000000006</v>
      </c>
    </row>
    <row r="6" spans="1:20" x14ac:dyDescent="0.3">
      <c r="A6" s="35" t="s">
        <v>75</v>
      </c>
      <c r="B6" s="18">
        <v>0</v>
      </c>
      <c r="C6" s="19">
        <v>0.06</v>
      </c>
      <c r="D6" s="19">
        <v>7.0000000000000007E-2</v>
      </c>
      <c r="E6" s="19">
        <v>0.5</v>
      </c>
      <c r="F6" s="19">
        <v>0.06</v>
      </c>
      <c r="G6" s="19">
        <v>0.35</v>
      </c>
      <c r="H6" s="20">
        <v>1</v>
      </c>
      <c r="I6" s="18">
        <v>500</v>
      </c>
      <c r="J6" s="21">
        <v>0</v>
      </c>
      <c r="K6" s="20">
        <v>10</v>
      </c>
      <c r="L6" s="18">
        <v>1000</v>
      </c>
      <c r="M6" s="21">
        <v>0</v>
      </c>
      <c r="N6" s="20">
        <v>0</v>
      </c>
      <c r="O6" s="18">
        <v>0</v>
      </c>
      <c r="P6" s="21">
        <v>0</v>
      </c>
      <c r="Q6" s="22">
        <v>58.733907968067598</v>
      </c>
      <c r="R6" s="22">
        <v>7.45444185712463</v>
      </c>
      <c r="S6" s="22">
        <v>1.8751154976075</v>
      </c>
      <c r="T6" s="23">
        <v>145.46332720684001</v>
      </c>
    </row>
    <row r="7" spans="1:20" x14ac:dyDescent="0.3">
      <c r="A7" s="35" t="s">
        <v>76</v>
      </c>
      <c r="B7" s="18">
        <v>0</v>
      </c>
      <c r="C7" s="19">
        <v>0.06</v>
      </c>
      <c r="D7" s="19">
        <v>7.0000000000000007E-2</v>
      </c>
      <c r="E7" s="19">
        <v>0.45</v>
      </c>
      <c r="F7" s="19">
        <v>0.08</v>
      </c>
      <c r="G7" s="19">
        <v>0.55000000000000004</v>
      </c>
      <c r="H7" s="20">
        <v>2</v>
      </c>
      <c r="I7" s="18">
        <v>500</v>
      </c>
      <c r="J7" s="21">
        <v>0</v>
      </c>
      <c r="K7" s="20">
        <v>20</v>
      </c>
      <c r="L7" s="18">
        <v>500</v>
      </c>
      <c r="M7" s="21">
        <v>0</v>
      </c>
      <c r="N7" s="20">
        <v>0</v>
      </c>
      <c r="O7" s="18">
        <v>0</v>
      </c>
      <c r="P7" s="21">
        <v>0</v>
      </c>
      <c r="Q7" s="22">
        <v>81.108800000000002</v>
      </c>
      <c r="R7" s="22">
        <v>11.064</v>
      </c>
      <c r="S7" s="22">
        <v>58.284799999999997</v>
      </c>
      <c r="T7" s="23">
        <v>118.0333</v>
      </c>
    </row>
    <row r="8" spans="1:20" x14ac:dyDescent="0.3">
      <c r="A8" s="24" t="s">
        <v>77</v>
      </c>
      <c r="B8" s="18">
        <v>0</v>
      </c>
      <c r="C8" s="19">
        <v>0.06</v>
      </c>
      <c r="D8" s="19">
        <v>7.0000000000000007E-2</v>
      </c>
      <c r="E8" s="19">
        <v>0.4</v>
      </c>
      <c r="F8" s="19">
        <v>7.0000000000000007E-2</v>
      </c>
      <c r="G8" s="19">
        <v>0.4</v>
      </c>
      <c r="H8" s="20">
        <v>2</v>
      </c>
      <c r="I8" s="18">
        <v>500</v>
      </c>
      <c r="J8" s="21">
        <v>0</v>
      </c>
      <c r="K8" s="20">
        <v>20</v>
      </c>
      <c r="L8" s="18">
        <v>1000</v>
      </c>
      <c r="M8" s="21">
        <v>0</v>
      </c>
      <c r="N8" s="20">
        <v>0</v>
      </c>
      <c r="O8" s="18">
        <v>0</v>
      </c>
      <c r="P8" s="21">
        <v>0</v>
      </c>
      <c r="Q8" s="22">
        <v>163.736149622249</v>
      </c>
      <c r="R8" s="22">
        <v>31.569076689312801</v>
      </c>
      <c r="S8" s="22">
        <v>304.01685149148898</v>
      </c>
      <c r="T8" s="23">
        <v>97.700900000000004</v>
      </c>
    </row>
    <row r="9" spans="1:20" x14ac:dyDescent="0.3">
      <c r="A9" s="34" t="s">
        <v>78</v>
      </c>
      <c r="B9" s="26">
        <v>0</v>
      </c>
      <c r="C9" s="27">
        <v>0.06</v>
      </c>
      <c r="D9" s="28">
        <v>6.8000000000000005E-2</v>
      </c>
      <c r="E9" s="27">
        <v>0.45</v>
      </c>
      <c r="F9" s="27">
        <v>0.12</v>
      </c>
      <c r="G9" s="27">
        <v>0.7</v>
      </c>
      <c r="H9" s="29">
        <v>1</v>
      </c>
      <c r="I9" s="26">
        <v>500</v>
      </c>
      <c r="J9" s="30">
        <v>0</v>
      </c>
      <c r="K9" s="29">
        <v>10</v>
      </c>
      <c r="L9" s="26">
        <v>1000</v>
      </c>
      <c r="M9" s="30">
        <v>0</v>
      </c>
      <c r="N9" s="29">
        <v>0</v>
      </c>
      <c r="O9" s="26">
        <v>0</v>
      </c>
      <c r="P9" s="30">
        <v>0</v>
      </c>
      <c r="Q9" s="31">
        <v>97.721500000000006</v>
      </c>
      <c r="R9" s="31">
        <v>14.5451</v>
      </c>
      <c r="S9" s="31">
        <v>89.558999999999997</v>
      </c>
      <c r="T9" s="32">
        <v>111.1927</v>
      </c>
    </row>
  </sheetData>
  <mergeCells count="4">
    <mergeCell ref="H2:J2"/>
    <mergeCell ref="K2:M2"/>
    <mergeCell ref="N2:P2"/>
    <mergeCell ref="Q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Seed Train</vt:lpstr>
      <vt:lpstr>Reactors</vt:lpstr>
      <vt:lpstr>Feed &amp; Media Composition</vt:lpstr>
      <vt:lpstr>PID &amp; Gas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Thomson</dc:creator>
  <cp:lastModifiedBy>Marc Thomson</cp:lastModifiedBy>
  <dcterms:created xsi:type="dcterms:W3CDTF">2018-03-21T00:56:39Z</dcterms:created>
  <dcterms:modified xsi:type="dcterms:W3CDTF">2018-03-22T03:43:56Z</dcterms:modified>
</cp:coreProperties>
</file>