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 Thomson\Documents\School Docs\College\Senior Year\Second Semester\Design\DesignCode\K1\"/>
    </mc:Choice>
  </mc:AlternateContent>
  <xr:revisionPtr revIDLastSave="0" documentId="13_ncr:1_{D75E9F28-A865-464F-A9BD-417DBE876C50}" xr6:coauthVersionLast="28" xr6:coauthVersionMax="28" xr10:uidLastSave="{00000000-0000-0000-0000-000000000000}"/>
  <bookViews>
    <workbookView xWindow="0" yWindow="0" windowWidth="23016" windowHeight="8736" activeTab="7" xr2:uid="{D04A78D6-471E-4163-9A3A-A627F349AB5C}"/>
  </bookViews>
  <sheets>
    <sheet name="newStoichCopy" sheetId="16" r:id="rId1"/>
    <sheet name="newStoich" sheetId="14" r:id="rId2"/>
    <sheet name="Sheet1" sheetId="1" r:id="rId3"/>
    <sheet name="Sheet3 (2)" sheetId="8" r:id="rId4"/>
    <sheet name="Sheet9" sheetId="9" r:id="rId5"/>
    <sheet name="Sheet10" sheetId="10" r:id="rId6"/>
    <sheet name="Sheet2" sheetId="2" r:id="rId7"/>
    <sheet name="Sheet13" sheetId="17" r:id="rId8"/>
    <sheet name="Sheet3" sheetId="3" r:id="rId9"/>
    <sheet name="Sheet8" sheetId="12" r:id="rId10"/>
    <sheet name="Sheet7" sheetId="7" r:id="rId11"/>
    <sheet name="Sheet5" sheetId="5" r:id="rId12"/>
    <sheet name="Sheet4" sheetId="4" r:id="rId13"/>
    <sheet name="Sheet6" sheetId="6" r:id="rId14"/>
    <sheet name="Sheet14" sheetId="15" r:id="rId15"/>
    <sheet name="Sheet12" sheetId="13" r:id="rId16"/>
    <sheet name="Sheet11" sheetId="11" r:id="rId17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I41" i="16" l="1"/>
  <c r="AH41" i="16"/>
  <c r="AG41" i="16"/>
  <c r="AF41" i="16"/>
  <c r="AE41" i="16"/>
  <c r="AD41" i="16"/>
  <c r="AC41" i="16"/>
  <c r="AB41" i="16"/>
  <c r="AA41" i="16"/>
  <c r="Z41" i="16"/>
  <c r="Y41" i="16"/>
  <c r="X41" i="16"/>
  <c r="W41" i="16"/>
  <c r="V41" i="16"/>
  <c r="U41" i="16"/>
  <c r="T41" i="16"/>
  <c r="S41" i="16"/>
  <c r="R41" i="16"/>
  <c r="Q41" i="16"/>
  <c r="P41" i="16"/>
  <c r="D9" i="15"/>
  <c r="E9" i="15"/>
  <c r="F9" i="15"/>
  <c r="C9" i="15"/>
  <c r="D8" i="15"/>
  <c r="E8" i="15"/>
  <c r="F8" i="15"/>
  <c r="C8" i="15"/>
  <c r="AI41" i="14"/>
  <c r="AH41" i="14"/>
  <c r="AG41" i="14"/>
  <c r="AF41" i="14"/>
  <c r="AE41" i="14"/>
  <c r="AD41" i="14"/>
  <c r="AC41" i="14"/>
  <c r="AB41" i="14"/>
  <c r="AA41" i="14"/>
  <c r="Z41" i="14"/>
  <c r="Y41" i="14"/>
  <c r="X41" i="14"/>
  <c r="W41" i="14"/>
  <c r="V41" i="14"/>
  <c r="U41" i="14"/>
  <c r="T41" i="14"/>
  <c r="S41" i="14"/>
  <c r="R41" i="14"/>
  <c r="Q41" i="14"/>
  <c r="P41" i="14"/>
  <c r="G15" i="12" l="1"/>
  <c r="G14" i="12"/>
  <c r="G13" i="12"/>
  <c r="G10" i="12"/>
  <c r="G11" i="12" s="1"/>
  <c r="D3" i="12"/>
  <c r="D4" i="12"/>
  <c r="D5" i="12"/>
  <c r="D6" i="12"/>
  <c r="D7" i="12"/>
  <c r="D8" i="12"/>
  <c r="D9" i="12"/>
  <c r="D10" i="12"/>
  <c r="D11" i="12"/>
  <c r="D12" i="12"/>
  <c r="D13" i="12"/>
  <c r="D14" i="12"/>
  <c r="D15" i="12"/>
  <c r="D16" i="12"/>
  <c r="D17" i="12"/>
  <c r="D18" i="12"/>
  <c r="D19" i="12"/>
  <c r="D20" i="12"/>
  <c r="D21" i="12"/>
  <c r="D22" i="12"/>
  <c r="D23" i="12"/>
  <c r="D24" i="12"/>
  <c r="D25" i="12"/>
  <c r="D26" i="12"/>
  <c r="D27" i="12"/>
  <c r="D28" i="12"/>
  <c r="D2" i="12"/>
  <c r="S56" i="11" l="1"/>
  <c r="R56" i="11"/>
  <c r="E23" i="11"/>
  <c r="E24" i="11"/>
  <c r="E25" i="11"/>
  <c r="E26" i="11"/>
  <c r="E27" i="11"/>
  <c r="E28" i="11"/>
  <c r="E29" i="11"/>
  <c r="E30" i="11"/>
  <c r="E31" i="11"/>
  <c r="E32" i="11"/>
  <c r="E33" i="11"/>
  <c r="E34" i="11"/>
  <c r="E35" i="11"/>
  <c r="E36" i="11"/>
  <c r="E37" i="11"/>
  <c r="E38" i="11"/>
  <c r="E39" i="11"/>
  <c r="E40" i="11"/>
  <c r="E41" i="11"/>
  <c r="E42" i="11"/>
  <c r="E22" i="11"/>
  <c r="AI26" i="8"/>
  <c r="AH26" i="8"/>
  <c r="AG26" i="8"/>
  <c r="AF26" i="8"/>
  <c r="AE26" i="8"/>
  <c r="AD26" i="8"/>
  <c r="AC26" i="8"/>
  <c r="AB26" i="8"/>
  <c r="AA26" i="8"/>
  <c r="Z26" i="8"/>
  <c r="Y26" i="8"/>
  <c r="X26" i="8"/>
  <c r="W26" i="8"/>
  <c r="V26" i="8"/>
  <c r="U26" i="8"/>
  <c r="T26" i="8"/>
  <c r="S26" i="8"/>
  <c r="R26" i="8"/>
  <c r="Q26" i="8"/>
  <c r="P26" i="8"/>
  <c r="J2" i="5"/>
  <c r="J3" i="5"/>
  <c r="J4" i="5"/>
  <c r="J5" i="5"/>
  <c r="J6" i="5"/>
  <c r="J7" i="5"/>
  <c r="J8" i="5"/>
  <c r="J9" i="5"/>
  <c r="J10" i="5"/>
  <c r="J11" i="5"/>
  <c r="J12" i="5"/>
  <c r="J13" i="5"/>
  <c r="J14" i="5"/>
  <c r="J15" i="5"/>
  <c r="Q41" i="3"/>
  <c r="R41" i="3"/>
  <c r="S41" i="3"/>
  <c r="T41" i="3"/>
  <c r="U41" i="3"/>
  <c r="V41" i="3"/>
  <c r="W41" i="3"/>
  <c r="X41" i="3"/>
  <c r="Y41" i="3"/>
  <c r="Z41" i="3"/>
  <c r="AA41" i="3"/>
  <c r="AB41" i="3"/>
  <c r="AC41" i="3"/>
  <c r="AD41" i="3"/>
  <c r="AE41" i="3"/>
  <c r="AF41" i="3"/>
  <c r="AG41" i="3"/>
  <c r="AH41" i="3"/>
  <c r="AI41" i="3"/>
  <c r="P41" i="3"/>
</calcChain>
</file>

<file path=xl/sharedStrings.xml><?xml version="1.0" encoding="utf-8"?>
<sst xmlns="http://schemas.openxmlformats.org/spreadsheetml/2006/main" count="342" uniqueCount="122">
  <si>
    <t>Day</t>
  </si>
  <si>
    <t>Batch 1</t>
  </si>
  <si>
    <t>Shaker 1</t>
  </si>
  <si>
    <t>Seed Train Vessels</t>
  </si>
  <si>
    <t>Batch Reactor</t>
  </si>
  <si>
    <t>Batch 2</t>
  </si>
  <si>
    <t>Batch 3</t>
  </si>
  <si>
    <t>Shakers 2</t>
  </si>
  <si>
    <t>Batch 4</t>
  </si>
  <si>
    <t>c_AKG_0         =    0;    %  mM  =  1</t>
  </si>
  <si>
    <t>c_ALA_ext_0     = 0.9;    %  mM  =  2</t>
  </si>
  <si>
    <t>c_ALA_int_0     =    0;    %  mM  =  3</t>
  </si>
  <si>
    <t>c_ANTI_ext_0    =   0;    %  mM  =  4</t>
  </si>
  <si>
    <t>c_ANTI_int_0    =   0;    %  mM  =  5</t>
  </si>
  <si>
    <t>c_ASN_ext_0     =  21;    %  mM  =  6</t>
  </si>
  <si>
    <t>c_ASN_int_0     =    0;    %  mM  =  7</t>
  </si>
  <si>
    <t>c_ASP_ext_0     =   2;    %  mM  =  8</t>
  </si>
  <si>
    <t>c_ASP_int_0     =    0;    %  mM  =  9</t>
  </si>
  <si>
    <t>c_ATP_0         =    0;    %  mM  = 10</t>
  </si>
  <si>
    <t>c_BIOM_ext_0    =   5;    %  mM  =  11 RELATED TO VCD % 5.4*2.3 is probably what to use</t>
  </si>
  <si>
    <t>c_BIOM_int_0    = 0;    %  mM  =  12</t>
  </si>
  <si>
    <t>c_C_C_ext_0     = 1.5;    %  mM  =  13</t>
  </si>
  <si>
    <t>c_C_C_int_0     =    0;    %  mM  =  14</t>
  </si>
  <si>
    <t>c_CO2_ext_0     =    0;    %  mM  =  15</t>
  </si>
  <si>
    <t>c_CO2_int_0     =    0;    %  mM  =  16</t>
  </si>
  <si>
    <t>c_CYS_0         =    0;    %  mM  =  17</t>
  </si>
  <si>
    <t>c_FADH2_0       =    0;    %  mM  =  18</t>
  </si>
  <si>
    <t>c_G6P_0         =    0;    %  mM  =  19</t>
  </si>
  <si>
    <t>c_GLC_ext_0     =  73;    %  mM  =  20 % GLUCOSE</t>
  </si>
  <si>
    <t>c_GLN_ext_0     = 3.9;    %  mM  =  21</t>
  </si>
  <si>
    <t>c_GLN_int_0     =    0;    %  mM  =  22</t>
  </si>
  <si>
    <t>c_GLU_ext_0     = 0.6;    %  mM  =  23</t>
  </si>
  <si>
    <t>c_GLU_int_0     =    0;    %  mM  =  24</t>
  </si>
  <si>
    <t>c_GLY_ext_0     = 3.4;    %  mM  =  25</t>
  </si>
  <si>
    <t>c_GLY_int_0     =    0;    %  mM  =  26</t>
  </si>
  <si>
    <t>c_LAC_ext_0     =   6;    %  mM  =  27</t>
  </si>
  <si>
    <t>c_LAC_int_0     =    0;    %  mM  =  28</t>
  </si>
  <si>
    <t>c_MAL_0         =    0;    %  mM  =  29</t>
  </si>
  <si>
    <t>c_NADH_cyto_0   =    0;    %  mM  =  30</t>
  </si>
  <si>
    <t>c_NADH_mito_0   =    0;    %  mM  =  31</t>
  </si>
  <si>
    <t>c_NH3_ext_0     = 0.7;    %  mM  =  32</t>
  </si>
  <si>
    <t>c_NH3_int_0     =    0;    %  mM  =  33</t>
  </si>
  <si>
    <t>c_O2_ext_0      =    0.1666;    %  mM  =  34</t>
  </si>
  <si>
    <t>c_O2_int_0      =    0;    %  mM  =  35</t>
  </si>
  <si>
    <t>c_OXA_0         =    0;    %  mM  =  36</t>
  </si>
  <si>
    <t>c_PYR_0         =    0;    %  mM  =  37</t>
  </si>
  <si>
    <t>c_SER_ext_0     =  11;    %  mM  =  38</t>
  </si>
  <si>
    <t>c_SER_int_0     =   0;    %  mM  =  39</t>
  </si>
  <si>
    <t xml:space="preserve">shift_0         =   0;    %    </t>
  </si>
  <si>
    <t>];</t>
  </si>
  <si>
    <t xml:space="preserve"> </t>
  </si>
  <si>
    <t>c_ASN_ext_0     =  20;    %  mM  =  6</t>
  </si>
  <si>
    <t>c_LAC_ext_0     =   5;    %  mM  =  27</t>
  </si>
  <si>
    <t>c_NH3_ext_0     =  0.7;    %  mM  =  32</t>
  </si>
  <si>
    <t>R_0             =   6.2;    %units</t>
  </si>
  <si>
    <t xml:space="preserve">    c_AKG</t>
  </si>
  <si>
    <t>c_ALA_ext</t>
  </si>
  <si>
    <t>c_ALA_int</t>
  </si>
  <si>
    <t>c_ANTI_ext</t>
  </si>
  <si>
    <t>c_ANTI_int</t>
  </si>
  <si>
    <t>c_ASN_ext</t>
  </si>
  <si>
    <t xml:space="preserve">    c_ASN_int</t>
  </si>
  <si>
    <t>c_ASP_ext</t>
  </si>
  <si>
    <t>c_ASP_int</t>
  </si>
  <si>
    <t>c_ATP</t>
  </si>
  <si>
    <t>c_BIOM_ext</t>
  </si>
  <si>
    <t>c_BIOM_int</t>
  </si>
  <si>
    <t xml:space="preserve">    c_C_C_ext</t>
  </si>
  <si>
    <t>c_C_C_int</t>
  </si>
  <si>
    <t>c_CO2_ext</t>
  </si>
  <si>
    <t>c_CO2_int</t>
  </si>
  <si>
    <t>c_CYS</t>
  </si>
  <si>
    <t>c_FADH2</t>
  </si>
  <si>
    <t>c_G6P</t>
  </si>
  <si>
    <t xml:space="preserve">    c_GLC_ext</t>
  </si>
  <si>
    <t>c_GLN_ext</t>
  </si>
  <si>
    <t>c_GLN_int</t>
  </si>
  <si>
    <t>c_GLU_ext</t>
  </si>
  <si>
    <t>c_GLU_int</t>
  </si>
  <si>
    <t>c_GLY_ext</t>
  </si>
  <si>
    <t xml:space="preserve">    c_GLY_int</t>
  </si>
  <si>
    <t>c_LAC_ext</t>
  </si>
  <si>
    <t>c_LAC_int</t>
  </si>
  <si>
    <t>c_MAL</t>
  </si>
  <si>
    <t>c_NADH_cyto</t>
  </si>
  <si>
    <t>c_NADH_mito</t>
  </si>
  <si>
    <t xml:space="preserve">    c_NH3_ext</t>
  </si>
  <si>
    <t>c_NH3_int</t>
  </si>
  <si>
    <t>c_O2_ext</t>
  </si>
  <si>
    <t>c_O2_int</t>
  </si>
  <si>
    <t>c_OXA</t>
  </si>
  <si>
    <t>c_PYR</t>
  </si>
  <si>
    <t>c_SER_ext</t>
  </si>
  <si>
    <t xml:space="preserve">    c_SER_int</t>
  </si>
  <si>
    <t>shift</t>
  </si>
  <si>
    <t>R</t>
  </si>
  <si>
    <t>cellType)</t>
  </si>
  <si>
    <t>x</t>
  </si>
  <si>
    <t>y</t>
  </si>
  <si>
    <t>yfrac</t>
  </si>
  <si>
    <t>major</t>
  </si>
  <si>
    <t>minor</t>
  </si>
  <si>
    <t>total</t>
  </si>
  <si>
    <t>d</t>
  </si>
  <si>
    <t>h</t>
  </si>
  <si>
    <t>v</t>
  </si>
  <si>
    <t>a</t>
  </si>
  <si>
    <t>flow</t>
  </si>
  <si>
    <t xml:space="preserve">sup </t>
  </si>
  <si>
    <t>v1</t>
  </si>
  <si>
    <t>v2</t>
  </si>
  <si>
    <t>v12</t>
  </si>
  <si>
    <t>v13</t>
  </si>
  <si>
    <t>v16</t>
  </si>
  <si>
    <t>v34</t>
  </si>
  <si>
    <t>R1</t>
  </si>
  <si>
    <t>R2</t>
  </si>
  <si>
    <t>Vessel Volume (mL)</t>
  </si>
  <si>
    <t>Time (days)</t>
  </si>
  <si>
    <t>Batch Seed Train</t>
  </si>
  <si>
    <t>Perfusion Seed Train</t>
  </si>
  <si>
    <t>20000/100000 (joint)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</si>
</sst>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00B0F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2" borderId="0" xfId="0" applyFont="1" applyFill="1"/>
    <xf numFmtId="0" fontId="1" fillId="4" borderId="0" xfId="0" applyFont="1" applyFill="1"/>
    <xf numFmtId="0" fontId="1" fillId="5" borderId="0" xfId="0" applyFont="1" applyFill="1"/>
    <xf numFmtId="0" fontId="0" fillId="0" borderId="0" xfId="0" applyFill="1"/>
    <xf numFmtId="0" fontId="2" fillId="0" borderId="0" xfId="0" applyFont="1" applyFill="1"/>
    <xf numFmtId="0" fontId="0" fillId="6" borderId="0" xfId="0" applyFill="1"/>
    <xf numFmtId="0" fontId="1" fillId="3" borderId="0" xfId="0" applyFont="1" applyFill="1"/>
    <xf numFmtId="0" fontId="0" fillId="0" borderId="1" xfId="0" applyBorder="1"/>
    <xf numFmtId="0" fontId="0" fillId="0" borderId="2" xfId="0" applyBorder="1"/>
    <xf numFmtId="0" fontId="0" fillId="4" borderId="2" xfId="0" applyFill="1" applyBorder="1"/>
    <xf numFmtId="0" fontId="0" fillId="2" borderId="2" xfId="0" applyFill="1" applyBorder="1"/>
    <xf numFmtId="0" fontId="0" fillId="7" borderId="0" xfId="0" applyFill="1"/>
    <xf numFmtId="2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Sheet14!$C$8:$F$8</c:f>
              <c:numCache>
                <c:formatCode>General</c:formatCode>
                <c:ptCount val="4"/>
                <c:pt idx="0">
                  <c:v>5.586835443037975</c:v>
                </c:pt>
                <c:pt idx="1">
                  <c:v>2.4615384615384617</c:v>
                </c:pt>
                <c:pt idx="2">
                  <c:v>1.4847058823529411</c:v>
                </c:pt>
                <c:pt idx="3">
                  <c:v>1.23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659-4BC1-8385-AA6B5AFD1C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1422160"/>
        <c:axId val="561423144"/>
      </c:scatterChart>
      <c:valAx>
        <c:axId val="5614221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1423144"/>
        <c:crosses val="autoZero"/>
        <c:crossBetween val="midCat"/>
      </c:valAx>
      <c:valAx>
        <c:axId val="561423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14221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533400</xdr:colOff>
      <xdr:row>6</xdr:row>
      <xdr:rowOff>110490</xdr:rowOff>
    </xdr:from>
    <xdr:to>
      <xdr:col>15</xdr:col>
      <xdr:colOff>228600</xdr:colOff>
      <xdr:row>21</xdr:row>
      <xdr:rowOff>110490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84852B5-B37C-437A-8C76-705BF8CC576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AB944-34F9-4BEB-8FA1-74830D0D4EC9}">
  <dimension ref="A1:AI41"/>
  <sheetViews>
    <sheetView zoomScale="70" zoomScaleNormal="70" workbookViewId="0">
      <pane xSplit="1" ySplit="1" topLeftCell="K2" activePane="bottomRight" state="frozen"/>
      <selection pane="topRight" activeCell="B1" sqref="B1"/>
      <selection pane="bottomLeft" activeCell="A2" sqref="A2"/>
      <selection pane="bottomRight" activeCell="B2" sqref="B2:AI40"/>
    </sheetView>
  </sheetViews>
  <sheetFormatPr defaultRowHeight="14.4" x14ac:dyDescent="0.3"/>
  <cols>
    <col min="1" max="1" width="12.6640625" customWidth="1"/>
  </cols>
  <sheetData>
    <row r="1" spans="1:35" x14ac:dyDescent="0.3">
      <c r="B1" s="12">
        <v>1</v>
      </c>
      <c r="C1" s="12">
        <v>2</v>
      </c>
      <c r="D1" s="12">
        <v>3</v>
      </c>
      <c r="E1" s="12">
        <v>4</v>
      </c>
      <c r="F1" s="12">
        <v>5</v>
      </c>
      <c r="G1" s="12">
        <v>6</v>
      </c>
      <c r="H1" s="12">
        <v>7</v>
      </c>
      <c r="I1" s="12">
        <v>8</v>
      </c>
      <c r="J1" s="12">
        <v>9</v>
      </c>
      <c r="K1" s="12">
        <v>10</v>
      </c>
      <c r="L1" s="12">
        <v>11</v>
      </c>
      <c r="M1" s="12">
        <v>12</v>
      </c>
      <c r="N1" s="12">
        <v>13</v>
      </c>
      <c r="O1" s="12">
        <v>14</v>
      </c>
      <c r="P1" s="12">
        <v>15</v>
      </c>
      <c r="Q1" s="12">
        <v>16</v>
      </c>
      <c r="R1" s="12">
        <v>17</v>
      </c>
      <c r="S1" s="12">
        <v>18</v>
      </c>
      <c r="T1" s="12">
        <v>19</v>
      </c>
      <c r="U1" s="12">
        <v>20</v>
      </c>
      <c r="V1" s="12">
        <v>21</v>
      </c>
      <c r="W1" s="12">
        <v>22</v>
      </c>
      <c r="X1" s="12">
        <v>23</v>
      </c>
      <c r="Y1" s="12">
        <v>24</v>
      </c>
      <c r="Z1" s="12">
        <v>25</v>
      </c>
      <c r="AA1" s="12">
        <v>26</v>
      </c>
      <c r="AB1" s="12">
        <v>27</v>
      </c>
      <c r="AC1" s="12">
        <v>28</v>
      </c>
      <c r="AD1" s="12">
        <v>29</v>
      </c>
      <c r="AE1" s="12">
        <v>30</v>
      </c>
      <c r="AF1" s="12">
        <v>31</v>
      </c>
      <c r="AG1" s="12">
        <v>32</v>
      </c>
      <c r="AH1" s="12">
        <v>33</v>
      </c>
      <c r="AI1" s="12">
        <v>34</v>
      </c>
    </row>
    <row r="2" spans="1:35" x14ac:dyDescent="0.3">
      <c r="A2" s="13" t="s">
        <v>9</v>
      </c>
      <c r="B2">
        <v>0</v>
      </c>
      <c r="C2">
        <v>0</v>
      </c>
      <c r="D2">
        <v>1</v>
      </c>
      <c r="E2">
        <v>1</v>
      </c>
      <c r="F2">
        <v>-1</v>
      </c>
      <c r="G2">
        <v>0</v>
      </c>
      <c r="H2">
        <v>0</v>
      </c>
      <c r="I2">
        <v>0</v>
      </c>
      <c r="J2">
        <v>-1</v>
      </c>
      <c r="K2">
        <v>0</v>
      </c>
      <c r="L2">
        <v>-1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3">
      <c r="A3" s="15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3">
      <c r="A4" s="13" t="s">
        <v>11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-8.4000000000000005E-2</v>
      </c>
      <c r="R4">
        <v>-6.0999999999999999E-2</v>
      </c>
      <c r="S4">
        <v>0</v>
      </c>
      <c r="T4">
        <v>0</v>
      </c>
      <c r="U4">
        <v>0</v>
      </c>
      <c r="V4">
        <v>0</v>
      </c>
      <c r="W4">
        <v>-1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3">
      <c r="A5" s="1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3">
      <c r="A6" s="13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>
        <v>-1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3">
      <c r="A7" s="15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-1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3">
      <c r="A8" s="13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-1</v>
      </c>
      <c r="L8">
        <v>0</v>
      </c>
      <c r="M8">
        <v>0</v>
      </c>
      <c r="N8">
        <v>0</v>
      </c>
      <c r="O8">
        <v>0</v>
      </c>
      <c r="P8">
        <v>0</v>
      </c>
      <c r="Q8">
        <v>-4.1000000000000002E-2</v>
      </c>
      <c r="R8">
        <v>-3.4000000000000002E-2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3">
      <c r="A9" s="15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3">
      <c r="A10" s="13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-1</v>
      </c>
      <c r="M10">
        <v>0</v>
      </c>
      <c r="N10">
        <v>0</v>
      </c>
      <c r="O10">
        <v>0</v>
      </c>
      <c r="P10">
        <v>0</v>
      </c>
      <c r="Q10">
        <v>-0.08</v>
      </c>
      <c r="R10">
        <v>-3.9E-2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-1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3">
      <c r="A11" s="13" t="s">
        <v>18</v>
      </c>
      <c r="B11">
        <v>3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2.5</v>
      </c>
      <c r="P11">
        <v>1.5</v>
      </c>
      <c r="Q11">
        <v>-8.68</v>
      </c>
      <c r="R11">
        <v>-9.1999999999999993</v>
      </c>
      <c r="S11">
        <v>0</v>
      </c>
      <c r="T11">
        <v>0</v>
      </c>
      <c r="U11">
        <v>-1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  <row r="12" spans="1:35" x14ac:dyDescent="0.3">
      <c r="A12" s="15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</row>
    <row r="13" spans="1:35" x14ac:dyDescent="0.3">
      <c r="A13" s="13" t="s">
        <v>20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</row>
    <row r="14" spans="1:35" x14ac:dyDescent="0.3">
      <c r="A14" s="15" t="s">
        <v>21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-1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</v>
      </c>
      <c r="AH14">
        <v>0</v>
      </c>
      <c r="AI14">
        <v>0</v>
      </c>
    </row>
    <row r="15" spans="1:35" x14ac:dyDescent="0.3">
      <c r="A15" s="13" t="s">
        <v>22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</row>
    <row r="16" spans="1:35" x14ac:dyDescent="0.3">
      <c r="A16" s="15" t="s">
        <v>23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</v>
      </c>
      <c r="AG16">
        <v>0</v>
      </c>
      <c r="AH16">
        <v>0</v>
      </c>
      <c r="AI16">
        <v>0</v>
      </c>
    </row>
    <row r="17" spans="1:35" x14ac:dyDescent="0.3">
      <c r="A17" s="13" t="s">
        <v>24</v>
      </c>
      <c r="B17">
        <v>0</v>
      </c>
      <c r="C17">
        <v>0</v>
      </c>
      <c r="D17">
        <v>0</v>
      </c>
      <c r="E17">
        <v>2</v>
      </c>
      <c r="F17">
        <v>1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1.4589000000000001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-1</v>
      </c>
      <c r="AG17">
        <v>0</v>
      </c>
      <c r="AH17">
        <v>0</v>
      </c>
      <c r="AI17">
        <v>0</v>
      </c>
    </row>
    <row r="18" spans="1:35" x14ac:dyDescent="0.3">
      <c r="A18" s="13" t="s">
        <v>25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</v>
      </c>
      <c r="O18">
        <v>0</v>
      </c>
      <c r="P18">
        <v>0</v>
      </c>
      <c r="Q18">
        <v>-2.5999999999999999E-2</v>
      </c>
      <c r="R18">
        <v>-2.4E-2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-2</v>
      </c>
      <c r="AH18">
        <v>0</v>
      </c>
      <c r="AI18">
        <v>0</v>
      </c>
    </row>
    <row r="19" spans="1:35" x14ac:dyDescent="0.3">
      <c r="A19" s="13" t="s">
        <v>26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-1</v>
      </c>
      <c r="Q19">
        <v>4.0000000000000001E-3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0.5</v>
      </c>
    </row>
    <row r="20" spans="1:35" x14ac:dyDescent="0.3">
      <c r="A20" s="13" t="s">
        <v>27</v>
      </c>
      <c r="B20">
        <v>-1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-0.45200000000000001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</row>
    <row r="21" spans="1:35" x14ac:dyDescent="0.3">
      <c r="A21" s="13" t="s">
        <v>28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-1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</row>
    <row r="22" spans="1:35" x14ac:dyDescent="0.3">
      <c r="A22" s="15" t="s">
        <v>29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-1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</row>
    <row r="23" spans="1:35" x14ac:dyDescent="0.3">
      <c r="A23" s="13" t="s">
        <v>30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-1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-8.6999999999999994E-2</v>
      </c>
      <c r="R23">
        <v>-4.4999999999999998E-2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</row>
    <row r="24" spans="1:35" x14ac:dyDescent="0.3">
      <c r="A24" s="15" t="s">
        <v>31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</v>
      </c>
      <c r="AI24">
        <v>0</v>
      </c>
    </row>
    <row r="25" spans="1:35" x14ac:dyDescent="0.3">
      <c r="A25" s="13" t="s">
        <v>32</v>
      </c>
      <c r="B25">
        <v>0</v>
      </c>
      <c r="C25">
        <v>0</v>
      </c>
      <c r="D25">
        <v>-1</v>
      </c>
      <c r="E25">
        <v>0</v>
      </c>
      <c r="F25">
        <v>0</v>
      </c>
      <c r="G25">
        <v>0</v>
      </c>
      <c r="H25">
        <v>0</v>
      </c>
      <c r="I25">
        <v>1</v>
      </c>
      <c r="J25">
        <v>1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8.0000000000000002E-3</v>
      </c>
      <c r="R25">
        <v>-4.8000000000000001E-2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-1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-1</v>
      </c>
      <c r="AI25">
        <v>0</v>
      </c>
    </row>
    <row r="26" spans="1:35" x14ac:dyDescent="0.3">
      <c r="A26" s="15" t="s">
        <v>33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1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</row>
    <row r="27" spans="1:35" x14ac:dyDescent="0.3">
      <c r="A27" s="13" t="s">
        <v>34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0.5</v>
      </c>
      <c r="N27">
        <v>0</v>
      </c>
      <c r="O27">
        <v>0</v>
      </c>
      <c r="P27">
        <v>0</v>
      </c>
      <c r="Q27">
        <v>-5.6000000000000001E-2</v>
      </c>
      <c r="R27">
        <v>-7.1999999999999995E-2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-1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</row>
    <row r="28" spans="1:35" x14ac:dyDescent="0.3">
      <c r="A28" s="15" t="s">
        <v>35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1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</row>
    <row r="29" spans="1:35" x14ac:dyDescent="0.3">
      <c r="A29" s="13" t="s">
        <v>36</v>
      </c>
      <c r="B29">
        <v>0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-1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</row>
    <row r="30" spans="1:35" x14ac:dyDescent="0.3">
      <c r="A30" s="13" t="s">
        <v>37</v>
      </c>
      <c r="B30">
        <v>0</v>
      </c>
      <c r="C30">
        <v>0</v>
      </c>
      <c r="D30">
        <v>0</v>
      </c>
      <c r="E30">
        <v>0</v>
      </c>
      <c r="F30">
        <v>1</v>
      </c>
      <c r="G30">
        <v>-1</v>
      </c>
      <c r="H30">
        <v>-1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0.44500000000000001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</row>
    <row r="31" spans="1:35" x14ac:dyDescent="0.3">
      <c r="A31" s="14" t="s">
        <v>38</v>
      </c>
      <c r="B31">
        <v>2</v>
      </c>
      <c r="C31">
        <v>-1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-0.5</v>
      </c>
      <c r="N31">
        <v>-1</v>
      </c>
      <c r="O31">
        <v>0</v>
      </c>
      <c r="P31">
        <v>0</v>
      </c>
      <c r="Q31">
        <v>0.63900000000000001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-1</v>
      </c>
    </row>
    <row r="32" spans="1:35" x14ac:dyDescent="0.3">
      <c r="A32" s="13" t="s">
        <v>39</v>
      </c>
      <c r="B32">
        <v>0</v>
      </c>
      <c r="C32">
        <v>0</v>
      </c>
      <c r="D32">
        <v>0</v>
      </c>
      <c r="E32">
        <v>2</v>
      </c>
      <c r="F32">
        <v>1</v>
      </c>
      <c r="G32">
        <v>1</v>
      </c>
      <c r="H32">
        <v>0</v>
      </c>
      <c r="I32">
        <v>0</v>
      </c>
      <c r="J32">
        <v>-1</v>
      </c>
      <c r="K32">
        <v>0</v>
      </c>
      <c r="L32">
        <v>0</v>
      </c>
      <c r="M32">
        <v>0</v>
      </c>
      <c r="N32">
        <v>0</v>
      </c>
      <c r="O32">
        <v>-1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0.5</v>
      </c>
    </row>
    <row r="33" spans="1:35" x14ac:dyDescent="0.3">
      <c r="A33" s="15" t="s">
        <v>40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1</v>
      </c>
      <c r="AE33">
        <v>0</v>
      </c>
      <c r="AF33">
        <v>0</v>
      </c>
      <c r="AG33">
        <v>0</v>
      </c>
      <c r="AH33">
        <v>0</v>
      </c>
      <c r="AI33">
        <v>0</v>
      </c>
    </row>
    <row r="34" spans="1:35" x14ac:dyDescent="0.3">
      <c r="A34" s="13" t="s">
        <v>41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-1</v>
      </c>
      <c r="K34">
        <v>1</v>
      </c>
      <c r="L34">
        <v>0</v>
      </c>
      <c r="M34">
        <v>-0.5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-1</v>
      </c>
      <c r="AE34">
        <v>0</v>
      </c>
      <c r="AF34">
        <v>0</v>
      </c>
      <c r="AG34">
        <v>0</v>
      </c>
      <c r="AH34">
        <v>0</v>
      </c>
      <c r="AI34">
        <v>0</v>
      </c>
    </row>
    <row r="35" spans="1:35" x14ac:dyDescent="0.3">
      <c r="A35" s="15" t="s">
        <v>42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-1</v>
      </c>
      <c r="AF35">
        <v>0</v>
      </c>
      <c r="AG35">
        <v>0</v>
      </c>
      <c r="AH35">
        <v>0</v>
      </c>
      <c r="AI35">
        <v>0</v>
      </c>
    </row>
    <row r="36" spans="1:35" x14ac:dyDescent="0.3">
      <c r="A36" s="13" t="s">
        <v>43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-0.5</v>
      </c>
      <c r="P36">
        <v>-0.5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1</v>
      </c>
      <c r="AF36">
        <v>0</v>
      </c>
      <c r="AG36">
        <v>-1</v>
      </c>
      <c r="AH36">
        <v>0</v>
      </c>
      <c r="AI36">
        <v>0</v>
      </c>
    </row>
    <row r="37" spans="1:35" x14ac:dyDescent="0.3">
      <c r="A37" s="13" t="s">
        <v>44</v>
      </c>
      <c r="B37">
        <v>0</v>
      </c>
      <c r="C37">
        <v>0</v>
      </c>
      <c r="D37">
        <v>0</v>
      </c>
      <c r="E37">
        <v>-1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  <c r="Q37">
        <v>-0.42699999999999999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</row>
    <row r="38" spans="1:35" x14ac:dyDescent="0.3">
      <c r="A38" s="13" t="s">
        <v>45</v>
      </c>
      <c r="B38">
        <v>2</v>
      </c>
      <c r="C38">
        <v>-1</v>
      </c>
      <c r="D38">
        <v>-1</v>
      </c>
      <c r="E38">
        <v>-1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0.20899999999999999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</row>
    <row r="39" spans="1:35" x14ac:dyDescent="0.3">
      <c r="A39" s="15" t="s">
        <v>46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-1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</row>
    <row r="40" spans="1:35" x14ac:dyDescent="0.3">
      <c r="A40" s="13" t="s">
        <v>47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-0.5</v>
      </c>
      <c r="N40">
        <v>0</v>
      </c>
      <c r="O40">
        <v>0</v>
      </c>
      <c r="P40">
        <v>0</v>
      </c>
      <c r="Q40">
        <v>-9.6000000000000002E-2</v>
      </c>
      <c r="R40">
        <v>-0.126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</row>
    <row r="41" spans="1:35" x14ac:dyDescent="0.3">
      <c r="A41" s="13" t="s">
        <v>48</v>
      </c>
      <c r="P41">
        <f>SUM(P2:P40)</f>
        <v>0</v>
      </c>
      <c r="Q41">
        <f t="shared" ref="Q41:AI41" si="0">SUM(Q2:Q40)</f>
        <v>-6.2650999999999994</v>
      </c>
      <c r="R41">
        <f t="shared" si="0"/>
        <v>-8.6489999999999974</v>
      </c>
      <c r="S41">
        <f t="shared" si="0"/>
        <v>0</v>
      </c>
      <c r="T41">
        <f t="shared" si="0"/>
        <v>0</v>
      </c>
      <c r="U41">
        <f t="shared" si="0"/>
        <v>-1</v>
      </c>
      <c r="V41">
        <f t="shared" si="0"/>
        <v>0</v>
      </c>
      <c r="W41">
        <f t="shared" si="0"/>
        <v>0</v>
      </c>
      <c r="X41">
        <f t="shared" si="0"/>
        <v>0</v>
      </c>
      <c r="Y41">
        <f t="shared" si="0"/>
        <v>0</v>
      </c>
      <c r="Z41">
        <f t="shared" si="0"/>
        <v>0</v>
      </c>
      <c r="AA41">
        <f t="shared" si="0"/>
        <v>0</v>
      </c>
      <c r="AB41">
        <f t="shared" si="0"/>
        <v>0</v>
      </c>
      <c r="AC41">
        <f t="shared" si="0"/>
        <v>0</v>
      </c>
      <c r="AD41">
        <f t="shared" si="0"/>
        <v>0</v>
      </c>
      <c r="AE41">
        <f t="shared" si="0"/>
        <v>0</v>
      </c>
      <c r="AF41">
        <f t="shared" si="0"/>
        <v>0</v>
      </c>
      <c r="AG41">
        <f t="shared" si="0"/>
        <v>-2</v>
      </c>
      <c r="AH41">
        <f t="shared" si="0"/>
        <v>0</v>
      </c>
      <c r="AI41">
        <f t="shared" si="0"/>
        <v>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DD6BF-B794-4843-BAC7-740B52907B5F}">
  <dimension ref="A1:AI41"/>
  <sheetViews>
    <sheetView zoomScale="70" zoomScaleNormal="70" workbookViewId="0">
      <pane xSplit="1" ySplit="1" topLeftCell="K2" activePane="bottomRight" state="frozen"/>
      <selection pane="topRight" activeCell="B1" sqref="B1"/>
      <selection pane="bottomLeft" activeCell="A2" sqref="A2"/>
      <selection pane="bottomRight" activeCell="AC16" sqref="AC16"/>
    </sheetView>
  </sheetViews>
  <sheetFormatPr defaultRowHeight="14.4" x14ac:dyDescent="0.3"/>
  <cols>
    <col min="1" max="1" width="12.6640625" customWidth="1"/>
  </cols>
  <sheetData>
    <row r="1" spans="1:35" x14ac:dyDescent="0.3">
      <c r="B1" s="12">
        <v>1</v>
      </c>
      <c r="C1" s="12">
        <v>2</v>
      </c>
      <c r="D1" s="12">
        <v>3</v>
      </c>
      <c r="E1" s="12">
        <v>4</v>
      </c>
      <c r="F1" s="12">
        <v>5</v>
      </c>
      <c r="G1" s="12">
        <v>6</v>
      </c>
      <c r="H1" s="12">
        <v>7</v>
      </c>
      <c r="I1" s="12">
        <v>8</v>
      </c>
      <c r="J1" s="12">
        <v>9</v>
      </c>
      <c r="K1" s="12">
        <v>10</v>
      </c>
      <c r="L1" s="12">
        <v>11</v>
      </c>
      <c r="M1" s="12">
        <v>12</v>
      </c>
      <c r="N1" s="12">
        <v>13</v>
      </c>
      <c r="O1" s="12">
        <v>14</v>
      </c>
      <c r="P1" s="12">
        <v>15</v>
      </c>
      <c r="Q1" s="12">
        <v>16</v>
      </c>
      <c r="R1" s="12">
        <v>17</v>
      </c>
      <c r="S1" s="12">
        <v>18</v>
      </c>
      <c r="T1" s="12">
        <v>19</v>
      </c>
      <c r="U1" s="12">
        <v>20</v>
      </c>
      <c r="V1" s="12">
        <v>21</v>
      </c>
      <c r="W1" s="12">
        <v>22</v>
      </c>
      <c r="X1" s="12">
        <v>23</v>
      </c>
      <c r="Y1" s="12">
        <v>24</v>
      </c>
      <c r="Z1" s="12">
        <v>25</v>
      </c>
      <c r="AA1" s="12">
        <v>26</v>
      </c>
      <c r="AB1" s="12">
        <v>27</v>
      </c>
      <c r="AC1" s="12">
        <v>28</v>
      </c>
      <c r="AD1" s="12">
        <v>29</v>
      </c>
      <c r="AE1" s="12">
        <v>30</v>
      </c>
      <c r="AF1" s="12">
        <v>31</v>
      </c>
      <c r="AG1" s="12">
        <v>32</v>
      </c>
      <c r="AH1" s="12">
        <v>33</v>
      </c>
      <c r="AI1" s="12">
        <v>34</v>
      </c>
    </row>
    <row r="2" spans="1:35" x14ac:dyDescent="0.3">
      <c r="A2" s="13" t="s">
        <v>9</v>
      </c>
      <c r="B2">
        <v>0</v>
      </c>
      <c r="C2">
        <v>0</v>
      </c>
      <c r="D2">
        <v>1</v>
      </c>
      <c r="E2">
        <v>1</v>
      </c>
      <c r="F2">
        <v>-1</v>
      </c>
      <c r="G2">
        <v>0</v>
      </c>
      <c r="H2">
        <v>0</v>
      </c>
      <c r="I2">
        <v>0</v>
      </c>
      <c r="J2">
        <v>-1</v>
      </c>
      <c r="K2">
        <v>0</v>
      </c>
      <c r="L2">
        <v>-1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3">
      <c r="A3" s="15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3">
      <c r="A4" s="13" t="s">
        <v>11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-8.4000000000000005E-2</v>
      </c>
      <c r="R4">
        <v>-6.0999999999999999E-2</v>
      </c>
      <c r="S4">
        <v>0</v>
      </c>
      <c r="T4">
        <v>0</v>
      </c>
      <c r="U4">
        <v>0</v>
      </c>
      <c r="V4">
        <v>0</v>
      </c>
      <c r="W4">
        <v>-1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3">
      <c r="A5" s="1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3">
      <c r="A6" s="13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>
        <v>-1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3">
      <c r="A7" s="15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-1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3">
      <c r="A8" s="13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-1</v>
      </c>
      <c r="L8">
        <v>0</v>
      </c>
      <c r="M8">
        <v>0</v>
      </c>
      <c r="N8">
        <v>0</v>
      </c>
      <c r="O8">
        <v>0</v>
      </c>
      <c r="P8">
        <v>0</v>
      </c>
      <c r="Q8">
        <v>-4.1000000000000002E-2</v>
      </c>
      <c r="R8">
        <v>-3.4000000000000002E-2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3">
      <c r="A9" s="15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3">
      <c r="A10" s="13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-1</v>
      </c>
      <c r="M10">
        <v>0</v>
      </c>
      <c r="N10">
        <v>0</v>
      </c>
      <c r="O10">
        <v>0</v>
      </c>
      <c r="P10">
        <v>0</v>
      </c>
      <c r="Q10">
        <v>-0.08</v>
      </c>
      <c r="R10">
        <v>-3.9E-2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-1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3">
      <c r="A11" s="13" t="s">
        <v>18</v>
      </c>
      <c r="B11">
        <v>3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2.5</v>
      </c>
      <c r="P11">
        <v>1.5</v>
      </c>
      <c r="Q11">
        <v>-8.68</v>
      </c>
      <c r="R11">
        <v>-9.1999999999999993</v>
      </c>
      <c r="S11">
        <v>0</v>
      </c>
      <c r="T11">
        <v>0</v>
      </c>
      <c r="U11">
        <v>-1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  <row r="12" spans="1:35" x14ac:dyDescent="0.3">
      <c r="A12" s="15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</row>
    <row r="13" spans="1:35" x14ac:dyDescent="0.3">
      <c r="A13" s="13" t="s">
        <v>20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</row>
    <row r="14" spans="1:35" x14ac:dyDescent="0.3">
      <c r="A14" s="15" t="s">
        <v>21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-1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</v>
      </c>
      <c r="AH14">
        <v>0</v>
      </c>
      <c r="AI14">
        <v>0</v>
      </c>
    </row>
    <row r="15" spans="1:35" x14ac:dyDescent="0.3">
      <c r="A15" s="13" t="s">
        <v>22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</row>
    <row r="16" spans="1:35" x14ac:dyDescent="0.3">
      <c r="A16" s="15" t="s">
        <v>23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</v>
      </c>
      <c r="AG16">
        <v>0</v>
      </c>
      <c r="AH16">
        <v>0</v>
      </c>
      <c r="AI16">
        <v>0</v>
      </c>
    </row>
    <row r="17" spans="1:35" x14ac:dyDescent="0.3">
      <c r="A17" s="13" t="s">
        <v>24</v>
      </c>
      <c r="B17">
        <v>0</v>
      </c>
      <c r="C17">
        <v>0</v>
      </c>
      <c r="D17">
        <v>0</v>
      </c>
      <c r="E17">
        <v>2</v>
      </c>
      <c r="F17">
        <v>1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1.4589000000000001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-1</v>
      </c>
      <c r="AG17">
        <v>0</v>
      </c>
      <c r="AH17">
        <v>0</v>
      </c>
      <c r="AI17">
        <v>0</v>
      </c>
    </row>
    <row r="18" spans="1:35" x14ac:dyDescent="0.3">
      <c r="A18" s="13" t="s">
        <v>25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</v>
      </c>
      <c r="O18">
        <v>0</v>
      </c>
      <c r="P18">
        <v>0</v>
      </c>
      <c r="Q18">
        <v>-2.5999999999999999E-2</v>
      </c>
      <c r="R18">
        <v>-2.4E-2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-2</v>
      </c>
      <c r="AH18">
        <v>0</v>
      </c>
      <c r="AI18">
        <v>0</v>
      </c>
    </row>
    <row r="19" spans="1:35" x14ac:dyDescent="0.3">
      <c r="A19" s="13" t="s">
        <v>26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-1</v>
      </c>
      <c r="Q19">
        <v>4.0000000000000001E-3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0.5</v>
      </c>
    </row>
    <row r="20" spans="1:35" x14ac:dyDescent="0.3">
      <c r="A20" s="13" t="s">
        <v>27</v>
      </c>
      <c r="B20">
        <v>-1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-0.45200000000000001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</row>
    <row r="21" spans="1:35" x14ac:dyDescent="0.3">
      <c r="A21" s="13" t="s">
        <v>28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-1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</row>
    <row r="22" spans="1:35" x14ac:dyDescent="0.3">
      <c r="A22" s="15" t="s">
        <v>29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-1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</row>
    <row r="23" spans="1:35" x14ac:dyDescent="0.3">
      <c r="A23" s="13" t="s">
        <v>30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-1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-8.6999999999999994E-2</v>
      </c>
      <c r="R23">
        <v>-4.4999999999999998E-2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</row>
    <row r="24" spans="1:35" x14ac:dyDescent="0.3">
      <c r="A24" s="15" t="s">
        <v>31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</v>
      </c>
      <c r="AI24">
        <v>0</v>
      </c>
    </row>
    <row r="25" spans="1:35" x14ac:dyDescent="0.3">
      <c r="A25" s="13" t="s">
        <v>32</v>
      </c>
      <c r="B25">
        <v>0</v>
      </c>
      <c r="C25">
        <v>0</v>
      </c>
      <c r="D25">
        <v>-1</v>
      </c>
      <c r="E25">
        <v>0</v>
      </c>
      <c r="F25">
        <v>0</v>
      </c>
      <c r="G25">
        <v>0</v>
      </c>
      <c r="H25">
        <v>0</v>
      </c>
      <c r="I25">
        <v>1</v>
      </c>
      <c r="J25">
        <v>1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8.0000000000000002E-3</v>
      </c>
      <c r="R25">
        <v>-4.8000000000000001E-2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-1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-1</v>
      </c>
      <c r="AI25">
        <v>0</v>
      </c>
    </row>
    <row r="26" spans="1:35" x14ac:dyDescent="0.3">
      <c r="A26" s="15" t="s">
        <v>33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1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</row>
    <row r="27" spans="1:35" x14ac:dyDescent="0.3">
      <c r="A27" s="13" t="s">
        <v>34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</v>
      </c>
      <c r="N27">
        <v>0</v>
      </c>
      <c r="O27">
        <v>0</v>
      </c>
      <c r="P27">
        <v>0</v>
      </c>
      <c r="Q27">
        <v>-5.6000000000000001E-2</v>
      </c>
      <c r="R27">
        <v>-7.1999999999999995E-2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-1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</row>
    <row r="28" spans="1:35" x14ac:dyDescent="0.3">
      <c r="A28" s="15" t="s">
        <v>35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1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</row>
    <row r="29" spans="1:35" x14ac:dyDescent="0.3">
      <c r="A29" s="13" t="s">
        <v>36</v>
      </c>
      <c r="B29">
        <v>0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-1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</row>
    <row r="30" spans="1:35" x14ac:dyDescent="0.3">
      <c r="A30" s="13" t="s">
        <v>37</v>
      </c>
      <c r="B30">
        <v>0</v>
      </c>
      <c r="C30">
        <v>0</v>
      </c>
      <c r="D30">
        <v>0</v>
      </c>
      <c r="E30">
        <v>0</v>
      </c>
      <c r="F30">
        <v>1</v>
      </c>
      <c r="G30">
        <v>-1</v>
      </c>
      <c r="H30">
        <v>-1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0.44500000000000001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</row>
    <row r="31" spans="1:35" x14ac:dyDescent="0.3">
      <c r="A31" s="14" t="s">
        <v>38</v>
      </c>
      <c r="B31">
        <v>2</v>
      </c>
      <c r="C31">
        <v>-1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-1</v>
      </c>
      <c r="N31">
        <v>-1</v>
      </c>
      <c r="O31">
        <v>0</v>
      </c>
      <c r="P31">
        <v>0</v>
      </c>
      <c r="Q31">
        <v>0.63900000000000001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-1</v>
      </c>
    </row>
    <row r="32" spans="1:35" x14ac:dyDescent="0.3">
      <c r="A32" s="13" t="s">
        <v>39</v>
      </c>
      <c r="B32">
        <v>0</v>
      </c>
      <c r="C32">
        <v>0</v>
      </c>
      <c r="D32">
        <v>0</v>
      </c>
      <c r="E32">
        <v>2</v>
      </c>
      <c r="F32">
        <v>1</v>
      </c>
      <c r="G32">
        <v>1</v>
      </c>
      <c r="H32">
        <v>0</v>
      </c>
      <c r="I32">
        <v>0</v>
      </c>
      <c r="J32">
        <v>-1</v>
      </c>
      <c r="K32">
        <v>0</v>
      </c>
      <c r="L32">
        <v>0</v>
      </c>
      <c r="M32">
        <v>0</v>
      </c>
      <c r="N32">
        <v>0</v>
      </c>
      <c r="O32">
        <v>-1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0.5</v>
      </c>
    </row>
    <row r="33" spans="1:35" x14ac:dyDescent="0.3">
      <c r="A33" s="15" t="s">
        <v>40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1</v>
      </c>
      <c r="AE33">
        <v>0</v>
      </c>
      <c r="AF33">
        <v>0</v>
      </c>
      <c r="AG33">
        <v>0</v>
      </c>
      <c r="AH33">
        <v>0</v>
      </c>
      <c r="AI33">
        <v>0</v>
      </c>
    </row>
    <row r="34" spans="1:35" x14ac:dyDescent="0.3">
      <c r="A34" s="13" t="s">
        <v>41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-1</v>
      </c>
      <c r="K34">
        <v>1</v>
      </c>
      <c r="L34">
        <v>0</v>
      </c>
      <c r="M34">
        <v>-1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-1</v>
      </c>
      <c r="AE34">
        <v>0</v>
      </c>
      <c r="AF34">
        <v>0</v>
      </c>
      <c r="AG34">
        <v>0</v>
      </c>
      <c r="AH34">
        <v>0</v>
      </c>
      <c r="AI34">
        <v>0</v>
      </c>
    </row>
    <row r="35" spans="1:35" x14ac:dyDescent="0.3">
      <c r="A35" s="15" t="s">
        <v>42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-1</v>
      </c>
      <c r="AF35">
        <v>0</v>
      </c>
      <c r="AG35">
        <v>0</v>
      </c>
      <c r="AH35">
        <v>0</v>
      </c>
      <c r="AI35">
        <v>0</v>
      </c>
    </row>
    <row r="36" spans="1:35" x14ac:dyDescent="0.3">
      <c r="A36" s="13" t="s">
        <v>43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-0.5</v>
      </c>
      <c r="P36">
        <v>-0.5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1</v>
      </c>
      <c r="AF36">
        <v>0</v>
      </c>
      <c r="AG36">
        <v>-1</v>
      </c>
      <c r="AH36">
        <v>0</v>
      </c>
      <c r="AI36">
        <v>0</v>
      </c>
    </row>
    <row r="37" spans="1:35" x14ac:dyDescent="0.3">
      <c r="A37" s="13" t="s">
        <v>44</v>
      </c>
      <c r="B37">
        <v>0</v>
      </c>
      <c r="C37">
        <v>0</v>
      </c>
      <c r="D37">
        <v>0</v>
      </c>
      <c r="E37">
        <v>-1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  <c r="Q37">
        <v>-0.42699999999999999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</row>
    <row r="38" spans="1:35" x14ac:dyDescent="0.3">
      <c r="A38" s="13" t="s">
        <v>45</v>
      </c>
      <c r="B38">
        <v>2</v>
      </c>
      <c r="C38">
        <v>-1</v>
      </c>
      <c r="D38">
        <v>-1</v>
      </c>
      <c r="E38">
        <v>-1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0.20899999999999999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</row>
    <row r="39" spans="1:35" x14ac:dyDescent="0.3">
      <c r="A39" s="15" t="s">
        <v>46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-1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</row>
    <row r="40" spans="1:35" x14ac:dyDescent="0.3">
      <c r="A40" s="13" t="s">
        <v>47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-1</v>
      </c>
      <c r="N40">
        <v>0</v>
      </c>
      <c r="O40">
        <v>0</v>
      </c>
      <c r="P40">
        <v>0</v>
      </c>
      <c r="Q40">
        <v>-9.6000000000000002E-2</v>
      </c>
      <c r="R40">
        <v>-0.126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</row>
    <row r="41" spans="1:35" x14ac:dyDescent="0.3">
      <c r="A41" s="13" t="s">
        <v>48</v>
      </c>
      <c r="P41">
        <f>SUM(P2:P40)</f>
        <v>0</v>
      </c>
      <c r="Q41">
        <f t="shared" ref="Q41:AI41" si="0">SUM(Q2:Q40)</f>
        <v>-6.2650999999999994</v>
      </c>
      <c r="R41">
        <f t="shared" si="0"/>
        <v>-8.6489999999999974</v>
      </c>
      <c r="S41">
        <f t="shared" si="0"/>
        <v>0</v>
      </c>
      <c r="T41">
        <f t="shared" si="0"/>
        <v>0</v>
      </c>
      <c r="U41">
        <f t="shared" si="0"/>
        <v>-1</v>
      </c>
      <c r="V41">
        <f t="shared" si="0"/>
        <v>0</v>
      </c>
      <c r="W41">
        <f t="shared" si="0"/>
        <v>0</v>
      </c>
      <c r="X41">
        <f t="shared" si="0"/>
        <v>0</v>
      </c>
      <c r="Y41">
        <f t="shared" si="0"/>
        <v>0</v>
      </c>
      <c r="Z41">
        <f t="shared" si="0"/>
        <v>0</v>
      </c>
      <c r="AA41">
        <f t="shared" si="0"/>
        <v>0</v>
      </c>
      <c r="AB41">
        <f t="shared" si="0"/>
        <v>0</v>
      </c>
      <c r="AC41">
        <f t="shared" si="0"/>
        <v>0</v>
      </c>
      <c r="AD41">
        <f t="shared" si="0"/>
        <v>0</v>
      </c>
      <c r="AE41">
        <f t="shared" si="0"/>
        <v>0</v>
      </c>
      <c r="AF41">
        <f t="shared" si="0"/>
        <v>0</v>
      </c>
      <c r="AG41">
        <f t="shared" si="0"/>
        <v>-2</v>
      </c>
      <c r="AH41">
        <f t="shared" si="0"/>
        <v>0</v>
      </c>
      <c r="AI41">
        <f t="shared" si="0"/>
        <v>0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8C26D-E1B9-43BA-9E2D-E3F4C2A81485}">
  <dimension ref="B1:H51"/>
  <sheetViews>
    <sheetView topLeftCell="A13" zoomScale="70" zoomScaleNormal="70" workbookViewId="0">
      <selection activeCell="C11" sqref="C11:E51"/>
    </sheetView>
  </sheetViews>
  <sheetFormatPr defaultRowHeight="14.4" x14ac:dyDescent="0.3"/>
  <cols>
    <col min="3" max="3" width="9.21875" bestFit="1" customWidth="1"/>
    <col min="4" max="4" width="19.33203125" bestFit="1" customWidth="1"/>
    <col min="5" max="5" width="14.88671875" bestFit="1" customWidth="1"/>
    <col min="8" max="8" width="12.5546875" customWidth="1"/>
  </cols>
  <sheetData>
    <row r="1" spans="2:8" x14ac:dyDescent="0.3">
      <c r="B1" t="s">
        <v>0</v>
      </c>
      <c r="C1" t="s">
        <v>2</v>
      </c>
      <c r="D1" t="s">
        <v>3</v>
      </c>
      <c r="E1" t="s">
        <v>4</v>
      </c>
    </row>
    <row r="2" spans="2:8" ht="21" x14ac:dyDescent="0.4">
      <c r="B2">
        <v>1</v>
      </c>
      <c r="C2" s="1"/>
      <c r="H2" s="5" t="s">
        <v>1</v>
      </c>
    </row>
    <row r="3" spans="2:8" ht="21" x14ac:dyDescent="0.4">
      <c r="B3">
        <v>2</v>
      </c>
      <c r="C3" s="1"/>
      <c r="H3" s="6" t="s">
        <v>5</v>
      </c>
    </row>
    <row r="4" spans="2:8" ht="21" x14ac:dyDescent="0.4">
      <c r="B4">
        <v>3</v>
      </c>
      <c r="C4" s="1"/>
      <c r="H4" s="7" t="s">
        <v>6</v>
      </c>
    </row>
    <row r="5" spans="2:8" x14ac:dyDescent="0.3">
      <c r="B5">
        <v>4</v>
      </c>
      <c r="C5" s="1"/>
    </row>
    <row r="6" spans="2:8" x14ac:dyDescent="0.3">
      <c r="B6">
        <v>5</v>
      </c>
      <c r="C6" s="1"/>
    </row>
    <row r="7" spans="2:8" x14ac:dyDescent="0.3">
      <c r="B7">
        <v>6</v>
      </c>
      <c r="C7" s="1"/>
    </row>
    <row r="8" spans="2:8" x14ac:dyDescent="0.3">
      <c r="B8">
        <v>7</v>
      </c>
      <c r="C8" s="1"/>
    </row>
    <row r="9" spans="2:8" x14ac:dyDescent="0.3">
      <c r="B9">
        <v>8</v>
      </c>
      <c r="C9" s="1"/>
    </row>
    <row r="10" spans="2:8" x14ac:dyDescent="0.3">
      <c r="B10">
        <v>9</v>
      </c>
      <c r="C10" s="1"/>
    </row>
    <row r="11" spans="2:8" x14ac:dyDescent="0.3">
      <c r="B11">
        <v>10</v>
      </c>
      <c r="D11" s="1"/>
    </row>
    <row r="12" spans="2:8" x14ac:dyDescent="0.3">
      <c r="B12">
        <v>11</v>
      </c>
      <c r="C12" s="3"/>
      <c r="D12" s="1"/>
    </row>
    <row r="13" spans="2:8" x14ac:dyDescent="0.3">
      <c r="B13">
        <v>12</v>
      </c>
      <c r="C13" s="3"/>
      <c r="D13" s="1"/>
    </row>
    <row r="14" spans="2:8" x14ac:dyDescent="0.3">
      <c r="B14">
        <v>13</v>
      </c>
      <c r="C14" s="3"/>
      <c r="D14" s="1"/>
    </row>
    <row r="15" spans="2:8" x14ac:dyDescent="0.3">
      <c r="B15">
        <v>14</v>
      </c>
      <c r="C15" s="3"/>
      <c r="D15" s="1"/>
    </row>
    <row r="16" spans="2:8" x14ac:dyDescent="0.3">
      <c r="B16">
        <v>15</v>
      </c>
      <c r="C16" s="3"/>
      <c r="D16" s="1"/>
    </row>
    <row r="17" spans="2:5" x14ac:dyDescent="0.3">
      <c r="B17">
        <v>16</v>
      </c>
      <c r="C17" s="3"/>
      <c r="D17" s="1"/>
    </row>
    <row r="18" spans="2:5" x14ac:dyDescent="0.3">
      <c r="B18">
        <v>17</v>
      </c>
      <c r="C18" s="3"/>
    </row>
    <row r="19" spans="2:5" x14ac:dyDescent="0.3">
      <c r="B19">
        <v>18</v>
      </c>
      <c r="C19" s="3"/>
      <c r="E19" s="1"/>
    </row>
    <row r="20" spans="2:5" x14ac:dyDescent="0.3">
      <c r="B20">
        <v>19</v>
      </c>
      <c r="C20" s="3"/>
      <c r="E20" s="1"/>
    </row>
    <row r="21" spans="2:5" x14ac:dyDescent="0.3">
      <c r="B21">
        <v>20</v>
      </c>
      <c r="E21" s="1"/>
    </row>
    <row r="22" spans="2:5" x14ac:dyDescent="0.3">
      <c r="B22">
        <v>21</v>
      </c>
      <c r="C22" s="4"/>
      <c r="D22" s="3"/>
      <c r="E22" s="1"/>
    </row>
    <row r="23" spans="2:5" x14ac:dyDescent="0.3">
      <c r="B23">
        <v>22</v>
      </c>
      <c r="C23" s="4"/>
      <c r="D23" s="3"/>
      <c r="E23" s="1"/>
    </row>
    <row r="24" spans="2:5" x14ac:dyDescent="0.3">
      <c r="B24">
        <v>23</v>
      </c>
      <c r="C24" s="4"/>
      <c r="D24" s="3"/>
      <c r="E24" s="1"/>
    </row>
    <row r="25" spans="2:5" x14ac:dyDescent="0.3">
      <c r="B25">
        <v>24</v>
      </c>
      <c r="C25" s="4"/>
      <c r="D25" s="3"/>
      <c r="E25" s="1"/>
    </row>
    <row r="26" spans="2:5" x14ac:dyDescent="0.3">
      <c r="B26">
        <v>25</v>
      </c>
      <c r="C26" s="4"/>
      <c r="D26" s="3"/>
      <c r="E26" s="1"/>
    </row>
    <row r="27" spans="2:5" x14ac:dyDescent="0.3">
      <c r="B27">
        <v>26</v>
      </c>
      <c r="C27" s="4"/>
      <c r="D27" s="3"/>
      <c r="E27" s="1"/>
    </row>
    <row r="28" spans="2:5" x14ac:dyDescent="0.3">
      <c r="B28">
        <v>27</v>
      </c>
      <c r="C28" s="4"/>
      <c r="D28" s="3"/>
      <c r="E28" s="1"/>
    </row>
    <row r="29" spans="2:5" x14ac:dyDescent="0.3">
      <c r="B29">
        <v>28</v>
      </c>
      <c r="C29" s="4"/>
    </row>
    <row r="30" spans="2:5" x14ac:dyDescent="0.3">
      <c r="B30">
        <v>29</v>
      </c>
      <c r="C30" s="4"/>
      <c r="E30" s="3"/>
    </row>
    <row r="31" spans="2:5" x14ac:dyDescent="0.3">
      <c r="B31">
        <v>30</v>
      </c>
      <c r="E31" s="3"/>
    </row>
    <row r="32" spans="2:5" x14ac:dyDescent="0.3">
      <c r="B32">
        <v>31</v>
      </c>
      <c r="E32" s="3"/>
    </row>
    <row r="33" spans="2:5" x14ac:dyDescent="0.3">
      <c r="B33">
        <v>32</v>
      </c>
      <c r="D33" s="4"/>
      <c r="E33" s="3"/>
    </row>
    <row r="34" spans="2:5" x14ac:dyDescent="0.3">
      <c r="B34">
        <v>33</v>
      </c>
      <c r="D34" s="4"/>
      <c r="E34" s="3"/>
    </row>
    <row r="35" spans="2:5" x14ac:dyDescent="0.3">
      <c r="B35">
        <v>34</v>
      </c>
      <c r="D35" s="4"/>
      <c r="E35" s="3"/>
    </row>
    <row r="36" spans="2:5" x14ac:dyDescent="0.3">
      <c r="B36">
        <v>35</v>
      </c>
      <c r="D36" s="4"/>
      <c r="E36" s="3"/>
    </row>
    <row r="37" spans="2:5" x14ac:dyDescent="0.3">
      <c r="B37">
        <v>36</v>
      </c>
      <c r="D37" s="4"/>
      <c r="E37" s="3"/>
    </row>
    <row r="38" spans="2:5" x14ac:dyDescent="0.3">
      <c r="B38">
        <v>37</v>
      </c>
      <c r="D38" s="4"/>
      <c r="E38" s="3"/>
    </row>
    <row r="39" spans="2:5" x14ac:dyDescent="0.3">
      <c r="B39">
        <v>38</v>
      </c>
      <c r="D39" s="4"/>
      <c r="E39" s="3"/>
    </row>
    <row r="40" spans="2:5" x14ac:dyDescent="0.3">
      <c r="B40">
        <v>39</v>
      </c>
    </row>
    <row r="41" spans="2:5" x14ac:dyDescent="0.3">
      <c r="B41">
        <v>40</v>
      </c>
      <c r="E41" s="4"/>
    </row>
    <row r="42" spans="2:5" x14ac:dyDescent="0.3">
      <c r="B42">
        <v>41</v>
      </c>
      <c r="E42" s="4"/>
    </row>
    <row r="43" spans="2:5" x14ac:dyDescent="0.3">
      <c r="B43">
        <v>42</v>
      </c>
      <c r="E43" s="4"/>
    </row>
    <row r="44" spans="2:5" x14ac:dyDescent="0.3">
      <c r="B44">
        <v>43</v>
      </c>
      <c r="E44" s="4"/>
    </row>
    <row r="45" spans="2:5" x14ac:dyDescent="0.3">
      <c r="B45">
        <v>44</v>
      </c>
      <c r="E45" s="4"/>
    </row>
    <row r="46" spans="2:5" x14ac:dyDescent="0.3">
      <c r="B46">
        <v>45</v>
      </c>
      <c r="E46" s="4"/>
    </row>
    <row r="47" spans="2:5" x14ac:dyDescent="0.3">
      <c r="B47">
        <v>46</v>
      </c>
      <c r="E47" s="4"/>
    </row>
    <row r="48" spans="2:5" x14ac:dyDescent="0.3">
      <c r="B48">
        <v>47</v>
      </c>
      <c r="E48" s="4"/>
    </row>
    <row r="49" spans="2:5" x14ac:dyDescent="0.3">
      <c r="B49">
        <v>48</v>
      </c>
      <c r="E49" s="4"/>
    </row>
    <row r="50" spans="2:5" x14ac:dyDescent="0.3">
      <c r="B50">
        <v>49</v>
      </c>
      <c r="E50" s="4"/>
    </row>
    <row r="51" spans="2:5" x14ac:dyDescent="0.3">
      <c r="B51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CD21A-B55E-4775-BBFD-ADB9BF1BDCC9}">
  <dimension ref="A1:AI26"/>
  <sheetViews>
    <sheetView zoomScale="70" zoomScaleNormal="7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P12" sqref="P12"/>
    </sheetView>
  </sheetViews>
  <sheetFormatPr defaultRowHeight="14.4" x14ac:dyDescent="0.3"/>
  <cols>
    <col min="1" max="1" width="12.6640625" customWidth="1"/>
  </cols>
  <sheetData>
    <row r="1" spans="1:35" x14ac:dyDescent="0.3">
      <c r="B1" s="12">
        <v>1</v>
      </c>
      <c r="C1" s="12">
        <v>2</v>
      </c>
      <c r="D1" s="12">
        <v>3</v>
      </c>
      <c r="E1" s="12">
        <v>4</v>
      </c>
      <c r="F1" s="12">
        <v>5</v>
      </c>
      <c r="G1" s="12">
        <v>6</v>
      </c>
      <c r="H1" s="12">
        <v>7</v>
      </c>
      <c r="I1" s="12">
        <v>8</v>
      </c>
      <c r="J1" s="12">
        <v>9</v>
      </c>
      <c r="K1" s="12">
        <v>10</v>
      </c>
      <c r="L1" s="12">
        <v>11</v>
      </c>
      <c r="M1" s="12">
        <v>12</v>
      </c>
      <c r="N1" s="12">
        <v>13</v>
      </c>
      <c r="O1" s="12">
        <v>14</v>
      </c>
      <c r="P1" s="12">
        <v>15</v>
      </c>
      <c r="Q1" s="12">
        <v>16</v>
      </c>
      <c r="R1" s="12">
        <v>17</v>
      </c>
      <c r="S1" s="12">
        <v>18</v>
      </c>
      <c r="T1" s="12">
        <v>19</v>
      </c>
      <c r="U1" s="12">
        <v>20</v>
      </c>
      <c r="V1" s="12">
        <v>21</v>
      </c>
      <c r="W1" s="12">
        <v>22</v>
      </c>
      <c r="X1" s="12">
        <v>23</v>
      </c>
      <c r="Y1" s="12">
        <v>24</v>
      </c>
      <c r="Z1" s="12">
        <v>25</v>
      </c>
      <c r="AA1" s="12">
        <v>26</v>
      </c>
      <c r="AB1" s="12">
        <v>27</v>
      </c>
      <c r="AC1" s="12">
        <v>28</v>
      </c>
      <c r="AD1" s="12">
        <v>29</v>
      </c>
      <c r="AE1" s="12">
        <v>30</v>
      </c>
      <c r="AF1" s="12">
        <v>31</v>
      </c>
      <c r="AG1" s="12">
        <v>32</v>
      </c>
      <c r="AH1" s="12">
        <v>33</v>
      </c>
      <c r="AI1" s="12">
        <v>34</v>
      </c>
    </row>
    <row r="2" spans="1:35" x14ac:dyDescent="0.3">
      <c r="A2" s="13" t="s">
        <v>9</v>
      </c>
      <c r="B2">
        <v>0</v>
      </c>
      <c r="C2">
        <v>0</v>
      </c>
      <c r="D2">
        <v>1</v>
      </c>
      <c r="E2">
        <v>1</v>
      </c>
      <c r="F2">
        <v>-1</v>
      </c>
      <c r="G2">
        <v>0</v>
      </c>
      <c r="H2">
        <v>0</v>
      </c>
      <c r="I2">
        <v>0</v>
      </c>
      <c r="J2">
        <v>-1</v>
      </c>
      <c r="K2">
        <v>0</v>
      </c>
      <c r="L2">
        <v>-1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3">
      <c r="A3" s="13" t="s">
        <v>11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-8.4000000000000005E-2</v>
      </c>
      <c r="R3">
        <v>-6.0999999999999999E-2</v>
      </c>
      <c r="S3">
        <v>0</v>
      </c>
      <c r="T3">
        <v>0</v>
      </c>
      <c r="U3">
        <v>0</v>
      </c>
      <c r="V3">
        <v>0</v>
      </c>
      <c r="W3">
        <v>-1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3">
      <c r="A4" s="13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-1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3">
      <c r="A5" s="13" t="s">
        <v>15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-1</v>
      </c>
      <c r="L5">
        <v>0</v>
      </c>
      <c r="M5">
        <v>0</v>
      </c>
      <c r="N5">
        <v>0</v>
      </c>
      <c r="O5">
        <v>0</v>
      </c>
      <c r="P5">
        <v>0</v>
      </c>
      <c r="Q5">
        <v>-4.1000000000000002E-2</v>
      </c>
      <c r="R5">
        <v>-3.4000000000000002E-2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3">
      <c r="A6" s="13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-1</v>
      </c>
      <c r="M6">
        <v>0</v>
      </c>
      <c r="N6">
        <v>0</v>
      </c>
      <c r="O6">
        <v>0</v>
      </c>
      <c r="P6">
        <v>0</v>
      </c>
      <c r="Q6">
        <v>-0.08</v>
      </c>
      <c r="R6">
        <v>-3.9E-2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-1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3">
      <c r="A7" s="13" t="s">
        <v>18</v>
      </c>
      <c r="B7">
        <v>3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2.5</v>
      </c>
      <c r="P7">
        <v>1.5</v>
      </c>
      <c r="Q7">
        <v>-8.68</v>
      </c>
      <c r="R7">
        <v>-9.1999999999999993</v>
      </c>
      <c r="S7">
        <v>0</v>
      </c>
      <c r="T7">
        <v>0</v>
      </c>
      <c r="U7">
        <v>-1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3">
      <c r="A8" s="13" t="s">
        <v>20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3">
      <c r="A9" s="13" t="s">
        <v>22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1</v>
      </c>
      <c r="AH9">
        <v>0</v>
      </c>
      <c r="AI9">
        <v>0</v>
      </c>
    </row>
    <row r="10" spans="1:35" x14ac:dyDescent="0.3">
      <c r="A10" s="13" t="s">
        <v>24</v>
      </c>
      <c r="B10">
        <v>0</v>
      </c>
      <c r="C10">
        <v>0</v>
      </c>
      <c r="D10">
        <v>0</v>
      </c>
      <c r="E10">
        <v>2</v>
      </c>
      <c r="F10">
        <v>1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-1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-1</v>
      </c>
      <c r="AG10">
        <v>0</v>
      </c>
      <c r="AH10">
        <v>0</v>
      </c>
      <c r="AI10">
        <v>0</v>
      </c>
    </row>
    <row r="11" spans="1:35" x14ac:dyDescent="0.3">
      <c r="A11" s="13" t="s">
        <v>25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</v>
      </c>
      <c r="O11">
        <v>0</v>
      </c>
      <c r="P11">
        <v>0</v>
      </c>
      <c r="Q11">
        <v>-2.5999999999999999E-2</v>
      </c>
      <c r="R11">
        <v>-2.4E-2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-2</v>
      </c>
      <c r="AH11">
        <v>0</v>
      </c>
      <c r="AI11">
        <v>0</v>
      </c>
    </row>
    <row r="12" spans="1:35" x14ac:dyDescent="0.3">
      <c r="A12" s="13" t="s">
        <v>26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-1</v>
      </c>
      <c r="Q12">
        <v>4.0000000000000001E-3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0.5</v>
      </c>
    </row>
    <row r="13" spans="1:35" x14ac:dyDescent="0.3">
      <c r="A13" s="13" t="s">
        <v>27</v>
      </c>
      <c r="B13">
        <v>-1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-0.45200000000000001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</row>
    <row r="14" spans="1:35" x14ac:dyDescent="0.3">
      <c r="A14" s="13" t="s">
        <v>30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-1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-8.6999999999999994E-2</v>
      </c>
      <c r="R14">
        <v>-4.4999999999999998E-2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</row>
    <row r="15" spans="1:35" x14ac:dyDescent="0.3">
      <c r="A15" s="13" t="s">
        <v>32</v>
      </c>
      <c r="B15">
        <v>0</v>
      </c>
      <c r="C15">
        <v>0</v>
      </c>
      <c r="D15">
        <v>-1</v>
      </c>
      <c r="E15">
        <v>0</v>
      </c>
      <c r="F15">
        <v>0</v>
      </c>
      <c r="G15">
        <v>0</v>
      </c>
      <c r="H15">
        <v>0</v>
      </c>
      <c r="I15">
        <v>1</v>
      </c>
      <c r="J15">
        <v>1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8.0000000000000002E-3</v>
      </c>
      <c r="R15">
        <v>-4.8000000000000001E-2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-1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-1</v>
      </c>
      <c r="AI15">
        <v>0</v>
      </c>
    </row>
    <row r="16" spans="1:35" x14ac:dyDescent="0.3">
      <c r="A16" s="13" t="s">
        <v>34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2</v>
      </c>
      <c r="N16">
        <v>0</v>
      </c>
      <c r="O16">
        <v>0</v>
      </c>
      <c r="P16">
        <v>0</v>
      </c>
      <c r="Q16">
        <v>-5.6000000000000001E-2</v>
      </c>
      <c r="R16">
        <v>-7.1999999999999995E-2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-1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</row>
    <row r="17" spans="1:35" x14ac:dyDescent="0.3">
      <c r="A17" s="13" t="s">
        <v>36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-1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</row>
    <row r="18" spans="1:35" x14ac:dyDescent="0.3">
      <c r="A18" s="13" t="s">
        <v>37</v>
      </c>
      <c r="B18">
        <v>0</v>
      </c>
      <c r="C18">
        <v>0</v>
      </c>
      <c r="D18">
        <v>0</v>
      </c>
      <c r="E18">
        <v>0</v>
      </c>
      <c r="F18">
        <v>1</v>
      </c>
      <c r="G18">
        <v>-1</v>
      </c>
      <c r="H18">
        <v>-1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0.44500000000000001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</row>
    <row r="19" spans="1:35" x14ac:dyDescent="0.3">
      <c r="A19" s="14" t="s">
        <v>38</v>
      </c>
      <c r="B19">
        <v>2</v>
      </c>
      <c r="C19">
        <v>-1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-1</v>
      </c>
      <c r="N19">
        <v>-1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-1</v>
      </c>
    </row>
    <row r="20" spans="1:35" x14ac:dyDescent="0.3">
      <c r="A20" s="13" t="s">
        <v>39</v>
      </c>
      <c r="B20">
        <v>0</v>
      </c>
      <c r="C20">
        <v>0</v>
      </c>
      <c r="D20">
        <v>0</v>
      </c>
      <c r="E20">
        <v>2</v>
      </c>
      <c r="F20">
        <v>1</v>
      </c>
      <c r="G20">
        <v>1</v>
      </c>
      <c r="H20">
        <v>0</v>
      </c>
      <c r="I20">
        <v>0</v>
      </c>
      <c r="J20">
        <v>-1</v>
      </c>
      <c r="K20">
        <v>0</v>
      </c>
      <c r="L20">
        <v>0</v>
      </c>
      <c r="M20">
        <v>0</v>
      </c>
      <c r="N20">
        <v>0</v>
      </c>
      <c r="O20">
        <v>-1</v>
      </c>
      <c r="P20">
        <v>0</v>
      </c>
      <c r="Q20">
        <v>0.63900000000000001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0.5</v>
      </c>
    </row>
    <row r="21" spans="1:35" x14ac:dyDescent="0.3">
      <c r="A21" s="13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-1</v>
      </c>
      <c r="K21">
        <v>1</v>
      </c>
      <c r="L21">
        <v>0</v>
      </c>
      <c r="M21">
        <v>-1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-1</v>
      </c>
      <c r="AE21">
        <v>0</v>
      </c>
      <c r="AF21">
        <v>0</v>
      </c>
      <c r="AG21">
        <v>0</v>
      </c>
      <c r="AH21">
        <v>0</v>
      </c>
      <c r="AI21">
        <v>0</v>
      </c>
    </row>
    <row r="22" spans="1:35" x14ac:dyDescent="0.3">
      <c r="A22" s="13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-0.5</v>
      </c>
      <c r="P22">
        <v>-0.5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0</v>
      </c>
      <c r="AG22">
        <v>-1</v>
      </c>
      <c r="AH22">
        <v>0</v>
      </c>
      <c r="AI22">
        <v>0</v>
      </c>
    </row>
    <row r="23" spans="1:35" x14ac:dyDescent="0.3">
      <c r="A23" s="13" t="s">
        <v>44</v>
      </c>
      <c r="B23">
        <v>0</v>
      </c>
      <c r="C23">
        <v>0</v>
      </c>
      <c r="D23">
        <v>0</v>
      </c>
      <c r="E23">
        <v>-1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-0.42699999999999999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</row>
    <row r="24" spans="1:35" x14ac:dyDescent="0.3">
      <c r="A24" s="13" t="s">
        <v>45</v>
      </c>
      <c r="B24">
        <v>2</v>
      </c>
      <c r="C24">
        <v>-1</v>
      </c>
      <c r="D24">
        <v>-1</v>
      </c>
      <c r="E24">
        <v>-1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0.20899999999999999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</row>
    <row r="25" spans="1:35" x14ac:dyDescent="0.3">
      <c r="A25" s="13" t="s">
        <v>47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-1</v>
      </c>
      <c r="N25">
        <v>0</v>
      </c>
      <c r="O25">
        <v>0</v>
      </c>
      <c r="P25">
        <v>0</v>
      </c>
      <c r="Q25">
        <v>-9.6000000000000002E-2</v>
      </c>
      <c r="R25">
        <v>-0.126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</row>
    <row r="26" spans="1:35" x14ac:dyDescent="0.3">
      <c r="A26" s="13" t="s">
        <v>48</v>
      </c>
      <c r="P26">
        <f t="shared" ref="P26:AI26" si="0">SUM(P2:P25)</f>
        <v>0</v>
      </c>
      <c r="Q26">
        <f t="shared" si="0"/>
        <v>-7.7239999999999993</v>
      </c>
      <c r="R26">
        <f t="shared" si="0"/>
        <v>-8.6489999999999974</v>
      </c>
      <c r="S26">
        <f t="shared" si="0"/>
        <v>-1</v>
      </c>
      <c r="T26">
        <f t="shared" si="0"/>
        <v>-1</v>
      </c>
      <c r="U26">
        <f t="shared" si="0"/>
        <v>0</v>
      </c>
      <c r="V26">
        <f t="shared" si="0"/>
        <v>-1</v>
      </c>
      <c r="W26">
        <f t="shared" si="0"/>
        <v>-1</v>
      </c>
      <c r="X26">
        <f t="shared" si="0"/>
        <v>1</v>
      </c>
      <c r="Y26">
        <f t="shared" si="0"/>
        <v>-1</v>
      </c>
      <c r="Z26">
        <f t="shared" si="0"/>
        <v>0</v>
      </c>
      <c r="AA26">
        <f t="shared" si="0"/>
        <v>1</v>
      </c>
      <c r="AB26">
        <f t="shared" si="0"/>
        <v>-1</v>
      </c>
      <c r="AC26">
        <f t="shared" si="0"/>
        <v>1</v>
      </c>
      <c r="AD26">
        <f t="shared" si="0"/>
        <v>-1</v>
      </c>
      <c r="AE26">
        <f t="shared" si="0"/>
        <v>1</v>
      </c>
      <c r="AF26">
        <f t="shared" si="0"/>
        <v>-1</v>
      </c>
      <c r="AG26">
        <f t="shared" si="0"/>
        <v>-2</v>
      </c>
      <c r="AH26">
        <f t="shared" si="0"/>
        <v>-1</v>
      </c>
      <c r="AI26">
        <f t="shared" si="0"/>
        <v>0</v>
      </c>
    </row>
  </sheetData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3A9DE-8610-4DC7-BC1B-E10E8EB2824D}">
  <dimension ref="B2:AI40"/>
  <sheetViews>
    <sheetView topLeftCell="A13" workbookViewId="0">
      <selection activeCell="B2" sqref="B2:AI40"/>
    </sheetView>
  </sheetViews>
  <sheetFormatPr defaultRowHeight="14.4" x14ac:dyDescent="0.3"/>
  <sheetData>
    <row r="2" spans="2:35" x14ac:dyDescent="0.3">
      <c r="B2">
        <v>0</v>
      </c>
      <c r="C2">
        <v>0</v>
      </c>
      <c r="D2">
        <v>1</v>
      </c>
      <c r="E2">
        <v>1</v>
      </c>
      <c r="F2">
        <v>-1</v>
      </c>
      <c r="G2">
        <v>0</v>
      </c>
      <c r="H2">
        <v>0</v>
      </c>
      <c r="I2">
        <v>0</v>
      </c>
      <c r="J2">
        <v>-1</v>
      </c>
      <c r="K2">
        <v>0</v>
      </c>
      <c r="L2">
        <v>-1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2:35" x14ac:dyDescent="0.3"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2:35" x14ac:dyDescent="0.3"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-8.4000000000000005E-2</v>
      </c>
      <c r="R4">
        <v>-6.0999999999999999E-2</v>
      </c>
      <c r="S4">
        <v>0</v>
      </c>
      <c r="T4">
        <v>0</v>
      </c>
      <c r="U4">
        <v>0</v>
      </c>
      <c r="V4">
        <v>0</v>
      </c>
      <c r="W4">
        <v>-1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2:35" x14ac:dyDescent="0.3"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2:35" x14ac:dyDescent="0.3"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>
        <v>-1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2:35" x14ac:dyDescent="0.3"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-1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2:35" x14ac:dyDescent="0.3"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-1</v>
      </c>
      <c r="L8">
        <v>0</v>
      </c>
      <c r="M8">
        <v>0</v>
      </c>
      <c r="N8">
        <v>0</v>
      </c>
      <c r="O8">
        <v>0</v>
      </c>
      <c r="P8">
        <v>0</v>
      </c>
      <c r="Q8">
        <v>-4.1000000000000002E-2</v>
      </c>
      <c r="R8">
        <v>-3.4000000000000002E-2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2:35" x14ac:dyDescent="0.3"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2:35" x14ac:dyDescent="0.3"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-1</v>
      </c>
      <c r="M10">
        <v>0</v>
      </c>
      <c r="N10">
        <v>0</v>
      </c>
      <c r="O10">
        <v>0</v>
      </c>
      <c r="P10">
        <v>0</v>
      </c>
      <c r="Q10">
        <v>-0.08</v>
      </c>
      <c r="R10">
        <v>-3.9E-2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-1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2:35" x14ac:dyDescent="0.3">
      <c r="B11">
        <v>3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2.5</v>
      </c>
      <c r="P11">
        <v>1.5</v>
      </c>
      <c r="Q11">
        <v>-8.68</v>
      </c>
      <c r="R11">
        <v>-9.1999999999999993</v>
      </c>
      <c r="S11">
        <v>0</v>
      </c>
      <c r="T11">
        <v>0</v>
      </c>
      <c r="U11">
        <v>-1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  <row r="12" spans="2:35" x14ac:dyDescent="0.3"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</row>
    <row r="13" spans="2:35" x14ac:dyDescent="0.3"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</row>
    <row r="14" spans="2:35" x14ac:dyDescent="0.3"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-1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</row>
    <row r="15" spans="2:35" x14ac:dyDescent="0.3"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0</v>
      </c>
    </row>
    <row r="16" spans="2:35" x14ac:dyDescent="0.3"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</v>
      </c>
      <c r="AG16">
        <v>0</v>
      </c>
      <c r="AH16">
        <v>0</v>
      </c>
      <c r="AI16">
        <v>0</v>
      </c>
    </row>
    <row r="17" spans="2:35" x14ac:dyDescent="0.3">
      <c r="B17">
        <v>0</v>
      </c>
      <c r="C17">
        <v>0</v>
      </c>
      <c r="D17">
        <v>0</v>
      </c>
      <c r="E17">
        <v>2</v>
      </c>
      <c r="F17">
        <v>1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-1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-1</v>
      </c>
      <c r="AG17">
        <v>0</v>
      </c>
      <c r="AH17">
        <v>0</v>
      </c>
      <c r="AI17">
        <v>0</v>
      </c>
    </row>
    <row r="18" spans="2:35" x14ac:dyDescent="0.3"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</v>
      </c>
      <c r="O18">
        <v>0</v>
      </c>
      <c r="P18">
        <v>0</v>
      </c>
      <c r="Q18">
        <v>-2.5999999999999999E-2</v>
      </c>
      <c r="R18">
        <v>-2.4E-2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-2</v>
      </c>
      <c r="AH18">
        <v>0</v>
      </c>
      <c r="AI18">
        <v>0</v>
      </c>
    </row>
    <row r="19" spans="2:35" x14ac:dyDescent="0.3"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-1</v>
      </c>
      <c r="Q19">
        <v>4.0000000000000001E-3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0.5</v>
      </c>
    </row>
    <row r="20" spans="2:35" x14ac:dyDescent="0.3">
      <c r="B20">
        <v>-1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-0.45200000000000001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</row>
    <row r="21" spans="2:35" x14ac:dyDescent="0.3"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-1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</row>
    <row r="22" spans="2:35" x14ac:dyDescent="0.3"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-1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</row>
    <row r="23" spans="2:35" x14ac:dyDescent="0.3"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-1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-8.6999999999999994E-2</v>
      </c>
      <c r="R23">
        <v>-4.4999999999999998E-2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</row>
    <row r="24" spans="2:35" x14ac:dyDescent="0.3"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</v>
      </c>
      <c r="AI24">
        <v>0</v>
      </c>
    </row>
    <row r="25" spans="2:35" x14ac:dyDescent="0.3">
      <c r="B25">
        <v>0</v>
      </c>
      <c r="C25">
        <v>0</v>
      </c>
      <c r="D25">
        <v>-1</v>
      </c>
      <c r="E25">
        <v>0</v>
      </c>
      <c r="F25">
        <v>0</v>
      </c>
      <c r="G25">
        <v>0</v>
      </c>
      <c r="H25">
        <v>0</v>
      </c>
      <c r="I25">
        <v>1</v>
      </c>
      <c r="J25">
        <v>1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8.0000000000000002E-3</v>
      </c>
      <c r="R25">
        <v>-4.8000000000000001E-2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-1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-1</v>
      </c>
      <c r="AI25">
        <v>0</v>
      </c>
    </row>
    <row r="26" spans="2:35" x14ac:dyDescent="0.3"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1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</row>
    <row r="27" spans="2:35" x14ac:dyDescent="0.3"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</v>
      </c>
      <c r="N27">
        <v>0</v>
      </c>
      <c r="O27">
        <v>0</v>
      </c>
      <c r="P27">
        <v>0</v>
      </c>
      <c r="Q27">
        <v>-5.6000000000000001E-2</v>
      </c>
      <c r="R27">
        <v>-7.1999999999999995E-2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-1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</row>
    <row r="28" spans="2:35" x14ac:dyDescent="0.3"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1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</row>
    <row r="29" spans="2:35" x14ac:dyDescent="0.3">
      <c r="B29">
        <v>0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-1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</row>
    <row r="30" spans="2:35" x14ac:dyDescent="0.3">
      <c r="B30">
        <v>0</v>
      </c>
      <c r="C30">
        <v>0</v>
      </c>
      <c r="D30">
        <v>0</v>
      </c>
      <c r="E30">
        <v>0</v>
      </c>
      <c r="F30">
        <v>1</v>
      </c>
      <c r="G30">
        <v>-1</v>
      </c>
      <c r="H30">
        <v>-1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0.44500000000000001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</row>
    <row r="31" spans="2:35" x14ac:dyDescent="0.3">
      <c r="B31">
        <v>2</v>
      </c>
      <c r="C31">
        <v>-1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-1</v>
      </c>
      <c r="N31">
        <v>-1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-1</v>
      </c>
    </row>
    <row r="32" spans="2:35" x14ac:dyDescent="0.3">
      <c r="B32">
        <v>0</v>
      </c>
      <c r="C32">
        <v>0</v>
      </c>
      <c r="D32">
        <v>0</v>
      </c>
      <c r="E32">
        <v>2</v>
      </c>
      <c r="F32">
        <v>1</v>
      </c>
      <c r="G32">
        <v>1</v>
      </c>
      <c r="H32">
        <v>0</v>
      </c>
      <c r="I32">
        <v>0</v>
      </c>
      <c r="J32">
        <v>-1</v>
      </c>
      <c r="K32">
        <v>0</v>
      </c>
      <c r="L32">
        <v>0</v>
      </c>
      <c r="M32">
        <v>0</v>
      </c>
      <c r="N32">
        <v>0</v>
      </c>
      <c r="O32">
        <v>-1</v>
      </c>
      <c r="P32">
        <v>0</v>
      </c>
      <c r="Q32">
        <v>0.63900000000000001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0.5</v>
      </c>
    </row>
    <row r="33" spans="2:35" x14ac:dyDescent="0.3"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1</v>
      </c>
      <c r="AE33">
        <v>0</v>
      </c>
      <c r="AF33">
        <v>0</v>
      </c>
      <c r="AG33">
        <v>0</v>
      </c>
      <c r="AH33">
        <v>0</v>
      </c>
      <c r="AI33">
        <v>0</v>
      </c>
    </row>
    <row r="34" spans="2:35" x14ac:dyDescent="0.3"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-1</v>
      </c>
      <c r="K34">
        <v>1</v>
      </c>
      <c r="L34">
        <v>0</v>
      </c>
      <c r="M34">
        <v>-1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-1</v>
      </c>
      <c r="AE34">
        <v>0</v>
      </c>
      <c r="AF34">
        <v>0</v>
      </c>
      <c r="AG34">
        <v>0</v>
      </c>
      <c r="AH34">
        <v>0</v>
      </c>
      <c r="AI34">
        <v>0</v>
      </c>
    </row>
    <row r="35" spans="2:35" x14ac:dyDescent="0.3"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-1</v>
      </c>
      <c r="AF35">
        <v>0</v>
      </c>
      <c r="AG35">
        <v>0</v>
      </c>
      <c r="AH35">
        <v>0</v>
      </c>
      <c r="AI35">
        <v>0</v>
      </c>
    </row>
    <row r="36" spans="2:35" x14ac:dyDescent="0.3"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-0.5</v>
      </c>
      <c r="P36">
        <v>-0.5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1</v>
      </c>
      <c r="AF36">
        <v>0</v>
      </c>
      <c r="AG36">
        <v>-1</v>
      </c>
      <c r="AH36">
        <v>0</v>
      </c>
      <c r="AI36">
        <v>0</v>
      </c>
    </row>
    <row r="37" spans="2:35" x14ac:dyDescent="0.3">
      <c r="B37">
        <v>0</v>
      </c>
      <c r="C37">
        <v>0</v>
      </c>
      <c r="D37">
        <v>0</v>
      </c>
      <c r="E37">
        <v>-1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  <c r="Q37">
        <v>-0.42699999999999999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</row>
    <row r="38" spans="2:35" x14ac:dyDescent="0.3">
      <c r="B38">
        <v>2</v>
      </c>
      <c r="C38">
        <v>-1</v>
      </c>
      <c r="D38">
        <v>-1</v>
      </c>
      <c r="E38">
        <v>-1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0.20899999999999999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</row>
    <row r="39" spans="2:35" x14ac:dyDescent="0.3"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-1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</row>
    <row r="40" spans="2:35" x14ac:dyDescent="0.3"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-1</v>
      </c>
      <c r="N40">
        <v>0</v>
      </c>
      <c r="O40">
        <v>0</v>
      </c>
      <c r="P40">
        <v>0</v>
      </c>
      <c r="Q40">
        <v>-9.6000000000000002E-2</v>
      </c>
      <c r="R40">
        <v>-0.126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5B99D-DE64-46B1-AD30-84729718B8C1}">
  <dimension ref="A3:D39"/>
  <sheetViews>
    <sheetView topLeftCell="A17" workbookViewId="0">
      <selection activeCell="M31" sqref="A30:M31"/>
    </sheetView>
  </sheetViews>
  <sheetFormatPr defaultRowHeight="14.4" x14ac:dyDescent="0.3"/>
  <cols>
    <col min="1" max="1" width="13.6640625" customWidth="1"/>
    <col min="2" max="2" width="14.6640625" customWidth="1"/>
    <col min="3" max="3" width="13.44140625" customWidth="1"/>
  </cols>
  <sheetData>
    <row r="3" spans="1:4" x14ac:dyDescent="0.3">
      <c r="A3" s="10"/>
      <c r="B3" s="10"/>
      <c r="C3" s="10"/>
      <c r="D3" s="10"/>
    </row>
    <row r="5" spans="1:4" x14ac:dyDescent="0.3">
      <c r="A5" s="10"/>
      <c r="B5" s="10"/>
      <c r="C5" s="10"/>
      <c r="D5" s="10"/>
    </row>
    <row r="7" spans="1:4" x14ac:dyDescent="0.3">
      <c r="A7" s="10"/>
      <c r="B7" s="10"/>
      <c r="C7" s="10"/>
      <c r="D7" s="10"/>
    </row>
    <row r="9" spans="1:4" x14ac:dyDescent="0.3">
      <c r="A9" s="10"/>
      <c r="B9" s="10"/>
      <c r="C9" s="10"/>
      <c r="D9" s="10"/>
    </row>
    <row r="12" spans="1:4" x14ac:dyDescent="0.3">
      <c r="A12" s="10"/>
      <c r="B12" s="10"/>
      <c r="C12" s="10"/>
      <c r="D12" s="10"/>
    </row>
    <row r="14" spans="1:4" x14ac:dyDescent="0.3">
      <c r="A14" s="10"/>
      <c r="B14" s="10"/>
      <c r="C14" s="10"/>
      <c r="D14" s="10"/>
    </row>
    <row r="16" spans="1:4" x14ac:dyDescent="0.3">
      <c r="A16" s="10"/>
      <c r="B16" s="10"/>
      <c r="C16" s="10"/>
      <c r="D16" s="10"/>
    </row>
    <row r="21" spans="1:4" x14ac:dyDescent="0.3">
      <c r="A21" s="10"/>
      <c r="B21" s="10"/>
      <c r="C21" s="10"/>
      <c r="D21" s="10"/>
    </row>
    <row r="22" spans="1:4" x14ac:dyDescent="0.3">
      <c r="A22" s="10"/>
      <c r="B22" s="10"/>
      <c r="C22" s="10"/>
      <c r="D22" s="10"/>
    </row>
    <row r="24" spans="1:4" x14ac:dyDescent="0.3">
      <c r="A24" s="10"/>
      <c r="B24" s="10"/>
      <c r="C24" s="10"/>
      <c r="D24" s="10"/>
    </row>
    <row r="26" spans="1:4" x14ac:dyDescent="0.3">
      <c r="A26" s="10"/>
      <c r="B26" s="10"/>
      <c r="C26" s="10"/>
    </row>
    <row r="28" spans="1:4" x14ac:dyDescent="0.3">
      <c r="A28" s="10"/>
      <c r="B28" s="10"/>
      <c r="C28" s="10"/>
      <c r="D28" s="10"/>
    </row>
    <row r="33" spans="1:4" x14ac:dyDescent="0.3">
      <c r="A33" s="10"/>
      <c r="B33" s="10"/>
      <c r="C33" s="10"/>
      <c r="D33" s="10"/>
    </row>
    <row r="35" spans="1:4" x14ac:dyDescent="0.3">
      <c r="A35" s="10"/>
      <c r="B35" s="10"/>
      <c r="C35" s="10"/>
      <c r="D35" s="10"/>
    </row>
    <row r="39" spans="1:4" x14ac:dyDescent="0.3">
      <c r="A39" s="10"/>
      <c r="B39" s="10"/>
      <c r="C39" s="10"/>
      <c r="D39" s="10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B6AD1-7E86-4DC7-9C5E-BF5DDD0BC189}">
  <dimension ref="B1:L67"/>
  <sheetViews>
    <sheetView zoomScale="55" zoomScaleNormal="55" workbookViewId="0">
      <selection activeCell="I40" sqref="I40"/>
    </sheetView>
  </sheetViews>
  <sheetFormatPr defaultRowHeight="14.4" x14ac:dyDescent="0.3"/>
  <cols>
    <col min="3" max="3" width="9.21875" bestFit="1" customWidth="1"/>
    <col min="4" max="4" width="10.6640625" bestFit="1" customWidth="1"/>
    <col min="5" max="5" width="19.33203125" bestFit="1" customWidth="1"/>
    <col min="6" max="6" width="14.88671875" bestFit="1" customWidth="1"/>
    <col min="9" max="9" width="12.5546875" customWidth="1"/>
  </cols>
  <sheetData>
    <row r="1" spans="2:12" x14ac:dyDescent="0.3">
      <c r="B1" t="s">
        <v>0</v>
      </c>
      <c r="C1" t="s">
        <v>2</v>
      </c>
      <c r="D1" t="s">
        <v>7</v>
      </c>
      <c r="E1" t="s">
        <v>3</v>
      </c>
      <c r="F1" t="s">
        <v>4</v>
      </c>
    </row>
    <row r="2" spans="2:12" ht="21" x14ac:dyDescent="0.4">
      <c r="B2">
        <v>1</v>
      </c>
      <c r="C2" s="1"/>
      <c r="D2" s="8"/>
      <c r="I2" s="5" t="s">
        <v>1</v>
      </c>
    </row>
    <row r="3" spans="2:12" ht="21" x14ac:dyDescent="0.4">
      <c r="B3">
        <v>2</v>
      </c>
      <c r="C3" s="1"/>
      <c r="D3" s="8"/>
      <c r="I3" s="6" t="s">
        <v>5</v>
      </c>
    </row>
    <row r="4" spans="2:12" ht="21" x14ac:dyDescent="0.4">
      <c r="B4">
        <v>3</v>
      </c>
      <c r="C4" s="1"/>
      <c r="D4" s="8"/>
      <c r="I4" s="7" t="s">
        <v>6</v>
      </c>
    </row>
    <row r="5" spans="2:12" ht="21" x14ac:dyDescent="0.4">
      <c r="B5">
        <v>4</v>
      </c>
      <c r="C5" s="1"/>
      <c r="I5" s="11" t="s">
        <v>8</v>
      </c>
    </row>
    <row r="6" spans="2:12" x14ac:dyDescent="0.3">
      <c r="B6">
        <v>5</v>
      </c>
      <c r="C6" s="1"/>
    </row>
    <row r="7" spans="2:12" x14ac:dyDescent="0.3">
      <c r="B7">
        <v>6</v>
      </c>
      <c r="C7" s="1"/>
    </row>
    <row r="8" spans="2:12" x14ac:dyDescent="0.3">
      <c r="B8">
        <v>7</v>
      </c>
      <c r="C8" s="1"/>
    </row>
    <row r="9" spans="2:12" x14ac:dyDescent="0.3">
      <c r="B9">
        <v>8</v>
      </c>
      <c r="C9" s="1"/>
      <c r="I9" s="8"/>
      <c r="J9" s="8"/>
      <c r="K9" s="8"/>
      <c r="L9" s="8"/>
    </row>
    <row r="10" spans="2:12" x14ac:dyDescent="0.3">
      <c r="B10">
        <v>9</v>
      </c>
      <c r="C10" s="1"/>
      <c r="I10" s="8"/>
      <c r="J10" s="8"/>
      <c r="K10" s="8"/>
      <c r="L10" s="8"/>
    </row>
    <row r="11" spans="2:12" x14ac:dyDescent="0.3">
      <c r="B11">
        <v>10</v>
      </c>
      <c r="C11" s="1"/>
      <c r="I11" s="8"/>
      <c r="J11" s="8"/>
      <c r="K11" s="8"/>
      <c r="L11" s="8"/>
    </row>
    <row r="12" spans="2:12" x14ac:dyDescent="0.3">
      <c r="B12">
        <v>11</v>
      </c>
      <c r="C12" s="1"/>
      <c r="I12" s="8"/>
      <c r="J12" s="8"/>
      <c r="K12" s="8"/>
      <c r="L12" s="8"/>
    </row>
    <row r="13" spans="2:12" x14ac:dyDescent="0.3">
      <c r="B13">
        <v>12</v>
      </c>
      <c r="C13" s="1"/>
      <c r="D13" s="3"/>
      <c r="I13" s="8"/>
      <c r="J13" s="8"/>
      <c r="K13" s="8"/>
      <c r="L13" s="8"/>
    </row>
    <row r="14" spans="2:12" x14ac:dyDescent="0.3">
      <c r="B14">
        <v>13</v>
      </c>
      <c r="C14" s="1"/>
      <c r="D14" s="3"/>
      <c r="E14" s="8"/>
      <c r="I14" s="8"/>
      <c r="J14" s="8"/>
      <c r="K14" s="8"/>
      <c r="L14" s="8"/>
    </row>
    <row r="15" spans="2:12" x14ac:dyDescent="0.3">
      <c r="B15">
        <v>14</v>
      </c>
      <c r="C15" s="1"/>
      <c r="D15" s="3"/>
      <c r="I15" s="8"/>
      <c r="J15" s="8"/>
      <c r="K15" s="8"/>
      <c r="L15" s="8"/>
    </row>
    <row r="16" spans="2:12" x14ac:dyDescent="0.3">
      <c r="B16">
        <v>15</v>
      </c>
      <c r="D16" s="3"/>
      <c r="E16" s="1"/>
      <c r="I16" s="8"/>
      <c r="J16" s="8"/>
      <c r="K16" s="8"/>
      <c r="L16" s="8"/>
    </row>
    <row r="17" spans="2:12" x14ac:dyDescent="0.3">
      <c r="B17">
        <v>16</v>
      </c>
      <c r="D17" s="3"/>
      <c r="E17" s="1"/>
      <c r="I17" s="8"/>
      <c r="J17" s="8"/>
      <c r="K17" s="8"/>
      <c r="L17" s="8"/>
    </row>
    <row r="18" spans="2:12" x14ac:dyDescent="0.3">
      <c r="B18">
        <v>17</v>
      </c>
      <c r="D18" s="3"/>
      <c r="E18" s="1"/>
      <c r="I18" s="8"/>
      <c r="J18" s="8"/>
      <c r="K18" s="8"/>
      <c r="L18" s="8"/>
    </row>
    <row r="19" spans="2:12" x14ac:dyDescent="0.3">
      <c r="B19">
        <v>18</v>
      </c>
      <c r="D19" s="3"/>
      <c r="E19" s="1"/>
      <c r="I19" s="8"/>
      <c r="J19" s="8"/>
      <c r="K19" s="8"/>
      <c r="L19" s="8"/>
    </row>
    <row r="20" spans="2:12" x14ac:dyDescent="0.3">
      <c r="B20">
        <v>19</v>
      </c>
      <c r="D20" s="3"/>
      <c r="I20" s="8"/>
      <c r="J20" s="8"/>
      <c r="K20" s="8"/>
      <c r="L20" s="8"/>
    </row>
    <row r="21" spans="2:12" x14ac:dyDescent="0.3">
      <c r="B21">
        <v>20</v>
      </c>
      <c r="C21" s="8"/>
      <c r="D21" s="3"/>
      <c r="E21" s="8"/>
      <c r="F21" s="1"/>
      <c r="I21" s="8"/>
      <c r="J21" s="8"/>
      <c r="K21" s="8"/>
      <c r="L21" s="8"/>
    </row>
    <row r="22" spans="2:12" x14ac:dyDescent="0.3">
      <c r="B22">
        <v>21</v>
      </c>
      <c r="C22" s="8"/>
      <c r="D22" s="3"/>
      <c r="E22" s="8"/>
      <c r="F22" s="1"/>
      <c r="I22" s="8"/>
      <c r="J22" s="8"/>
      <c r="K22" s="8"/>
      <c r="L22" s="8"/>
    </row>
    <row r="23" spans="2:12" x14ac:dyDescent="0.3">
      <c r="B23">
        <v>22</v>
      </c>
      <c r="C23" s="8"/>
      <c r="D23" s="3"/>
      <c r="E23" s="8"/>
      <c r="F23" s="1"/>
      <c r="I23" s="8"/>
      <c r="J23" s="8"/>
      <c r="K23" s="8"/>
      <c r="L23" s="8"/>
    </row>
    <row r="24" spans="2:12" x14ac:dyDescent="0.3">
      <c r="B24">
        <v>23</v>
      </c>
      <c r="C24" s="4"/>
      <c r="D24" s="3"/>
      <c r="E24" s="8"/>
      <c r="F24" s="1"/>
      <c r="I24" s="8"/>
      <c r="J24" s="8"/>
      <c r="K24" s="8"/>
      <c r="L24" s="8"/>
    </row>
    <row r="25" spans="2:12" x14ac:dyDescent="0.3">
      <c r="B25">
        <v>24</v>
      </c>
      <c r="C25" s="4"/>
      <c r="D25" s="3"/>
      <c r="E25" s="8"/>
      <c r="F25" s="1"/>
      <c r="I25" s="8"/>
      <c r="J25" s="8"/>
      <c r="K25" s="8"/>
      <c r="L25" s="8"/>
    </row>
    <row r="26" spans="2:12" x14ac:dyDescent="0.3">
      <c r="B26">
        <v>25</v>
      </c>
      <c r="C26" s="4"/>
      <c r="D26" s="3"/>
      <c r="E26" s="9"/>
      <c r="F26" s="1"/>
      <c r="I26" s="8"/>
      <c r="J26" s="8"/>
      <c r="K26" s="8"/>
      <c r="L26" s="8"/>
    </row>
    <row r="27" spans="2:12" x14ac:dyDescent="0.3">
      <c r="B27">
        <v>26</v>
      </c>
      <c r="C27" s="4"/>
      <c r="D27" s="8"/>
      <c r="E27" s="3"/>
      <c r="F27" s="1"/>
      <c r="I27" s="8"/>
      <c r="J27" s="8"/>
      <c r="K27" s="8"/>
      <c r="L27" s="8"/>
    </row>
    <row r="28" spans="2:12" x14ac:dyDescent="0.3">
      <c r="B28">
        <v>27</v>
      </c>
      <c r="C28" s="4"/>
      <c r="D28" s="8"/>
      <c r="E28" s="3"/>
      <c r="F28" s="1"/>
      <c r="I28" s="8"/>
      <c r="J28" s="8"/>
      <c r="K28" s="8"/>
      <c r="L28" s="8"/>
    </row>
    <row r="29" spans="2:12" x14ac:dyDescent="0.3">
      <c r="B29">
        <v>28</v>
      </c>
      <c r="C29" s="4"/>
      <c r="D29" s="8"/>
      <c r="E29" s="3"/>
      <c r="F29" s="1"/>
      <c r="I29" s="8"/>
      <c r="J29" s="8"/>
      <c r="K29" s="8"/>
      <c r="L29" s="8"/>
    </row>
    <row r="30" spans="2:12" x14ac:dyDescent="0.3">
      <c r="B30">
        <v>29</v>
      </c>
      <c r="C30" s="4"/>
      <c r="D30" s="8"/>
      <c r="E30" s="3"/>
      <c r="F30" s="1"/>
      <c r="I30" s="8"/>
      <c r="J30" s="8"/>
      <c r="K30" s="8"/>
      <c r="L30" s="8"/>
    </row>
    <row r="31" spans="2:12" x14ac:dyDescent="0.3">
      <c r="B31">
        <v>30</v>
      </c>
      <c r="C31" s="4"/>
      <c r="D31" s="8"/>
      <c r="E31" s="9"/>
      <c r="F31" s="8"/>
      <c r="I31" s="8"/>
      <c r="J31" s="8"/>
      <c r="K31" s="8"/>
      <c r="L31" s="8"/>
    </row>
    <row r="32" spans="2:12" x14ac:dyDescent="0.3">
      <c r="B32">
        <v>31</v>
      </c>
      <c r="C32" s="4"/>
      <c r="D32" s="8"/>
      <c r="E32" s="9"/>
      <c r="F32" s="3"/>
      <c r="I32" s="8"/>
      <c r="J32" s="8"/>
      <c r="K32" s="8"/>
      <c r="L32" s="8"/>
    </row>
    <row r="33" spans="2:12" x14ac:dyDescent="0.3">
      <c r="B33">
        <v>32</v>
      </c>
      <c r="C33" s="4"/>
      <c r="E33" s="9"/>
      <c r="F33" s="3"/>
      <c r="I33" s="8"/>
      <c r="J33" s="8"/>
      <c r="K33" s="8"/>
      <c r="L33" s="8"/>
    </row>
    <row r="34" spans="2:12" x14ac:dyDescent="0.3">
      <c r="B34">
        <v>33</v>
      </c>
      <c r="C34" s="4"/>
      <c r="E34" s="9"/>
      <c r="F34" s="3"/>
      <c r="I34" s="8"/>
      <c r="J34" s="8"/>
      <c r="K34" s="8"/>
      <c r="L34" s="8"/>
    </row>
    <row r="35" spans="2:12" x14ac:dyDescent="0.3">
      <c r="B35">
        <v>34</v>
      </c>
      <c r="C35" s="4"/>
      <c r="D35" s="2"/>
      <c r="E35" s="8"/>
      <c r="F35" s="3"/>
      <c r="G35" s="8"/>
      <c r="I35" s="8"/>
      <c r="J35" s="8"/>
      <c r="K35" s="8"/>
      <c r="L35" s="8"/>
    </row>
    <row r="36" spans="2:12" x14ac:dyDescent="0.3">
      <c r="B36">
        <v>35</v>
      </c>
      <c r="C36" s="4"/>
      <c r="D36" s="2"/>
      <c r="E36" s="8"/>
      <c r="F36" s="3"/>
      <c r="G36" s="8"/>
      <c r="I36" s="8"/>
      <c r="J36" s="8"/>
      <c r="K36" s="8"/>
      <c r="L36" s="8"/>
    </row>
    <row r="37" spans="2:12" x14ac:dyDescent="0.3">
      <c r="B37">
        <v>36</v>
      </c>
      <c r="C37" s="4"/>
      <c r="D37" s="2"/>
      <c r="E37" s="9"/>
      <c r="F37" s="3"/>
      <c r="G37" s="8"/>
      <c r="I37" s="8"/>
      <c r="J37" s="8"/>
      <c r="K37" s="8"/>
      <c r="L37" s="8"/>
    </row>
    <row r="38" spans="2:12" x14ac:dyDescent="0.3">
      <c r="B38">
        <v>37</v>
      </c>
      <c r="D38" s="2"/>
      <c r="E38" s="4"/>
      <c r="F38" s="3"/>
      <c r="G38" s="8"/>
      <c r="I38" s="8"/>
      <c r="J38" s="8"/>
      <c r="K38" s="8"/>
      <c r="L38" s="8"/>
    </row>
    <row r="39" spans="2:12" x14ac:dyDescent="0.3">
      <c r="B39">
        <v>38</v>
      </c>
      <c r="C39" s="8"/>
      <c r="D39" s="2"/>
      <c r="E39" s="4"/>
      <c r="F39" s="3"/>
      <c r="G39" s="8"/>
      <c r="I39" s="8"/>
      <c r="J39" s="8"/>
      <c r="K39" s="8"/>
      <c r="L39" s="8"/>
    </row>
    <row r="40" spans="2:12" x14ac:dyDescent="0.3">
      <c r="B40">
        <v>39</v>
      </c>
      <c r="C40" s="8"/>
      <c r="D40" s="2"/>
      <c r="E40" s="4"/>
      <c r="F40" s="3"/>
      <c r="G40" s="8"/>
      <c r="I40" s="8"/>
      <c r="J40" s="8"/>
      <c r="K40" s="8"/>
      <c r="L40" s="8"/>
    </row>
    <row r="41" spans="2:12" x14ac:dyDescent="0.3">
      <c r="B41">
        <v>40</v>
      </c>
      <c r="C41" s="8"/>
      <c r="D41" s="2"/>
      <c r="E41" s="4"/>
      <c r="F41" s="3"/>
      <c r="G41" s="8"/>
      <c r="I41" s="8"/>
      <c r="J41" s="8"/>
      <c r="K41" s="8"/>
      <c r="L41" s="8"/>
    </row>
    <row r="42" spans="2:12" x14ac:dyDescent="0.3">
      <c r="B42">
        <v>41</v>
      </c>
      <c r="C42" s="8"/>
      <c r="D42" s="2"/>
      <c r="E42" s="9"/>
      <c r="F42" s="8"/>
      <c r="G42" s="8"/>
    </row>
    <row r="43" spans="2:12" x14ac:dyDescent="0.3">
      <c r="B43">
        <v>42</v>
      </c>
      <c r="C43" s="8"/>
      <c r="D43" s="2"/>
      <c r="E43" s="9"/>
      <c r="F43" s="4"/>
      <c r="G43" s="8"/>
    </row>
    <row r="44" spans="2:12" x14ac:dyDescent="0.3">
      <c r="B44">
        <v>43</v>
      </c>
      <c r="C44" s="8"/>
      <c r="D44" s="2"/>
      <c r="E44" s="9"/>
      <c r="F44" s="4"/>
      <c r="G44" s="8"/>
    </row>
    <row r="45" spans="2:12" x14ac:dyDescent="0.3">
      <c r="B45">
        <v>44</v>
      </c>
      <c r="C45" s="8"/>
      <c r="D45" s="2"/>
      <c r="E45" s="9"/>
      <c r="F45" s="4"/>
      <c r="G45" s="8"/>
    </row>
    <row r="46" spans="2:12" x14ac:dyDescent="0.3">
      <c r="B46">
        <v>45</v>
      </c>
      <c r="C46" s="8"/>
      <c r="D46" s="2"/>
      <c r="E46" s="8"/>
      <c r="F46" s="4"/>
      <c r="G46" s="8"/>
    </row>
    <row r="47" spans="2:12" x14ac:dyDescent="0.3">
      <c r="B47">
        <v>46</v>
      </c>
      <c r="C47" s="8"/>
      <c r="D47" s="2"/>
      <c r="E47" s="9"/>
      <c r="F47" s="4"/>
      <c r="G47" s="8"/>
    </row>
    <row r="48" spans="2:12" x14ac:dyDescent="0.3">
      <c r="B48">
        <v>47</v>
      </c>
      <c r="C48" s="8"/>
      <c r="D48" s="2"/>
      <c r="E48" s="9"/>
      <c r="F48" s="4"/>
      <c r="G48" s="8"/>
    </row>
    <row r="49" spans="2:7" x14ac:dyDescent="0.3">
      <c r="B49">
        <v>48</v>
      </c>
      <c r="C49" s="8"/>
      <c r="D49" s="8"/>
      <c r="E49" s="2"/>
      <c r="F49" s="4"/>
      <c r="G49" s="8"/>
    </row>
    <row r="50" spans="2:7" x14ac:dyDescent="0.3">
      <c r="B50">
        <v>49</v>
      </c>
      <c r="C50" s="8"/>
      <c r="D50" s="8"/>
      <c r="E50" s="2"/>
      <c r="F50" s="4"/>
      <c r="G50" s="8"/>
    </row>
    <row r="51" spans="2:7" x14ac:dyDescent="0.3">
      <c r="B51">
        <v>50</v>
      </c>
      <c r="C51" s="8"/>
      <c r="D51" s="8"/>
      <c r="E51" s="2"/>
      <c r="F51" s="4"/>
      <c r="G51" s="8"/>
    </row>
    <row r="52" spans="2:7" x14ac:dyDescent="0.3">
      <c r="C52" s="8"/>
      <c r="D52" s="8"/>
      <c r="E52" s="2"/>
      <c r="F52" s="4"/>
      <c r="G52" s="8"/>
    </row>
    <row r="53" spans="2:7" x14ac:dyDescent="0.3">
      <c r="C53" s="8"/>
      <c r="D53" s="8"/>
      <c r="F53" s="8"/>
      <c r="G53" s="8"/>
    </row>
    <row r="54" spans="2:7" x14ac:dyDescent="0.3">
      <c r="C54" s="8"/>
      <c r="D54" s="8"/>
      <c r="E54" s="9"/>
      <c r="F54" s="2"/>
      <c r="G54" s="8"/>
    </row>
    <row r="55" spans="2:7" x14ac:dyDescent="0.3">
      <c r="C55" s="8"/>
      <c r="D55" s="8"/>
      <c r="E55" s="9"/>
      <c r="F55" s="2"/>
      <c r="G55" s="8"/>
    </row>
    <row r="56" spans="2:7" x14ac:dyDescent="0.3">
      <c r="C56" s="8"/>
      <c r="D56" s="8"/>
      <c r="E56" s="9"/>
      <c r="F56" s="2"/>
      <c r="G56" s="8"/>
    </row>
    <row r="57" spans="2:7" x14ac:dyDescent="0.3">
      <c r="C57" s="8"/>
      <c r="D57" s="8"/>
      <c r="E57" s="8"/>
      <c r="F57" s="2"/>
      <c r="G57" s="8"/>
    </row>
    <row r="58" spans="2:7" x14ac:dyDescent="0.3">
      <c r="C58" s="8"/>
      <c r="D58" s="8"/>
      <c r="E58" s="8"/>
      <c r="F58" s="2"/>
      <c r="G58" s="8"/>
    </row>
    <row r="59" spans="2:7" x14ac:dyDescent="0.3">
      <c r="C59" s="8"/>
      <c r="D59" s="8"/>
      <c r="E59" s="8"/>
      <c r="F59" s="2"/>
      <c r="G59" s="8"/>
    </row>
    <row r="60" spans="2:7" x14ac:dyDescent="0.3">
      <c r="C60" s="8"/>
      <c r="D60" s="8"/>
      <c r="E60" s="8"/>
      <c r="F60" s="2"/>
      <c r="G60" s="8"/>
    </row>
    <row r="61" spans="2:7" x14ac:dyDescent="0.3">
      <c r="C61" s="8"/>
      <c r="D61" s="8"/>
      <c r="E61" s="8"/>
      <c r="F61" s="2"/>
      <c r="G61" s="8"/>
    </row>
    <row r="62" spans="2:7" x14ac:dyDescent="0.3">
      <c r="C62" s="8"/>
      <c r="D62" s="8"/>
      <c r="E62" s="8"/>
      <c r="F62" s="2"/>
      <c r="G62" s="8"/>
    </row>
    <row r="63" spans="2:7" x14ac:dyDescent="0.3">
      <c r="C63" s="8"/>
      <c r="D63" s="8"/>
      <c r="E63" s="8"/>
      <c r="F63" s="2"/>
      <c r="G63" s="8"/>
    </row>
    <row r="64" spans="2:7" x14ac:dyDescent="0.3">
      <c r="C64" s="8"/>
      <c r="D64" s="8"/>
      <c r="E64" s="8"/>
      <c r="F64" s="8"/>
      <c r="G64" s="8"/>
    </row>
    <row r="65" spans="3:7" x14ac:dyDescent="0.3">
      <c r="C65" s="8"/>
      <c r="D65" s="8"/>
      <c r="E65" s="8"/>
      <c r="F65" s="8"/>
      <c r="G65" s="8"/>
    </row>
    <row r="66" spans="3:7" x14ac:dyDescent="0.3">
      <c r="C66" s="8"/>
      <c r="D66" s="8"/>
      <c r="E66" s="8"/>
      <c r="F66" s="8"/>
      <c r="G66" s="8"/>
    </row>
    <row r="67" spans="3:7" x14ac:dyDescent="0.3">
      <c r="C67" s="8"/>
      <c r="D67" s="8"/>
      <c r="E67" s="8"/>
      <c r="F67" s="8"/>
      <c r="G67" s="8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FD41F-AC60-46CA-BAB5-6CA7AF86DBD7}">
  <dimension ref="C4:G14"/>
  <sheetViews>
    <sheetView tabSelected="1" workbookViewId="0">
      <selection activeCell="I20" sqref="I20"/>
    </sheetView>
  </sheetViews>
  <sheetFormatPr defaultRowHeight="14.4" x14ac:dyDescent="0.3"/>
  <cols>
    <col min="3" max="3" width="16.88671875" bestFit="1" customWidth="1"/>
    <col min="4" max="4" width="15.44140625" bestFit="1" customWidth="1"/>
    <col min="6" max="6" width="18.21875" bestFit="1" customWidth="1"/>
    <col min="8" max="8" width="16.88671875" bestFit="1" customWidth="1"/>
    <col min="9" max="9" width="10.21875" bestFit="1" customWidth="1"/>
  </cols>
  <sheetData>
    <row r="4" spans="3:7" x14ac:dyDescent="0.3">
      <c r="C4" s="18" t="s">
        <v>119</v>
      </c>
      <c r="D4" s="18"/>
      <c r="F4" s="18" t="s">
        <v>120</v>
      </c>
      <c r="G4" s="18"/>
    </row>
    <row r="5" spans="3:7" x14ac:dyDescent="0.3">
      <c r="C5" t="s">
        <v>117</v>
      </c>
      <c r="D5" t="s">
        <v>118</v>
      </c>
      <c r="F5" t="s">
        <v>117</v>
      </c>
      <c r="G5" t="s">
        <v>118</v>
      </c>
    </row>
    <row r="6" spans="3:7" x14ac:dyDescent="0.3">
      <c r="C6">
        <v>4</v>
      </c>
      <c r="D6">
        <v>2.19</v>
      </c>
      <c r="F6">
        <v>4</v>
      </c>
      <c r="G6">
        <v>2.19</v>
      </c>
    </row>
    <row r="7" spans="3:7" x14ac:dyDescent="0.3">
      <c r="C7">
        <v>15</v>
      </c>
      <c r="D7">
        <v>1.845</v>
      </c>
      <c r="F7">
        <v>15</v>
      </c>
      <c r="G7">
        <v>1.845</v>
      </c>
    </row>
    <row r="8" spans="3:7" x14ac:dyDescent="0.3">
      <c r="C8">
        <v>60</v>
      </c>
      <c r="D8">
        <v>1.885</v>
      </c>
      <c r="F8">
        <v>60</v>
      </c>
      <c r="G8">
        <v>1.885</v>
      </c>
    </row>
    <row r="9" spans="3:7" x14ac:dyDescent="0.3">
      <c r="C9">
        <v>250</v>
      </c>
      <c r="D9">
        <v>1.9350000000000001</v>
      </c>
      <c r="F9">
        <v>250</v>
      </c>
      <c r="G9">
        <v>1.9350000000000001</v>
      </c>
    </row>
    <row r="10" spans="3:7" x14ac:dyDescent="0.3">
      <c r="C10">
        <v>1000</v>
      </c>
      <c r="D10">
        <v>1.88</v>
      </c>
      <c r="F10">
        <v>1000</v>
      </c>
      <c r="G10">
        <v>1.88</v>
      </c>
    </row>
    <row r="11" spans="3:7" x14ac:dyDescent="0.3">
      <c r="C11">
        <v>4000</v>
      </c>
      <c r="D11">
        <v>1.88</v>
      </c>
      <c r="F11">
        <v>4000</v>
      </c>
      <c r="G11">
        <v>1.88</v>
      </c>
    </row>
    <row r="12" spans="3:7" x14ac:dyDescent="0.3">
      <c r="C12">
        <v>20000</v>
      </c>
      <c r="D12">
        <v>2.17</v>
      </c>
      <c r="F12" t="s">
        <v>121</v>
      </c>
      <c r="G12">
        <v>4.34</v>
      </c>
    </row>
    <row r="13" spans="3:7" x14ac:dyDescent="0.3">
      <c r="C13">
        <v>80000</v>
      </c>
      <c r="D13">
        <v>1.88</v>
      </c>
    </row>
    <row r="14" spans="3:7" x14ac:dyDescent="0.3">
      <c r="C14">
        <v>400000</v>
      </c>
      <c r="D14">
        <v>2.17</v>
      </c>
    </row>
  </sheetData>
  <mergeCells count="2">
    <mergeCell ref="C4:D4"/>
    <mergeCell ref="F4:G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A84DC-28B2-42B7-8617-DFA8BD340CCB}">
  <dimension ref="A1:AI41"/>
  <sheetViews>
    <sheetView zoomScale="70" zoomScaleNormal="70" workbookViewId="0">
      <pane xSplit="1" ySplit="1" topLeftCell="B5" activePane="bottomRight" state="frozen"/>
      <selection pane="topRight" activeCell="B1" sqref="B1"/>
      <selection pane="bottomLeft" activeCell="A2" sqref="A2"/>
      <selection pane="bottomRight" activeCell="M26" sqref="M26"/>
    </sheetView>
  </sheetViews>
  <sheetFormatPr defaultRowHeight="14.4" x14ac:dyDescent="0.3"/>
  <cols>
    <col min="1" max="1" width="12.6640625" customWidth="1"/>
  </cols>
  <sheetData>
    <row r="1" spans="1:35" x14ac:dyDescent="0.3">
      <c r="B1" s="12">
        <v>1</v>
      </c>
      <c r="C1" s="12">
        <v>2</v>
      </c>
      <c r="D1" s="12">
        <v>3</v>
      </c>
      <c r="E1" s="12">
        <v>4</v>
      </c>
      <c r="F1" s="12">
        <v>5</v>
      </c>
      <c r="G1" s="12">
        <v>6</v>
      </c>
      <c r="H1" s="12">
        <v>7</v>
      </c>
      <c r="I1" s="12">
        <v>8</v>
      </c>
      <c r="J1" s="12">
        <v>9</v>
      </c>
      <c r="K1" s="12">
        <v>10</v>
      </c>
      <c r="L1" s="12">
        <v>11</v>
      </c>
      <c r="M1" s="12">
        <v>12</v>
      </c>
      <c r="N1" s="12">
        <v>13</v>
      </c>
      <c r="O1" s="12">
        <v>14</v>
      </c>
      <c r="P1" s="12">
        <v>15</v>
      </c>
      <c r="Q1" s="12">
        <v>16</v>
      </c>
      <c r="R1" s="12">
        <v>17</v>
      </c>
      <c r="S1" s="12">
        <v>18</v>
      </c>
      <c r="T1" s="12">
        <v>19</v>
      </c>
      <c r="U1" s="12">
        <v>20</v>
      </c>
      <c r="V1" s="12">
        <v>21</v>
      </c>
      <c r="W1" s="12">
        <v>22</v>
      </c>
      <c r="X1" s="12">
        <v>23</v>
      </c>
      <c r="Y1" s="12">
        <v>24</v>
      </c>
      <c r="Z1" s="12">
        <v>25</v>
      </c>
      <c r="AA1" s="12">
        <v>26</v>
      </c>
      <c r="AB1" s="12">
        <v>27</v>
      </c>
      <c r="AC1" s="12">
        <v>28</v>
      </c>
      <c r="AD1" s="12">
        <v>29</v>
      </c>
      <c r="AE1" s="12">
        <v>30</v>
      </c>
      <c r="AF1" s="12">
        <v>31</v>
      </c>
      <c r="AG1" s="12">
        <v>32</v>
      </c>
      <c r="AH1" s="12">
        <v>33</v>
      </c>
      <c r="AI1" s="12">
        <v>34</v>
      </c>
    </row>
    <row r="2" spans="1:35" x14ac:dyDescent="0.3">
      <c r="A2" s="13" t="s">
        <v>9</v>
      </c>
      <c r="B2">
        <v>0</v>
      </c>
      <c r="C2">
        <v>0</v>
      </c>
      <c r="D2">
        <v>1</v>
      </c>
      <c r="E2">
        <v>1</v>
      </c>
      <c r="F2">
        <v>-1</v>
      </c>
      <c r="G2">
        <v>0</v>
      </c>
      <c r="H2">
        <v>0</v>
      </c>
      <c r="I2">
        <v>0</v>
      </c>
      <c r="J2">
        <v>-1</v>
      </c>
      <c r="K2">
        <v>0</v>
      </c>
      <c r="L2">
        <v>-1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3">
      <c r="A3" s="15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3">
      <c r="A4" s="13" t="s">
        <v>11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-8.4000000000000005E-2</v>
      </c>
      <c r="R4">
        <v>-6.0999999999999999E-2</v>
      </c>
      <c r="S4">
        <v>0</v>
      </c>
      <c r="T4">
        <v>0</v>
      </c>
      <c r="U4">
        <v>0</v>
      </c>
      <c r="V4">
        <v>0</v>
      </c>
      <c r="W4">
        <v>-1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3">
      <c r="A5" s="1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3">
      <c r="A6" s="13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>
        <v>-1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3">
      <c r="A7" s="15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-1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3">
      <c r="A8" s="13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-1</v>
      </c>
      <c r="L8">
        <v>0</v>
      </c>
      <c r="M8">
        <v>0</v>
      </c>
      <c r="N8">
        <v>0</v>
      </c>
      <c r="O8">
        <v>0</v>
      </c>
      <c r="P8">
        <v>0</v>
      </c>
      <c r="Q8">
        <v>-4.1000000000000002E-2</v>
      </c>
      <c r="R8">
        <v>-3.4000000000000002E-2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3">
      <c r="A9" s="15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3">
      <c r="A10" s="13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-1</v>
      </c>
      <c r="M10">
        <v>0</v>
      </c>
      <c r="N10">
        <v>0</v>
      </c>
      <c r="O10">
        <v>0</v>
      </c>
      <c r="P10">
        <v>0</v>
      </c>
      <c r="Q10">
        <v>-0.08</v>
      </c>
      <c r="R10">
        <v>-3.9E-2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-1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3">
      <c r="A11" s="13" t="s">
        <v>18</v>
      </c>
      <c r="B11">
        <v>3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2.5</v>
      </c>
      <c r="P11">
        <v>1.5</v>
      </c>
      <c r="Q11">
        <v>-8.68</v>
      </c>
      <c r="R11">
        <v>-9.1999999999999993</v>
      </c>
      <c r="S11">
        <v>0</v>
      </c>
      <c r="T11">
        <v>0</v>
      </c>
      <c r="U11">
        <v>-1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  <row r="12" spans="1:35" x14ac:dyDescent="0.3">
      <c r="A12" s="15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</row>
    <row r="13" spans="1:35" x14ac:dyDescent="0.3">
      <c r="A13" s="13" t="s">
        <v>20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</row>
    <row r="14" spans="1:35" x14ac:dyDescent="0.3">
      <c r="A14" s="15" t="s">
        <v>21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-1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</row>
    <row r="15" spans="1:35" x14ac:dyDescent="0.3">
      <c r="A15" s="13" t="s">
        <v>22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0</v>
      </c>
    </row>
    <row r="16" spans="1:35" x14ac:dyDescent="0.3">
      <c r="A16" s="15" t="s">
        <v>23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</v>
      </c>
      <c r="AG16">
        <v>0</v>
      </c>
      <c r="AH16">
        <v>0</v>
      </c>
      <c r="AI16">
        <v>0</v>
      </c>
    </row>
    <row r="17" spans="1:35" x14ac:dyDescent="0.3">
      <c r="A17" s="13" t="s">
        <v>24</v>
      </c>
      <c r="B17">
        <v>0</v>
      </c>
      <c r="C17">
        <v>0</v>
      </c>
      <c r="D17">
        <v>0</v>
      </c>
      <c r="E17">
        <v>2</v>
      </c>
      <c r="F17">
        <v>1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-1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-1</v>
      </c>
      <c r="AG17">
        <v>0</v>
      </c>
      <c r="AH17">
        <v>0</v>
      </c>
      <c r="AI17">
        <v>0</v>
      </c>
    </row>
    <row r="18" spans="1:35" x14ac:dyDescent="0.3">
      <c r="A18" s="13" t="s">
        <v>25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</v>
      </c>
      <c r="O18">
        <v>0</v>
      </c>
      <c r="P18">
        <v>0</v>
      </c>
      <c r="Q18">
        <v>-2.5999999999999999E-2</v>
      </c>
      <c r="R18">
        <v>-2.4E-2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-2</v>
      </c>
      <c r="AH18">
        <v>0</v>
      </c>
      <c r="AI18">
        <v>0</v>
      </c>
    </row>
    <row r="19" spans="1:35" x14ac:dyDescent="0.3">
      <c r="A19" s="13" t="s">
        <v>26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-1</v>
      </c>
      <c r="Q19">
        <v>4.0000000000000001E-3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0.5</v>
      </c>
    </row>
    <row r="20" spans="1:35" x14ac:dyDescent="0.3">
      <c r="A20" s="13" t="s">
        <v>27</v>
      </c>
      <c r="B20">
        <v>-1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-0.45200000000000001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</row>
    <row r="21" spans="1:35" x14ac:dyDescent="0.3">
      <c r="A21" s="13" t="s">
        <v>28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-1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</row>
    <row r="22" spans="1:35" x14ac:dyDescent="0.3">
      <c r="A22" s="15" t="s">
        <v>29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-1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</row>
    <row r="23" spans="1:35" x14ac:dyDescent="0.3">
      <c r="A23" s="13" t="s">
        <v>30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-1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-8.6999999999999994E-2</v>
      </c>
      <c r="R23">
        <v>-4.4999999999999998E-2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</row>
    <row r="24" spans="1:35" x14ac:dyDescent="0.3">
      <c r="A24" s="15" t="s">
        <v>31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</v>
      </c>
      <c r="AI24">
        <v>0</v>
      </c>
    </row>
    <row r="25" spans="1:35" x14ac:dyDescent="0.3">
      <c r="A25" s="13" t="s">
        <v>32</v>
      </c>
      <c r="B25">
        <v>0</v>
      </c>
      <c r="C25">
        <v>0</v>
      </c>
      <c r="D25">
        <v>-1</v>
      </c>
      <c r="E25">
        <v>0</v>
      </c>
      <c r="F25">
        <v>0</v>
      </c>
      <c r="G25">
        <v>0</v>
      </c>
      <c r="H25">
        <v>0</v>
      </c>
      <c r="I25">
        <v>1</v>
      </c>
      <c r="J25">
        <v>1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8.0000000000000002E-3</v>
      </c>
      <c r="R25">
        <v>-4.8000000000000001E-2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-1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-1</v>
      </c>
      <c r="AI25">
        <v>0</v>
      </c>
    </row>
    <row r="26" spans="1:35" x14ac:dyDescent="0.3">
      <c r="A26" s="15" t="s">
        <v>33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1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</row>
    <row r="27" spans="1:35" x14ac:dyDescent="0.3">
      <c r="A27" s="13" t="s">
        <v>34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</v>
      </c>
      <c r="N27">
        <v>0</v>
      </c>
      <c r="O27">
        <v>0</v>
      </c>
      <c r="P27">
        <v>0</v>
      </c>
      <c r="Q27">
        <v>-5.6000000000000001E-2</v>
      </c>
      <c r="R27">
        <v>-7.1999999999999995E-2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-1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</row>
    <row r="28" spans="1:35" x14ac:dyDescent="0.3">
      <c r="A28" s="15" t="s">
        <v>35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1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</row>
    <row r="29" spans="1:35" x14ac:dyDescent="0.3">
      <c r="A29" s="13" t="s">
        <v>36</v>
      </c>
      <c r="B29">
        <v>0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-1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</row>
    <row r="30" spans="1:35" x14ac:dyDescent="0.3">
      <c r="A30" s="13" t="s">
        <v>37</v>
      </c>
      <c r="B30">
        <v>0</v>
      </c>
      <c r="C30">
        <v>0</v>
      </c>
      <c r="D30">
        <v>0</v>
      </c>
      <c r="E30">
        <v>0</v>
      </c>
      <c r="F30">
        <v>1</v>
      </c>
      <c r="G30">
        <v>-1</v>
      </c>
      <c r="H30">
        <v>-1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0.44500000000000001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</row>
    <row r="31" spans="1:35" x14ac:dyDescent="0.3">
      <c r="A31" s="14" t="s">
        <v>38</v>
      </c>
      <c r="B31">
        <v>2</v>
      </c>
      <c r="C31">
        <v>-1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-1</v>
      </c>
      <c r="N31">
        <v>-1</v>
      </c>
      <c r="O31">
        <v>0</v>
      </c>
      <c r="P31">
        <v>0</v>
      </c>
      <c r="Q31">
        <v>0.63900000000000001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-1</v>
      </c>
    </row>
    <row r="32" spans="1:35" x14ac:dyDescent="0.3">
      <c r="A32" s="13" t="s">
        <v>39</v>
      </c>
      <c r="B32">
        <v>0</v>
      </c>
      <c r="C32">
        <v>0</v>
      </c>
      <c r="D32">
        <v>0</v>
      </c>
      <c r="E32">
        <v>2</v>
      </c>
      <c r="F32">
        <v>1</v>
      </c>
      <c r="G32">
        <v>1</v>
      </c>
      <c r="H32">
        <v>0</v>
      </c>
      <c r="I32">
        <v>0</v>
      </c>
      <c r="J32">
        <v>-1</v>
      </c>
      <c r="K32">
        <v>0</v>
      </c>
      <c r="L32">
        <v>0</v>
      </c>
      <c r="M32">
        <v>0</v>
      </c>
      <c r="N32">
        <v>0</v>
      </c>
      <c r="O32">
        <v>-1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0.5</v>
      </c>
    </row>
    <row r="33" spans="1:35" x14ac:dyDescent="0.3">
      <c r="A33" s="15" t="s">
        <v>40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1</v>
      </c>
      <c r="AE33">
        <v>0</v>
      </c>
      <c r="AF33">
        <v>0</v>
      </c>
      <c r="AG33">
        <v>0</v>
      </c>
      <c r="AH33">
        <v>0</v>
      </c>
      <c r="AI33">
        <v>0</v>
      </c>
    </row>
    <row r="34" spans="1:35" x14ac:dyDescent="0.3">
      <c r="A34" s="13" t="s">
        <v>41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-1</v>
      </c>
      <c r="K34">
        <v>1</v>
      </c>
      <c r="L34">
        <v>0</v>
      </c>
      <c r="M34">
        <v>-1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-1</v>
      </c>
      <c r="AE34">
        <v>0</v>
      </c>
      <c r="AF34">
        <v>0</v>
      </c>
      <c r="AG34">
        <v>0</v>
      </c>
      <c r="AH34">
        <v>0</v>
      </c>
      <c r="AI34">
        <v>0</v>
      </c>
    </row>
    <row r="35" spans="1:35" x14ac:dyDescent="0.3">
      <c r="A35" s="15" t="s">
        <v>42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-1</v>
      </c>
      <c r="AF35">
        <v>0</v>
      </c>
      <c r="AG35">
        <v>0</v>
      </c>
      <c r="AH35">
        <v>0</v>
      </c>
      <c r="AI35">
        <v>0</v>
      </c>
    </row>
    <row r="36" spans="1:35" x14ac:dyDescent="0.3">
      <c r="A36" s="13" t="s">
        <v>43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-0.5</v>
      </c>
      <c r="P36">
        <v>-0.5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1</v>
      </c>
      <c r="AF36">
        <v>0</v>
      </c>
      <c r="AG36">
        <v>-1</v>
      </c>
      <c r="AH36">
        <v>0</v>
      </c>
      <c r="AI36">
        <v>0</v>
      </c>
    </row>
    <row r="37" spans="1:35" x14ac:dyDescent="0.3">
      <c r="A37" s="13" t="s">
        <v>44</v>
      </c>
      <c r="B37">
        <v>0</v>
      </c>
      <c r="C37">
        <v>0</v>
      </c>
      <c r="D37">
        <v>0</v>
      </c>
      <c r="E37">
        <v>-1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  <c r="Q37">
        <v>-0.42699999999999999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</row>
    <row r="38" spans="1:35" x14ac:dyDescent="0.3">
      <c r="A38" s="13" t="s">
        <v>45</v>
      </c>
      <c r="B38">
        <v>2</v>
      </c>
      <c r="C38">
        <v>-1</v>
      </c>
      <c r="D38">
        <v>-1</v>
      </c>
      <c r="E38">
        <v>-1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0.20899999999999999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</row>
    <row r="39" spans="1:35" x14ac:dyDescent="0.3">
      <c r="A39" s="15" t="s">
        <v>46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-1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</row>
    <row r="40" spans="1:35" x14ac:dyDescent="0.3">
      <c r="A40" s="13" t="s">
        <v>47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-1</v>
      </c>
      <c r="N40">
        <v>0</v>
      </c>
      <c r="O40">
        <v>0</v>
      </c>
      <c r="P40">
        <v>0</v>
      </c>
      <c r="Q40">
        <v>-9.6000000000000002E-2</v>
      </c>
      <c r="R40">
        <v>-0.126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</row>
    <row r="41" spans="1:35" x14ac:dyDescent="0.3">
      <c r="A41" s="13" t="s">
        <v>48</v>
      </c>
      <c r="P41">
        <f>SUM(P2:P40)</f>
        <v>0</v>
      </c>
      <c r="Q41">
        <f t="shared" ref="Q41:AI41" si="0">SUM(Q2:Q40)</f>
        <v>-7.7239999999999993</v>
      </c>
      <c r="R41">
        <f t="shared" si="0"/>
        <v>-8.6489999999999974</v>
      </c>
      <c r="S41">
        <f t="shared" si="0"/>
        <v>0</v>
      </c>
      <c r="T41">
        <f t="shared" si="0"/>
        <v>0</v>
      </c>
      <c r="U41">
        <f t="shared" si="0"/>
        <v>-1</v>
      </c>
      <c r="V41">
        <f t="shared" si="0"/>
        <v>0</v>
      </c>
      <c r="W41">
        <f t="shared" si="0"/>
        <v>0</v>
      </c>
      <c r="X41">
        <f t="shared" si="0"/>
        <v>0</v>
      </c>
      <c r="Y41">
        <f t="shared" si="0"/>
        <v>0</v>
      </c>
      <c r="Z41">
        <f t="shared" si="0"/>
        <v>0</v>
      </c>
      <c r="AA41">
        <f t="shared" si="0"/>
        <v>0</v>
      </c>
      <c r="AB41">
        <f t="shared" si="0"/>
        <v>0</v>
      </c>
      <c r="AC41">
        <f t="shared" si="0"/>
        <v>0</v>
      </c>
      <c r="AD41">
        <f t="shared" si="0"/>
        <v>0</v>
      </c>
      <c r="AE41">
        <f t="shared" si="0"/>
        <v>0</v>
      </c>
      <c r="AF41">
        <f t="shared" si="0"/>
        <v>0</v>
      </c>
      <c r="AG41">
        <f t="shared" si="0"/>
        <v>-2</v>
      </c>
      <c r="AH41">
        <f t="shared" si="0"/>
        <v>0</v>
      </c>
      <c r="AI41">
        <f t="shared" si="0"/>
        <v>0</v>
      </c>
    </row>
  </sheetData>
  <pageMargins left="0.7" right="0.7" top="0.75" bottom="0.75" header="0.3" footer="0.3"/>
  <pageSetup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6BA93-5E56-4935-82D9-E4BCF735894D}">
  <dimension ref="A1:G28"/>
  <sheetViews>
    <sheetView topLeftCell="A26" zoomScale="115" zoomScaleNormal="115" workbookViewId="0">
      <selection activeCell="B28" sqref="B28"/>
    </sheetView>
  </sheetViews>
  <sheetFormatPr defaultRowHeight="14.4" x14ac:dyDescent="0.3"/>
  <sheetData>
    <row r="1" spans="1:7" x14ac:dyDescent="0.3">
      <c r="B1" t="s">
        <v>100</v>
      </c>
      <c r="C1" t="s">
        <v>101</v>
      </c>
      <c r="D1" t="s">
        <v>102</v>
      </c>
    </row>
    <row r="2" spans="1:7" x14ac:dyDescent="0.3">
      <c r="A2" s="17">
        <v>0.33333333333333331</v>
      </c>
      <c r="B2">
        <v>5</v>
      </c>
      <c r="C2">
        <v>0.5</v>
      </c>
      <c r="D2">
        <f>B2+C2/2</f>
        <v>5.25</v>
      </c>
    </row>
    <row r="3" spans="1:7" x14ac:dyDescent="0.3">
      <c r="A3" s="17">
        <v>0.66666666666666696</v>
      </c>
      <c r="B3">
        <v>4</v>
      </c>
      <c r="C3">
        <v>0.25</v>
      </c>
      <c r="D3">
        <f t="shared" ref="D3:D28" si="0">B3+C3/2</f>
        <v>4.125</v>
      </c>
    </row>
    <row r="4" spans="1:7" x14ac:dyDescent="0.3">
      <c r="A4" s="17">
        <v>1</v>
      </c>
      <c r="B4">
        <v>3</v>
      </c>
      <c r="C4">
        <v>0.5</v>
      </c>
      <c r="D4">
        <f t="shared" si="0"/>
        <v>3.25</v>
      </c>
    </row>
    <row r="5" spans="1:7" x14ac:dyDescent="0.3">
      <c r="A5" s="17">
        <v>1.3333333333333299</v>
      </c>
      <c r="B5">
        <v>2</v>
      </c>
      <c r="C5">
        <v>0.9</v>
      </c>
      <c r="D5">
        <f t="shared" si="0"/>
        <v>2.4500000000000002</v>
      </c>
    </row>
    <row r="6" spans="1:7" x14ac:dyDescent="0.3">
      <c r="A6" s="17">
        <v>1.6666666666666701</v>
      </c>
      <c r="B6">
        <v>2</v>
      </c>
      <c r="C6">
        <v>0</v>
      </c>
      <c r="D6">
        <f t="shared" si="0"/>
        <v>2</v>
      </c>
    </row>
    <row r="7" spans="1:7" x14ac:dyDescent="0.3">
      <c r="A7" s="17">
        <v>2</v>
      </c>
      <c r="B7">
        <v>1</v>
      </c>
      <c r="C7">
        <v>1.2</v>
      </c>
      <c r="D7">
        <f t="shared" si="0"/>
        <v>1.6</v>
      </c>
    </row>
    <row r="8" spans="1:7" x14ac:dyDescent="0.3">
      <c r="A8" s="17">
        <v>2.3333333333333299</v>
      </c>
      <c r="B8">
        <v>1</v>
      </c>
      <c r="C8">
        <v>0.9</v>
      </c>
      <c r="D8">
        <f t="shared" si="0"/>
        <v>1.45</v>
      </c>
    </row>
    <row r="9" spans="1:7" x14ac:dyDescent="0.3">
      <c r="A9" s="17">
        <v>2.6666666666666701</v>
      </c>
      <c r="B9">
        <v>1</v>
      </c>
      <c r="C9">
        <v>0.6</v>
      </c>
      <c r="D9">
        <f t="shared" si="0"/>
        <v>1.3</v>
      </c>
      <c r="F9" t="s">
        <v>103</v>
      </c>
      <c r="G9">
        <v>1.6190600419146361</v>
      </c>
    </row>
    <row r="10" spans="1:7" x14ac:dyDescent="0.3">
      <c r="A10" s="17">
        <v>3</v>
      </c>
      <c r="B10">
        <v>1</v>
      </c>
      <c r="C10">
        <v>0.3</v>
      </c>
      <c r="D10">
        <f t="shared" si="0"/>
        <v>1.1499999999999999</v>
      </c>
      <c r="F10" t="s">
        <v>104</v>
      </c>
      <c r="G10">
        <f>G9*3</f>
        <v>4.8571801257439082</v>
      </c>
    </row>
    <row r="11" spans="1:7" x14ac:dyDescent="0.3">
      <c r="A11" s="17">
        <v>3.3333333333333299</v>
      </c>
      <c r="B11">
        <v>1</v>
      </c>
      <c r="C11">
        <v>0.05</v>
      </c>
      <c r="D11">
        <f t="shared" si="0"/>
        <v>1.0249999999999999</v>
      </c>
      <c r="F11" t="s">
        <v>105</v>
      </c>
      <c r="G11">
        <f>G9^2/4*PI()*G10*1000</f>
        <v>9999.9999983530361</v>
      </c>
    </row>
    <row r="12" spans="1:7" x14ac:dyDescent="0.3">
      <c r="A12" s="17">
        <v>3.6666666666666701</v>
      </c>
      <c r="B12">
        <v>0</v>
      </c>
      <c r="C12">
        <v>1.9</v>
      </c>
      <c r="D12">
        <f t="shared" si="0"/>
        <v>0.95</v>
      </c>
    </row>
    <row r="13" spans="1:7" x14ac:dyDescent="0.3">
      <c r="A13" s="17">
        <v>4</v>
      </c>
      <c r="B13">
        <v>0</v>
      </c>
      <c r="C13">
        <v>1.7</v>
      </c>
      <c r="D13">
        <f t="shared" si="0"/>
        <v>0.85</v>
      </c>
      <c r="F13" t="s">
        <v>106</v>
      </c>
      <c r="G13">
        <f>G9^2/4*PI()</f>
        <v>2.0588077319495071</v>
      </c>
    </row>
    <row r="14" spans="1:7" x14ac:dyDescent="0.3">
      <c r="A14" s="17">
        <v>4.3333333333333304</v>
      </c>
      <c r="B14">
        <v>0</v>
      </c>
      <c r="C14">
        <v>1.5</v>
      </c>
      <c r="D14">
        <f t="shared" si="0"/>
        <v>0.75</v>
      </c>
      <c r="F14" t="s">
        <v>107</v>
      </c>
      <c r="G14">
        <f>0.2/60</f>
        <v>3.3333333333333335E-3</v>
      </c>
    </row>
    <row r="15" spans="1:7" x14ac:dyDescent="0.3">
      <c r="A15" s="17">
        <v>4.6666666666666696</v>
      </c>
      <c r="B15">
        <v>0</v>
      </c>
      <c r="C15">
        <v>1.5</v>
      </c>
      <c r="D15">
        <f t="shared" si="0"/>
        <v>0.75</v>
      </c>
      <c r="F15" t="s">
        <v>108</v>
      </c>
      <c r="G15">
        <f>G14/G13</f>
        <v>1.6190600421812894E-3</v>
      </c>
    </row>
    <row r="16" spans="1:7" x14ac:dyDescent="0.3">
      <c r="A16" s="17">
        <v>5</v>
      </c>
      <c r="B16">
        <v>0</v>
      </c>
      <c r="C16">
        <v>1.4</v>
      </c>
      <c r="D16">
        <f t="shared" si="0"/>
        <v>0.7</v>
      </c>
    </row>
    <row r="17" spans="1:4" x14ac:dyDescent="0.3">
      <c r="A17" s="17">
        <v>5.3333333333333304</v>
      </c>
      <c r="B17">
        <v>0</v>
      </c>
      <c r="C17">
        <v>1.4</v>
      </c>
      <c r="D17">
        <f t="shared" si="0"/>
        <v>0.7</v>
      </c>
    </row>
    <row r="18" spans="1:4" x14ac:dyDescent="0.3">
      <c r="A18" s="17">
        <v>5.6666666666666696</v>
      </c>
      <c r="B18">
        <v>0</v>
      </c>
      <c r="C18">
        <v>1.6</v>
      </c>
      <c r="D18">
        <f t="shared" si="0"/>
        <v>0.8</v>
      </c>
    </row>
    <row r="19" spans="1:4" x14ac:dyDescent="0.3">
      <c r="A19" s="17">
        <v>6</v>
      </c>
      <c r="B19">
        <v>0</v>
      </c>
      <c r="C19">
        <v>1.7</v>
      </c>
      <c r="D19">
        <f t="shared" si="0"/>
        <v>0.85</v>
      </c>
    </row>
    <row r="20" spans="1:4" x14ac:dyDescent="0.3">
      <c r="A20" s="17">
        <v>6.3333333333333304</v>
      </c>
      <c r="B20">
        <v>0</v>
      </c>
      <c r="C20">
        <v>1.7</v>
      </c>
      <c r="D20">
        <f t="shared" si="0"/>
        <v>0.85</v>
      </c>
    </row>
    <row r="21" spans="1:4" x14ac:dyDescent="0.3">
      <c r="A21" s="17">
        <v>6.6666666666666696</v>
      </c>
      <c r="B21">
        <v>0</v>
      </c>
      <c r="C21">
        <v>1.7</v>
      </c>
      <c r="D21">
        <f t="shared" si="0"/>
        <v>0.85</v>
      </c>
    </row>
    <row r="22" spans="1:4" x14ac:dyDescent="0.3">
      <c r="A22" s="17">
        <v>7</v>
      </c>
      <c r="B22">
        <v>0</v>
      </c>
      <c r="C22">
        <v>1.7</v>
      </c>
      <c r="D22">
        <f t="shared" si="0"/>
        <v>0.85</v>
      </c>
    </row>
    <row r="23" spans="1:4" x14ac:dyDescent="0.3">
      <c r="A23" s="17">
        <v>7.3333333333333304</v>
      </c>
      <c r="B23">
        <v>0</v>
      </c>
      <c r="C23">
        <v>1.7</v>
      </c>
      <c r="D23">
        <f t="shared" si="0"/>
        <v>0.85</v>
      </c>
    </row>
    <row r="24" spans="1:4" x14ac:dyDescent="0.3">
      <c r="A24" s="17">
        <v>7.6666666666666696</v>
      </c>
      <c r="B24">
        <v>0</v>
      </c>
      <c r="C24">
        <v>1.8</v>
      </c>
      <c r="D24">
        <f t="shared" si="0"/>
        <v>0.9</v>
      </c>
    </row>
    <row r="25" spans="1:4" x14ac:dyDescent="0.3">
      <c r="A25" s="17">
        <v>8</v>
      </c>
      <c r="B25">
        <v>0</v>
      </c>
      <c r="C25">
        <v>1.8</v>
      </c>
      <c r="D25">
        <f t="shared" si="0"/>
        <v>0.9</v>
      </c>
    </row>
    <row r="26" spans="1:4" x14ac:dyDescent="0.3">
      <c r="A26" s="17">
        <v>8.3333333333333304</v>
      </c>
      <c r="B26">
        <v>0</v>
      </c>
      <c r="C26">
        <v>1.9</v>
      </c>
      <c r="D26">
        <f t="shared" si="0"/>
        <v>0.95</v>
      </c>
    </row>
    <row r="27" spans="1:4" x14ac:dyDescent="0.3">
      <c r="A27" s="17">
        <v>8.6666666666666696</v>
      </c>
      <c r="B27">
        <v>1</v>
      </c>
      <c r="C27">
        <v>0</v>
      </c>
      <c r="D27">
        <f t="shared" si="0"/>
        <v>1</v>
      </c>
    </row>
    <row r="28" spans="1:4" x14ac:dyDescent="0.3">
      <c r="A28" s="17">
        <v>9</v>
      </c>
      <c r="B28">
        <v>1</v>
      </c>
      <c r="C28">
        <v>0.1</v>
      </c>
      <c r="D28">
        <f t="shared" si="0"/>
        <v>1.05</v>
      </c>
    </row>
  </sheetData>
  <pageMargins left="0.7" right="0.7" top="0.75" bottom="0.75" header="0.3" footer="0.3"/>
  <pageSetup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64E61-3CFD-4E27-BC87-1FDAF2B46513}">
  <dimension ref="B2:C43"/>
  <sheetViews>
    <sheetView workbookViewId="0">
      <selection activeCell="C44" sqref="C44"/>
    </sheetView>
  </sheetViews>
  <sheetFormatPr defaultRowHeight="14.4" x14ac:dyDescent="0.3"/>
  <cols>
    <col min="2" max="2" width="12.77734375" customWidth="1"/>
  </cols>
  <sheetData>
    <row r="2" spans="2:3" x14ac:dyDescent="0.3">
      <c r="B2" t="s">
        <v>9</v>
      </c>
      <c r="C2" t="s">
        <v>55</v>
      </c>
    </row>
    <row r="3" spans="2:3" x14ac:dyDescent="0.3">
      <c r="B3" t="s">
        <v>10</v>
      </c>
      <c r="C3" t="s">
        <v>56</v>
      </c>
    </row>
    <row r="4" spans="2:3" x14ac:dyDescent="0.3">
      <c r="B4" t="s">
        <v>11</v>
      </c>
      <c r="C4" t="s">
        <v>57</v>
      </c>
    </row>
    <row r="5" spans="2:3" x14ac:dyDescent="0.3">
      <c r="B5" t="s">
        <v>12</v>
      </c>
      <c r="C5" t="s">
        <v>58</v>
      </c>
    </row>
    <row r="6" spans="2:3" x14ac:dyDescent="0.3">
      <c r="B6" t="s">
        <v>13</v>
      </c>
      <c r="C6" t="s">
        <v>59</v>
      </c>
    </row>
    <row r="7" spans="2:3" x14ac:dyDescent="0.3">
      <c r="B7" t="s">
        <v>51</v>
      </c>
      <c r="C7" t="s">
        <v>60</v>
      </c>
    </row>
    <row r="8" spans="2:3" x14ac:dyDescent="0.3">
      <c r="B8" t="s">
        <v>15</v>
      </c>
      <c r="C8" t="s">
        <v>61</v>
      </c>
    </row>
    <row r="9" spans="2:3" x14ac:dyDescent="0.3">
      <c r="B9" t="s">
        <v>16</v>
      </c>
      <c r="C9" t="s">
        <v>62</v>
      </c>
    </row>
    <row r="10" spans="2:3" x14ac:dyDescent="0.3">
      <c r="B10" t="s">
        <v>17</v>
      </c>
      <c r="C10" t="s">
        <v>63</v>
      </c>
    </row>
    <row r="11" spans="2:3" x14ac:dyDescent="0.3">
      <c r="B11" t="s">
        <v>18</v>
      </c>
      <c r="C11" t="s">
        <v>64</v>
      </c>
    </row>
    <row r="12" spans="2:3" x14ac:dyDescent="0.3">
      <c r="B12" t="s">
        <v>19</v>
      </c>
      <c r="C12" t="s">
        <v>65</v>
      </c>
    </row>
    <row r="13" spans="2:3" x14ac:dyDescent="0.3">
      <c r="B13" t="s">
        <v>20</v>
      </c>
      <c r="C13" t="s">
        <v>66</v>
      </c>
    </row>
    <row r="14" spans="2:3" x14ac:dyDescent="0.3">
      <c r="B14" t="s">
        <v>21</v>
      </c>
      <c r="C14" t="s">
        <v>67</v>
      </c>
    </row>
    <row r="15" spans="2:3" x14ac:dyDescent="0.3">
      <c r="B15" t="s">
        <v>22</v>
      </c>
      <c r="C15" t="s">
        <v>68</v>
      </c>
    </row>
    <row r="16" spans="2:3" x14ac:dyDescent="0.3">
      <c r="B16" t="s">
        <v>23</v>
      </c>
      <c r="C16" t="s">
        <v>69</v>
      </c>
    </row>
    <row r="17" spans="2:3" x14ac:dyDescent="0.3">
      <c r="B17" t="s">
        <v>24</v>
      </c>
      <c r="C17" t="s">
        <v>70</v>
      </c>
    </row>
    <row r="18" spans="2:3" x14ac:dyDescent="0.3">
      <c r="B18" t="s">
        <v>25</v>
      </c>
      <c r="C18" t="s">
        <v>71</v>
      </c>
    </row>
    <row r="19" spans="2:3" x14ac:dyDescent="0.3">
      <c r="B19" t="s">
        <v>26</v>
      </c>
      <c r="C19" t="s">
        <v>72</v>
      </c>
    </row>
    <row r="20" spans="2:3" x14ac:dyDescent="0.3">
      <c r="B20" t="s">
        <v>27</v>
      </c>
      <c r="C20" t="s">
        <v>73</v>
      </c>
    </row>
    <row r="21" spans="2:3" x14ac:dyDescent="0.3">
      <c r="B21" t="s">
        <v>28</v>
      </c>
      <c r="C21" t="s">
        <v>74</v>
      </c>
    </row>
    <row r="22" spans="2:3" x14ac:dyDescent="0.3">
      <c r="B22" t="s">
        <v>29</v>
      </c>
      <c r="C22" t="s">
        <v>75</v>
      </c>
    </row>
    <row r="23" spans="2:3" x14ac:dyDescent="0.3">
      <c r="B23" t="s">
        <v>30</v>
      </c>
      <c r="C23" t="s">
        <v>76</v>
      </c>
    </row>
    <row r="24" spans="2:3" x14ac:dyDescent="0.3">
      <c r="B24" t="s">
        <v>31</v>
      </c>
      <c r="C24" t="s">
        <v>77</v>
      </c>
    </row>
    <row r="25" spans="2:3" x14ac:dyDescent="0.3">
      <c r="B25" t="s">
        <v>32</v>
      </c>
      <c r="C25" t="s">
        <v>78</v>
      </c>
    </row>
    <row r="26" spans="2:3" x14ac:dyDescent="0.3">
      <c r="B26" t="s">
        <v>33</v>
      </c>
      <c r="C26" t="s">
        <v>79</v>
      </c>
    </row>
    <row r="27" spans="2:3" x14ac:dyDescent="0.3">
      <c r="B27" t="s">
        <v>34</v>
      </c>
      <c r="C27" t="s">
        <v>80</v>
      </c>
    </row>
    <row r="28" spans="2:3" x14ac:dyDescent="0.3">
      <c r="B28" t="s">
        <v>52</v>
      </c>
      <c r="C28" t="s">
        <v>81</v>
      </c>
    </row>
    <row r="29" spans="2:3" x14ac:dyDescent="0.3">
      <c r="B29" t="s">
        <v>36</v>
      </c>
      <c r="C29" t="s">
        <v>82</v>
      </c>
    </row>
    <row r="30" spans="2:3" x14ac:dyDescent="0.3">
      <c r="B30" t="s">
        <v>37</v>
      </c>
      <c r="C30" t="s">
        <v>83</v>
      </c>
    </row>
    <row r="31" spans="2:3" x14ac:dyDescent="0.3">
      <c r="B31" t="s">
        <v>38</v>
      </c>
      <c r="C31" t="s">
        <v>84</v>
      </c>
    </row>
    <row r="32" spans="2:3" x14ac:dyDescent="0.3">
      <c r="B32" t="s">
        <v>39</v>
      </c>
      <c r="C32" t="s">
        <v>85</v>
      </c>
    </row>
    <row r="33" spans="2:3" x14ac:dyDescent="0.3">
      <c r="B33" t="s">
        <v>53</v>
      </c>
      <c r="C33" t="s">
        <v>86</v>
      </c>
    </row>
    <row r="34" spans="2:3" x14ac:dyDescent="0.3">
      <c r="B34" t="s">
        <v>41</v>
      </c>
      <c r="C34" t="s">
        <v>87</v>
      </c>
    </row>
    <row r="35" spans="2:3" x14ac:dyDescent="0.3">
      <c r="B35" t="s">
        <v>42</v>
      </c>
      <c r="C35" t="s">
        <v>88</v>
      </c>
    </row>
    <row r="36" spans="2:3" x14ac:dyDescent="0.3">
      <c r="B36" t="s">
        <v>43</v>
      </c>
      <c r="C36" t="s">
        <v>89</v>
      </c>
    </row>
    <row r="37" spans="2:3" x14ac:dyDescent="0.3">
      <c r="B37" t="s">
        <v>44</v>
      </c>
      <c r="C37" t="s">
        <v>90</v>
      </c>
    </row>
    <row r="38" spans="2:3" x14ac:dyDescent="0.3">
      <c r="B38" t="s">
        <v>45</v>
      </c>
      <c r="C38" t="s">
        <v>91</v>
      </c>
    </row>
    <row r="39" spans="2:3" x14ac:dyDescent="0.3">
      <c r="B39" t="s">
        <v>46</v>
      </c>
      <c r="C39" t="s">
        <v>92</v>
      </c>
    </row>
    <row r="40" spans="2:3" x14ac:dyDescent="0.3">
      <c r="B40" t="s">
        <v>47</v>
      </c>
      <c r="C40" t="s">
        <v>93</v>
      </c>
    </row>
    <row r="41" spans="2:3" x14ac:dyDescent="0.3">
      <c r="B41" t="s">
        <v>48</v>
      </c>
      <c r="C41" t="s">
        <v>94</v>
      </c>
    </row>
    <row r="42" spans="2:3" x14ac:dyDescent="0.3">
      <c r="B42" t="s">
        <v>54</v>
      </c>
      <c r="C42" t="s">
        <v>95</v>
      </c>
    </row>
    <row r="43" spans="2:3" x14ac:dyDescent="0.3">
      <c r="C43" t="s">
        <v>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FEBB2-6CD3-4317-903B-E76CF08F6E77}">
  <dimension ref="A1:J15"/>
  <sheetViews>
    <sheetView workbookViewId="0">
      <selection activeCell="O20" sqref="A18:O20"/>
    </sheetView>
  </sheetViews>
  <sheetFormatPr defaultRowHeight="14.4" x14ac:dyDescent="0.3"/>
  <cols>
    <col min="1" max="1" width="11.33203125" customWidth="1"/>
  </cols>
  <sheetData>
    <row r="1" spans="1:10" x14ac:dyDescent="0.3">
      <c r="B1" s="12">
        <v>15</v>
      </c>
      <c r="C1" s="12">
        <v>25</v>
      </c>
      <c r="D1" s="12">
        <v>27</v>
      </c>
      <c r="E1" s="12">
        <v>31</v>
      </c>
      <c r="F1" s="12">
        <v>32</v>
      </c>
      <c r="G1" s="12">
        <v>33</v>
      </c>
      <c r="H1" s="12">
        <v>34</v>
      </c>
    </row>
    <row r="2" spans="1:10" x14ac:dyDescent="0.3">
      <c r="A2" s="13" t="s">
        <v>18</v>
      </c>
      <c r="B2">
        <v>1.5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J2">
        <f t="shared" ref="J2:J15" si="0">COUNTIF(B2:H2,"&lt;&gt;0")</f>
        <v>1</v>
      </c>
    </row>
    <row r="3" spans="1:10" x14ac:dyDescent="0.3">
      <c r="A3" s="15" t="s">
        <v>21</v>
      </c>
      <c r="B3">
        <v>0</v>
      </c>
      <c r="C3">
        <v>-1</v>
      </c>
      <c r="D3">
        <v>0</v>
      </c>
      <c r="E3">
        <v>0</v>
      </c>
      <c r="F3">
        <v>0</v>
      </c>
      <c r="G3">
        <v>0</v>
      </c>
      <c r="H3">
        <v>0</v>
      </c>
      <c r="J3">
        <f t="shared" si="0"/>
        <v>1</v>
      </c>
    </row>
    <row r="4" spans="1:10" x14ac:dyDescent="0.3">
      <c r="A4" s="13" t="s">
        <v>22</v>
      </c>
      <c r="B4">
        <v>0</v>
      </c>
      <c r="C4">
        <v>1</v>
      </c>
      <c r="D4">
        <v>0</v>
      </c>
      <c r="E4">
        <v>0</v>
      </c>
      <c r="F4">
        <v>1</v>
      </c>
      <c r="G4">
        <v>0</v>
      </c>
      <c r="H4">
        <v>0</v>
      </c>
      <c r="J4">
        <f t="shared" si="0"/>
        <v>2</v>
      </c>
    </row>
    <row r="5" spans="1:10" x14ac:dyDescent="0.3">
      <c r="A5" s="15" t="s">
        <v>23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J5">
        <f t="shared" si="0"/>
        <v>1</v>
      </c>
    </row>
    <row r="6" spans="1:10" x14ac:dyDescent="0.3">
      <c r="A6" s="13" t="s">
        <v>24</v>
      </c>
      <c r="B6">
        <v>0</v>
      </c>
      <c r="C6">
        <v>0</v>
      </c>
      <c r="D6">
        <v>0</v>
      </c>
      <c r="E6">
        <v>-1</v>
      </c>
      <c r="F6">
        <v>0</v>
      </c>
      <c r="G6">
        <v>0</v>
      </c>
      <c r="H6">
        <v>0</v>
      </c>
      <c r="J6">
        <f t="shared" si="0"/>
        <v>1</v>
      </c>
    </row>
    <row r="7" spans="1:10" x14ac:dyDescent="0.3">
      <c r="A7" s="13" t="s">
        <v>25</v>
      </c>
      <c r="B7">
        <v>0</v>
      </c>
      <c r="C7">
        <v>0</v>
      </c>
      <c r="D7">
        <v>0</v>
      </c>
      <c r="E7">
        <v>0</v>
      </c>
      <c r="F7">
        <v>-2</v>
      </c>
      <c r="G7">
        <v>0</v>
      </c>
      <c r="H7">
        <v>0</v>
      </c>
      <c r="J7">
        <f t="shared" si="0"/>
        <v>1</v>
      </c>
    </row>
    <row r="8" spans="1:10" x14ac:dyDescent="0.3">
      <c r="A8" s="13" t="s">
        <v>26</v>
      </c>
      <c r="B8">
        <v>-1</v>
      </c>
      <c r="C8">
        <v>0</v>
      </c>
      <c r="D8">
        <v>0</v>
      </c>
      <c r="E8">
        <v>0</v>
      </c>
      <c r="F8">
        <v>0</v>
      </c>
      <c r="G8">
        <v>0</v>
      </c>
      <c r="H8">
        <v>0.5</v>
      </c>
      <c r="J8">
        <f t="shared" si="0"/>
        <v>2</v>
      </c>
    </row>
    <row r="9" spans="1:10" x14ac:dyDescent="0.3">
      <c r="A9" s="15" t="s">
        <v>31</v>
      </c>
      <c r="B9">
        <v>0</v>
      </c>
      <c r="C9">
        <v>1</v>
      </c>
      <c r="D9">
        <v>0</v>
      </c>
      <c r="E9">
        <v>0</v>
      </c>
      <c r="F9">
        <v>0</v>
      </c>
      <c r="G9">
        <v>1</v>
      </c>
      <c r="H9">
        <v>0</v>
      </c>
      <c r="J9">
        <f t="shared" si="0"/>
        <v>2</v>
      </c>
    </row>
    <row r="10" spans="1:10" x14ac:dyDescent="0.3">
      <c r="A10" s="13" t="s">
        <v>32</v>
      </c>
      <c r="B10">
        <v>0</v>
      </c>
      <c r="C10">
        <v>-1</v>
      </c>
      <c r="D10">
        <v>0</v>
      </c>
      <c r="E10">
        <v>0</v>
      </c>
      <c r="F10">
        <v>0</v>
      </c>
      <c r="G10">
        <v>-1</v>
      </c>
      <c r="H10">
        <v>0</v>
      </c>
      <c r="J10">
        <f t="shared" si="0"/>
        <v>2</v>
      </c>
    </row>
    <row r="11" spans="1:10" x14ac:dyDescent="0.3">
      <c r="A11" s="15" t="s">
        <v>33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J11">
        <f t="shared" si="0"/>
        <v>1</v>
      </c>
    </row>
    <row r="12" spans="1:10" x14ac:dyDescent="0.3">
      <c r="A12" s="13" t="s">
        <v>34</v>
      </c>
      <c r="B12">
        <v>0</v>
      </c>
      <c r="C12">
        <v>0</v>
      </c>
      <c r="D12">
        <v>-1</v>
      </c>
      <c r="E12">
        <v>0</v>
      </c>
      <c r="F12">
        <v>0</v>
      </c>
      <c r="G12">
        <v>0</v>
      </c>
      <c r="H12">
        <v>0</v>
      </c>
      <c r="J12">
        <f t="shared" si="0"/>
        <v>1</v>
      </c>
    </row>
    <row r="13" spans="1:10" x14ac:dyDescent="0.3">
      <c r="A13" s="14" t="s">
        <v>38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-1</v>
      </c>
      <c r="J13">
        <f t="shared" si="0"/>
        <v>1</v>
      </c>
    </row>
    <row r="14" spans="1:10" x14ac:dyDescent="0.3">
      <c r="A14" s="13" t="s">
        <v>39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0.5</v>
      </c>
      <c r="J14">
        <f t="shared" si="0"/>
        <v>1</v>
      </c>
    </row>
    <row r="15" spans="1:10" x14ac:dyDescent="0.3">
      <c r="A15" s="13" t="s">
        <v>43</v>
      </c>
      <c r="B15">
        <v>-0.5</v>
      </c>
      <c r="C15">
        <v>0</v>
      </c>
      <c r="D15">
        <v>0</v>
      </c>
      <c r="E15">
        <v>0</v>
      </c>
      <c r="F15">
        <v>-1</v>
      </c>
      <c r="G15">
        <v>0</v>
      </c>
      <c r="H15">
        <v>0</v>
      </c>
      <c r="J15">
        <f t="shared" si="0"/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89091-6C4F-42E8-B974-B95E46003B12}">
  <dimension ref="A3:B42"/>
  <sheetViews>
    <sheetView workbookViewId="0">
      <selection activeCell="D29" sqref="D29"/>
    </sheetView>
  </sheetViews>
  <sheetFormatPr defaultRowHeight="14.4" x14ac:dyDescent="0.3"/>
  <sheetData>
    <row r="3" spans="1:1" x14ac:dyDescent="0.3">
      <c r="A3" s="13"/>
    </row>
    <row r="4" spans="1:1" x14ac:dyDescent="0.3">
      <c r="A4" s="15"/>
    </row>
    <row r="5" spans="1:1" x14ac:dyDescent="0.3">
      <c r="A5" s="13"/>
    </row>
    <row r="6" spans="1:1" x14ac:dyDescent="0.3">
      <c r="A6" s="15"/>
    </row>
    <row r="7" spans="1:1" x14ac:dyDescent="0.3">
      <c r="A7" s="13"/>
    </row>
    <row r="8" spans="1:1" x14ac:dyDescent="0.3">
      <c r="A8" s="15"/>
    </row>
    <row r="9" spans="1:1" x14ac:dyDescent="0.3">
      <c r="A9" s="13"/>
    </row>
    <row r="10" spans="1:1" x14ac:dyDescent="0.3">
      <c r="A10" s="15"/>
    </row>
    <row r="11" spans="1:1" x14ac:dyDescent="0.3">
      <c r="A11" s="13"/>
    </row>
    <row r="12" spans="1:1" x14ac:dyDescent="0.3">
      <c r="A12" s="13"/>
    </row>
    <row r="13" spans="1:1" x14ac:dyDescent="0.3">
      <c r="A13" s="15"/>
    </row>
    <row r="14" spans="1:1" x14ac:dyDescent="0.3">
      <c r="A14" s="13"/>
    </row>
    <row r="15" spans="1:1" x14ac:dyDescent="0.3">
      <c r="A15" s="15"/>
    </row>
    <row r="16" spans="1:1" x14ac:dyDescent="0.3">
      <c r="A16" s="13"/>
    </row>
    <row r="17" spans="1:1" x14ac:dyDescent="0.3">
      <c r="A17" s="15"/>
    </row>
    <row r="18" spans="1:1" x14ac:dyDescent="0.3">
      <c r="A18" s="13"/>
    </row>
    <row r="19" spans="1:1" x14ac:dyDescent="0.3">
      <c r="A19" s="13"/>
    </row>
    <row r="20" spans="1:1" x14ac:dyDescent="0.3">
      <c r="A20" s="13"/>
    </row>
    <row r="21" spans="1:1" x14ac:dyDescent="0.3">
      <c r="A21" s="13"/>
    </row>
    <row r="22" spans="1:1" x14ac:dyDescent="0.3">
      <c r="A22" s="13"/>
    </row>
    <row r="23" spans="1:1" x14ac:dyDescent="0.3">
      <c r="A23" s="15"/>
    </row>
    <row r="24" spans="1:1" x14ac:dyDescent="0.3">
      <c r="A24" s="13"/>
    </row>
    <row r="25" spans="1:1" x14ac:dyDescent="0.3">
      <c r="A25" s="15"/>
    </row>
    <row r="26" spans="1:1" x14ac:dyDescent="0.3">
      <c r="A26" s="13"/>
    </row>
    <row r="27" spans="1:1" x14ac:dyDescent="0.3">
      <c r="A27" s="15"/>
    </row>
    <row r="28" spans="1:1" x14ac:dyDescent="0.3">
      <c r="A28" s="13"/>
    </row>
    <row r="29" spans="1:1" x14ac:dyDescent="0.3">
      <c r="A29" s="15"/>
    </row>
    <row r="30" spans="1:1" x14ac:dyDescent="0.3">
      <c r="A30" s="13"/>
    </row>
    <row r="31" spans="1:1" x14ac:dyDescent="0.3">
      <c r="A31" s="13"/>
    </row>
    <row r="32" spans="1:1" x14ac:dyDescent="0.3">
      <c r="A32" s="14"/>
    </row>
    <row r="33" spans="1:2" x14ac:dyDescent="0.3">
      <c r="A33" s="13"/>
    </row>
    <row r="34" spans="1:2" x14ac:dyDescent="0.3">
      <c r="A34" s="15"/>
    </row>
    <row r="35" spans="1:2" x14ac:dyDescent="0.3">
      <c r="A35" s="13"/>
    </row>
    <row r="36" spans="1:2" x14ac:dyDescent="0.3">
      <c r="A36" s="15"/>
    </row>
    <row r="37" spans="1:2" x14ac:dyDescent="0.3">
      <c r="A37" s="13"/>
    </row>
    <row r="38" spans="1:2" x14ac:dyDescent="0.3">
      <c r="A38" s="13"/>
    </row>
    <row r="39" spans="1:2" x14ac:dyDescent="0.3">
      <c r="A39" s="13"/>
    </row>
    <row r="40" spans="1:2" x14ac:dyDescent="0.3">
      <c r="A40" s="15"/>
    </row>
    <row r="41" spans="1:2" x14ac:dyDescent="0.3">
      <c r="A41" s="13"/>
    </row>
    <row r="42" spans="1:2" x14ac:dyDescent="0.3">
      <c r="B42" t="s">
        <v>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EA10A-55C8-4F7B-AB7B-393860A918B2}">
  <dimension ref="A3:D42"/>
  <sheetViews>
    <sheetView topLeftCell="A16" workbookViewId="0">
      <selection activeCell="B37" sqref="B37"/>
    </sheetView>
  </sheetViews>
  <sheetFormatPr defaultRowHeight="14.4" x14ac:dyDescent="0.3"/>
  <cols>
    <col min="1" max="1" width="17.33203125" customWidth="1"/>
  </cols>
  <sheetData>
    <row r="3" spans="1:4" x14ac:dyDescent="0.3">
      <c r="A3" s="13" t="s">
        <v>9</v>
      </c>
      <c r="B3">
        <v>1</v>
      </c>
    </row>
    <row r="4" spans="1:4" x14ac:dyDescent="0.3">
      <c r="A4" s="15" t="s">
        <v>10</v>
      </c>
      <c r="B4" t="s">
        <v>50</v>
      </c>
      <c r="D4">
        <v>6</v>
      </c>
    </row>
    <row r="5" spans="1:4" x14ac:dyDescent="0.3">
      <c r="A5" s="13" t="s">
        <v>11</v>
      </c>
      <c r="B5">
        <v>2</v>
      </c>
      <c r="D5">
        <v>9</v>
      </c>
    </row>
    <row r="6" spans="1:4" x14ac:dyDescent="0.3">
      <c r="A6" s="15" t="s">
        <v>12</v>
      </c>
      <c r="B6" t="s">
        <v>50</v>
      </c>
      <c r="D6">
        <v>12</v>
      </c>
    </row>
    <row r="7" spans="1:4" x14ac:dyDescent="0.3">
      <c r="A7" s="13" t="s">
        <v>13</v>
      </c>
      <c r="B7">
        <v>3</v>
      </c>
      <c r="D7">
        <v>18</v>
      </c>
    </row>
    <row r="8" spans="1:4" x14ac:dyDescent="0.3">
      <c r="A8" s="15" t="s">
        <v>14</v>
      </c>
      <c r="B8" t="s">
        <v>50</v>
      </c>
      <c r="D8">
        <v>19</v>
      </c>
    </row>
    <row r="9" spans="1:4" x14ac:dyDescent="0.3">
      <c r="A9" s="13" t="s">
        <v>15</v>
      </c>
      <c r="B9">
        <v>4</v>
      </c>
      <c r="D9">
        <v>23</v>
      </c>
    </row>
    <row r="10" spans="1:4" x14ac:dyDescent="0.3">
      <c r="A10" s="15" t="s">
        <v>16</v>
      </c>
      <c r="B10" t="s">
        <v>50</v>
      </c>
    </row>
    <row r="11" spans="1:4" x14ac:dyDescent="0.3">
      <c r="A11" s="13" t="s">
        <v>17</v>
      </c>
      <c r="B11">
        <v>5</v>
      </c>
    </row>
    <row r="12" spans="1:4" x14ac:dyDescent="0.3">
      <c r="A12" s="13" t="s">
        <v>18</v>
      </c>
      <c r="B12">
        <v>6</v>
      </c>
      <c r="C12" s="16"/>
    </row>
    <row r="13" spans="1:4" x14ac:dyDescent="0.3">
      <c r="A13" s="15" t="s">
        <v>19</v>
      </c>
      <c r="B13" t="s">
        <v>50</v>
      </c>
    </row>
    <row r="14" spans="1:4" x14ac:dyDescent="0.3">
      <c r="A14" s="13" t="s">
        <v>20</v>
      </c>
      <c r="B14">
        <v>7</v>
      </c>
    </row>
    <row r="15" spans="1:4" x14ac:dyDescent="0.3">
      <c r="A15" s="15" t="s">
        <v>21</v>
      </c>
      <c r="B15" t="s">
        <v>50</v>
      </c>
    </row>
    <row r="16" spans="1:4" x14ac:dyDescent="0.3">
      <c r="A16" s="13" t="s">
        <v>22</v>
      </c>
      <c r="B16">
        <v>8</v>
      </c>
    </row>
    <row r="17" spans="1:3" x14ac:dyDescent="0.3">
      <c r="A17" s="15" t="s">
        <v>23</v>
      </c>
      <c r="B17" t="s">
        <v>50</v>
      </c>
    </row>
    <row r="18" spans="1:3" x14ac:dyDescent="0.3">
      <c r="A18" s="13" t="s">
        <v>24</v>
      </c>
      <c r="B18">
        <v>9</v>
      </c>
      <c r="C18" s="10"/>
    </row>
    <row r="19" spans="1:3" x14ac:dyDescent="0.3">
      <c r="A19" s="13" t="s">
        <v>25</v>
      </c>
      <c r="B19">
        <v>10</v>
      </c>
    </row>
    <row r="20" spans="1:3" x14ac:dyDescent="0.3">
      <c r="A20" s="13" t="s">
        <v>26</v>
      </c>
      <c r="B20">
        <v>2</v>
      </c>
    </row>
    <row r="21" spans="1:3" x14ac:dyDescent="0.3">
      <c r="A21" s="13" t="s">
        <v>27</v>
      </c>
      <c r="B21">
        <v>12</v>
      </c>
    </row>
    <row r="22" spans="1:3" x14ac:dyDescent="0.3">
      <c r="A22" s="13" t="s">
        <v>28</v>
      </c>
      <c r="B22" t="s">
        <v>50</v>
      </c>
    </row>
    <row r="23" spans="1:3" x14ac:dyDescent="0.3">
      <c r="A23" s="15" t="s">
        <v>29</v>
      </c>
      <c r="B23" t="s">
        <v>50</v>
      </c>
    </row>
    <row r="24" spans="1:3" x14ac:dyDescent="0.3">
      <c r="A24" s="13" t="s">
        <v>30</v>
      </c>
      <c r="B24">
        <v>13</v>
      </c>
    </row>
    <row r="25" spans="1:3" x14ac:dyDescent="0.3">
      <c r="A25" s="15" t="s">
        <v>31</v>
      </c>
      <c r="B25" t="s">
        <v>50</v>
      </c>
    </row>
    <row r="26" spans="1:3" x14ac:dyDescent="0.3">
      <c r="A26" s="13" t="s">
        <v>32</v>
      </c>
      <c r="B26">
        <v>14</v>
      </c>
    </row>
    <row r="27" spans="1:3" x14ac:dyDescent="0.3">
      <c r="A27" s="15" t="s">
        <v>33</v>
      </c>
      <c r="B27" t="s">
        <v>50</v>
      </c>
    </row>
    <row r="28" spans="1:3" x14ac:dyDescent="0.3">
      <c r="A28" s="13" t="s">
        <v>34</v>
      </c>
      <c r="B28">
        <v>15</v>
      </c>
    </row>
    <row r="29" spans="1:3" x14ac:dyDescent="0.3">
      <c r="A29" s="15" t="s">
        <v>35</v>
      </c>
      <c r="B29" t="s">
        <v>50</v>
      </c>
    </row>
    <row r="30" spans="1:3" x14ac:dyDescent="0.3">
      <c r="A30" s="13" t="s">
        <v>36</v>
      </c>
      <c r="B30">
        <v>16</v>
      </c>
    </row>
    <row r="31" spans="1:3" x14ac:dyDescent="0.3">
      <c r="A31" s="13" t="s">
        <v>37</v>
      </c>
      <c r="B31">
        <v>17</v>
      </c>
      <c r="C31" s="10"/>
    </row>
    <row r="32" spans="1:3" x14ac:dyDescent="0.3">
      <c r="A32" s="14" t="s">
        <v>38</v>
      </c>
      <c r="B32">
        <v>18</v>
      </c>
    </row>
    <row r="33" spans="1:3" x14ac:dyDescent="0.3">
      <c r="A33" s="13" t="s">
        <v>39</v>
      </c>
      <c r="B33">
        <v>19</v>
      </c>
      <c r="C33" s="10"/>
    </row>
    <row r="34" spans="1:3" x14ac:dyDescent="0.3">
      <c r="A34" s="15" t="s">
        <v>40</v>
      </c>
      <c r="B34" t="s">
        <v>50</v>
      </c>
    </row>
    <row r="35" spans="1:3" x14ac:dyDescent="0.3">
      <c r="A35" s="13" t="s">
        <v>41</v>
      </c>
      <c r="B35">
        <v>20</v>
      </c>
    </row>
    <row r="36" spans="1:3" x14ac:dyDescent="0.3">
      <c r="A36" s="15" t="s">
        <v>42</v>
      </c>
      <c r="B36" t="s">
        <v>50</v>
      </c>
    </row>
    <row r="37" spans="1:3" x14ac:dyDescent="0.3">
      <c r="A37" s="13" t="s">
        <v>43</v>
      </c>
      <c r="B37">
        <v>21</v>
      </c>
      <c r="C37" s="16"/>
    </row>
    <row r="38" spans="1:3" x14ac:dyDescent="0.3">
      <c r="A38" s="13" t="s">
        <v>44</v>
      </c>
      <c r="B38">
        <v>22</v>
      </c>
    </row>
    <row r="39" spans="1:3" x14ac:dyDescent="0.3">
      <c r="A39" s="13" t="s">
        <v>45</v>
      </c>
      <c r="B39">
        <v>23</v>
      </c>
    </row>
    <row r="40" spans="1:3" x14ac:dyDescent="0.3">
      <c r="A40" s="15" t="s">
        <v>46</v>
      </c>
      <c r="B40" t="s">
        <v>50</v>
      </c>
    </row>
    <row r="41" spans="1:3" x14ac:dyDescent="0.3">
      <c r="A41" s="13" t="s">
        <v>47</v>
      </c>
      <c r="B41">
        <v>24</v>
      </c>
      <c r="C41" s="16"/>
    </row>
    <row r="42" spans="1:3" x14ac:dyDescent="0.3">
      <c r="A42" s="13" t="s">
        <v>48</v>
      </c>
      <c r="B42" t="s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C9EAA-341C-498B-B690-F9FEBA7B6F34}">
  <dimension ref="B1:F9"/>
  <sheetViews>
    <sheetView workbookViewId="0">
      <selection activeCell="C8" sqref="C8:F8"/>
    </sheetView>
  </sheetViews>
  <sheetFormatPr defaultRowHeight="14.4" x14ac:dyDescent="0.3"/>
  <sheetData>
    <row r="1" spans="2:6" x14ac:dyDescent="0.3">
      <c r="C1">
        <v>0</v>
      </c>
      <c r="D1">
        <v>1</v>
      </c>
      <c r="E1">
        <v>2</v>
      </c>
      <c r="F1">
        <v>3</v>
      </c>
    </row>
    <row r="2" spans="2:6" x14ac:dyDescent="0.3">
      <c r="B2" t="s">
        <v>109</v>
      </c>
      <c r="C2">
        <v>3700</v>
      </c>
      <c r="D2">
        <v>1600</v>
      </c>
      <c r="E2">
        <v>750</v>
      </c>
      <c r="F2">
        <v>450</v>
      </c>
    </row>
    <row r="3" spans="2:6" x14ac:dyDescent="0.3">
      <c r="B3" t="s">
        <v>110</v>
      </c>
      <c r="C3">
        <v>7000</v>
      </c>
      <c r="D3">
        <v>3700</v>
      </c>
      <c r="E3">
        <v>900</v>
      </c>
      <c r="F3">
        <v>300</v>
      </c>
    </row>
    <row r="4" spans="2:6" x14ac:dyDescent="0.3">
      <c r="B4" t="s">
        <v>111</v>
      </c>
      <c r="C4">
        <v>152</v>
      </c>
      <c r="D4">
        <v>130</v>
      </c>
      <c r="E4">
        <v>95</v>
      </c>
      <c r="F4">
        <v>37</v>
      </c>
    </row>
    <row r="5" spans="2:6" x14ac:dyDescent="0.3">
      <c r="B5" t="s">
        <v>112</v>
      </c>
      <c r="C5">
        <v>90</v>
      </c>
      <c r="D5">
        <v>75</v>
      </c>
      <c r="E5">
        <v>25</v>
      </c>
      <c r="F5">
        <v>20</v>
      </c>
    </row>
    <row r="6" spans="2:6" x14ac:dyDescent="0.3">
      <c r="B6" t="s">
        <v>113</v>
      </c>
      <c r="C6">
        <v>2230</v>
      </c>
      <c r="D6">
        <v>2000</v>
      </c>
      <c r="E6">
        <v>1600</v>
      </c>
      <c r="F6">
        <v>900</v>
      </c>
    </row>
    <row r="7" spans="2:6" x14ac:dyDescent="0.3">
      <c r="B7" t="s">
        <v>114</v>
      </c>
      <c r="C7">
        <v>1580</v>
      </c>
      <c r="D7">
        <v>1820</v>
      </c>
      <c r="E7">
        <v>1700</v>
      </c>
      <c r="F7">
        <v>1200</v>
      </c>
    </row>
    <row r="8" spans="2:6" x14ac:dyDescent="0.3">
      <c r="B8" t="s">
        <v>115</v>
      </c>
      <c r="C8">
        <f>(2*C2+0.64*C6)/C7</f>
        <v>5.586835443037975</v>
      </c>
      <c r="D8">
        <f t="shared" ref="D8:F8" si="0">(2*D2+0.64*D6)/D7</f>
        <v>2.4615384615384617</v>
      </c>
      <c r="E8">
        <f t="shared" si="0"/>
        <v>1.4847058823529411</v>
      </c>
      <c r="F8">
        <f t="shared" si="0"/>
        <v>1.23</v>
      </c>
    </row>
    <row r="9" spans="2:6" x14ac:dyDescent="0.3">
      <c r="B9" t="s">
        <v>116</v>
      </c>
      <c r="C9">
        <f>1+(C3+C4+C5)/C7</f>
        <v>5.5835443037974679</v>
      </c>
      <c r="D9">
        <f t="shared" ref="D9:F9" si="1">1+(D3+D4+D5)/D7</f>
        <v>3.1456043956043955</v>
      </c>
      <c r="E9">
        <f t="shared" si="1"/>
        <v>1.6</v>
      </c>
      <c r="F9">
        <f t="shared" si="1"/>
        <v>1.2974999999999999</v>
      </c>
    </row>
  </sheetData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CD7A4-0DB0-414A-B84D-71EB5804B561}">
  <dimension ref="A1"/>
  <sheetViews>
    <sheetView topLeftCell="A4" workbookViewId="0">
      <selection activeCell="J29" sqref="J29:J30"/>
    </sheetView>
  </sheetViews>
  <sheetFormatPr defaultRowHeight="14.4" x14ac:dyDescent="0.3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B9572-4EE5-4BF5-B79E-5BBB4F65AB9D}">
  <dimension ref="B21:AJ85"/>
  <sheetViews>
    <sheetView topLeftCell="A19" workbookViewId="0">
      <selection activeCell="C85" sqref="C85"/>
    </sheetView>
  </sheetViews>
  <sheetFormatPr defaultRowHeight="14.4" x14ac:dyDescent="0.3"/>
  <sheetData>
    <row r="21" spans="2:8" x14ac:dyDescent="0.3">
      <c r="B21" t="s">
        <v>97</v>
      </c>
      <c r="C21" t="s">
        <v>98</v>
      </c>
      <c r="D21" t="s">
        <v>99</v>
      </c>
    </row>
    <row r="22" spans="2:8" x14ac:dyDescent="0.3">
      <c r="B22">
        <v>0</v>
      </c>
      <c r="C22">
        <v>5</v>
      </c>
      <c r="D22">
        <v>2</v>
      </c>
      <c r="E22">
        <f>C22+D22*1/3</f>
        <v>5.666666666666667</v>
      </c>
      <c r="G22">
        <v>0</v>
      </c>
      <c r="H22">
        <v>5.666666666666667</v>
      </c>
    </row>
    <row r="23" spans="2:8" x14ac:dyDescent="0.3">
      <c r="B23">
        <v>0.5</v>
      </c>
      <c r="C23">
        <v>4</v>
      </c>
      <c r="D23">
        <v>2.2999999999999998</v>
      </c>
      <c r="E23">
        <f t="shared" ref="E23:E42" si="0">C23+D23*1/3</f>
        <v>4.7666666666666666</v>
      </c>
      <c r="G23">
        <v>0.5</v>
      </c>
      <c r="H23">
        <v>4.7666666666666666</v>
      </c>
    </row>
    <row r="24" spans="2:8" x14ac:dyDescent="0.3">
      <c r="B24">
        <v>1</v>
      </c>
      <c r="C24">
        <v>3</v>
      </c>
      <c r="D24">
        <v>0.1</v>
      </c>
      <c r="E24">
        <f t="shared" si="0"/>
        <v>3.0333333333333332</v>
      </c>
      <c r="G24">
        <v>1</v>
      </c>
      <c r="H24">
        <v>3.0333333333333332</v>
      </c>
    </row>
    <row r="25" spans="2:8" x14ac:dyDescent="0.3">
      <c r="B25">
        <v>1.5</v>
      </c>
      <c r="C25">
        <v>2</v>
      </c>
      <c r="D25">
        <v>0.6</v>
      </c>
      <c r="E25">
        <f t="shared" si="0"/>
        <v>2.2000000000000002</v>
      </c>
      <c r="G25">
        <v>1.5</v>
      </c>
      <c r="H25">
        <v>2.2000000000000002</v>
      </c>
    </row>
    <row r="26" spans="2:8" x14ac:dyDescent="0.3">
      <c r="B26">
        <v>2</v>
      </c>
      <c r="C26">
        <v>1</v>
      </c>
      <c r="D26">
        <v>2</v>
      </c>
      <c r="E26">
        <f t="shared" si="0"/>
        <v>1.6666666666666665</v>
      </c>
      <c r="G26">
        <v>2</v>
      </c>
      <c r="H26">
        <v>1.6666666666666665</v>
      </c>
    </row>
    <row r="27" spans="2:8" x14ac:dyDescent="0.3">
      <c r="B27">
        <v>2.5</v>
      </c>
      <c r="C27">
        <v>1</v>
      </c>
      <c r="D27">
        <v>1</v>
      </c>
      <c r="E27">
        <f t="shared" si="0"/>
        <v>1.3333333333333333</v>
      </c>
      <c r="G27">
        <v>2.5</v>
      </c>
      <c r="H27">
        <v>1.3333333333333333</v>
      </c>
    </row>
    <row r="28" spans="2:8" x14ac:dyDescent="0.3">
      <c r="B28">
        <v>3</v>
      </c>
      <c r="C28">
        <v>1</v>
      </c>
      <c r="D28">
        <v>0.5</v>
      </c>
      <c r="E28">
        <f t="shared" si="0"/>
        <v>1.1666666666666667</v>
      </c>
      <c r="G28">
        <v>3</v>
      </c>
      <c r="H28">
        <v>1.1666666666666667</v>
      </c>
    </row>
    <row r="29" spans="2:8" x14ac:dyDescent="0.3">
      <c r="B29">
        <v>3.5</v>
      </c>
      <c r="C29">
        <v>1</v>
      </c>
      <c r="D29">
        <v>0</v>
      </c>
      <c r="E29">
        <f t="shared" si="0"/>
        <v>1</v>
      </c>
      <c r="G29">
        <v>3.5</v>
      </c>
      <c r="H29">
        <v>1</v>
      </c>
    </row>
    <row r="30" spans="2:8" x14ac:dyDescent="0.3">
      <c r="B30">
        <v>4</v>
      </c>
      <c r="C30">
        <v>0</v>
      </c>
      <c r="D30">
        <v>2.5</v>
      </c>
      <c r="E30">
        <f t="shared" si="0"/>
        <v>0.83333333333333337</v>
      </c>
      <c r="G30">
        <v>4</v>
      </c>
      <c r="H30">
        <v>0.83333333333333337</v>
      </c>
    </row>
    <row r="31" spans="2:8" x14ac:dyDescent="0.3">
      <c r="B31">
        <v>4.5</v>
      </c>
      <c r="D31">
        <v>2</v>
      </c>
      <c r="E31">
        <f t="shared" si="0"/>
        <v>0.66666666666666663</v>
      </c>
      <c r="G31">
        <v>4.5</v>
      </c>
      <c r="H31">
        <v>0.66666666666666663</v>
      </c>
    </row>
    <row r="32" spans="2:8" x14ac:dyDescent="0.3">
      <c r="B32">
        <v>5</v>
      </c>
      <c r="D32">
        <v>2</v>
      </c>
      <c r="E32">
        <f t="shared" si="0"/>
        <v>0.66666666666666663</v>
      </c>
      <c r="G32">
        <v>5</v>
      </c>
      <c r="H32">
        <v>0.66666666666666663</v>
      </c>
    </row>
    <row r="33" spans="2:36" x14ac:dyDescent="0.3">
      <c r="B33">
        <v>5.5</v>
      </c>
      <c r="D33">
        <v>2.1</v>
      </c>
      <c r="E33">
        <f t="shared" si="0"/>
        <v>0.70000000000000007</v>
      </c>
      <c r="G33">
        <v>5.5</v>
      </c>
      <c r="H33">
        <v>0.70000000000000007</v>
      </c>
    </row>
    <row r="34" spans="2:36" x14ac:dyDescent="0.3">
      <c r="B34">
        <v>6</v>
      </c>
      <c r="D34">
        <v>2.4</v>
      </c>
      <c r="E34">
        <f t="shared" si="0"/>
        <v>0.79999999999999993</v>
      </c>
      <c r="G34">
        <v>6</v>
      </c>
      <c r="H34">
        <v>0.79999999999999993</v>
      </c>
    </row>
    <row r="35" spans="2:36" x14ac:dyDescent="0.3">
      <c r="B35">
        <v>6.5</v>
      </c>
      <c r="D35">
        <v>2.4</v>
      </c>
      <c r="E35">
        <f t="shared" si="0"/>
        <v>0.79999999999999993</v>
      </c>
      <c r="G35">
        <v>6.5</v>
      </c>
      <c r="H35">
        <v>0.79999999999999993</v>
      </c>
    </row>
    <row r="36" spans="2:36" x14ac:dyDescent="0.3">
      <c r="B36">
        <v>7</v>
      </c>
      <c r="D36">
        <v>2.4</v>
      </c>
      <c r="E36">
        <f t="shared" si="0"/>
        <v>0.79999999999999993</v>
      </c>
      <c r="G36">
        <v>7</v>
      </c>
      <c r="H36">
        <v>0.79999999999999993</v>
      </c>
    </row>
    <row r="37" spans="2:36" x14ac:dyDescent="0.3">
      <c r="B37">
        <v>7.5</v>
      </c>
      <c r="D37">
        <v>2.5</v>
      </c>
      <c r="E37">
        <f t="shared" si="0"/>
        <v>0.83333333333333337</v>
      </c>
      <c r="G37">
        <v>7.5</v>
      </c>
      <c r="H37">
        <v>0.83333333333333337</v>
      </c>
    </row>
    <row r="38" spans="2:36" x14ac:dyDescent="0.3">
      <c r="B38">
        <v>8</v>
      </c>
      <c r="D38">
        <v>2.6</v>
      </c>
      <c r="E38">
        <f t="shared" si="0"/>
        <v>0.8666666666666667</v>
      </c>
      <c r="G38">
        <v>8</v>
      </c>
      <c r="H38">
        <v>0.8666666666666667</v>
      </c>
    </row>
    <row r="39" spans="2:36" x14ac:dyDescent="0.3">
      <c r="B39">
        <v>8.5</v>
      </c>
      <c r="C39">
        <v>0</v>
      </c>
      <c r="D39">
        <v>2.9</v>
      </c>
      <c r="E39">
        <f t="shared" si="0"/>
        <v>0.96666666666666667</v>
      </c>
      <c r="G39">
        <v>8.5</v>
      </c>
      <c r="H39">
        <v>0.96666666666666667</v>
      </c>
    </row>
    <row r="40" spans="2:36" x14ac:dyDescent="0.3">
      <c r="B40">
        <v>9</v>
      </c>
      <c r="C40">
        <v>1</v>
      </c>
      <c r="D40">
        <v>0.1</v>
      </c>
      <c r="E40">
        <f t="shared" si="0"/>
        <v>1.0333333333333334</v>
      </c>
      <c r="G40">
        <v>9</v>
      </c>
      <c r="H40">
        <v>1.0333333333333334</v>
      </c>
    </row>
    <row r="41" spans="2:36" x14ac:dyDescent="0.3">
      <c r="B41">
        <v>9.5</v>
      </c>
      <c r="E41">
        <f t="shared" si="0"/>
        <v>0</v>
      </c>
    </row>
    <row r="42" spans="2:36" x14ac:dyDescent="0.3">
      <c r="B42">
        <v>10</v>
      </c>
      <c r="E42">
        <f t="shared" si="0"/>
        <v>0</v>
      </c>
    </row>
    <row r="47" spans="2:36" x14ac:dyDescent="0.3">
      <c r="C47">
        <v>0</v>
      </c>
      <c r="D47">
        <v>0</v>
      </c>
      <c r="E47">
        <v>1</v>
      </c>
      <c r="F47">
        <v>1</v>
      </c>
      <c r="G47">
        <v>-1</v>
      </c>
      <c r="H47">
        <v>0</v>
      </c>
      <c r="I47">
        <v>0</v>
      </c>
      <c r="J47">
        <v>0</v>
      </c>
      <c r="K47">
        <v>-1</v>
      </c>
      <c r="L47">
        <v>0</v>
      </c>
      <c r="M47">
        <v>-1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 spans="2:36" x14ac:dyDescent="0.3"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1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 spans="3:36" x14ac:dyDescent="0.3"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-8.4000000000000005E-2</v>
      </c>
      <c r="S49">
        <v>-6.0999999999999999E-2</v>
      </c>
      <c r="T49">
        <v>0</v>
      </c>
      <c r="U49">
        <v>0</v>
      </c>
      <c r="V49">
        <v>0</v>
      </c>
      <c r="W49">
        <v>0</v>
      </c>
      <c r="X49">
        <v>-1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 spans="3:36" x14ac:dyDescent="0.3"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1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 spans="3:36" x14ac:dyDescent="0.3"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1</v>
      </c>
      <c r="T51">
        <v>0</v>
      </c>
      <c r="U51">
        <v>-1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 spans="3:36" x14ac:dyDescent="0.3"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-1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 spans="3:36" x14ac:dyDescent="0.3"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-1</v>
      </c>
      <c r="M53">
        <v>0</v>
      </c>
      <c r="N53">
        <v>0</v>
      </c>
      <c r="O53">
        <v>0</v>
      </c>
      <c r="P53">
        <v>0</v>
      </c>
      <c r="Q53">
        <v>0</v>
      </c>
      <c r="R53">
        <v>-4.1000000000000002E-2</v>
      </c>
      <c r="S53">
        <v>-3.4000000000000002E-2</v>
      </c>
      <c r="T53">
        <v>0</v>
      </c>
      <c r="U53">
        <v>0</v>
      </c>
      <c r="V53">
        <v>0</v>
      </c>
      <c r="W53">
        <v>0</v>
      </c>
      <c r="X53">
        <v>0</v>
      </c>
      <c r="Y53">
        <v>1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 spans="3:36" x14ac:dyDescent="0.3"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 spans="3:36" x14ac:dyDescent="0.3"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</v>
      </c>
      <c r="M55">
        <v>-1</v>
      </c>
      <c r="N55">
        <v>0</v>
      </c>
      <c r="O55">
        <v>0</v>
      </c>
      <c r="P55">
        <v>0</v>
      </c>
      <c r="Q55">
        <v>0</v>
      </c>
      <c r="R55">
        <v>-0.08</v>
      </c>
      <c r="S55">
        <v>-3.9E-2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-1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  <row r="56" spans="3:36" x14ac:dyDescent="0.3">
      <c r="C56">
        <v>3</v>
      </c>
      <c r="D56">
        <v>0</v>
      </c>
      <c r="E56">
        <v>0</v>
      </c>
      <c r="F56">
        <v>0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2.5</v>
      </c>
      <c r="Q56">
        <v>1.5</v>
      </c>
      <c r="R56">
        <f>-8.68*2.5</f>
        <v>-21.7</v>
      </c>
      <c r="S56">
        <f>-9.2*2.5</f>
        <v>-23</v>
      </c>
      <c r="T56">
        <v>0</v>
      </c>
      <c r="U56">
        <v>0</v>
      </c>
      <c r="V56">
        <v>-1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</row>
    <row r="57" spans="3:36" x14ac:dyDescent="0.3"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</row>
    <row r="58" spans="3:36" x14ac:dyDescent="0.3"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1</v>
      </c>
      <c r="S58">
        <v>0</v>
      </c>
      <c r="T58">
        <v>-1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</row>
    <row r="59" spans="3:36" x14ac:dyDescent="0.3"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-1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</row>
    <row r="60" spans="3:36" x14ac:dyDescent="0.3"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-1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1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1</v>
      </c>
      <c r="AI60">
        <v>0</v>
      </c>
      <c r="AJ60">
        <v>0</v>
      </c>
    </row>
    <row r="61" spans="3:36" x14ac:dyDescent="0.3"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1</v>
      </c>
      <c r="AH61">
        <v>0</v>
      </c>
      <c r="AI61">
        <v>0</v>
      </c>
      <c r="AJ61">
        <v>0</v>
      </c>
    </row>
    <row r="62" spans="3:36" x14ac:dyDescent="0.3">
      <c r="C62">
        <v>0</v>
      </c>
      <c r="D62">
        <v>0</v>
      </c>
      <c r="E62">
        <v>0</v>
      </c>
      <c r="F62">
        <v>2</v>
      </c>
      <c r="G62">
        <v>1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-1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-1</v>
      </c>
      <c r="AH62">
        <v>0</v>
      </c>
      <c r="AI62">
        <v>0</v>
      </c>
      <c r="AJ62">
        <v>0</v>
      </c>
    </row>
    <row r="63" spans="3:36" x14ac:dyDescent="0.3"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2</v>
      </c>
      <c r="P63">
        <v>0</v>
      </c>
      <c r="Q63">
        <v>0</v>
      </c>
      <c r="R63">
        <v>-2.5999999999999999E-2</v>
      </c>
      <c r="S63">
        <v>-2.4E-2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-2</v>
      </c>
      <c r="AI63">
        <v>0</v>
      </c>
      <c r="AJ63">
        <v>0</v>
      </c>
    </row>
    <row r="64" spans="3:36" x14ac:dyDescent="0.3">
      <c r="C64">
        <v>0</v>
      </c>
      <c r="D64">
        <v>0</v>
      </c>
      <c r="E64">
        <v>0</v>
      </c>
      <c r="F64">
        <v>0</v>
      </c>
      <c r="G64">
        <v>1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-1</v>
      </c>
      <c r="R64">
        <v>4.0000000000000001E-3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0.5</v>
      </c>
    </row>
    <row r="65" spans="3:36" x14ac:dyDescent="0.3">
      <c r="C65">
        <v>-1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-0.45200000000000001</v>
      </c>
      <c r="S65">
        <v>0</v>
      </c>
      <c r="T65">
        <v>0</v>
      </c>
      <c r="U65">
        <v>0</v>
      </c>
      <c r="V65">
        <v>1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</row>
    <row r="66" spans="3:36" x14ac:dyDescent="0.3"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-1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</row>
    <row r="67" spans="3:36" x14ac:dyDescent="0.3"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-1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</row>
    <row r="68" spans="3:36" x14ac:dyDescent="0.3"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-1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-8.6999999999999994E-2</v>
      </c>
      <c r="S68">
        <v>-4.4999999999999998E-2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</row>
    <row r="69" spans="3:36" x14ac:dyDescent="0.3"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1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0</v>
      </c>
    </row>
    <row r="70" spans="3:36" x14ac:dyDescent="0.3">
      <c r="C70">
        <v>0</v>
      </c>
      <c r="D70">
        <v>0</v>
      </c>
      <c r="E70">
        <v>-1</v>
      </c>
      <c r="F70">
        <v>0</v>
      </c>
      <c r="G70">
        <v>0</v>
      </c>
      <c r="H70">
        <v>0</v>
      </c>
      <c r="I70">
        <v>0</v>
      </c>
      <c r="J70">
        <v>1</v>
      </c>
      <c r="K70">
        <v>1</v>
      </c>
      <c r="L70">
        <v>0</v>
      </c>
      <c r="M70">
        <v>1</v>
      </c>
      <c r="N70">
        <v>0</v>
      </c>
      <c r="O70">
        <v>0</v>
      </c>
      <c r="P70">
        <v>0</v>
      </c>
      <c r="Q70">
        <v>0</v>
      </c>
      <c r="R70">
        <v>8.0000000000000002E-3</v>
      </c>
      <c r="S70">
        <v>-4.8000000000000001E-2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-1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-1</v>
      </c>
      <c r="AJ70">
        <v>0</v>
      </c>
    </row>
    <row r="71" spans="3:36" x14ac:dyDescent="0.3"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</row>
    <row r="72" spans="3:36" x14ac:dyDescent="0.3"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2</v>
      </c>
      <c r="O72">
        <v>0</v>
      </c>
      <c r="P72">
        <v>0</v>
      </c>
      <c r="Q72">
        <v>0</v>
      </c>
      <c r="R72">
        <v>-5.6000000000000001E-2</v>
      </c>
      <c r="S72">
        <v>-7.1999999999999995E-2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-1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</row>
    <row r="73" spans="3:36" x14ac:dyDescent="0.3"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1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</row>
    <row r="74" spans="3:36" x14ac:dyDescent="0.3">
      <c r="C74">
        <v>0</v>
      </c>
      <c r="D74">
        <v>1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-1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</row>
    <row r="75" spans="3:36" x14ac:dyDescent="0.3">
      <c r="C75">
        <v>0</v>
      </c>
      <c r="D75">
        <v>0</v>
      </c>
      <c r="E75">
        <v>0</v>
      </c>
      <c r="F75">
        <v>0</v>
      </c>
      <c r="G75">
        <v>1</v>
      </c>
      <c r="H75">
        <v>-1</v>
      </c>
      <c r="I75">
        <v>-1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0.44500000000000001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</row>
    <row r="76" spans="3:36" x14ac:dyDescent="0.3">
      <c r="C76">
        <v>2</v>
      </c>
      <c r="D76">
        <v>-1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-1</v>
      </c>
      <c r="O76">
        <v>-1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-1</v>
      </c>
    </row>
    <row r="77" spans="3:36" x14ac:dyDescent="0.3">
      <c r="C77">
        <v>0</v>
      </c>
      <c r="D77">
        <v>0</v>
      </c>
      <c r="E77">
        <v>0</v>
      </c>
      <c r="F77">
        <v>2</v>
      </c>
      <c r="G77">
        <v>1</v>
      </c>
      <c r="H77">
        <v>1</v>
      </c>
      <c r="I77">
        <v>0</v>
      </c>
      <c r="J77">
        <v>0</v>
      </c>
      <c r="K77">
        <v>-1</v>
      </c>
      <c r="L77">
        <v>0</v>
      </c>
      <c r="M77">
        <v>0</v>
      </c>
      <c r="N77">
        <v>0</v>
      </c>
      <c r="O77">
        <v>0</v>
      </c>
      <c r="P77">
        <v>-1</v>
      </c>
      <c r="Q77">
        <v>0</v>
      </c>
      <c r="R77">
        <v>0.63900000000000001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0.5</v>
      </c>
    </row>
    <row r="78" spans="3:36" x14ac:dyDescent="0.3"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1</v>
      </c>
      <c r="AF78">
        <v>0</v>
      </c>
      <c r="AG78">
        <v>0</v>
      </c>
      <c r="AH78">
        <v>0</v>
      </c>
      <c r="AI78">
        <v>0</v>
      </c>
      <c r="AJ78">
        <v>0</v>
      </c>
    </row>
    <row r="79" spans="3:36" x14ac:dyDescent="0.3"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1</v>
      </c>
      <c r="K79">
        <v>-1</v>
      </c>
      <c r="L79">
        <v>1</v>
      </c>
      <c r="M79">
        <v>0</v>
      </c>
      <c r="N79">
        <v>-1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-1</v>
      </c>
      <c r="AF79">
        <v>0</v>
      </c>
      <c r="AG79">
        <v>0</v>
      </c>
      <c r="AH79">
        <v>0</v>
      </c>
      <c r="AI79">
        <v>0</v>
      </c>
      <c r="AJ79">
        <v>0</v>
      </c>
    </row>
    <row r="80" spans="3:36" x14ac:dyDescent="0.3"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-1</v>
      </c>
      <c r="AG80">
        <v>0</v>
      </c>
      <c r="AH80">
        <v>0</v>
      </c>
      <c r="AI80">
        <v>0</v>
      </c>
      <c r="AJ80">
        <v>0</v>
      </c>
    </row>
    <row r="81" spans="3:36" x14ac:dyDescent="0.3"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-0.5</v>
      </c>
      <c r="Q81">
        <v>-0.5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1</v>
      </c>
      <c r="AG81">
        <v>0</v>
      </c>
      <c r="AH81">
        <v>-1</v>
      </c>
      <c r="AI81">
        <v>0</v>
      </c>
      <c r="AJ81">
        <v>0</v>
      </c>
    </row>
    <row r="82" spans="3:36" x14ac:dyDescent="0.3">
      <c r="C82">
        <v>0</v>
      </c>
      <c r="D82">
        <v>0</v>
      </c>
      <c r="E82">
        <v>0</v>
      </c>
      <c r="F82">
        <v>-1</v>
      </c>
      <c r="G82">
        <v>0</v>
      </c>
      <c r="H82">
        <v>1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-0.42699999999999999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</row>
    <row r="83" spans="3:36" x14ac:dyDescent="0.3">
      <c r="C83">
        <v>2</v>
      </c>
      <c r="D83">
        <v>-1</v>
      </c>
      <c r="E83">
        <v>-1</v>
      </c>
      <c r="F83">
        <v>-1</v>
      </c>
      <c r="G83">
        <v>0</v>
      </c>
      <c r="H83">
        <v>0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0.20899999999999999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</row>
    <row r="84" spans="3:36" x14ac:dyDescent="0.3"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-1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</row>
    <row r="85" spans="3:36" x14ac:dyDescent="0.3"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-1</v>
      </c>
      <c r="O85">
        <v>0</v>
      </c>
      <c r="P85">
        <v>0</v>
      </c>
      <c r="Q85">
        <v>0</v>
      </c>
      <c r="R85">
        <v>-9.6000000000000002E-2</v>
      </c>
      <c r="S85">
        <v>-0.126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1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newStoichCopy</vt:lpstr>
      <vt:lpstr>newStoich</vt:lpstr>
      <vt:lpstr>Sheet1</vt:lpstr>
      <vt:lpstr>Sheet3 (2)</vt:lpstr>
      <vt:lpstr>Sheet9</vt:lpstr>
      <vt:lpstr>Sheet10</vt:lpstr>
      <vt:lpstr>Sheet2</vt:lpstr>
      <vt:lpstr>Sheet13</vt:lpstr>
      <vt:lpstr>Sheet3</vt:lpstr>
      <vt:lpstr>Sheet8</vt:lpstr>
      <vt:lpstr>Sheet7</vt:lpstr>
      <vt:lpstr>Sheet5</vt:lpstr>
      <vt:lpstr>Sheet4</vt:lpstr>
      <vt:lpstr>Sheet6</vt:lpstr>
      <vt:lpstr>Sheet14</vt:lpstr>
      <vt:lpstr>Sheet12</vt:lpstr>
      <vt:lpstr>Sheet11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Thomson</dc:creator>
  <cp:lastModifiedBy>Marc Thomson</cp:lastModifiedBy>
  <dcterms:created xsi:type="dcterms:W3CDTF">2018-02-21T23:25:37Z</dcterms:created>
  <dcterms:modified xsi:type="dcterms:W3CDTF">2018-03-16T01:28:44Z</dcterms:modified>
</cp:coreProperties>
</file>