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67F9BF54-0775-429A-B3D5-6515D72A5559}" xr6:coauthVersionLast="28" xr6:coauthVersionMax="28" xr10:uidLastSave="{00000000-0000-0000-0000-000000000000}"/>
  <bookViews>
    <workbookView xWindow="0" yWindow="0" windowWidth="23040" windowHeight="9045" firstSheet="3" activeTab="3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Heating" sheetId="6" r:id="rId5"/>
    <sheet name="Reactor Dim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 s="1"/>
  <c r="C4" i="5"/>
  <c r="D4" i="5" s="1"/>
  <c r="C8" i="5"/>
  <c r="D8" i="5" s="1"/>
  <c r="E8" i="5" s="1"/>
  <c r="C7" i="5"/>
  <c r="D7" i="5" s="1"/>
  <c r="E7" i="5" s="1"/>
  <c r="D6" i="5"/>
  <c r="E6" i="5" s="1"/>
  <c r="C6" i="5"/>
  <c r="C5" i="5"/>
  <c r="D5" i="5" s="1"/>
  <c r="E5" i="5" s="1"/>
  <c r="C2" i="5" l="1"/>
  <c r="D2" i="5" s="1"/>
  <c r="E4" i="5"/>
  <c r="E3" i="5"/>
  <c r="E2" i="5"/>
  <c r="D6" i="3"/>
</calcChain>
</file>

<file path=xl/sharedStrings.xml><?xml version="1.0" encoding="utf-8"?>
<sst xmlns="http://schemas.openxmlformats.org/spreadsheetml/2006/main" count="124" uniqueCount="109">
  <si>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</si>
  <si>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</si>
  <si>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</si>
  <si>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</si>
  <si>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</si>
  <si>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</si>
  <si>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</si>
  <si>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</si>
  <si>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</si>
  <si>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</si>
  <si>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</si>
  <si>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</si>
  <si>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</si>
  <si>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</si>
  <si>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</si>
  <si>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</si>
  <si>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</si>
  <si>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</si>
  <si>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</si>
  <si>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</si>
  <si>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</si>
  <si>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</si>
  <si>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</si>
  <si>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</si>
  <si>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</si>
  <si>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</si>
  <si>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</si>
  <si>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</si>
  <si>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</si>
  <si>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</si>
  <si>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</si>
  <si>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</si>
  <si>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</si>
  <si>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</si>
  <si>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</si>
  <si>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</si>
  <si>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</si>
  <si>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</si>
  <si>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</si>
  <si>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</si>
  <si>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</si>
  <si>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</si>
  <si>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</si>
  <si>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</si>
  <si>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</si>
  <si>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</si>
  <si>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</si>
  <si>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</si>
  <si>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MinBubble</t>
  </si>
  <si>
    <t>MaxBubble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</si>
  <si>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</si>
  <si>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</si>
  <si>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</si>
  <si>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</si>
  <si>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</si>
  <si>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</si>
  <si>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</si>
  <si>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</si>
  <si>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</si>
  <si>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</si>
  <si>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</si>
  <si>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</si>
  <si>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Flow_O2</t>
  </si>
  <si>
    <t>Flow_CO2</t>
  </si>
  <si>
    <t>Flow_air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</si>
  <si>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</si>
  <si>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</si>
  <si>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</si>
  <si>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</si>
  <si>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</si>
  <si>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</si>
  <si>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</si>
  <si>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</si>
  <si>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</si>
  <si>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</si>
  <si>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</si>
  <si>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</si>
  <si>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</si>
  <si>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</si>
  <si>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</si>
  <si>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max flow CO2</t>
  </si>
  <si>
    <t>max flow air</t>
  </si>
  <si>
    <t>max Flow O2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</si>
  <si>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</si>
  <si>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</si>
  <si>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</si>
  <si>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</si>
  <si>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</si>
  <si>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</si>
  <si>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</si>
  <si>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</si>
  <si>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</si>
  <si>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</si>
  <si>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</si>
  <si>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</si>
  <si>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</si>
  <si>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</si>
  <si>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</si>
  <si>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</si>
  <si>
    <t>Min Eddy size (micro m)</t>
  </si>
  <si>
    <t>Pre Shift Jacket Feed Temp</t>
  </si>
  <si>
    <t>Post Shift Jacket Feed Temp</t>
  </si>
  <si>
    <t>Jacket Volume (L)</t>
  </si>
  <si>
    <t>Jacket Flow Rate (L/s)</t>
  </si>
  <si>
    <t>Min T Before Shift</t>
  </si>
  <si>
    <t>Max T Before Shift</t>
  </si>
  <si>
    <t>Min T After Shift</t>
  </si>
  <si>
    <t>Max T After Shift</t>
  </si>
  <si>
    <t>Total Duty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</si>
</sst>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2" xfId="0" applyFill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0" borderId="9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A2" sqref="A2:A5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4" x14ac:dyDescent="0.25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25">
      <c r="A2" s="3" t="s">
        <v>4</v>
      </c>
      <c r="B2">
        <v>2.6</v>
      </c>
      <c r="C2">
        <v>0.59709999999999996</v>
      </c>
      <c r="D2" t="s">
        <v>88</v>
      </c>
    </row>
    <row r="3" spans="1:4" x14ac:dyDescent="0.25">
      <c r="A3" s="3" t="s">
        <v>5</v>
      </c>
      <c r="B3">
        <v>2.0699999999999998</v>
      </c>
      <c r="C3">
        <v>0.43630000000000002</v>
      </c>
      <c r="D3" t="s">
        <v>89</v>
      </c>
    </row>
    <row r="4" spans="1:4" x14ac:dyDescent="0.25">
      <c r="A4" s="3" t="s">
        <v>6</v>
      </c>
      <c r="B4">
        <v>2.1349999999999998</v>
      </c>
      <c r="C4">
        <v>0.4229</v>
      </c>
      <c r="D4" t="s">
        <v>90</v>
      </c>
    </row>
    <row r="5" spans="1:4" x14ac:dyDescent="0.25">
      <c r="A5" s="3" t="s">
        <v>7</v>
      </c>
      <c r="B5">
        <v>2.19</v>
      </c>
      <c r="C5">
        <v>0.42280000000000001</v>
      </c>
      <c r="D5" t="s">
        <v>91</v>
      </c>
    </row>
    <row r="6" spans="1:4" x14ac:dyDescent="0.25">
      <c r="A6" s="3" t="s">
        <v>8</v>
      </c>
      <c r="B6">
        <v>2.125</v>
      </c>
      <c r="C6">
        <v>0.4163</v>
      </c>
      <c r="D6" t="s">
        <v>92</v>
      </c>
    </row>
    <row r="7" spans="1:4" x14ac:dyDescent="0.25">
      <c r="A7" s="3" t="s">
        <v>9</v>
      </c>
      <c r="B7">
        <v>2.125</v>
      </c>
      <c r="C7">
        <v>0.41599999999999998</v>
      </c>
      <c r="D7" t="s">
        <v>93</v>
      </c>
    </row>
    <row r="8" spans="1:4" x14ac:dyDescent="0.25">
      <c r="A8" s="3" t="s">
        <v>97</v>
      </c>
      <c r="B8">
        <v>2.4550000000000001</v>
      </c>
      <c r="C8">
        <v>0.44030000000000002</v>
      </c>
      <c r="D8" t="s">
        <v>94</v>
      </c>
    </row>
    <row r="9" spans="1:4" x14ac:dyDescent="0.25">
      <c r="A9" s="3" t="s">
        <v>1</v>
      </c>
      <c r="B9">
        <v>2.12</v>
      </c>
      <c r="C9">
        <v>0.41470000000000001</v>
      </c>
      <c r="D9" t="s">
        <v>95</v>
      </c>
    </row>
    <row r="10" spans="1:4" x14ac:dyDescent="0.25">
      <c r="A10" s="4" t="s">
        <v>2</v>
      </c>
      <c r="B10">
        <v>2.4550000000000001</v>
      </c>
      <c r="C10">
        <v>0.44019999999999998</v>
      </c>
      <c r="D10" t="s">
        <v>96</v>
      </c>
    </row>
    <row r="11" spans="1:4" x14ac:dyDescent="0.25">
      <c r="A11" s="36" t="s">
        <v>98</v>
      </c>
      <c r="B11">
        <v>2.4550000000000001</v>
      </c>
      <c r="C11">
        <v>0.44030000000000002</v>
      </c>
      <c r="D11" t="s">
        <v>14</v>
      </c>
    </row>
    <row r="12" spans="1:4" x14ac:dyDescent="0.25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25">
      <c r="A14" s="39" t="s">
        <v>11</v>
      </c>
      <c r="B14" s="39"/>
    </row>
    <row r="15" spans="1:4" x14ac:dyDescent="0.25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D3" sqref="D3"/>
    </sheetView>
  </sheetViews>
  <sheetFormatPr defaultRowHeight="15" x14ac:dyDescent="0.25"/>
  <cols>
    <col min="3" max="3" width="13.140625" bestFit="1" customWidth="1"/>
  </cols>
  <sheetData>
    <row r="1" spans="1:5" x14ac:dyDescent="0.25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25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25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E27" sqref="E27"/>
    </sheetView>
  </sheetViews>
  <sheetFormatPr defaultRowHeight="15" x14ac:dyDescent="0.25"/>
  <cols>
    <col min="1" max="1" width="12.140625" customWidth="1"/>
    <col min="2" max="2" width="13.7109375" customWidth="1"/>
    <col min="3" max="3" width="24.42578125" customWidth="1"/>
    <col min="4" max="4" width="22.140625" bestFit="1" customWidth="1"/>
  </cols>
  <sheetData>
    <row r="1" spans="1:4" s="5" customFormat="1" ht="45" x14ac:dyDescent="0.25">
      <c r="A1" s="6" t="s">
        <v>40</v>
      </c>
      <c r="B1" s="6" t="s">
        <v>41</v>
      </c>
      <c r="C1" s="6" t="s">
        <v>66</v>
      </c>
      <c r="D1" s="22" t="s">
        <v>67</v>
      </c>
    </row>
    <row r="2" spans="1:4" x14ac:dyDescent="0.25">
      <c r="A2" s="7" t="s">
        <v>25</v>
      </c>
      <c r="B2">
        <v>0.67</v>
      </c>
      <c r="C2">
        <v>6</v>
      </c>
      <c r="D2">
        <v>0</v>
      </c>
    </row>
    <row r="3" spans="1:4" x14ac:dyDescent="0.25">
      <c r="A3" s="3" t="s">
        <v>26</v>
      </c>
      <c r="B3">
        <v>0</v>
      </c>
      <c r="C3">
        <v>0</v>
      </c>
      <c r="D3">
        <v>0</v>
      </c>
    </row>
    <row r="4" spans="1:4" x14ac:dyDescent="0.25">
      <c r="A4" s="3" t="s">
        <v>27</v>
      </c>
      <c r="B4">
        <v>20.27</v>
      </c>
      <c r="C4">
        <v>60</v>
      </c>
      <c r="D4">
        <v>0</v>
      </c>
    </row>
    <row r="5" spans="1:4" x14ac:dyDescent="0.25">
      <c r="A5" s="3" t="s">
        <v>28</v>
      </c>
      <c r="B5">
        <v>2.0499999999999998</v>
      </c>
      <c r="C5">
        <v>15.04</v>
      </c>
      <c r="D5">
        <v>0</v>
      </c>
    </row>
    <row r="6" spans="1:4" x14ac:dyDescent="0.25">
      <c r="A6" s="3" t="s">
        <v>29</v>
      </c>
      <c r="B6">
        <v>0</v>
      </c>
      <c r="C6">
        <v>0</v>
      </c>
      <c r="D6">
        <f>2.31*10</f>
        <v>23.1</v>
      </c>
    </row>
    <row r="7" spans="1:4" x14ac:dyDescent="0.25">
      <c r="A7" s="3" t="s">
        <v>30</v>
      </c>
      <c r="B7">
        <v>1.5</v>
      </c>
      <c r="C7">
        <v>4.68</v>
      </c>
      <c r="D7">
        <v>0</v>
      </c>
    </row>
    <row r="8" spans="1:4" x14ac:dyDescent="0.25">
      <c r="A8" s="3" t="s">
        <v>31</v>
      </c>
      <c r="B8">
        <v>1.7481</v>
      </c>
      <c r="C8">
        <v>0</v>
      </c>
      <c r="D8">
        <v>0</v>
      </c>
    </row>
    <row r="9" spans="1:4" x14ac:dyDescent="0.25">
      <c r="A9" s="3" t="s">
        <v>32</v>
      </c>
      <c r="B9">
        <v>73</v>
      </c>
      <c r="C9">
        <v>444.4</v>
      </c>
      <c r="D9">
        <v>0</v>
      </c>
    </row>
    <row r="10" spans="1:4" x14ac:dyDescent="0.25">
      <c r="A10" s="3" t="s">
        <v>33</v>
      </c>
      <c r="B10">
        <v>3.9</v>
      </c>
      <c r="C10">
        <v>14</v>
      </c>
      <c r="D10">
        <v>0</v>
      </c>
    </row>
    <row r="11" spans="1:4" x14ac:dyDescent="0.25">
      <c r="A11" s="3" t="s">
        <v>34</v>
      </c>
      <c r="B11">
        <v>0.62</v>
      </c>
      <c r="C11">
        <v>6</v>
      </c>
      <c r="D11">
        <v>0</v>
      </c>
    </row>
    <row r="12" spans="1:4" x14ac:dyDescent="0.25">
      <c r="A12" s="3" t="s">
        <v>35</v>
      </c>
      <c r="B12">
        <v>3.3</v>
      </c>
      <c r="C12">
        <v>6</v>
      </c>
      <c r="D12">
        <v>0</v>
      </c>
    </row>
    <row r="13" spans="1:4" x14ac:dyDescent="0.25">
      <c r="A13" s="3" t="s">
        <v>36</v>
      </c>
      <c r="B13">
        <v>0</v>
      </c>
      <c r="C13">
        <v>0</v>
      </c>
      <c r="D13">
        <v>0</v>
      </c>
    </row>
    <row r="14" spans="1:4" x14ac:dyDescent="0.25">
      <c r="A14" s="3" t="s">
        <v>37</v>
      </c>
      <c r="B14">
        <v>0</v>
      </c>
      <c r="C14">
        <v>0</v>
      </c>
      <c r="D14">
        <v>0</v>
      </c>
    </row>
    <row r="15" spans="1:4" x14ac:dyDescent="0.25">
      <c r="A15" s="3" t="s">
        <v>38</v>
      </c>
      <c r="B15">
        <v>0.41889999999999999</v>
      </c>
      <c r="C15">
        <v>0</v>
      </c>
      <c r="D15">
        <v>0</v>
      </c>
    </row>
    <row r="16" spans="1:4" x14ac:dyDescent="0.25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Y16"/>
  <sheetViews>
    <sheetView tabSelected="1" workbookViewId="0">
      <selection activeCell="P11" sqref="P11"/>
    </sheetView>
  </sheetViews>
  <sheetFormatPr defaultRowHeight="15" x14ac:dyDescent="0.25"/>
  <cols>
    <col min="1" max="1" width="13.7109375" bestFit="1" customWidth="1"/>
    <col min="2" max="2" width="12.140625" bestFit="1" customWidth="1"/>
    <col min="3" max="3" width="9.7109375" bestFit="1" customWidth="1"/>
    <col min="4" max="4" width="10.140625" bestFit="1" customWidth="1"/>
    <col min="5" max="5" width="12" bestFit="1" customWidth="1"/>
    <col min="6" max="6" width="6.42578125" bestFit="1" customWidth="1"/>
    <col min="7" max="7" width="5.28515625" bestFit="1" customWidth="1"/>
    <col min="8" max="8" width="9.42578125" bestFit="1" customWidth="1"/>
    <col min="9" max="9" width="5.7109375" bestFit="1" customWidth="1"/>
    <col min="10" max="10" width="5.28515625" bestFit="1" customWidth="1"/>
    <col min="11" max="11" width="5.7109375" bestFit="1" customWidth="1"/>
    <col min="12" max="12" width="6.85546875" bestFit="1" customWidth="1"/>
    <col min="13" max="13" width="6.28515625" bestFit="1" customWidth="1"/>
    <col min="14" max="14" width="6.85546875" bestFit="1" customWidth="1"/>
    <col min="15" max="15" width="7.28515625" bestFit="1" customWidth="1"/>
    <col min="16" max="16" width="6.7109375" bestFit="1" customWidth="1"/>
    <col min="17" max="17" width="7.28515625" bestFit="1" customWidth="1"/>
    <col min="18" max="18" width="8.5703125" bestFit="1" customWidth="1"/>
    <col min="19" max="19" width="9.28515625" bestFit="1" customWidth="1"/>
    <col min="20" max="20" width="8.5703125" bestFit="1" customWidth="1"/>
    <col min="21" max="21" width="11.5703125" bestFit="1" customWidth="1"/>
    <col min="22" max="22" width="12.42578125" bestFit="1" customWidth="1"/>
    <col min="23" max="23" width="11.140625" bestFit="1" customWidth="1"/>
    <col min="24" max="24" width="12" bestFit="1" customWidth="1"/>
    <col min="25" max="25" width="22.42578125" bestFit="1" customWidth="1"/>
  </cols>
  <sheetData>
    <row r="1" spans="1:25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5" s="23" customFormat="1" x14ac:dyDescent="0.25">
      <c r="I2" s="40" t="s">
        <v>43</v>
      </c>
      <c r="J2" s="41"/>
      <c r="K2" s="41"/>
      <c r="L2" s="40" t="s">
        <v>44</v>
      </c>
      <c r="M2" s="41"/>
      <c r="N2" s="41"/>
      <c r="O2" s="40" t="s">
        <v>45</v>
      </c>
      <c r="P2" s="41"/>
      <c r="Q2" s="41"/>
      <c r="R2" s="42" t="s">
        <v>46</v>
      </c>
      <c r="S2" s="43"/>
      <c r="T2" s="43"/>
      <c r="U2" s="43"/>
      <c r="V2" s="43"/>
      <c r="W2" s="43"/>
      <c r="X2" s="43"/>
      <c r="Y2" s="44"/>
    </row>
    <row r="3" spans="1:25" s="23" customFormat="1" x14ac:dyDescent="0.25">
      <c r="A3" s="8" t="s">
        <v>17</v>
      </c>
      <c r="B3" s="9" t="s">
        <v>47</v>
      </c>
      <c r="C3" s="9" t="s">
        <v>48</v>
      </c>
      <c r="D3" s="9" t="s">
        <v>49</v>
      </c>
      <c r="E3" s="9" t="s">
        <v>50</v>
      </c>
      <c r="F3" s="9" t="s">
        <v>51</v>
      </c>
      <c r="G3" s="9" t="s">
        <v>52</v>
      </c>
      <c r="H3" s="9" t="s">
        <v>79</v>
      </c>
      <c r="I3" s="8" t="s">
        <v>53</v>
      </c>
      <c r="J3" s="10" t="s">
        <v>54</v>
      </c>
      <c r="K3" s="10" t="s">
        <v>55</v>
      </c>
      <c r="L3" s="8" t="s">
        <v>56</v>
      </c>
      <c r="M3" s="10" t="s">
        <v>57</v>
      </c>
      <c r="N3" s="10" t="s">
        <v>58</v>
      </c>
      <c r="O3" s="8" t="s">
        <v>59</v>
      </c>
      <c r="P3" s="10" t="s">
        <v>60</v>
      </c>
      <c r="Q3" s="10" t="s">
        <v>61</v>
      </c>
      <c r="R3" s="12" t="s">
        <v>62</v>
      </c>
      <c r="S3" s="9" t="s">
        <v>63</v>
      </c>
      <c r="T3" s="9" t="s">
        <v>64</v>
      </c>
      <c r="U3" s="10" t="s">
        <v>82</v>
      </c>
      <c r="V3" s="10" t="s">
        <v>80</v>
      </c>
      <c r="W3" s="10" t="s">
        <v>81</v>
      </c>
      <c r="X3" s="10" t="s">
        <v>65</v>
      </c>
      <c r="Y3" s="11" t="s">
        <v>99</v>
      </c>
    </row>
    <row r="4" spans="1:25" s="23" customFormat="1" x14ac:dyDescent="0.25">
      <c r="A4" s="34" t="s">
        <v>18</v>
      </c>
      <c r="B4" s="13">
        <v>1</v>
      </c>
      <c r="C4" s="17">
        <v>6.0000000000000001E-3</v>
      </c>
      <c r="D4" s="29">
        <v>7.0000000000000001E-3</v>
      </c>
      <c r="E4" s="14">
        <v>0.33333333333333298</v>
      </c>
      <c r="F4" s="14">
        <v>0.06</v>
      </c>
      <c r="G4" s="14">
        <v>0.39</v>
      </c>
      <c r="H4" s="14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3">
        <v>0</v>
      </c>
      <c r="R4" s="25">
        <v>2289.5093864493401</v>
      </c>
      <c r="S4" s="26">
        <v>326.38210442599001</v>
      </c>
      <c r="T4" s="26">
        <v>3467.55272819728</v>
      </c>
      <c r="U4" s="26">
        <v>4.6200570038971199E-3</v>
      </c>
      <c r="V4" s="26">
        <v>4.2550085526043299E-4</v>
      </c>
      <c r="W4" s="26">
        <v>5.3139903719532904E-3</v>
      </c>
      <c r="X4" s="37">
        <v>91.127393678000701</v>
      </c>
      <c r="Y4" s="3">
        <v>43.261320828720699</v>
      </c>
    </row>
    <row r="5" spans="1:25" s="23" customFormat="1" x14ac:dyDescent="0.25">
      <c r="A5" s="34" t="s">
        <v>19</v>
      </c>
      <c r="B5" s="13">
        <v>0</v>
      </c>
      <c r="C5" s="17">
        <v>7.0000000000000001E-3</v>
      </c>
      <c r="D5" s="29">
        <v>7.4999999999999997E-3</v>
      </c>
      <c r="E5" s="14">
        <v>0.33</v>
      </c>
      <c r="F5" s="14">
        <v>6.5000000000000002E-2</v>
      </c>
      <c r="G5" s="14">
        <v>0.35</v>
      </c>
      <c r="H5" s="14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3">
        <v>0</v>
      </c>
      <c r="R5" s="25">
        <v>2260.9852685870001</v>
      </c>
      <c r="S5" s="26">
        <v>753.64441953649498</v>
      </c>
      <c r="T5" s="26">
        <v>8552.2953113250205</v>
      </c>
      <c r="U5" s="26">
        <v>7.0671103760055398E-3</v>
      </c>
      <c r="V5" s="26">
        <v>3.3795053019845198E-4</v>
      </c>
      <c r="W5" s="26">
        <v>3.7562664311527301E-3</v>
      </c>
      <c r="X5" s="37">
        <v>134.332942161972</v>
      </c>
      <c r="Y5" s="3">
        <v>47.507993206739101</v>
      </c>
    </row>
    <row r="6" spans="1:25" s="23" customFormat="1" x14ac:dyDescent="0.25">
      <c r="A6" s="34" t="s">
        <v>83</v>
      </c>
      <c r="B6" s="23">
        <v>0</v>
      </c>
      <c r="C6" s="23">
        <v>8.5000000000000006E-3</v>
      </c>
      <c r="D6" s="23">
        <v>8.9999999999999993E-3</v>
      </c>
      <c r="E6" s="23">
        <v>0.36</v>
      </c>
      <c r="F6" s="23">
        <v>7.4999999999999997E-2</v>
      </c>
      <c r="G6" s="23">
        <v>0.45</v>
      </c>
      <c r="H6" s="23">
        <v>1</v>
      </c>
      <c r="I6" s="24">
        <v>1</v>
      </c>
      <c r="J6" s="23">
        <v>500</v>
      </c>
      <c r="K6" s="23">
        <v>0</v>
      </c>
      <c r="L6" s="24">
        <v>10</v>
      </c>
      <c r="M6" s="23">
        <v>1000</v>
      </c>
      <c r="N6" s="23">
        <v>0</v>
      </c>
      <c r="O6" s="24">
        <v>0</v>
      </c>
      <c r="P6" s="23">
        <v>0</v>
      </c>
      <c r="Q6" s="23">
        <v>0</v>
      </c>
      <c r="R6" s="25">
        <v>231.027168398382</v>
      </c>
      <c r="S6" s="26">
        <v>18.562111227642902</v>
      </c>
      <c r="T6" s="26">
        <v>71.517110254851801</v>
      </c>
      <c r="U6" s="26">
        <v>1.29648057193552E-3</v>
      </c>
      <c r="V6" s="26">
        <v>1.13209194699769E-4</v>
      </c>
      <c r="W6" s="26">
        <v>9.6507230400850303E-4</v>
      </c>
      <c r="X6" s="37">
        <v>114.561989290461</v>
      </c>
      <c r="Y6" s="3">
        <v>59.550522390457303</v>
      </c>
    </row>
    <row r="7" spans="1:25" s="23" customFormat="1" x14ac:dyDescent="0.25">
      <c r="A7" s="34" t="s">
        <v>84</v>
      </c>
      <c r="B7" s="23">
        <v>0</v>
      </c>
      <c r="C7" s="23">
        <v>8.0000000000000002E-3</v>
      </c>
      <c r="D7" s="29">
        <v>8.5000000000000006E-3</v>
      </c>
      <c r="E7" s="23">
        <v>0.36</v>
      </c>
      <c r="F7" s="23">
        <v>7.0000000000000007E-2</v>
      </c>
      <c r="G7" s="23">
        <v>0.45</v>
      </c>
      <c r="H7" s="23">
        <v>1</v>
      </c>
      <c r="I7" s="24">
        <v>1</v>
      </c>
      <c r="J7" s="23">
        <v>500</v>
      </c>
      <c r="K7" s="23">
        <v>0</v>
      </c>
      <c r="L7" s="24">
        <v>10</v>
      </c>
      <c r="M7" s="23">
        <v>1000</v>
      </c>
      <c r="N7" s="23">
        <v>0</v>
      </c>
      <c r="O7" s="24">
        <v>0</v>
      </c>
      <c r="P7" s="23">
        <v>0</v>
      </c>
      <c r="Q7" s="23">
        <v>0</v>
      </c>
      <c r="R7" s="25">
        <v>206.98110265419101</v>
      </c>
      <c r="S7" s="26">
        <v>18.941672151772899</v>
      </c>
      <c r="T7" s="26">
        <v>94.455482671555203</v>
      </c>
      <c r="U7" s="26">
        <v>1.15548822568161E-3</v>
      </c>
      <c r="V7" s="26">
        <v>1.05720529760361E-4</v>
      </c>
      <c r="W7" s="26">
        <v>9.7531859873896301E-4</v>
      </c>
      <c r="X7" s="37">
        <v>126.547708101365</v>
      </c>
      <c r="Y7" s="3">
        <v>55.2681938511654</v>
      </c>
    </row>
    <row r="8" spans="1:25" s="23" customFormat="1" x14ac:dyDescent="0.25">
      <c r="A8" s="34" t="s">
        <v>85</v>
      </c>
      <c r="B8" s="23">
        <v>0</v>
      </c>
      <c r="C8" s="23">
        <v>6.0000000000000001E-3</v>
      </c>
      <c r="D8" s="23">
        <v>6.7999999999999996E-3</v>
      </c>
      <c r="E8" s="23">
        <v>0.5</v>
      </c>
      <c r="F8" s="23">
        <v>0.12</v>
      </c>
      <c r="G8" s="23">
        <v>0.7</v>
      </c>
      <c r="H8" s="23">
        <v>2</v>
      </c>
      <c r="I8" s="24">
        <v>1</v>
      </c>
      <c r="J8" s="23">
        <v>500</v>
      </c>
      <c r="K8" s="23">
        <v>0</v>
      </c>
      <c r="L8" s="24">
        <v>10</v>
      </c>
      <c r="M8" s="23">
        <v>1000</v>
      </c>
      <c r="N8" s="23">
        <v>0</v>
      </c>
      <c r="O8" s="24">
        <v>0</v>
      </c>
      <c r="P8" s="23">
        <v>0</v>
      </c>
      <c r="Q8" s="23">
        <v>0</v>
      </c>
      <c r="R8" s="25">
        <v>56.737330637456097</v>
      </c>
      <c r="S8" s="26">
        <v>7.3985114218279904</v>
      </c>
      <c r="T8" s="26">
        <v>5.0444324957423197</v>
      </c>
      <c r="U8" s="26">
        <v>3.08067246131356E-4</v>
      </c>
      <c r="V8" s="26">
        <v>3.9102757678946303E-5</v>
      </c>
      <c r="W8" s="26">
        <v>1.1611381670112299E-4</v>
      </c>
      <c r="X8" s="37">
        <v>145.463327206841</v>
      </c>
      <c r="Y8" s="3">
        <v>41.942236686282399</v>
      </c>
    </row>
    <row r="9" spans="1:25" s="23" customFormat="1" x14ac:dyDescent="0.25">
      <c r="A9" s="34" t="s">
        <v>86</v>
      </c>
      <c r="B9" s="13">
        <v>0</v>
      </c>
      <c r="C9" s="17">
        <v>6.0000000000000001E-3</v>
      </c>
      <c r="D9" s="29">
        <v>7.0000000000000001E-3</v>
      </c>
      <c r="E9" s="14">
        <v>0.45</v>
      </c>
      <c r="F9" s="14">
        <v>0.08</v>
      </c>
      <c r="G9" s="14">
        <v>0.55000000000000004</v>
      </c>
      <c r="H9" s="14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3">
        <v>0</v>
      </c>
      <c r="R9" s="25">
        <v>81.108840781181698</v>
      </c>
      <c r="S9" s="26">
        <v>11.0640495696386</v>
      </c>
      <c r="T9" s="26">
        <v>58.284778716569598</v>
      </c>
      <c r="U9" s="26">
        <v>4.8767018199222001E-4</v>
      </c>
      <c r="V9" s="26">
        <v>6.55786696603339E-5</v>
      </c>
      <c r="W9" s="26">
        <v>4.4930211738727498E-4</v>
      </c>
      <c r="X9" s="37">
        <v>118.033332127951</v>
      </c>
      <c r="Y9" s="3">
        <v>43.3637076844864</v>
      </c>
    </row>
    <row r="10" spans="1:25" s="23" customFormat="1" x14ac:dyDescent="0.25">
      <c r="A10" s="35" t="s">
        <v>87</v>
      </c>
      <c r="B10" s="18">
        <v>0</v>
      </c>
      <c r="C10" s="20">
        <v>6.0000000000000001E-3</v>
      </c>
      <c r="D10" s="30">
        <v>6.4999999999999997E-3</v>
      </c>
      <c r="E10" s="19">
        <v>0.45</v>
      </c>
      <c r="F10" s="19">
        <v>6.5000000000000002E-2</v>
      </c>
      <c r="G10" s="19">
        <v>0.35</v>
      </c>
      <c r="H10" s="19">
        <v>2</v>
      </c>
      <c r="I10" s="21">
        <v>1</v>
      </c>
      <c r="J10" s="18">
        <v>500</v>
      </c>
      <c r="K10" s="18">
        <v>0</v>
      </c>
      <c r="L10" s="21">
        <v>10</v>
      </c>
      <c r="M10" s="18">
        <v>1000</v>
      </c>
      <c r="N10" s="18">
        <v>0</v>
      </c>
      <c r="O10" s="21">
        <v>0</v>
      </c>
      <c r="P10" s="18">
        <v>0</v>
      </c>
      <c r="Q10" s="18">
        <v>0</v>
      </c>
      <c r="R10" s="27">
        <v>152.93776307011899</v>
      </c>
      <c r="S10" s="28">
        <v>32.431468898795202</v>
      </c>
      <c r="T10" s="28">
        <v>324.35538912170102</v>
      </c>
      <c r="U10" s="28">
        <v>7.9868301603877503E-4</v>
      </c>
      <c r="V10" s="28">
        <v>1.5977092882234E-4</v>
      </c>
      <c r="W10" s="28">
        <v>1.829851947594E-3</v>
      </c>
      <c r="X10" s="38">
        <v>90.225142255446201</v>
      </c>
      <c r="Y10" s="2">
        <v>39.515087305645999</v>
      </c>
    </row>
    <row r="12" spans="1:25" x14ac:dyDescent="0.25">
      <c r="U12" s="31"/>
      <c r="W12" s="31"/>
    </row>
    <row r="13" spans="1:25" x14ac:dyDescent="0.25">
      <c r="U13" s="31"/>
    </row>
    <row r="14" spans="1:25" x14ac:dyDescent="0.25">
      <c r="U14" s="31"/>
      <c r="V14" s="31"/>
    </row>
    <row r="15" spans="1:25" x14ac:dyDescent="0.25">
      <c r="U15" s="31"/>
    </row>
    <row r="16" spans="1:25" x14ac:dyDescent="0.25">
      <c r="Q16" s="16"/>
      <c r="R16" s="16"/>
      <c r="S16" s="16"/>
    </row>
  </sheetData>
  <mergeCells count="4">
    <mergeCell ref="I2:K2"/>
    <mergeCell ref="L2:N2"/>
    <mergeCell ref="O2:Q2"/>
    <mergeCell ref="R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691-B23A-4265-B676-8F187760D4B1}">
  <dimension ref="A1:J10"/>
  <sheetViews>
    <sheetView workbookViewId="0">
      <selection activeCell="I11" sqref="I11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7.140625" customWidth="1"/>
    <col min="4" max="4" width="13.140625" customWidth="1"/>
    <col min="5" max="5" width="20.28515625" customWidth="1"/>
    <col min="6" max="9" width="17.28515625" customWidth="1"/>
    <col min="10" max="10" width="13.7109375" customWidth="1"/>
  </cols>
  <sheetData>
    <row r="1" spans="1:10" x14ac:dyDescent="0.25">
      <c r="A1" s="23" t="s">
        <v>42</v>
      </c>
    </row>
    <row r="2" spans="1:10" x14ac:dyDescent="0.25">
      <c r="A2" s="23"/>
      <c r="F2" s="42" t="s">
        <v>46</v>
      </c>
      <c r="G2" s="43"/>
      <c r="H2" s="43"/>
      <c r="I2" s="43"/>
      <c r="J2" s="44"/>
    </row>
    <row r="3" spans="1:10" ht="30" x14ac:dyDescent="0.25">
      <c r="A3" s="52" t="s">
        <v>17</v>
      </c>
      <c r="B3" s="48" t="s">
        <v>100</v>
      </c>
      <c r="C3" s="48" t="s">
        <v>101</v>
      </c>
      <c r="D3" s="46" t="s">
        <v>103</v>
      </c>
      <c r="E3" s="48" t="s">
        <v>102</v>
      </c>
      <c r="F3" s="45" t="s">
        <v>104</v>
      </c>
      <c r="G3" s="46" t="s">
        <v>105</v>
      </c>
      <c r="H3" s="46" t="s">
        <v>106</v>
      </c>
      <c r="I3" s="46" t="s">
        <v>107</v>
      </c>
      <c r="J3" s="47" t="s">
        <v>108</v>
      </c>
    </row>
    <row r="4" spans="1:10" x14ac:dyDescent="0.25">
      <c r="A4" s="53" t="s">
        <v>18</v>
      </c>
      <c r="B4" s="23">
        <v>36.5</v>
      </c>
      <c r="C4" s="23">
        <v>30.5</v>
      </c>
      <c r="D4" s="23">
        <v>2</v>
      </c>
      <c r="E4" s="23">
        <v>22</v>
      </c>
      <c r="F4" s="24">
        <v>36.592567572438803</v>
      </c>
      <c r="G4" s="23">
        <v>37.2312696208365</v>
      </c>
      <c r="H4" s="23">
        <v>31.1437958420656</v>
      </c>
      <c r="I4" s="23">
        <v>31.445205735232399</v>
      </c>
      <c r="J4" s="3">
        <v>1167229732.08617</v>
      </c>
    </row>
    <row r="5" spans="1:10" x14ac:dyDescent="0.25">
      <c r="A5" s="53" t="s">
        <v>19</v>
      </c>
      <c r="B5" s="23">
        <v>36.5</v>
      </c>
      <c r="C5" s="23">
        <v>29.5</v>
      </c>
      <c r="D5" s="23">
        <v>2</v>
      </c>
      <c r="E5" s="23">
        <v>18</v>
      </c>
      <c r="F5" s="24">
        <v>36.481675964937502</v>
      </c>
      <c r="G5" s="23">
        <v>37.494771043852097</v>
      </c>
      <c r="H5" s="23">
        <v>30.660168947758301</v>
      </c>
      <c r="I5" s="23">
        <v>31.2098393659283</v>
      </c>
      <c r="J5" s="3">
        <v>3365133673.1628098</v>
      </c>
    </row>
    <row r="6" spans="1:10" x14ac:dyDescent="0.25">
      <c r="A6" s="53" t="s">
        <v>83</v>
      </c>
      <c r="B6" s="23">
        <v>37.200000000000003</v>
      </c>
      <c r="C6" s="49"/>
      <c r="D6" s="23">
        <v>0.1</v>
      </c>
      <c r="E6" s="23">
        <v>10</v>
      </c>
      <c r="F6" s="24">
        <v>36.806747602328201</v>
      </c>
      <c r="G6" s="23">
        <v>37</v>
      </c>
      <c r="H6" s="49"/>
      <c r="I6" s="49"/>
      <c r="J6" s="55">
        <v>-4338596.2089324398</v>
      </c>
    </row>
    <row r="7" spans="1:10" x14ac:dyDescent="0.25">
      <c r="A7" s="53" t="s">
        <v>84</v>
      </c>
      <c r="B7" s="23">
        <v>37</v>
      </c>
      <c r="C7" s="49"/>
      <c r="D7" s="23">
        <v>1</v>
      </c>
      <c r="E7" s="23">
        <v>15</v>
      </c>
      <c r="F7" s="24">
        <v>36.949941360231399</v>
      </c>
      <c r="G7" s="23">
        <v>37.037509595048903</v>
      </c>
      <c r="H7" s="49"/>
      <c r="I7" s="49"/>
      <c r="J7" s="55">
        <v>-683094.04759064899</v>
      </c>
    </row>
    <row r="8" spans="1:10" x14ac:dyDescent="0.25">
      <c r="A8" s="53" t="s">
        <v>85</v>
      </c>
      <c r="B8" s="23">
        <v>37</v>
      </c>
      <c r="C8" s="49"/>
      <c r="D8" s="23">
        <v>0.1</v>
      </c>
      <c r="E8" s="23">
        <v>10</v>
      </c>
      <c r="F8" s="24">
        <v>36.972840967377103</v>
      </c>
      <c r="G8" s="23">
        <v>37.018061063235798</v>
      </c>
      <c r="H8" s="49"/>
      <c r="I8" s="49"/>
      <c r="J8" s="55">
        <v>-146296.83817255599</v>
      </c>
    </row>
    <row r="9" spans="1:10" x14ac:dyDescent="0.25">
      <c r="A9" s="53" t="s">
        <v>86</v>
      </c>
      <c r="B9" s="23">
        <v>37</v>
      </c>
      <c r="C9" s="49"/>
      <c r="D9" s="23">
        <v>1</v>
      </c>
      <c r="E9" s="23">
        <v>15</v>
      </c>
      <c r="F9" s="24">
        <v>36.983424155856198</v>
      </c>
      <c r="G9" s="23">
        <v>37.049588238855002</v>
      </c>
      <c r="H9" s="49"/>
      <c r="I9" s="49"/>
      <c r="J9" s="55">
        <v>967802.336210376</v>
      </c>
    </row>
    <row r="10" spans="1:10" x14ac:dyDescent="0.25">
      <c r="A10" s="54" t="s">
        <v>87</v>
      </c>
      <c r="B10" s="1">
        <v>37</v>
      </c>
      <c r="C10" s="50"/>
      <c r="D10" s="1">
        <v>1</v>
      </c>
      <c r="E10" s="1">
        <v>18</v>
      </c>
      <c r="F10" s="51">
        <v>36.991359445650701</v>
      </c>
      <c r="G10" s="1">
        <v>37.124308429397701</v>
      </c>
      <c r="H10" s="50"/>
      <c r="I10" s="50"/>
      <c r="J10" s="56">
        <v>9557874.4047890399</v>
      </c>
    </row>
  </sheetData>
  <mergeCells count="1">
    <mergeCell ref="F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E8"/>
  <sheetViews>
    <sheetView workbookViewId="0">
      <selection activeCell="G10" sqref="G10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0.28515625" customWidth="1"/>
    <col min="4" max="4" width="11.7109375" customWidth="1"/>
    <col min="5" max="5" width="19.28515625" bestFit="1" customWidth="1"/>
  </cols>
  <sheetData>
    <row r="1" spans="1:5" x14ac:dyDescent="0.25">
      <c r="A1" t="s">
        <v>0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72</v>
      </c>
      <c r="B2" s="31">
        <v>20000</v>
      </c>
      <c r="C2" s="32">
        <f>C3</f>
        <v>0.43948051003392441</v>
      </c>
      <c r="D2" s="32">
        <f>B2/1000000/(C2^2*PI()/4)</f>
        <v>0.13184415301017743</v>
      </c>
      <c r="E2" s="33">
        <f>D2*9.8</f>
        <v>1.2920726994997389</v>
      </c>
    </row>
    <row r="3" spans="1:5" x14ac:dyDescent="0.25">
      <c r="A3" t="s">
        <v>73</v>
      </c>
      <c r="B3" s="31">
        <v>100000</v>
      </c>
      <c r="C3" s="32">
        <f>(B3*4/(1.5*PI()))^(1/3)/100</f>
        <v>0.43948051003392441</v>
      </c>
      <c r="D3" s="32">
        <f>C3*1.5</f>
        <v>0.65922076505088656</v>
      </c>
      <c r="E3" s="33">
        <f t="shared" ref="E3:E4" si="0">D3*9.8</f>
        <v>6.4603634974986885</v>
      </c>
    </row>
    <row r="4" spans="1:5" x14ac:dyDescent="0.25">
      <c r="A4" t="s">
        <v>74</v>
      </c>
      <c r="B4" s="31">
        <v>500000</v>
      </c>
      <c r="C4" s="32">
        <f>(B4*4/(1.5*PI()))^(1/3)/100</f>
        <v>0.75150110119121716</v>
      </c>
      <c r="D4" s="32">
        <f>C4*1.5</f>
        <v>1.1272516517868256</v>
      </c>
      <c r="E4" s="33">
        <f t="shared" si="0"/>
        <v>11.047066187510891</v>
      </c>
    </row>
    <row r="5" spans="1:5" x14ac:dyDescent="0.25">
      <c r="A5" t="s">
        <v>75</v>
      </c>
      <c r="B5" s="31">
        <v>20000</v>
      </c>
      <c r="C5" s="32">
        <f>(B5*4/(3*PI()))^(1/3)/100</f>
        <v>0.20398878279639124</v>
      </c>
      <c r="D5" s="32">
        <f>C5*3</f>
        <v>0.61196634838917374</v>
      </c>
      <c r="E5" s="33">
        <f>D5*9.8</f>
        <v>5.9972702142139029</v>
      </c>
    </row>
    <row r="6" spans="1:5" x14ac:dyDescent="0.25">
      <c r="A6" t="s">
        <v>76</v>
      </c>
      <c r="B6" s="31">
        <v>80000</v>
      </c>
      <c r="C6" s="32">
        <f>(B6*4/(3*PI()))^(1/3)/100</f>
        <v>0.32381200840070401</v>
      </c>
      <c r="D6" s="32">
        <f>C6*3</f>
        <v>0.97143602520211203</v>
      </c>
      <c r="E6" s="33">
        <f>D6*9.8</f>
        <v>9.5200730469806985</v>
      </c>
    </row>
    <row r="7" spans="1:5" x14ac:dyDescent="0.25">
      <c r="A7" t="s">
        <v>77</v>
      </c>
      <c r="B7" s="31">
        <v>400000</v>
      </c>
      <c r="C7" s="32">
        <f>(B7*4/(3*PI()))^(1/3)/100</f>
        <v>0.55371074561027633</v>
      </c>
      <c r="D7" s="32">
        <f>C7*3</f>
        <v>1.661132236830829</v>
      </c>
      <c r="E7" s="33">
        <f>D7*9.8</f>
        <v>16.279095920942126</v>
      </c>
    </row>
    <row r="8" spans="1:5" x14ac:dyDescent="0.25">
      <c r="A8" t="s">
        <v>78</v>
      </c>
      <c r="B8" s="31">
        <v>2000000</v>
      </c>
      <c r="C8" s="32">
        <f>(B8*4/(3*PI()))^(1/3)/100</f>
        <v>0.94683205640999235</v>
      </c>
      <c r="D8" s="32">
        <f>C8*3</f>
        <v>2.8404961692299771</v>
      </c>
      <c r="E8" s="33">
        <f>D8*9.8</f>
        <v>27.836862458453776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Train</vt:lpstr>
      <vt:lpstr>Reactors</vt:lpstr>
      <vt:lpstr>Feed &amp; Media Composition</vt:lpstr>
      <vt:lpstr>PID &amp; Gas Output</vt:lpstr>
      <vt:lpstr>Reactor Heating</vt:lpstr>
      <vt:lpstr>Reactor 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2018-03-26T23:43:22Z</dcterms:modified>
</cp:coreProperties>
</file>