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AppleGAP">Sheet1!$AF$2:$AJ$81</definedName>
    <definedName name="AppleStable">Sheet1!$L$2:$P$81</definedName>
    <definedName name="WindowsProg">Sheet1!$AA$2:$AE$81</definedName>
    <definedName name="bins">Sheet1!$BG$3:$BG$7</definedName>
    <definedName name="WindowsGAP">Sheet1!$AK$2:$AO$81</definedName>
    <definedName name="WindowsStable">Sheet1!$Q$2:$U$81</definedName>
    <definedName name="AppleProg">Sheet1!$V$2:$Z$81</definedName>
    <definedName name="WindowsEase">Sheet1!$B$2:$F$81</definedName>
    <definedName name="AppleEase">Sheet1!$B$2:$F$81</definedName>
  </definedNames>
  <calcPr/>
  <extLst>
    <ext uri="GoogleSheetsCustomDataVersion1">
      <go:sheetsCustomData xmlns:go="http://customooxmlschemas.google.com/" r:id="rId4" roundtripDataSignature="AMtx7mhjtVLKNCpD/fQeHvOyhRFA1QgMwg=="/>
    </ext>
  </extLst>
</workbook>
</file>

<file path=xl/sharedStrings.xml><?xml version="1.0" encoding="utf-8"?>
<sst xmlns="http://schemas.openxmlformats.org/spreadsheetml/2006/main" count="114" uniqueCount="69">
  <si>
    <t>EASE OF USE APPLE</t>
  </si>
  <si>
    <t>EASE OF USE WINDOWS</t>
  </si>
  <si>
    <t>STABILITY APPLE</t>
  </si>
  <si>
    <t>STABILITY WINDOWS</t>
  </si>
  <si>
    <t>PROGRAMMING APPLICABILITY APPLE</t>
  </si>
  <si>
    <t>PROGRAMMING APPLICABILITY WINDOWS</t>
  </si>
  <si>
    <t>GRADES AND PERF APPLE</t>
  </si>
  <si>
    <t>GRADES AND PERF WINDOWS</t>
  </si>
  <si>
    <t>GRADE LAST TERM</t>
  </si>
  <si>
    <t xml:space="preserve">EASE APPLE </t>
  </si>
  <si>
    <t xml:space="preserve">EASE WIND </t>
  </si>
  <si>
    <t>STAB APPLE</t>
  </si>
  <si>
    <t>STAB WIND</t>
  </si>
  <si>
    <t>PA APPLE</t>
  </si>
  <si>
    <t>PA WIND</t>
  </si>
  <si>
    <t>GP APPLE</t>
  </si>
  <si>
    <t>GP WIND</t>
  </si>
  <si>
    <t>Frequency</t>
  </si>
  <si>
    <t>Response</t>
  </si>
  <si>
    <t>AppleEase</t>
  </si>
  <si>
    <t>WinEase</t>
  </si>
  <si>
    <t>AppleStable</t>
  </si>
  <si>
    <t>WinStable</t>
  </si>
  <si>
    <t>AppleProg</t>
  </si>
  <si>
    <t>WinProg</t>
  </si>
  <si>
    <t>AppleGAP</t>
  </si>
  <si>
    <t>WinGAP</t>
  </si>
  <si>
    <t>Mean</t>
  </si>
  <si>
    <t>Median</t>
  </si>
  <si>
    <t>Mode</t>
  </si>
  <si>
    <t>St. Dev.</t>
  </si>
  <si>
    <t>Q1: A</t>
  </si>
  <si>
    <t>Q2: W</t>
  </si>
  <si>
    <t>Q3: A</t>
  </si>
  <si>
    <t>Q4: W</t>
  </si>
  <si>
    <t>Q5: A</t>
  </si>
  <si>
    <t>Q6: W</t>
  </si>
  <si>
    <t>Q7: A</t>
  </si>
  <si>
    <t>Normal Distribution Formula</t>
  </si>
  <si>
    <t>Q8: W</t>
  </si>
  <si>
    <t>CORRELATIONS :</t>
  </si>
  <si>
    <t>EASE OF USE APPLE vs. WINDOWS</t>
  </si>
  <si>
    <t>r = -0.3414</t>
  </si>
  <si>
    <t>Low Negative</t>
  </si>
  <si>
    <t>Normal Distribution</t>
  </si>
  <si>
    <t>STABILITY APPLE vs. WINDOWS</t>
  </si>
  <si>
    <t>r = -0.342</t>
  </si>
  <si>
    <t>negative negligible</t>
  </si>
  <si>
    <t>PROGRAMMING APPLICABILITY APPLE vs. WINDOWS</t>
  </si>
  <si>
    <t>r = -0.1139</t>
  </si>
  <si>
    <t>GRADE PERFORMANCE APPLE vs. WINDOWS</t>
  </si>
  <si>
    <t>r = -0.137</t>
  </si>
  <si>
    <t>Histogram</t>
  </si>
  <si>
    <t>STANDARD DEVIATION</t>
  </si>
  <si>
    <t>x</t>
  </si>
  <si>
    <t>(x - x bar )2</t>
  </si>
  <si>
    <t>STANDARD DEV:</t>
  </si>
  <si>
    <t>VARIANCE :</t>
  </si>
  <si>
    <t>SUM OF DIFFERENCES :</t>
  </si>
  <si>
    <t>EASE APPLE</t>
  </si>
  <si>
    <t>GRADE</t>
  </si>
  <si>
    <t>MIN</t>
  </si>
  <si>
    <t>MAX</t>
  </si>
  <si>
    <t>A</t>
  </si>
  <si>
    <t>W</t>
  </si>
  <si>
    <t>ORANGE</t>
  </si>
  <si>
    <t>BLUE</t>
  </si>
  <si>
    <t>WINDOWS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</si>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</sst>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8.0"/>
      <color rgb="FF000000"/>
      <name val="Calibri"/>
    </font>
    <font/>
    <font>
      <sz val="11.0"/>
      <color rgb="FF000000"/>
      <name val="Arial"/>
    </font>
    <font>
      <sz val="24.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0" numFmtId="0" xfId="0" applyFont="1"/>
    <xf borderId="5" fillId="0" fontId="2" numFmtId="0" xfId="0" applyBorder="1" applyFont="1"/>
    <xf borderId="6" fillId="0" fontId="2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0" fillId="0" fontId="0" numFmtId="0" xfId="0" applyAlignment="1" applyFont="1">
      <alignment horizontal="center" shrinkToFit="0" textRotation="90" vertical="center" wrapText="1"/>
    </xf>
    <xf borderId="9" fillId="0" fontId="0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6" fillId="0" fontId="2" numFmtId="0" xfId="0" applyBorder="1" applyFont="1"/>
    <xf borderId="0" fillId="0" fontId="0" numFmtId="2" xfId="0" applyAlignment="1" applyFont="1" applyNumberFormat="1">
      <alignment horizontal="center" vertical="center"/>
    </xf>
    <xf borderId="5" fillId="0" fontId="2" numFmtId="0" xfId="0" applyAlignment="1" applyBorder="1" applyFont="1">
      <alignment horizontal="center" readingOrder="0"/>
    </xf>
    <xf borderId="5" fillId="0" fontId="0" numFmtId="2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horizontal="center"/>
    </xf>
    <xf borderId="5" fillId="0" fontId="0" numFmtId="1" xfId="0" applyAlignment="1" applyBorder="1" applyFont="1" applyNumberFormat="1">
      <alignment horizontal="center" readingOrder="0" vertical="center"/>
    </xf>
    <xf borderId="5" fillId="0" fontId="0" numFmtId="1" xfId="0" applyAlignment="1" applyBorder="1" applyFont="1" applyNumberFormat="1">
      <alignment horizontal="center" vertical="center"/>
    </xf>
    <xf borderId="5" fillId="0" fontId="2" numFmtId="0" xfId="0" applyAlignment="1" applyBorder="1" applyFont="1">
      <alignment horizontal="left" readingOrder="0"/>
    </xf>
    <xf borderId="5" fillId="0" fontId="0" numFmtId="2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/>
    </xf>
    <xf borderId="5" fillId="0" fontId="2" numFmtId="2" xfId="0" applyAlignment="1" applyBorder="1" applyFont="1" applyNumberFormat="1">
      <alignment horizontal="center"/>
    </xf>
    <xf borderId="5" fillId="0" fontId="2" numFmtId="1" xfId="0" applyAlignment="1" applyBorder="1" applyFont="1" applyNumberFormat="1">
      <alignment horizontal="center" readingOrder="0"/>
    </xf>
    <xf borderId="12" fillId="0" fontId="2" numFmtId="0" xfId="0" applyAlignment="1" applyBorder="1" applyFont="1">
      <alignment horizontal="center"/>
    </xf>
    <xf borderId="6" fillId="0" fontId="2" numFmtId="1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 readingOrder="0"/>
    </xf>
    <xf borderId="14" fillId="0" fontId="2" numFmtId="0" xfId="0" applyBorder="1" applyFont="1"/>
    <xf borderId="15" fillId="0" fontId="2" numFmtId="0" xfId="0" applyBorder="1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6" fillId="0" fontId="4" numFmtId="0" xfId="0" applyAlignment="1" applyBorder="1" applyFont="1">
      <alignment horizontal="center" readingOrder="0"/>
    </xf>
    <xf borderId="17" fillId="0" fontId="2" numFmtId="0" xfId="0" applyBorder="1" applyFont="1"/>
    <xf borderId="18" fillId="0" fontId="2" numFmtId="0" xfId="0" applyBorder="1" applyFont="1"/>
    <xf borderId="13" fillId="0" fontId="2" numFmtId="0" xfId="0" applyBorder="1" applyFont="1"/>
    <xf borderId="6" fillId="0" fontId="5" numFmtId="0" xfId="0" applyAlignment="1" applyBorder="1" applyFont="1">
      <alignment horizontal="center"/>
    </xf>
    <xf borderId="5" fillId="0" fontId="5" numFmtId="0" xfId="0" applyBorder="1" applyFont="1"/>
    <xf borderId="5" fillId="0" fontId="0" numFmtId="0" xfId="0" applyBorder="1" applyFont="1"/>
    <xf borderId="12" fillId="0" fontId="0" numFmtId="0" xfId="0" applyBorder="1" applyFont="1"/>
    <xf borderId="12" fillId="0" fontId="5" numFmtId="0" xfId="0" applyBorder="1" applyFont="1"/>
    <xf borderId="6" fillId="0" fontId="0" numFmtId="0" xfId="0" applyBorder="1" applyFont="1"/>
    <xf borderId="19" fillId="0" fontId="0" numFmtId="0" xfId="0" applyBorder="1" applyFont="1"/>
    <xf borderId="13" fillId="0" fontId="0" numFmtId="0" xfId="0" applyBorder="1" applyFont="1"/>
    <xf borderId="5" fillId="0" fontId="5" numFmtId="0" xfId="0" applyAlignment="1" applyBorder="1" applyFont="1">
      <alignment horizontal="center" vertical="center"/>
    </xf>
    <xf borderId="20" fillId="0" fontId="0" numFmtId="0" xfId="0" applyAlignment="1" applyBorder="1" applyFont="1">
      <alignment horizontal="center" vertical="center"/>
    </xf>
    <xf borderId="21" fillId="0" fontId="0" numFmtId="0" xfId="0" applyAlignment="1" applyBorder="1" applyFont="1">
      <alignment horizontal="center" vertical="center"/>
    </xf>
    <xf borderId="22" fillId="0" fontId="0" numFmtId="0" xfId="0" applyAlignment="1" applyBorder="1" applyFont="1">
      <alignment horizontal="center" vertical="center"/>
    </xf>
    <xf borderId="0" fillId="0" fontId="0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F2F2F2"/>
                </a:solidFill>
                <a:latin typeface="Calibri"/>
              </a:defRPr>
            </a:pPr>
            <a:r>
              <a:t>Ease of Use 
Apple vs Windows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6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Sheet1!$AR$2:$AR$81</c:f>
            </c:numRef>
          </c:xVal>
          <c:yVal>
            <c:numRef>
              <c:f>Sheet1!$A$2:$A$81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008469"/>
        <c:axId val="1540955667"/>
      </c:scatterChart>
      <c:valAx>
        <c:axId val="653008469"/>
        <c:scaling>
          <c:orientation val="minMax"/>
        </c:scaling>
        <c:delete val="0"/>
        <c:axPos val="b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BFBFBF"/>
                    </a:solidFill>
                    <a:latin typeface="Calibri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1540955667"/>
      </c:valAx>
      <c:valAx>
        <c:axId val="1540955667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BFBFBF"/>
                    </a:solidFill>
                    <a:latin typeface="Calibri"/>
                  </a:defRPr>
                </a:pPr>
                <a:r>
                  <a:t> REVIEW NUMBER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653008469"/>
      </c:valAx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BFBFBF"/>
              </a:solidFill>
              <a:latin typeface="Calibri"/>
            </a:defRPr>
          </a:pPr>
        </a:p>
      </c:txPr>
    </c:legend>
    <c:plotVisOnly val="1"/>
  </c:chart>
  <c:spPr>
    <a:solidFill>
      <a:srgbClr val="59595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F2F2F2"/>
                </a:solidFill>
                <a:latin typeface="Calibri"/>
              </a:defRPr>
            </a:pPr>
            <a:r>
              <a:t>Stability 
Apple vs Windows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6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Sheet1!$AT$2:$AT$81</c:f>
            </c:numRef>
          </c:xVal>
          <c:yVal>
            <c:numRef>
              <c:f>Sheet1!$A$2:$A$81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78614"/>
        <c:axId val="35154835"/>
      </c:scatterChart>
      <c:valAx>
        <c:axId val="183478614"/>
        <c:scaling>
          <c:orientation val="minMax"/>
        </c:scaling>
        <c:delete val="0"/>
        <c:axPos val="b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BFBFBF"/>
                    </a:solidFill>
                    <a:latin typeface="Calibri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35154835"/>
      </c:valAx>
      <c:valAx>
        <c:axId val="35154835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BFBFBF"/>
                    </a:solidFill>
                    <a:latin typeface="Calibri"/>
                  </a:defRPr>
                </a:pPr>
                <a:r>
                  <a:t> REVIEW NUMBER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183478614"/>
      </c:valAx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BFBFBF"/>
              </a:solidFill>
              <a:latin typeface="Calibri"/>
            </a:defRPr>
          </a:pPr>
        </a:p>
      </c:txPr>
    </c:legend>
    <c:plotVisOnly val="1"/>
  </c:chart>
  <c:spPr>
    <a:solidFill>
      <a:srgbClr val="595959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F2F2F2"/>
                </a:solidFill>
                <a:latin typeface="Calibri"/>
              </a:defRPr>
            </a:pPr>
            <a:r>
              <a:t>Programming Applicability 
Apple vs Windows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6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Sheet1!$AV$2:$AV$81</c:f>
            </c:numRef>
          </c:xVal>
          <c:yVal>
            <c:numRef>
              <c:f>Sheet1!$A$2:$A$81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628181"/>
        <c:axId val="1793004301"/>
      </c:scatterChart>
      <c:valAx>
        <c:axId val="1885628181"/>
        <c:scaling>
          <c:orientation val="minMax"/>
        </c:scaling>
        <c:delete val="0"/>
        <c:axPos val="b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BFBFBF"/>
                    </a:solidFill>
                    <a:latin typeface="Calibri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1793004301"/>
      </c:valAx>
      <c:valAx>
        <c:axId val="1793004301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BFBFBF"/>
                    </a:solidFill>
                    <a:latin typeface="Calibri"/>
                  </a:defRPr>
                </a:pPr>
                <a:r>
                  <a:t> REVIEW NUMBER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1885628181"/>
      </c:valAx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BFBFBF"/>
              </a:solidFill>
              <a:latin typeface="Calibri"/>
            </a:defRPr>
          </a:pPr>
        </a:p>
      </c:txPr>
    </c:legend>
    <c:plotVisOnly val="1"/>
  </c:chart>
  <c:spPr>
    <a:solidFill>
      <a:srgbClr val="595959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F2F2F2"/>
                </a:solidFill>
                <a:latin typeface="Calibri"/>
              </a:defRPr>
            </a:pPr>
            <a:r>
              <a:t>Grade and Performance 
Apple vs Windows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6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Sheet1!$AX$2:$AX$81</c:f>
            </c:numRef>
          </c:xVal>
          <c:yVal>
            <c:numRef>
              <c:f>Sheet1!$A$2:$A$81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17228"/>
        <c:axId val="1724707985"/>
      </c:scatterChart>
      <c:valAx>
        <c:axId val="119417228"/>
        <c:scaling>
          <c:orientation val="minMax"/>
        </c:scaling>
        <c:delete val="0"/>
        <c:axPos val="b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BFBFBF"/>
                    </a:solidFill>
                    <a:latin typeface="Calibri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1724707985"/>
      </c:valAx>
      <c:valAx>
        <c:axId val="1724707985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BFBFBF"/>
                    </a:solidFill>
                    <a:latin typeface="Calibri"/>
                  </a:defRPr>
                </a:pPr>
                <a:r>
                  <a:t> REVIEW NUMBER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119417228"/>
      </c:valAx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BFBFBF"/>
              </a:solidFill>
              <a:latin typeface="Calibri"/>
            </a:defRPr>
          </a:pPr>
        </a:p>
      </c:txPr>
    </c:legend>
    <c:plotVisOnly val="1"/>
  </c:chart>
  <c:spPr>
    <a:solidFill>
      <a:srgbClr val="595959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F2F2F2"/>
                </a:solidFill>
                <a:latin typeface="Calibri"/>
              </a:defRPr>
            </a:pPr>
            <a:r>
              <a:t>Ease of Use Overall Rating
Apple vs Windows</a:t>
            </a:r>
          </a:p>
        </c:rich>
      </c:tx>
      <c:overlay val="0"/>
    </c:title>
    <c:plotArea>
      <c:layout>
        <c:manualLayout>
          <c:xMode val="edge"/>
          <c:yMode val="edge"/>
          <c:x val="0.13052028435487"/>
          <c:y val="0.200875861096523"/>
          <c:w val="0.8418718711438938"/>
          <c:h val="0.663396613971564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4472C4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D9D9D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Sheet1!$AR$83:$AS$83</c:f>
            </c:numRef>
          </c:val>
        </c:ser>
        <c:axId val="1593122614"/>
        <c:axId val="988295452"/>
      </c:barChart>
      <c:catAx>
        <c:axId val="1593122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Calibri"/>
                  </a:defRPr>
                </a:pPr>
                <a:r>
                  <a:t>1. APPLE
2. WINDOWS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988295452"/>
      </c:catAx>
      <c:valAx>
        <c:axId val="988295452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Calibri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1593122614"/>
      </c:valAx>
    </c:plotArea>
    <c:plotVisOnly val="1"/>
  </c:chart>
  <c:spPr>
    <a:solidFill>
      <a:srgbClr val="595959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F2F2F2"/>
                </a:solidFill>
                <a:latin typeface="Calibri"/>
              </a:defRPr>
            </a:pPr>
            <a:r>
              <a:t>Stability Overall Rating
Apple vs Windows</a:t>
            </a:r>
          </a:p>
        </c:rich>
      </c:tx>
      <c:overlay val="0"/>
    </c:title>
    <c:plotArea>
      <c:layout>
        <c:manualLayout>
          <c:xMode val="edge"/>
          <c:yMode val="edge"/>
          <c:x val="0.13052028435487"/>
          <c:y val="0.200875861096523"/>
          <c:w val="0.8418718711438938"/>
          <c:h val="0.663396613971564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4472C4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D9D9D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Sheet1!$AT$83:$AU$83</c:f>
            </c:numRef>
          </c:val>
        </c:ser>
        <c:axId val="1841127860"/>
        <c:axId val="707253409"/>
      </c:barChart>
      <c:catAx>
        <c:axId val="1841127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Calibri"/>
                  </a:defRPr>
                </a:pPr>
                <a:r>
                  <a:t>1. APPLE
2. WINDOWS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707253409"/>
      </c:catAx>
      <c:valAx>
        <c:axId val="707253409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Calibri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1841127860"/>
      </c:valAx>
    </c:plotArea>
    <c:plotVisOnly val="1"/>
  </c:chart>
  <c:spPr>
    <a:solidFill>
      <a:srgbClr val="595959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F2F2F2"/>
                </a:solidFill>
                <a:latin typeface="Calibri"/>
              </a:defRPr>
            </a:pPr>
            <a:r>
              <a:t>Programming Applicability Overall Rating
Apple vs Windows</a:t>
            </a:r>
          </a:p>
        </c:rich>
      </c:tx>
      <c:overlay val="0"/>
    </c:title>
    <c:plotArea>
      <c:layout>
        <c:manualLayout>
          <c:xMode val="edge"/>
          <c:yMode val="edge"/>
          <c:x val="0.13052028435487"/>
          <c:y val="0.200875861096523"/>
          <c:w val="0.8418718711438938"/>
          <c:h val="0.663396613971564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4472C4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D9D9D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Sheet1!$AV$83:$AW$83</c:f>
            </c:numRef>
          </c:val>
        </c:ser>
        <c:axId val="57564754"/>
        <c:axId val="1238868887"/>
      </c:barChart>
      <c:catAx>
        <c:axId val="575647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Calibri"/>
                  </a:defRPr>
                </a:pPr>
                <a:r>
                  <a:t>1. APPLE
2. WINDOWS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1238868887"/>
      </c:catAx>
      <c:valAx>
        <c:axId val="1238868887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Calibri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57564754"/>
      </c:valAx>
    </c:plotArea>
    <c:plotVisOnly val="1"/>
  </c:chart>
  <c:spPr>
    <a:solidFill>
      <a:srgbClr val="595959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F2F2F2"/>
                </a:solidFill>
                <a:latin typeface="Calibri"/>
              </a:defRPr>
            </a:pPr>
            <a:r>
              <a:t>Grade and Performance Overall Rating
Apple vs Windows</a:t>
            </a:r>
          </a:p>
        </c:rich>
      </c:tx>
      <c:overlay val="0"/>
    </c:title>
    <c:plotArea>
      <c:layout>
        <c:manualLayout>
          <c:xMode val="edge"/>
          <c:yMode val="edge"/>
          <c:x val="0.13052028435487"/>
          <c:y val="0.200875861096523"/>
          <c:w val="0.8418718711438938"/>
          <c:h val="0.663396613971564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4472C4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D9D9D9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Sheet1!$AX$83:$AY$83</c:f>
            </c:numRef>
          </c:val>
        </c:ser>
        <c:axId val="1814956566"/>
        <c:axId val="2018304095"/>
      </c:barChart>
      <c:catAx>
        <c:axId val="1814956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Calibri"/>
                  </a:defRPr>
                </a:pPr>
                <a:r>
                  <a:t>1. APPLE
2. WINDOWS</a:t>
                </a:r>
              </a:p>
            </c:rich>
          </c:tx>
          <c:overlay val="0"/>
        </c:title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2018304095"/>
      </c:catAx>
      <c:valAx>
        <c:axId val="2018304095"/>
        <c:scaling>
          <c:orientation val="minMax"/>
        </c:scaling>
        <c:delete val="0"/>
        <c:axPos val="l"/>
        <c:majorGridlines>
          <c:spPr>
            <a:ln>
              <a:solidFill>
                <a:srgbClr val="F2F2F2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D9D9D9"/>
                    </a:solidFill>
                    <a:latin typeface="Calibri"/>
                  </a:defRPr>
                </a:pPr>
                <a:r>
                  <a:t>RATING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D9D9D9"/>
                </a:solidFill>
                <a:latin typeface="Calibri"/>
              </a:defRPr>
            </a:pPr>
          </a:p>
        </c:txPr>
        <c:crossAx val="1814956566"/>
      </c:valAx>
    </c:plotArea>
    <c:plotVisOnly val="1"/>
  </c:chart>
  <c:spPr>
    <a:solidFill>
      <a:srgbClr val="595959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Ease of Use Apple vs Windows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Sheet1!$AR$83:$AS$83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FFFFFF"/>
              </a:solidFill>
              <a:latin typeface="Calibri"/>
            </a:defRPr>
          </a:pPr>
        </a:p>
      </c:txPr>
    </c:legend>
    <c:plotVisOnly val="1"/>
  </c:chart>
  <c:spPr>
    <a:solidFill>
      <a:srgbClr val="44546A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Stability Apple Vs Windows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Sheet1!$AT$83:$AU$83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FFFFFF"/>
              </a:solidFill>
              <a:latin typeface="Calibri"/>
            </a:defRPr>
          </a:pPr>
        </a:p>
      </c:txPr>
    </c:legend>
    <c:plotVisOnly val="1"/>
  </c:chart>
  <c:spPr>
    <a:solidFill>
      <a:srgbClr val="44546A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Programming Applicability Apple Vs Windows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Sheet1!$AV$83:$AW$83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FFFFFF"/>
              </a:solidFill>
              <a:latin typeface="Calibri"/>
            </a:defRPr>
          </a:pPr>
        </a:p>
      </c:txPr>
    </c:legend>
    <c:plotVisOnly val="1"/>
  </c:chart>
  <c:spPr>
    <a:solidFill>
      <a:srgbClr val="44546A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FFFFFF"/>
                </a:solidFill>
                <a:latin typeface="Calibri"/>
              </a:defRPr>
            </a:pPr>
            <a:r>
              <a:t>Grade And Performance Overall
 Rating Apple Vs. Windows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Sheet1!$AX$83:$AY$83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FFFFFF"/>
              </a:solidFill>
              <a:latin typeface="Calibri"/>
            </a:defRPr>
          </a:pPr>
        </a:p>
      </c:txPr>
    </c:legend>
    <c:plotVisOnly val="1"/>
  </c:chart>
  <c:spPr>
    <a:solidFill>
      <a:srgbClr val="44546A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Apple Ease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Sheet1!$BG$20:$BG$24</c:f>
            </c:strRef>
          </c:cat>
          <c:val>
            <c:numRef>
              <c:f>Sheet1!$BH$20:$BH$24</c:f>
            </c:numRef>
          </c:val>
        </c:ser>
        <c:axId val="1806274062"/>
        <c:axId val="988874081"/>
      </c:barChart>
      <c:lineChart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Sheet1!$BH$3:$BH$7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Sheet1!$BH$3:$BH$7</c:f>
            </c:numRef>
          </c:val>
          <c:smooth val="1"/>
        </c:ser>
        <c:axId val="1806274062"/>
        <c:axId val="988874081"/>
      </c:lineChart>
      <c:catAx>
        <c:axId val="180627406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88874081"/>
      </c:catAx>
      <c:valAx>
        <c:axId val="9888740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06274062"/>
      </c:valAx>
    </c:plotArea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Windows Ease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Sheet1!$BG$20:$BG$24</c:f>
            </c:strRef>
          </c:cat>
          <c:val>
            <c:numRef>
              <c:f>Sheet1!$BI$20:$BI$24</c:f>
            </c:numRef>
          </c:val>
        </c:ser>
        <c:axId val="1448129217"/>
        <c:axId val="1953740366"/>
      </c:barChart>
      <c:lineChart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Sheet1!$BI$3:$BI$7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Sheet1!$BI$3:$BI$7</c:f>
            </c:numRef>
          </c:val>
          <c:smooth val="1"/>
        </c:ser>
        <c:axId val="1448129217"/>
        <c:axId val="1953740366"/>
      </c:lineChart>
      <c:catAx>
        <c:axId val="144812921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53740366"/>
      </c:catAx>
      <c:valAx>
        <c:axId val="1953740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8129217"/>
      </c:valAx>
    </c:plotArea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Apple Stable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Sheet1!$BG$20:$BG$24</c:f>
            </c:strRef>
          </c:cat>
          <c:val>
            <c:numRef>
              <c:f>Sheet1!$BJ$20:$BJ$24</c:f>
            </c:numRef>
          </c:val>
        </c:ser>
        <c:axId val="1901321173"/>
        <c:axId val="787379051"/>
      </c:barChart>
      <c:lineChart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Sheet1!$BJ$3:$BJ$7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Sheet1!$BJ$3:$BJ$7</c:f>
            </c:numRef>
          </c:val>
          <c:smooth val="1"/>
        </c:ser>
        <c:axId val="1901321173"/>
        <c:axId val="787379051"/>
      </c:lineChart>
      <c:catAx>
        <c:axId val="190132117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87379051"/>
      </c:catAx>
      <c:valAx>
        <c:axId val="7873790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01321173"/>
      </c:valAx>
    </c:plotArea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Windows Stable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Sheet1!$BG$20:$BG$24</c:f>
            </c:strRef>
          </c:cat>
          <c:val>
            <c:numRef>
              <c:f>Sheet1!$BK$20:$BK$24</c:f>
            </c:numRef>
          </c:val>
        </c:ser>
        <c:axId val="1243183742"/>
        <c:axId val="1436917952"/>
      </c:barChart>
      <c:lineChart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Sheet1!$BK$3:$BK$7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Sheet1!$BK$3:$BK$7</c:f>
            </c:numRef>
          </c:val>
          <c:smooth val="1"/>
        </c:ser>
        <c:axId val="1243183742"/>
        <c:axId val="1436917952"/>
      </c:lineChart>
      <c:catAx>
        <c:axId val="124318374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36917952"/>
      </c:catAx>
      <c:valAx>
        <c:axId val="14369179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43183742"/>
      </c:valAx>
    </c:plotArea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Apple Prog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Sheet1!$BG$20:$BG$24</c:f>
            </c:strRef>
          </c:cat>
          <c:val>
            <c:numRef>
              <c:f>Sheet1!$BL$20:$BL$24</c:f>
            </c:numRef>
          </c:val>
        </c:ser>
        <c:axId val="1760662306"/>
        <c:axId val="1082473345"/>
      </c:barChart>
      <c:lineChart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Sheet1!$BL$3:$BL$7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Sheet1!$BL$3:$BL$7</c:f>
            </c:numRef>
          </c:val>
          <c:smooth val="1"/>
        </c:ser>
        <c:axId val="1760662306"/>
        <c:axId val="1082473345"/>
      </c:lineChart>
      <c:catAx>
        <c:axId val="176066230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82473345"/>
      </c:catAx>
      <c:valAx>
        <c:axId val="10824733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60662306"/>
      </c:valAx>
    </c:plotArea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Windows Prog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Sheet1!$BG$20:$BG$24</c:f>
            </c:strRef>
          </c:cat>
          <c:val>
            <c:numRef>
              <c:f>Sheet1!$BM$20:$BM$24</c:f>
            </c:numRef>
          </c:val>
        </c:ser>
        <c:axId val="332717422"/>
        <c:axId val="1799014479"/>
      </c:barChart>
      <c:lineChart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Sheet1!$BM$3:$BM$7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Sheet1!$BM$3:$BM$7</c:f>
            </c:numRef>
          </c:val>
          <c:smooth val="1"/>
        </c:ser>
        <c:axId val="332717422"/>
        <c:axId val="1799014479"/>
      </c:lineChart>
      <c:catAx>
        <c:axId val="33271742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99014479"/>
      </c:catAx>
      <c:valAx>
        <c:axId val="1799014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2717422"/>
      </c:valAx>
    </c:plotArea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Apple GAP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Sheet1!$BG$20:$BG$24</c:f>
            </c:strRef>
          </c:cat>
          <c:val>
            <c:numRef>
              <c:f>Sheet1!$BN$20:$BN$24</c:f>
            </c:numRef>
          </c:val>
        </c:ser>
        <c:axId val="582873686"/>
        <c:axId val="1508578142"/>
      </c:barChart>
      <c:lineChart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Sheet1!$BN$3:$BN$7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Sheet1!$BN$3:$BN$7</c:f>
            </c:numRef>
          </c:val>
          <c:smooth val="1"/>
        </c:ser>
        <c:axId val="582873686"/>
        <c:axId val="1508578142"/>
      </c:lineChart>
      <c:catAx>
        <c:axId val="58287368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08578142"/>
      </c:catAx>
      <c:valAx>
        <c:axId val="15085781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82873686"/>
      </c:valAx>
    </c:plotArea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Windows GAP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3366CC"/>
            </a:solidFill>
          </c:spPr>
          <c:cat>
            <c:strRef>
              <c:f>Sheet1!$BG$20:$BG$24</c:f>
            </c:strRef>
          </c:cat>
          <c:val>
            <c:numRef>
              <c:f>Sheet1!$BO$20:$BO$24</c:f>
            </c:numRef>
          </c:val>
        </c:ser>
        <c:axId val="558287859"/>
        <c:axId val="90783564"/>
      </c:barChart>
      <c:lineChart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Sheet1!$BO$3:$BO$7</c:f>
            </c:numRef>
          </c:val>
          <c:smooth val="1"/>
        </c:ser>
        <c:ser>
          <c:idx val="2"/>
          <c:order val="2"/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Sheet1!$BG$20:$BG$24</c:f>
            </c:strRef>
          </c:cat>
          <c:val>
            <c:numRef>
              <c:f>Sheet1!$BO$3:$BO$7</c:f>
            </c:numRef>
          </c:val>
          <c:smooth val="1"/>
        </c:ser>
        <c:axId val="558287859"/>
        <c:axId val="90783564"/>
      </c:lineChart>
      <c:catAx>
        <c:axId val="55828785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0783564"/>
      </c:catAx>
      <c:valAx>
        <c:axId val="90783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58287859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0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19" Type="http://schemas.openxmlformats.org/officeDocument/2006/relationships/chart" Target="../charts/chart19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87</xdr:row>
      <xdr:rowOff>9525</xdr:rowOff>
    </xdr:from>
    <xdr:ext cx="5162550" cy="3609975"/>
    <xdr:graphicFrame>
      <xdr:nvGraphicFramePr>
        <xdr:cNvPr id="142673572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23</xdr:col>
      <xdr:colOff>304800</xdr:colOff>
      <xdr:row>87</xdr:row>
      <xdr:rowOff>9525</xdr:rowOff>
    </xdr:from>
    <xdr:ext cx="5095875" cy="3609975"/>
    <xdr:graphicFrame>
      <xdr:nvGraphicFramePr>
        <xdr:cNvPr id="162619199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106</xdr:row>
      <xdr:rowOff>66675</xdr:rowOff>
    </xdr:from>
    <xdr:ext cx="5143500" cy="3686175"/>
    <xdr:graphicFrame>
      <xdr:nvGraphicFramePr>
        <xdr:cNvPr id="23127825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23</xdr:col>
      <xdr:colOff>285750</xdr:colOff>
      <xdr:row>106</xdr:row>
      <xdr:rowOff>66675</xdr:rowOff>
    </xdr:from>
    <xdr:ext cx="5105400" cy="3705225"/>
    <xdr:graphicFrame>
      <xdr:nvGraphicFramePr>
        <xdr:cNvPr id="502619893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87</xdr:row>
      <xdr:rowOff>9525</xdr:rowOff>
    </xdr:from>
    <xdr:ext cx="6276975" cy="3600450"/>
    <xdr:graphicFrame>
      <xdr:nvGraphicFramePr>
        <xdr:cNvPr id="69043842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48</xdr:col>
      <xdr:colOff>57150</xdr:colOff>
      <xdr:row>87</xdr:row>
      <xdr:rowOff>9525</xdr:rowOff>
    </xdr:from>
    <xdr:ext cx="6153150" cy="3600450"/>
    <xdr:graphicFrame>
      <xdr:nvGraphicFramePr>
        <xdr:cNvPr id="117668736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41</xdr:col>
      <xdr:colOff>9525</xdr:colOff>
      <xdr:row>106</xdr:row>
      <xdr:rowOff>76200</xdr:rowOff>
    </xdr:from>
    <xdr:ext cx="6276975" cy="3600450"/>
    <xdr:graphicFrame>
      <xdr:nvGraphicFramePr>
        <xdr:cNvPr id="192474196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48</xdr:col>
      <xdr:colOff>76200</xdr:colOff>
      <xdr:row>106</xdr:row>
      <xdr:rowOff>95250</xdr:rowOff>
    </xdr:from>
    <xdr:ext cx="6153150" cy="3600450"/>
    <xdr:graphicFrame>
      <xdr:nvGraphicFramePr>
        <xdr:cNvPr id="143367248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55</xdr:col>
      <xdr:colOff>742950</xdr:colOff>
      <xdr:row>87</xdr:row>
      <xdr:rowOff>19050</xdr:rowOff>
    </xdr:from>
    <xdr:ext cx="4581525" cy="2876550"/>
    <xdr:graphicFrame>
      <xdr:nvGraphicFramePr>
        <xdr:cNvPr id="66687016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56</xdr:col>
      <xdr:colOff>9525</xdr:colOff>
      <xdr:row>104</xdr:row>
      <xdr:rowOff>161925</xdr:rowOff>
    </xdr:from>
    <xdr:ext cx="4572000" cy="2886075"/>
    <xdr:graphicFrame>
      <xdr:nvGraphicFramePr>
        <xdr:cNvPr id="202329538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55</xdr:col>
      <xdr:colOff>752475</xdr:colOff>
      <xdr:row>124</xdr:row>
      <xdr:rowOff>9525</xdr:rowOff>
    </xdr:from>
    <xdr:ext cx="4581525" cy="2876550"/>
    <xdr:graphicFrame>
      <xdr:nvGraphicFramePr>
        <xdr:cNvPr id="23543204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55</xdr:col>
      <xdr:colOff>714375</xdr:colOff>
      <xdr:row>142</xdr:row>
      <xdr:rowOff>57150</xdr:rowOff>
    </xdr:from>
    <xdr:ext cx="4581525" cy="2876550"/>
    <xdr:graphicFrame>
      <xdr:nvGraphicFramePr>
        <xdr:cNvPr id="7219620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58</xdr:col>
      <xdr:colOff>9525</xdr:colOff>
      <xdr:row>27</xdr:row>
      <xdr:rowOff>142875</xdr:rowOff>
    </xdr:from>
    <xdr:ext cx="2466975" cy="1524000"/>
    <xdr:graphicFrame>
      <xdr:nvGraphicFramePr>
        <xdr:cNvPr id="152055385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60</xdr:col>
      <xdr:colOff>866775</xdr:colOff>
      <xdr:row>27</xdr:row>
      <xdr:rowOff>142875</xdr:rowOff>
    </xdr:from>
    <xdr:ext cx="2466975" cy="1524000"/>
    <xdr:graphicFrame>
      <xdr:nvGraphicFramePr>
        <xdr:cNvPr id="1538823418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62</xdr:col>
      <xdr:colOff>1095375</xdr:colOff>
      <xdr:row>27</xdr:row>
      <xdr:rowOff>142875</xdr:rowOff>
    </xdr:from>
    <xdr:ext cx="2466975" cy="1524000"/>
    <xdr:graphicFrame>
      <xdr:nvGraphicFramePr>
        <xdr:cNvPr id="94617995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65</xdr:col>
      <xdr:colOff>47625</xdr:colOff>
      <xdr:row>27</xdr:row>
      <xdr:rowOff>142875</xdr:rowOff>
    </xdr:from>
    <xdr:ext cx="2466975" cy="1524000"/>
    <xdr:graphicFrame>
      <xdr:nvGraphicFramePr>
        <xdr:cNvPr id="15332612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58</xdr:col>
      <xdr:colOff>9525</xdr:colOff>
      <xdr:row>36</xdr:row>
      <xdr:rowOff>133350</xdr:rowOff>
    </xdr:from>
    <xdr:ext cx="2466975" cy="1524000"/>
    <xdr:graphicFrame>
      <xdr:nvGraphicFramePr>
        <xdr:cNvPr id="1387048200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60</xdr:col>
      <xdr:colOff>866775</xdr:colOff>
      <xdr:row>36</xdr:row>
      <xdr:rowOff>133350</xdr:rowOff>
    </xdr:from>
    <xdr:ext cx="2466975" cy="1524000"/>
    <xdr:graphicFrame>
      <xdr:nvGraphicFramePr>
        <xdr:cNvPr id="1864731023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62</xdr:col>
      <xdr:colOff>1104900</xdr:colOff>
      <xdr:row>36</xdr:row>
      <xdr:rowOff>133350</xdr:rowOff>
    </xdr:from>
    <xdr:ext cx="2466975" cy="1524000"/>
    <xdr:graphicFrame>
      <xdr:nvGraphicFramePr>
        <xdr:cNvPr id="78269225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65</xdr:col>
      <xdr:colOff>47625</xdr:colOff>
      <xdr:row>36</xdr:row>
      <xdr:rowOff>133350</xdr:rowOff>
    </xdr:from>
    <xdr:ext cx="2466975" cy="1524000"/>
    <xdr:graphicFrame>
      <xdr:nvGraphicFramePr>
        <xdr:cNvPr id="938929614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.86"/>
    <col customWidth="1" min="3" max="3" width="4.0"/>
    <col customWidth="1" min="4" max="4" width="3.0"/>
    <col customWidth="1" min="5" max="5" width="3.43"/>
    <col customWidth="1" min="6" max="6" width="3.14"/>
    <col customWidth="1" min="7" max="7" width="4.0"/>
    <col customWidth="1" min="8" max="8" width="3.57"/>
    <col customWidth="1" min="9" max="9" width="3.86"/>
    <col customWidth="1" min="10" max="10" width="4.14"/>
    <col customWidth="1" min="11" max="11" width="3.57"/>
    <col customWidth="1" min="12" max="12" width="2.71"/>
    <col customWidth="1" min="13" max="13" width="3.14"/>
    <col customWidth="1" min="14" max="14" width="3.86"/>
    <col customWidth="1" min="15" max="15" width="3.43"/>
    <col customWidth="1" min="16" max="16" width="2.71"/>
    <col customWidth="1" min="17" max="17" width="2.86"/>
    <col customWidth="1" min="18" max="18" width="3.43"/>
    <col customWidth="1" min="19" max="19" width="3.57"/>
    <col customWidth="1" min="20" max="20" width="3.14"/>
    <col customWidth="1" min="21" max="21" width="2.57"/>
    <col customWidth="1" min="22" max="22" width="4.43"/>
    <col customWidth="1" min="23" max="23" width="5.43"/>
    <col customWidth="1" min="24" max="24" width="5.71"/>
    <col customWidth="1" min="25" max="25" width="6.43"/>
    <col customWidth="1" min="26" max="26" width="5.14"/>
    <col customWidth="1" min="27" max="27" width="5.86"/>
    <col customWidth="1" min="28" max="28" width="6.86"/>
    <col customWidth="1" min="29" max="30" width="5.86"/>
    <col customWidth="1" min="31" max="31" width="5.57"/>
    <col customWidth="1" min="32" max="32" width="3.14"/>
    <col customWidth="1" min="33" max="33" width="3.29"/>
    <col customWidth="1" min="34" max="34" width="3.86"/>
    <col customWidth="1" min="35" max="35" width="4.57"/>
    <col customWidth="1" min="36" max="36" width="5.14"/>
    <col customWidth="1" min="37" max="37" width="3.14"/>
    <col customWidth="1" min="38" max="39" width="4.57"/>
    <col customWidth="1" min="40" max="40" width="5.14"/>
    <col customWidth="1" min="41" max="41" width="4.0"/>
    <col customWidth="1" min="42" max="42" width="12.57"/>
    <col customWidth="1" min="43" max="43" width="9.0"/>
    <col customWidth="1" min="44" max="44" width="17.0"/>
    <col customWidth="1" min="45" max="45" width="19.14"/>
    <col customWidth="1" min="46" max="46" width="13.43"/>
    <col customWidth="1" min="47" max="47" width="14.43"/>
    <col customWidth="1" min="48" max="48" width="12.43"/>
    <col customWidth="1" min="49" max="51" width="11.57"/>
    <col customWidth="1" min="52" max="52" width="12.86"/>
    <col customWidth="1" min="53" max="53" width="11.43"/>
    <col customWidth="1" min="54" max="54" width="15.86"/>
    <col customWidth="1" min="55" max="55" width="12.86"/>
    <col customWidth="1" min="56" max="56" width="11.43"/>
    <col customWidth="1" min="57" max="57" width="11.57"/>
    <col customWidth="1" min="58" max="59" width="9.86"/>
    <col customWidth="1" min="60" max="67" width="19.14"/>
  </cols>
  <sheetData>
    <row r="1">
      <c r="A1" s="1"/>
      <c r="B1" s="2" t="s">
        <v>0</v>
      </c>
      <c r="C1" s="3"/>
      <c r="D1" s="3"/>
      <c r="E1" s="3"/>
      <c r="F1" s="4"/>
      <c r="G1" s="5" t="s">
        <v>1</v>
      </c>
      <c r="H1" s="3"/>
      <c r="I1" s="3"/>
      <c r="J1" s="3"/>
      <c r="K1" s="3"/>
      <c r="L1" s="2" t="s">
        <v>2</v>
      </c>
      <c r="M1" s="3"/>
      <c r="N1" s="3"/>
      <c r="O1" s="3"/>
      <c r="P1" s="4"/>
      <c r="Q1" s="5" t="s">
        <v>3</v>
      </c>
      <c r="R1" s="3"/>
      <c r="S1" s="3"/>
      <c r="T1" s="3"/>
      <c r="U1" s="3"/>
      <c r="V1" s="2" t="s">
        <v>4</v>
      </c>
      <c r="W1" s="3"/>
      <c r="X1" s="3"/>
      <c r="Y1" s="3"/>
      <c r="Z1" s="4"/>
      <c r="AA1" s="5" t="s">
        <v>5</v>
      </c>
      <c r="AB1" s="3"/>
      <c r="AC1" s="3"/>
      <c r="AD1" s="3"/>
      <c r="AE1" s="3"/>
      <c r="AF1" s="2" t="s">
        <v>6</v>
      </c>
      <c r="AG1" s="3"/>
      <c r="AH1" s="3"/>
      <c r="AI1" s="3"/>
      <c r="AJ1" s="4"/>
      <c r="AK1" s="5" t="s">
        <v>7</v>
      </c>
      <c r="AL1" s="3"/>
      <c r="AM1" s="3"/>
      <c r="AN1" s="3"/>
      <c r="AO1" s="3"/>
      <c r="AP1" s="6" t="s">
        <v>8</v>
      </c>
      <c r="AQ1" s="7"/>
      <c r="AR1" s="7" t="s">
        <v>9</v>
      </c>
      <c r="AS1" s="7" t="s">
        <v>10</v>
      </c>
      <c r="AT1" s="7" t="s">
        <v>11</v>
      </c>
      <c r="AU1" s="7" t="s">
        <v>12</v>
      </c>
      <c r="AV1" s="7" t="s">
        <v>13</v>
      </c>
      <c r="AW1" s="7" t="s">
        <v>14</v>
      </c>
      <c r="AX1" s="7" t="s">
        <v>15</v>
      </c>
      <c r="AY1" s="7" t="s">
        <v>16</v>
      </c>
      <c r="BG1" s="8"/>
      <c r="BH1" s="9" t="s">
        <v>17</v>
      </c>
      <c r="BI1" s="10"/>
      <c r="BJ1" s="10"/>
      <c r="BK1" s="10"/>
      <c r="BL1" s="10"/>
      <c r="BM1" s="10"/>
      <c r="BN1" s="10"/>
      <c r="BO1" s="11"/>
    </row>
    <row r="2">
      <c r="A2" s="12">
        <v>1.0</v>
      </c>
      <c r="B2" s="13">
        <v>1.0</v>
      </c>
      <c r="C2" s="1">
        <v>3.0</v>
      </c>
      <c r="D2" s="1">
        <v>2.0</v>
      </c>
      <c r="E2" s="1">
        <v>2.0</v>
      </c>
      <c r="F2" s="14">
        <v>2.0</v>
      </c>
      <c r="G2" s="1">
        <v>5.0</v>
      </c>
      <c r="H2" s="1">
        <v>5.0</v>
      </c>
      <c r="I2" s="1">
        <v>5.0</v>
      </c>
      <c r="J2" s="1">
        <v>5.0</v>
      </c>
      <c r="K2" s="1">
        <v>5.0</v>
      </c>
      <c r="L2" s="13">
        <v>3.0</v>
      </c>
      <c r="M2" s="1">
        <v>1.0</v>
      </c>
      <c r="N2" s="1">
        <v>3.0</v>
      </c>
      <c r="O2" s="1">
        <v>2.0</v>
      </c>
      <c r="P2" s="14">
        <v>3.0</v>
      </c>
      <c r="Q2" s="1">
        <v>5.0</v>
      </c>
      <c r="R2" s="1">
        <v>1.0</v>
      </c>
      <c r="S2" s="1">
        <v>5.0</v>
      </c>
      <c r="T2" s="1">
        <v>3.0</v>
      </c>
      <c r="U2" s="1">
        <v>5.0</v>
      </c>
      <c r="V2" s="13">
        <v>5.0</v>
      </c>
      <c r="W2" s="1">
        <v>5.0</v>
      </c>
      <c r="X2" s="1">
        <v>5.0</v>
      </c>
      <c r="Y2" s="1">
        <v>5.0</v>
      </c>
      <c r="Z2" s="14">
        <v>5.0</v>
      </c>
      <c r="AA2" s="1">
        <v>5.0</v>
      </c>
      <c r="AB2" s="1">
        <v>5.0</v>
      </c>
      <c r="AC2" s="1">
        <v>5.0</v>
      </c>
      <c r="AD2" s="1">
        <v>5.0</v>
      </c>
      <c r="AE2" s="1">
        <v>5.0</v>
      </c>
      <c r="AF2" s="13">
        <v>3.0</v>
      </c>
      <c r="AG2" s="1">
        <v>2.0</v>
      </c>
      <c r="AH2" s="1">
        <v>3.0</v>
      </c>
      <c r="AI2" s="1">
        <v>2.0</v>
      </c>
      <c r="AJ2" s="14">
        <v>2.0</v>
      </c>
      <c r="AK2" s="1">
        <v>5.0</v>
      </c>
      <c r="AL2" s="1">
        <v>5.0</v>
      </c>
      <c r="AM2" s="1">
        <v>5.0</v>
      </c>
      <c r="AN2" s="1">
        <v>5.0</v>
      </c>
      <c r="AO2" s="1">
        <v>5.0</v>
      </c>
      <c r="AP2" s="15">
        <v>92.0</v>
      </c>
      <c r="AR2" s="1">
        <f t="shared" ref="AR2:AR81" si="1">AVERAGE(B2:F2)</f>
        <v>2</v>
      </c>
      <c r="AS2" s="1">
        <f t="shared" ref="AS2:AS81" si="2">AVERAGE(G2:K2)</f>
        <v>5</v>
      </c>
      <c r="AT2" s="1">
        <f t="shared" ref="AT2:AT81" si="3">AVERAGE(L2:P2)</f>
        <v>2.4</v>
      </c>
      <c r="AU2" s="1">
        <f t="shared" ref="AU2:AU81" si="4">AVERAGE(Q2:U2)</f>
        <v>3.8</v>
      </c>
      <c r="AV2" s="1">
        <f t="shared" ref="AV2:AV81" si="5">AVERAGE(V2:Z2)</f>
        <v>5</v>
      </c>
      <c r="AW2" s="1">
        <f t="shared" ref="AW2:AW81" si="6">AVERAGE(AA2:AE2)</f>
        <v>5</v>
      </c>
      <c r="AX2" s="1">
        <f t="shared" ref="AX2:AX81" si="7">AVERAGE(AF2:AJ2)</f>
        <v>2.4</v>
      </c>
      <c r="AY2" s="1">
        <f t="shared" ref="AY2:AY81" si="8">AVERAGE(AK2:AO2)</f>
        <v>5</v>
      </c>
      <c r="AZ2" s="1"/>
      <c r="BA2" s="16"/>
      <c r="BB2" s="10"/>
      <c r="BC2" s="10"/>
      <c r="BD2" s="10"/>
      <c r="BE2" s="11"/>
      <c r="BF2" s="17"/>
      <c r="BG2" s="18" t="s">
        <v>18</v>
      </c>
      <c r="BH2" s="19" t="s">
        <v>19</v>
      </c>
      <c r="BI2" s="18" t="s">
        <v>20</v>
      </c>
      <c r="BJ2" s="18" t="s">
        <v>21</v>
      </c>
      <c r="BK2" s="18" t="s">
        <v>22</v>
      </c>
      <c r="BL2" s="18" t="s">
        <v>23</v>
      </c>
      <c r="BM2" s="18" t="s">
        <v>24</v>
      </c>
      <c r="BN2" s="18" t="s">
        <v>25</v>
      </c>
      <c r="BO2" s="18" t="s">
        <v>26</v>
      </c>
    </row>
    <row r="3">
      <c r="A3" s="12">
        <v>2.0</v>
      </c>
      <c r="B3" s="13">
        <v>1.0</v>
      </c>
      <c r="C3" s="1">
        <v>1.0</v>
      </c>
      <c r="D3" s="1">
        <v>1.0</v>
      </c>
      <c r="E3" s="1">
        <v>1.0</v>
      </c>
      <c r="F3" s="14">
        <v>2.0</v>
      </c>
      <c r="G3" s="1">
        <v>5.0</v>
      </c>
      <c r="H3" s="1">
        <v>5.0</v>
      </c>
      <c r="I3" s="1">
        <v>5.0</v>
      </c>
      <c r="J3" s="1">
        <v>5.0</v>
      </c>
      <c r="K3" s="1">
        <v>5.0</v>
      </c>
      <c r="L3" s="13">
        <v>4.0</v>
      </c>
      <c r="M3" s="1">
        <v>4.0</v>
      </c>
      <c r="N3" s="1">
        <v>4.0</v>
      </c>
      <c r="O3" s="1">
        <v>4.0</v>
      </c>
      <c r="P3" s="14">
        <v>4.0</v>
      </c>
      <c r="Q3" s="1">
        <v>5.0</v>
      </c>
      <c r="R3" s="1">
        <v>5.0</v>
      </c>
      <c r="S3" s="1">
        <v>5.0</v>
      </c>
      <c r="T3" s="1">
        <v>5.0</v>
      </c>
      <c r="U3" s="1">
        <v>5.0</v>
      </c>
      <c r="V3" s="13">
        <v>2.0</v>
      </c>
      <c r="W3" s="1">
        <v>2.0</v>
      </c>
      <c r="X3" s="1">
        <v>4.0</v>
      </c>
      <c r="Y3" s="1">
        <v>1.0</v>
      </c>
      <c r="Z3" s="14">
        <v>1.0</v>
      </c>
      <c r="AA3" s="1">
        <v>5.0</v>
      </c>
      <c r="AB3" s="1">
        <v>5.0</v>
      </c>
      <c r="AC3" s="1">
        <v>5.0</v>
      </c>
      <c r="AD3" s="1">
        <v>5.0</v>
      </c>
      <c r="AE3" s="1">
        <v>5.0</v>
      </c>
      <c r="AF3" s="13">
        <v>5.0</v>
      </c>
      <c r="AG3" s="1">
        <v>1.0</v>
      </c>
      <c r="AH3" s="1">
        <v>5.0</v>
      </c>
      <c r="AI3" s="1">
        <v>1.0</v>
      </c>
      <c r="AJ3" s="14">
        <v>5.0</v>
      </c>
      <c r="AK3" s="1">
        <v>5.0</v>
      </c>
      <c r="AL3" s="1">
        <v>5.0</v>
      </c>
      <c r="AM3" s="1">
        <v>5.0</v>
      </c>
      <c r="AN3" s="1">
        <v>5.0</v>
      </c>
      <c r="AO3" s="1">
        <v>5.0</v>
      </c>
      <c r="AP3" s="15">
        <v>89.0</v>
      </c>
      <c r="AR3" s="1">
        <f t="shared" si="1"/>
        <v>1.2</v>
      </c>
      <c r="AS3" s="1">
        <f t="shared" si="2"/>
        <v>5</v>
      </c>
      <c r="AT3" s="1">
        <f t="shared" si="3"/>
        <v>4</v>
      </c>
      <c r="AU3" s="1">
        <f t="shared" si="4"/>
        <v>5</v>
      </c>
      <c r="AV3" s="1">
        <f t="shared" si="5"/>
        <v>2</v>
      </c>
      <c r="AW3" s="1">
        <f t="shared" si="6"/>
        <v>5</v>
      </c>
      <c r="AX3" s="1">
        <f t="shared" si="7"/>
        <v>3.4</v>
      </c>
      <c r="AY3" s="1">
        <f t="shared" si="8"/>
        <v>5</v>
      </c>
      <c r="AZ3" s="1"/>
      <c r="BA3" s="20"/>
      <c r="BB3" s="19" t="s">
        <v>27</v>
      </c>
      <c r="BC3" s="19" t="s">
        <v>28</v>
      </c>
      <c r="BD3" s="19" t="s">
        <v>29</v>
      </c>
      <c r="BE3" s="19" t="s">
        <v>30</v>
      </c>
      <c r="BF3" s="17"/>
      <c r="BG3" s="21">
        <v>1.0</v>
      </c>
      <c r="BH3" s="22">
        <f t="array" ref="BH3:BH8">FREQUENCY(AppleEase,bins)</f>
        <v>45</v>
      </c>
      <c r="BI3" s="22">
        <f t="array" ref="BI3:BI8">FREQUENCY(WindowsEase,bins)</f>
        <v>45</v>
      </c>
      <c r="BJ3" s="20">
        <f t="array" ref="BJ3:BJ8">FREQUENCY(AppleStable,bins)</f>
        <v>61</v>
      </c>
      <c r="BK3" s="20">
        <f t="array" ref="BK3:BK8">FREQUENCY(WindowsStable,bins)</f>
        <v>47</v>
      </c>
      <c r="BL3" s="20">
        <f t="array" ref="BL3:BL8">FREQUENCY(AppleProg,bins)</f>
        <v>77</v>
      </c>
      <c r="BM3" s="20">
        <f t="array" ref="BM3:BM8">FREQUENCY(WindowsProg,bins)</f>
        <v>3</v>
      </c>
      <c r="BN3" s="20">
        <f t="array" ref="BN3:BN8">FREQUENCY(AppleGAP,bins)</f>
        <v>86</v>
      </c>
      <c r="BO3" s="20">
        <f t="array" ref="BO3:BO8">FREQUENCY(WindowsGAP,bins)</f>
        <v>1</v>
      </c>
    </row>
    <row r="4">
      <c r="A4" s="12">
        <v>3.0</v>
      </c>
      <c r="B4" s="13">
        <v>1.0</v>
      </c>
      <c r="C4" s="1">
        <v>1.0</v>
      </c>
      <c r="D4" s="1">
        <v>1.0</v>
      </c>
      <c r="E4" s="1">
        <v>1.0</v>
      </c>
      <c r="F4" s="14">
        <v>1.0</v>
      </c>
      <c r="G4" s="1">
        <v>5.0</v>
      </c>
      <c r="H4" s="1">
        <v>5.0</v>
      </c>
      <c r="I4" s="1">
        <v>5.0</v>
      </c>
      <c r="J4" s="1">
        <v>5.0</v>
      </c>
      <c r="K4" s="1">
        <v>5.0</v>
      </c>
      <c r="L4" s="13">
        <v>1.0</v>
      </c>
      <c r="M4" s="1">
        <v>1.0</v>
      </c>
      <c r="N4" s="1">
        <v>1.0</v>
      </c>
      <c r="O4" s="1">
        <v>1.0</v>
      </c>
      <c r="P4" s="14">
        <v>1.0</v>
      </c>
      <c r="Q4" s="1">
        <v>5.0</v>
      </c>
      <c r="R4" s="1">
        <v>5.0</v>
      </c>
      <c r="S4" s="1">
        <v>5.0</v>
      </c>
      <c r="T4" s="1">
        <v>5.0</v>
      </c>
      <c r="U4" s="1">
        <v>5.0</v>
      </c>
      <c r="V4" s="13">
        <v>1.0</v>
      </c>
      <c r="W4" s="1">
        <v>1.0</v>
      </c>
      <c r="X4" s="1">
        <v>1.0</v>
      </c>
      <c r="Y4" s="1">
        <v>1.0</v>
      </c>
      <c r="Z4" s="14">
        <v>1.0</v>
      </c>
      <c r="AA4" s="1">
        <v>5.0</v>
      </c>
      <c r="AB4" s="1">
        <v>5.0</v>
      </c>
      <c r="AC4" s="1">
        <v>5.0</v>
      </c>
      <c r="AD4" s="1">
        <v>5.0</v>
      </c>
      <c r="AE4" s="1">
        <v>5.0</v>
      </c>
      <c r="AF4" s="13">
        <v>1.0</v>
      </c>
      <c r="AG4" s="1">
        <v>1.0</v>
      </c>
      <c r="AH4" s="1">
        <v>1.0</v>
      </c>
      <c r="AI4" s="1">
        <v>1.0</v>
      </c>
      <c r="AJ4" s="14">
        <v>1.0</v>
      </c>
      <c r="AK4" s="1">
        <v>5.0</v>
      </c>
      <c r="AL4" s="1">
        <v>5.0</v>
      </c>
      <c r="AM4" s="1">
        <v>5.0</v>
      </c>
      <c r="AN4" s="1">
        <v>5.0</v>
      </c>
      <c r="AO4" s="1">
        <v>5.0</v>
      </c>
      <c r="AP4" s="15">
        <v>90.0</v>
      </c>
      <c r="AR4" s="1">
        <f t="shared" si="1"/>
        <v>1</v>
      </c>
      <c r="AS4" s="1">
        <f t="shared" si="2"/>
        <v>5</v>
      </c>
      <c r="AT4" s="1">
        <f t="shared" si="3"/>
        <v>1</v>
      </c>
      <c r="AU4" s="1">
        <f t="shared" si="4"/>
        <v>5</v>
      </c>
      <c r="AV4" s="1">
        <f t="shared" si="5"/>
        <v>1</v>
      </c>
      <c r="AW4" s="1">
        <f t="shared" si="6"/>
        <v>5</v>
      </c>
      <c r="AX4" s="1">
        <f t="shared" si="7"/>
        <v>1</v>
      </c>
      <c r="AY4" s="1">
        <f t="shared" si="8"/>
        <v>5</v>
      </c>
      <c r="AZ4" s="1"/>
      <c r="BA4" s="23" t="s">
        <v>31</v>
      </c>
      <c r="BB4" s="24">
        <v>3.1215189873417724</v>
      </c>
      <c r="BC4" s="24">
        <f>MEDIAN(AppleEase)</f>
        <v>3</v>
      </c>
      <c r="BD4" s="24">
        <f>MODE(AppleEase)</f>
        <v>3</v>
      </c>
      <c r="BE4" s="24">
        <f>STDEV(AppleEase
)</f>
        <v>1.273872296</v>
      </c>
      <c r="BF4" s="25"/>
      <c r="BG4" s="21">
        <v>2.0</v>
      </c>
      <c r="BH4" s="20">
        <v>90.0</v>
      </c>
      <c r="BI4" s="20">
        <v>90.0</v>
      </c>
      <c r="BJ4" s="20">
        <v>93.0</v>
      </c>
      <c r="BK4" s="20">
        <v>20.0</v>
      </c>
      <c r="BL4" s="20">
        <v>91.0</v>
      </c>
      <c r="BM4" s="20">
        <v>12.0</v>
      </c>
      <c r="BN4" s="20">
        <v>77.0</v>
      </c>
      <c r="BO4" s="20">
        <v>9.0</v>
      </c>
    </row>
    <row r="5">
      <c r="A5" s="12">
        <v>4.0</v>
      </c>
      <c r="B5" s="13">
        <v>1.0</v>
      </c>
      <c r="C5" s="1">
        <v>1.0</v>
      </c>
      <c r="D5" s="1">
        <v>2.0</v>
      </c>
      <c r="E5" s="1">
        <v>2.0</v>
      </c>
      <c r="F5" s="14">
        <v>2.0</v>
      </c>
      <c r="G5" s="1">
        <v>5.0</v>
      </c>
      <c r="H5" s="1">
        <v>5.0</v>
      </c>
      <c r="I5" s="1">
        <v>5.0</v>
      </c>
      <c r="J5" s="1">
        <v>4.0</v>
      </c>
      <c r="K5" s="1">
        <v>4.0</v>
      </c>
      <c r="L5" s="13">
        <v>1.0</v>
      </c>
      <c r="M5" s="1">
        <v>1.0</v>
      </c>
      <c r="N5" s="1">
        <v>2.0</v>
      </c>
      <c r="O5" s="1">
        <v>3.0</v>
      </c>
      <c r="P5" s="14">
        <v>2.0</v>
      </c>
      <c r="Q5" s="1">
        <v>5.0</v>
      </c>
      <c r="R5" s="1">
        <v>4.0</v>
      </c>
      <c r="S5" s="1">
        <v>4.0</v>
      </c>
      <c r="T5" s="1">
        <v>5.0</v>
      </c>
      <c r="U5" s="1">
        <v>5.0</v>
      </c>
      <c r="V5" s="13">
        <v>2.0</v>
      </c>
      <c r="W5" s="1">
        <v>1.0</v>
      </c>
      <c r="X5" s="1">
        <v>1.0</v>
      </c>
      <c r="Y5" s="1">
        <v>1.0</v>
      </c>
      <c r="Z5" s="14">
        <v>1.0</v>
      </c>
      <c r="AA5" s="1">
        <v>4.0</v>
      </c>
      <c r="AB5" s="1">
        <v>4.0</v>
      </c>
      <c r="AC5" s="1">
        <v>4.0</v>
      </c>
      <c r="AD5" s="1">
        <v>5.0</v>
      </c>
      <c r="AE5" s="1">
        <v>4.0</v>
      </c>
      <c r="AF5" s="13">
        <v>1.0</v>
      </c>
      <c r="AG5" s="1">
        <v>1.0</v>
      </c>
      <c r="AH5" s="1">
        <v>1.0</v>
      </c>
      <c r="AI5" s="1">
        <v>1.0</v>
      </c>
      <c r="AJ5" s="14">
        <v>1.0</v>
      </c>
      <c r="AK5" s="1">
        <v>5.0</v>
      </c>
      <c r="AL5" s="1">
        <v>5.0</v>
      </c>
      <c r="AM5" s="1">
        <v>5.0</v>
      </c>
      <c r="AN5" s="1">
        <v>5.0</v>
      </c>
      <c r="AO5" s="1">
        <v>5.0</v>
      </c>
      <c r="AP5" s="15">
        <v>91.0</v>
      </c>
      <c r="AR5" s="1">
        <f t="shared" si="1"/>
        <v>1.6</v>
      </c>
      <c r="AS5" s="1">
        <f t="shared" si="2"/>
        <v>4.6</v>
      </c>
      <c r="AT5" s="1">
        <f t="shared" si="3"/>
        <v>1.8</v>
      </c>
      <c r="AU5" s="1">
        <f t="shared" si="4"/>
        <v>4.6</v>
      </c>
      <c r="AV5" s="1">
        <f t="shared" si="5"/>
        <v>1.2</v>
      </c>
      <c r="AW5" s="1">
        <f t="shared" si="6"/>
        <v>4.2</v>
      </c>
      <c r="AX5" s="1">
        <f t="shared" si="7"/>
        <v>1</v>
      </c>
      <c r="AY5" s="1">
        <f t="shared" si="8"/>
        <v>5</v>
      </c>
      <c r="AZ5" s="1"/>
      <c r="BA5" s="23" t="s">
        <v>32</v>
      </c>
      <c r="BB5" s="26">
        <v>4.356962025316456</v>
      </c>
      <c r="BC5" s="26">
        <f>Median(WindowsEase)</f>
        <v>3</v>
      </c>
      <c r="BD5" s="26">
        <f>MOde(WindowsEase)</f>
        <v>3</v>
      </c>
      <c r="BE5" s="26">
        <f>STDEV(WindowsEase)</f>
        <v>1.273872296</v>
      </c>
      <c r="BF5" s="25"/>
      <c r="BG5" s="27">
        <v>3.0</v>
      </c>
      <c r="BH5" s="20">
        <v>113.0</v>
      </c>
      <c r="BI5" s="20">
        <v>113.0</v>
      </c>
      <c r="BJ5" s="20">
        <v>98.0</v>
      </c>
      <c r="BK5" s="20">
        <v>47.0</v>
      </c>
      <c r="BL5" s="20">
        <v>108.0</v>
      </c>
      <c r="BM5" s="20">
        <v>21.0</v>
      </c>
      <c r="BN5" s="20">
        <v>113.0</v>
      </c>
      <c r="BO5" s="20">
        <v>50.0</v>
      </c>
    </row>
    <row r="6">
      <c r="A6" s="12">
        <v>5.0</v>
      </c>
      <c r="B6" s="13">
        <v>1.0</v>
      </c>
      <c r="C6" s="1">
        <v>1.0</v>
      </c>
      <c r="D6" s="1">
        <v>2.0</v>
      </c>
      <c r="E6" s="1">
        <v>2.0</v>
      </c>
      <c r="F6" s="14">
        <v>2.0</v>
      </c>
      <c r="G6" s="1">
        <v>5.0</v>
      </c>
      <c r="H6" s="1">
        <v>5.0</v>
      </c>
      <c r="I6" s="1">
        <v>5.0</v>
      </c>
      <c r="J6" s="1">
        <v>5.0</v>
      </c>
      <c r="K6" s="1">
        <v>5.0</v>
      </c>
      <c r="L6" s="13">
        <v>1.0</v>
      </c>
      <c r="M6" s="1">
        <v>1.0</v>
      </c>
      <c r="N6" s="1">
        <v>3.0</v>
      </c>
      <c r="O6" s="1">
        <v>3.0</v>
      </c>
      <c r="P6" s="14">
        <v>3.0</v>
      </c>
      <c r="Q6" s="1">
        <v>4.0</v>
      </c>
      <c r="R6" s="1">
        <v>4.0</v>
      </c>
      <c r="S6" s="1">
        <v>5.0</v>
      </c>
      <c r="T6" s="1">
        <v>4.0</v>
      </c>
      <c r="U6" s="1">
        <v>5.0</v>
      </c>
      <c r="V6" s="13">
        <v>2.0</v>
      </c>
      <c r="W6" s="1">
        <v>2.0</v>
      </c>
      <c r="X6" s="1">
        <v>1.0</v>
      </c>
      <c r="Y6" s="1">
        <v>1.0</v>
      </c>
      <c r="Z6" s="14">
        <v>1.0</v>
      </c>
      <c r="AA6" s="1">
        <v>5.0</v>
      </c>
      <c r="AB6" s="1">
        <v>4.0</v>
      </c>
      <c r="AC6" s="1">
        <v>4.0</v>
      </c>
      <c r="AD6" s="1">
        <v>4.0</v>
      </c>
      <c r="AE6" s="1">
        <v>4.0</v>
      </c>
      <c r="AF6" s="13">
        <v>2.0</v>
      </c>
      <c r="AG6" s="1">
        <v>3.0</v>
      </c>
      <c r="AH6" s="1">
        <v>1.0</v>
      </c>
      <c r="AI6" s="1">
        <v>1.0</v>
      </c>
      <c r="AJ6" s="14">
        <v>1.0</v>
      </c>
      <c r="AK6" s="1">
        <v>4.0</v>
      </c>
      <c r="AL6" s="1">
        <v>4.0</v>
      </c>
      <c r="AM6" s="1">
        <v>4.0</v>
      </c>
      <c r="AN6" s="1">
        <v>4.0</v>
      </c>
      <c r="AO6" s="1">
        <v>4.0</v>
      </c>
      <c r="AP6" s="15">
        <v>88.0</v>
      </c>
      <c r="AR6" s="1">
        <f t="shared" si="1"/>
        <v>1.6</v>
      </c>
      <c r="AS6" s="1">
        <f t="shared" si="2"/>
        <v>5</v>
      </c>
      <c r="AT6" s="1">
        <f t="shared" si="3"/>
        <v>2.2</v>
      </c>
      <c r="AU6" s="1">
        <f t="shared" si="4"/>
        <v>4.4</v>
      </c>
      <c r="AV6" s="1">
        <f t="shared" si="5"/>
        <v>1.4</v>
      </c>
      <c r="AW6" s="1">
        <f t="shared" si="6"/>
        <v>4.2</v>
      </c>
      <c r="AX6" s="1">
        <f t="shared" si="7"/>
        <v>1.6</v>
      </c>
      <c r="AY6" s="1">
        <f t="shared" si="8"/>
        <v>4</v>
      </c>
      <c r="AZ6" s="1"/>
      <c r="BA6" s="23" t="s">
        <v>33</v>
      </c>
      <c r="BB6" s="26">
        <v>2.946835443037974</v>
      </c>
      <c r="BC6" s="26">
        <f>Median(AppleStable)</f>
        <v>3</v>
      </c>
      <c r="BD6" s="26">
        <f>MODE(AppleStable)</f>
        <v>4</v>
      </c>
      <c r="BE6" s="26">
        <f>STDEV(AppleStable)</f>
        <v>1.239047253</v>
      </c>
      <c r="BF6" s="25"/>
      <c r="BG6" s="27">
        <v>4.0</v>
      </c>
      <c r="BH6" s="20">
        <v>79.0</v>
      </c>
      <c r="BI6" s="20">
        <v>79.0</v>
      </c>
      <c r="BJ6" s="20">
        <v>105.0</v>
      </c>
      <c r="BK6" s="20">
        <v>96.0</v>
      </c>
      <c r="BL6" s="20">
        <v>56.0</v>
      </c>
      <c r="BM6" s="20">
        <v>150.0</v>
      </c>
      <c r="BN6" s="20">
        <v>63.0</v>
      </c>
      <c r="BO6" s="20">
        <v>119.0</v>
      </c>
    </row>
    <row r="7">
      <c r="A7" s="1">
        <v>6.0</v>
      </c>
      <c r="B7" s="13">
        <v>2.0</v>
      </c>
      <c r="C7" s="1">
        <v>2.0</v>
      </c>
      <c r="D7" s="1">
        <v>1.0</v>
      </c>
      <c r="E7" s="1">
        <v>3.0</v>
      </c>
      <c r="F7" s="14">
        <v>3.0</v>
      </c>
      <c r="G7" s="1">
        <v>4.0</v>
      </c>
      <c r="H7" s="1">
        <v>4.0</v>
      </c>
      <c r="I7" s="1">
        <v>4.0</v>
      </c>
      <c r="J7" s="1">
        <v>5.0</v>
      </c>
      <c r="K7" s="1">
        <v>5.0</v>
      </c>
      <c r="L7" s="13">
        <v>1.0</v>
      </c>
      <c r="M7" s="1">
        <v>2.0</v>
      </c>
      <c r="N7" s="1">
        <v>2.0</v>
      </c>
      <c r="O7" s="1">
        <v>3.0</v>
      </c>
      <c r="P7" s="14">
        <v>2.0</v>
      </c>
      <c r="Q7" s="1">
        <v>5.0</v>
      </c>
      <c r="R7" s="1">
        <v>5.0</v>
      </c>
      <c r="S7" s="1">
        <v>4.0</v>
      </c>
      <c r="T7" s="1">
        <v>4.0</v>
      </c>
      <c r="U7" s="1">
        <v>5.0</v>
      </c>
      <c r="V7" s="13">
        <v>2.0</v>
      </c>
      <c r="W7" s="1">
        <v>1.0</v>
      </c>
      <c r="X7" s="1">
        <v>1.0</v>
      </c>
      <c r="Y7" s="1">
        <v>1.0</v>
      </c>
      <c r="Z7" s="14">
        <v>1.0</v>
      </c>
      <c r="AA7" s="1">
        <v>4.0</v>
      </c>
      <c r="AB7" s="1">
        <v>4.0</v>
      </c>
      <c r="AC7" s="1">
        <v>5.0</v>
      </c>
      <c r="AD7" s="1">
        <v>5.0</v>
      </c>
      <c r="AE7" s="1">
        <v>5.0</v>
      </c>
      <c r="AF7" s="13">
        <v>1.0</v>
      </c>
      <c r="AG7" s="1">
        <v>1.0</v>
      </c>
      <c r="AH7" s="1">
        <v>1.0</v>
      </c>
      <c r="AI7" s="1">
        <v>1.0</v>
      </c>
      <c r="AJ7" s="14">
        <v>1.0</v>
      </c>
      <c r="AK7" s="1">
        <v>4.0</v>
      </c>
      <c r="AL7" s="1">
        <v>4.0</v>
      </c>
      <c r="AM7" s="1">
        <v>4.0</v>
      </c>
      <c r="AN7" s="1">
        <v>4.0</v>
      </c>
      <c r="AO7" s="1">
        <v>5.0</v>
      </c>
      <c r="AP7" s="15">
        <v>89.0</v>
      </c>
      <c r="AR7" s="1">
        <f t="shared" si="1"/>
        <v>2.2</v>
      </c>
      <c r="AS7" s="1">
        <f t="shared" si="2"/>
        <v>4.4</v>
      </c>
      <c r="AT7" s="1">
        <f t="shared" si="3"/>
        <v>2</v>
      </c>
      <c r="AU7" s="1">
        <f t="shared" si="4"/>
        <v>4.6</v>
      </c>
      <c r="AV7" s="1">
        <f t="shared" si="5"/>
        <v>1.2</v>
      </c>
      <c r="AW7" s="1">
        <f t="shared" si="6"/>
        <v>4.6</v>
      </c>
      <c r="AX7" s="1">
        <f t="shared" si="7"/>
        <v>1</v>
      </c>
      <c r="AY7" s="1">
        <f t="shared" si="8"/>
        <v>4.2</v>
      </c>
      <c r="AZ7" s="1"/>
      <c r="BA7" s="23" t="s">
        <v>34</v>
      </c>
      <c r="BB7" s="26">
        <v>3.916455696202532</v>
      </c>
      <c r="BC7" s="26">
        <f>Median(WindowsStable)</f>
        <v>4</v>
      </c>
      <c r="BD7" s="26">
        <f>MODE(WindowsStable)</f>
        <v>5</v>
      </c>
      <c r="BE7" s="26">
        <f>STDEV(WindowsStable)</f>
        <v>1.358524557</v>
      </c>
      <c r="BF7" s="25"/>
      <c r="BG7" s="21">
        <v>5.0</v>
      </c>
      <c r="BH7" s="20">
        <v>72.0</v>
      </c>
      <c r="BI7" s="20">
        <v>72.0</v>
      </c>
      <c r="BJ7" s="20">
        <v>43.0</v>
      </c>
      <c r="BK7" s="20">
        <v>190.0</v>
      </c>
      <c r="BL7" s="20">
        <v>68.0</v>
      </c>
      <c r="BM7" s="20">
        <v>214.0</v>
      </c>
      <c r="BN7" s="20">
        <v>61.0</v>
      </c>
      <c r="BO7" s="20">
        <v>221.0</v>
      </c>
    </row>
    <row r="8">
      <c r="A8" s="1">
        <v>7.0</v>
      </c>
      <c r="B8" s="13">
        <v>1.0</v>
      </c>
      <c r="C8" s="1">
        <v>1.0</v>
      </c>
      <c r="D8" s="1">
        <v>1.0</v>
      </c>
      <c r="E8" s="1">
        <v>1.0</v>
      </c>
      <c r="F8" s="14">
        <v>4.0</v>
      </c>
      <c r="G8" s="1">
        <v>5.0</v>
      </c>
      <c r="H8" s="1">
        <v>5.0</v>
      </c>
      <c r="I8" s="1">
        <v>5.0</v>
      </c>
      <c r="J8" s="1">
        <v>5.0</v>
      </c>
      <c r="K8" s="1">
        <v>5.0</v>
      </c>
      <c r="L8" s="13">
        <v>4.0</v>
      </c>
      <c r="M8" s="1">
        <v>4.0</v>
      </c>
      <c r="N8" s="1">
        <v>1.0</v>
      </c>
      <c r="O8" s="1">
        <v>4.0</v>
      </c>
      <c r="P8" s="14">
        <v>1.0</v>
      </c>
      <c r="Q8" s="1">
        <v>5.0</v>
      </c>
      <c r="R8" s="1">
        <v>2.0</v>
      </c>
      <c r="S8" s="1">
        <v>5.0</v>
      </c>
      <c r="T8" s="1">
        <v>1.0</v>
      </c>
      <c r="U8" s="1">
        <v>5.0</v>
      </c>
      <c r="V8" s="13">
        <v>1.0</v>
      </c>
      <c r="W8" s="1">
        <v>5.0</v>
      </c>
      <c r="X8" s="1">
        <v>5.0</v>
      </c>
      <c r="Y8" s="1">
        <v>5.0</v>
      </c>
      <c r="Z8" s="14">
        <v>5.0</v>
      </c>
      <c r="AA8" s="1">
        <v>2.0</v>
      </c>
      <c r="AB8" s="1">
        <v>5.0</v>
      </c>
      <c r="AC8" s="1">
        <v>5.0</v>
      </c>
      <c r="AD8" s="1">
        <v>5.0</v>
      </c>
      <c r="AE8" s="1">
        <v>5.0</v>
      </c>
      <c r="AF8" s="13">
        <v>1.0</v>
      </c>
      <c r="AG8" s="1">
        <v>1.0</v>
      </c>
      <c r="AH8" s="1">
        <v>1.0</v>
      </c>
      <c r="AI8" s="1">
        <v>1.0</v>
      </c>
      <c r="AJ8" s="14">
        <v>1.0</v>
      </c>
      <c r="AK8" s="1">
        <v>5.0</v>
      </c>
      <c r="AL8" s="1">
        <v>5.0</v>
      </c>
      <c r="AM8" s="1">
        <v>5.0</v>
      </c>
      <c r="AN8" s="1">
        <v>5.0</v>
      </c>
      <c r="AO8" s="1">
        <v>5.0</v>
      </c>
      <c r="AP8" s="15">
        <v>88.0</v>
      </c>
      <c r="AR8" s="1">
        <f t="shared" si="1"/>
        <v>1.6</v>
      </c>
      <c r="AS8" s="1">
        <f t="shared" si="2"/>
        <v>5</v>
      </c>
      <c r="AT8" s="1">
        <f t="shared" si="3"/>
        <v>2.8</v>
      </c>
      <c r="AU8" s="1">
        <f t="shared" si="4"/>
        <v>3.6</v>
      </c>
      <c r="AV8" s="1">
        <f t="shared" si="5"/>
        <v>4.2</v>
      </c>
      <c r="AW8" s="1">
        <f t="shared" si="6"/>
        <v>4.4</v>
      </c>
      <c r="AX8" s="1">
        <f t="shared" si="7"/>
        <v>1</v>
      </c>
      <c r="AY8" s="1">
        <f t="shared" si="8"/>
        <v>5</v>
      </c>
      <c r="AZ8" s="1"/>
      <c r="BA8" s="23" t="s">
        <v>35</v>
      </c>
      <c r="BB8" s="26">
        <v>2.886075949367088</v>
      </c>
      <c r="BC8" s="26">
        <f>Median(AppleProg)</f>
        <v>3</v>
      </c>
      <c r="BD8" s="26">
        <f>MODE(AppleProg)</f>
        <v>3</v>
      </c>
      <c r="BE8" s="26">
        <f>STDEV(AppleProg)</f>
        <v>1.343299999</v>
      </c>
      <c r="BF8" s="25"/>
      <c r="BG8" s="21"/>
      <c r="BH8" s="28">
        <v>1.0</v>
      </c>
      <c r="BI8" s="28">
        <v>1.0</v>
      </c>
      <c r="BJ8" s="28">
        <v>0.0</v>
      </c>
      <c r="BK8" s="28">
        <v>0.0</v>
      </c>
      <c r="BL8" s="28">
        <v>0.0</v>
      </c>
      <c r="BM8" s="28">
        <v>0.0</v>
      </c>
      <c r="BN8" s="28">
        <v>0.0</v>
      </c>
      <c r="BO8" s="28">
        <v>0.0</v>
      </c>
    </row>
    <row r="9">
      <c r="A9" s="1">
        <v>8.0</v>
      </c>
      <c r="B9" s="13">
        <v>1.0</v>
      </c>
      <c r="C9" s="1">
        <v>1.0</v>
      </c>
      <c r="D9" s="1">
        <v>2.0</v>
      </c>
      <c r="E9" s="1">
        <v>2.0</v>
      </c>
      <c r="F9" s="14">
        <v>2.0</v>
      </c>
      <c r="G9" s="1">
        <v>5.0</v>
      </c>
      <c r="H9" s="1">
        <v>5.0</v>
      </c>
      <c r="I9" s="1">
        <v>5.0</v>
      </c>
      <c r="J9" s="1">
        <v>5.0</v>
      </c>
      <c r="K9" s="1">
        <v>5.0</v>
      </c>
      <c r="L9" s="13">
        <v>2.0</v>
      </c>
      <c r="M9" s="1">
        <v>5.0</v>
      </c>
      <c r="N9" s="1">
        <v>1.0</v>
      </c>
      <c r="O9" s="1">
        <v>5.0</v>
      </c>
      <c r="P9" s="14">
        <v>1.0</v>
      </c>
      <c r="Q9" s="1">
        <v>5.0</v>
      </c>
      <c r="R9" s="1">
        <v>3.0</v>
      </c>
      <c r="S9" s="1">
        <v>5.0</v>
      </c>
      <c r="T9" s="1">
        <v>3.0</v>
      </c>
      <c r="U9" s="1">
        <v>5.0</v>
      </c>
      <c r="V9" s="13">
        <v>2.0</v>
      </c>
      <c r="W9" s="1">
        <v>2.0</v>
      </c>
      <c r="X9" s="1">
        <v>2.0</v>
      </c>
      <c r="Y9" s="1">
        <v>2.0</v>
      </c>
      <c r="Z9" s="14">
        <v>1.0</v>
      </c>
      <c r="AA9" s="1">
        <v>5.0</v>
      </c>
      <c r="AB9" s="1">
        <v>5.0</v>
      </c>
      <c r="AC9" s="1">
        <v>5.0</v>
      </c>
      <c r="AD9" s="1">
        <v>5.0</v>
      </c>
      <c r="AE9" s="1">
        <v>5.0</v>
      </c>
      <c r="AF9" s="13">
        <v>1.0</v>
      </c>
      <c r="AG9" s="1">
        <v>5.0</v>
      </c>
      <c r="AH9" s="1">
        <v>5.0</v>
      </c>
      <c r="AI9" s="1">
        <v>5.0</v>
      </c>
      <c r="AJ9" s="14">
        <v>1.0</v>
      </c>
      <c r="AK9" s="1">
        <v>5.0</v>
      </c>
      <c r="AL9" s="1">
        <v>5.0</v>
      </c>
      <c r="AM9" s="1">
        <v>5.0</v>
      </c>
      <c r="AN9" s="1">
        <v>5.0</v>
      </c>
      <c r="AO9" s="1">
        <v>5.0</v>
      </c>
      <c r="AP9" s="15">
        <v>91.0</v>
      </c>
      <c r="AR9" s="1">
        <f t="shared" si="1"/>
        <v>1.6</v>
      </c>
      <c r="AS9" s="1">
        <f t="shared" si="2"/>
        <v>5</v>
      </c>
      <c r="AT9" s="1">
        <f t="shared" si="3"/>
        <v>2.8</v>
      </c>
      <c r="AU9" s="1">
        <f t="shared" si="4"/>
        <v>4.2</v>
      </c>
      <c r="AV9" s="1">
        <f t="shared" si="5"/>
        <v>1.8</v>
      </c>
      <c r="AW9" s="1">
        <f t="shared" si="6"/>
        <v>5</v>
      </c>
      <c r="AX9" s="1">
        <f t="shared" si="7"/>
        <v>3.4</v>
      </c>
      <c r="AY9" s="1">
        <f t="shared" si="8"/>
        <v>5</v>
      </c>
      <c r="AZ9" s="1"/>
      <c r="BA9" s="23" t="s">
        <v>36</v>
      </c>
      <c r="BB9" s="26">
        <v>4.39746835443038</v>
      </c>
      <c r="BC9" s="26">
        <f>Median(WindowsProg)</f>
        <v>5</v>
      </c>
      <c r="BD9" s="26">
        <f>MODE(WindowsProg)</f>
        <v>5</v>
      </c>
      <c r="BE9" s="26">
        <f>STDEV(WindowsProg)</f>
        <v>0.7852014731</v>
      </c>
      <c r="BF9" s="25"/>
      <c r="BG9" s="29"/>
      <c r="BH9" s="30"/>
      <c r="BI9" s="31"/>
      <c r="BJ9" s="31"/>
      <c r="BK9" s="31"/>
      <c r="BL9" s="31"/>
      <c r="BM9" s="31"/>
      <c r="BN9" s="31"/>
      <c r="BO9" s="32"/>
    </row>
    <row r="10">
      <c r="A10" s="1">
        <v>9.0</v>
      </c>
      <c r="B10" s="13">
        <v>1.0</v>
      </c>
      <c r="C10" s="1">
        <v>1.0</v>
      </c>
      <c r="D10" s="1">
        <v>1.0</v>
      </c>
      <c r="E10" s="1">
        <v>2.0</v>
      </c>
      <c r="F10" s="14">
        <v>3.0</v>
      </c>
      <c r="G10" s="1">
        <v>5.0</v>
      </c>
      <c r="H10" s="1">
        <v>4.0</v>
      </c>
      <c r="I10" s="1">
        <v>5.0</v>
      </c>
      <c r="J10" s="1">
        <v>5.0</v>
      </c>
      <c r="K10" s="1">
        <v>5.0</v>
      </c>
      <c r="L10" s="13">
        <v>2.0</v>
      </c>
      <c r="M10" s="1">
        <v>2.0</v>
      </c>
      <c r="N10" s="1">
        <v>1.0</v>
      </c>
      <c r="O10" s="1">
        <v>1.0</v>
      </c>
      <c r="P10" s="14">
        <v>1.0</v>
      </c>
      <c r="Q10" s="1">
        <v>5.0</v>
      </c>
      <c r="R10" s="1">
        <v>5.0</v>
      </c>
      <c r="S10" s="1">
        <v>1.0</v>
      </c>
      <c r="T10" s="1">
        <v>5.0</v>
      </c>
      <c r="U10" s="1">
        <v>5.0</v>
      </c>
      <c r="V10" s="13">
        <v>2.0</v>
      </c>
      <c r="W10" s="1">
        <v>2.0</v>
      </c>
      <c r="X10" s="1">
        <v>2.0</v>
      </c>
      <c r="Y10" s="1">
        <v>1.0</v>
      </c>
      <c r="Z10" s="14">
        <v>2.0</v>
      </c>
      <c r="AA10" s="1">
        <v>4.0</v>
      </c>
      <c r="AB10" s="1">
        <v>5.0</v>
      </c>
      <c r="AC10" s="1">
        <v>5.0</v>
      </c>
      <c r="AD10" s="1">
        <v>5.0</v>
      </c>
      <c r="AE10" s="1">
        <v>5.0</v>
      </c>
      <c r="AF10" s="13">
        <v>3.0</v>
      </c>
      <c r="AG10" s="1">
        <v>1.0</v>
      </c>
      <c r="AH10" s="1">
        <v>2.0</v>
      </c>
      <c r="AI10" s="1">
        <v>2.0</v>
      </c>
      <c r="AJ10" s="14">
        <v>1.0</v>
      </c>
      <c r="AK10" s="1">
        <v>5.0</v>
      </c>
      <c r="AL10" s="1">
        <v>5.0</v>
      </c>
      <c r="AM10" s="1">
        <v>5.0</v>
      </c>
      <c r="AN10" s="1">
        <v>5.0</v>
      </c>
      <c r="AO10" s="1">
        <v>5.0</v>
      </c>
      <c r="AP10" s="15">
        <v>81.0</v>
      </c>
      <c r="AR10" s="1">
        <f t="shared" si="1"/>
        <v>1.6</v>
      </c>
      <c r="AS10" s="1">
        <f t="shared" si="2"/>
        <v>4.8</v>
      </c>
      <c r="AT10" s="1">
        <f t="shared" si="3"/>
        <v>1.4</v>
      </c>
      <c r="AU10" s="1">
        <f t="shared" si="4"/>
        <v>4.2</v>
      </c>
      <c r="AV10" s="1">
        <f t="shared" si="5"/>
        <v>1.8</v>
      </c>
      <c r="AW10" s="1">
        <f t="shared" si="6"/>
        <v>4.8</v>
      </c>
      <c r="AX10" s="1">
        <f t="shared" si="7"/>
        <v>1.8</v>
      </c>
      <c r="AY10" s="1">
        <f t="shared" si="8"/>
        <v>5</v>
      </c>
      <c r="AZ10" s="1"/>
      <c r="BA10" s="23" t="s">
        <v>37</v>
      </c>
      <c r="BB10" s="26">
        <v>2.8607594936708862</v>
      </c>
      <c r="BC10" s="26">
        <f>MEDIAN(AppleGAP)</f>
        <v>3</v>
      </c>
      <c r="BD10" s="26">
        <f>MODE(AppleGAP)</f>
        <v>3</v>
      </c>
      <c r="BE10" s="26">
        <f>STDEV(AppleGAP)</f>
        <v>1.34122975</v>
      </c>
      <c r="BF10" s="25"/>
      <c r="BG10" s="27"/>
      <c r="BH10" s="33" t="s">
        <v>38</v>
      </c>
      <c r="BI10" s="34"/>
      <c r="BJ10" s="34"/>
      <c r="BK10" s="34"/>
      <c r="BL10" s="34"/>
      <c r="BM10" s="34"/>
      <c r="BN10" s="34"/>
      <c r="BO10" s="35"/>
    </row>
    <row r="11">
      <c r="A11" s="1">
        <v>10.0</v>
      </c>
      <c r="B11" s="13">
        <v>1.0</v>
      </c>
      <c r="C11" s="1">
        <v>1.0</v>
      </c>
      <c r="D11" s="1">
        <v>1.0</v>
      </c>
      <c r="E11" s="1">
        <v>1.0</v>
      </c>
      <c r="F11" s="14">
        <v>1.0</v>
      </c>
      <c r="G11" s="1">
        <v>5.0</v>
      </c>
      <c r="H11" s="1">
        <v>5.0</v>
      </c>
      <c r="I11" s="1">
        <v>5.0</v>
      </c>
      <c r="J11" s="1">
        <v>5.0</v>
      </c>
      <c r="K11" s="1">
        <v>5.0</v>
      </c>
      <c r="L11" s="13">
        <v>1.0</v>
      </c>
      <c r="M11" s="1">
        <v>1.0</v>
      </c>
      <c r="N11" s="1">
        <v>1.0</v>
      </c>
      <c r="O11" s="1">
        <v>1.0</v>
      </c>
      <c r="P11" s="14">
        <v>1.0</v>
      </c>
      <c r="Q11" s="1">
        <v>5.0</v>
      </c>
      <c r="R11" s="1">
        <v>5.0</v>
      </c>
      <c r="S11" s="1">
        <v>5.0</v>
      </c>
      <c r="T11" s="1">
        <v>5.0</v>
      </c>
      <c r="U11" s="1">
        <v>5.0</v>
      </c>
      <c r="V11" s="13">
        <v>1.0</v>
      </c>
      <c r="W11" s="1">
        <v>1.0</v>
      </c>
      <c r="X11" s="1">
        <v>1.0</v>
      </c>
      <c r="Y11" s="1">
        <v>1.0</v>
      </c>
      <c r="Z11" s="14">
        <v>1.0</v>
      </c>
      <c r="AA11" s="1">
        <v>5.0</v>
      </c>
      <c r="AB11" s="1">
        <v>5.0</v>
      </c>
      <c r="AC11" s="1">
        <v>5.0</v>
      </c>
      <c r="AD11" s="1">
        <v>5.0</v>
      </c>
      <c r="AE11" s="1">
        <v>5.0</v>
      </c>
      <c r="AF11" s="13">
        <v>1.0</v>
      </c>
      <c r="AG11" s="1">
        <v>1.0</v>
      </c>
      <c r="AH11" s="1">
        <v>1.0</v>
      </c>
      <c r="AI11" s="1">
        <v>1.0</v>
      </c>
      <c r="AJ11" s="14">
        <v>1.0</v>
      </c>
      <c r="AK11" s="1">
        <v>5.0</v>
      </c>
      <c r="AL11" s="1">
        <v>5.0</v>
      </c>
      <c r="AM11" s="1">
        <v>5.0</v>
      </c>
      <c r="AN11" s="1">
        <v>5.0</v>
      </c>
      <c r="AO11" s="1">
        <v>5.0</v>
      </c>
      <c r="AP11" s="15">
        <v>86.0</v>
      </c>
      <c r="AR11" s="1">
        <f t="shared" si="1"/>
        <v>1</v>
      </c>
      <c r="AS11" s="1">
        <f t="shared" si="2"/>
        <v>5</v>
      </c>
      <c r="AT11" s="1">
        <f t="shared" si="3"/>
        <v>1</v>
      </c>
      <c r="AU11" s="1">
        <f t="shared" si="4"/>
        <v>5</v>
      </c>
      <c r="AV11" s="1">
        <f t="shared" si="5"/>
        <v>1</v>
      </c>
      <c r="AW11" s="1">
        <f t="shared" si="6"/>
        <v>5</v>
      </c>
      <c r="AX11" s="1">
        <f t="shared" si="7"/>
        <v>1</v>
      </c>
      <c r="AY11" s="1">
        <f t="shared" si="8"/>
        <v>5</v>
      </c>
      <c r="AZ11" s="1"/>
      <c r="BA11" s="23" t="s">
        <v>39</v>
      </c>
      <c r="BB11" s="26">
        <v>4.3924050632911396</v>
      </c>
      <c r="BC11" s="26">
        <f>MEDIAN(WindowsGAP)</f>
        <v>5</v>
      </c>
      <c r="BD11" s="26">
        <f>MODE(WindowsGAP)</f>
        <v>5</v>
      </c>
      <c r="BE11" s="26">
        <f>STDEV(WindowsGAP)</f>
        <v>0.8068472633</v>
      </c>
      <c r="BG11" s="18" t="s">
        <v>18</v>
      </c>
      <c r="BH11" s="19" t="s">
        <v>19</v>
      </c>
      <c r="BI11" s="18" t="s">
        <v>20</v>
      </c>
      <c r="BJ11" s="18" t="s">
        <v>21</v>
      </c>
      <c r="BK11" s="18" t="s">
        <v>22</v>
      </c>
      <c r="BL11" s="18" t="s">
        <v>23</v>
      </c>
      <c r="BM11" s="18" t="s">
        <v>24</v>
      </c>
      <c r="BN11" s="18" t="s">
        <v>25</v>
      </c>
      <c r="BO11" s="18" t="s">
        <v>26</v>
      </c>
    </row>
    <row r="12">
      <c r="A12" s="1">
        <v>11.0</v>
      </c>
      <c r="B12" s="13">
        <v>3.0</v>
      </c>
      <c r="C12" s="1">
        <v>3.0</v>
      </c>
      <c r="D12" s="1">
        <v>3.0</v>
      </c>
      <c r="E12" s="1">
        <v>4.0</v>
      </c>
      <c r="F12" s="14">
        <v>3.0</v>
      </c>
      <c r="G12" s="1">
        <v>4.0</v>
      </c>
      <c r="H12" s="1">
        <v>4.0</v>
      </c>
      <c r="I12" s="1">
        <v>4.0</v>
      </c>
      <c r="J12" s="1">
        <v>5.0</v>
      </c>
      <c r="K12" s="1">
        <v>5.0</v>
      </c>
      <c r="L12" s="13">
        <v>4.0</v>
      </c>
      <c r="M12" s="1">
        <v>2.0</v>
      </c>
      <c r="N12" s="1">
        <v>3.0</v>
      </c>
      <c r="O12" s="1">
        <v>3.0</v>
      </c>
      <c r="P12" s="14">
        <v>4.0</v>
      </c>
      <c r="Q12" s="1">
        <v>5.0</v>
      </c>
      <c r="R12" s="1">
        <v>5.0</v>
      </c>
      <c r="S12" s="1">
        <v>5.0</v>
      </c>
      <c r="T12" s="1">
        <v>5.0</v>
      </c>
      <c r="U12" s="1">
        <v>5.0</v>
      </c>
      <c r="V12" s="13">
        <v>4.0</v>
      </c>
      <c r="W12" s="1">
        <v>4.0</v>
      </c>
      <c r="X12" s="1">
        <v>4.0</v>
      </c>
      <c r="Y12" s="1">
        <v>4.0</v>
      </c>
      <c r="Z12" s="14">
        <v>4.0</v>
      </c>
      <c r="AA12" s="1">
        <v>5.0</v>
      </c>
      <c r="AB12" s="1">
        <v>5.0</v>
      </c>
      <c r="AC12" s="1">
        <v>5.0</v>
      </c>
      <c r="AD12" s="1">
        <v>5.0</v>
      </c>
      <c r="AE12" s="1">
        <v>5.0</v>
      </c>
      <c r="AF12" s="13">
        <v>3.0</v>
      </c>
      <c r="AG12" s="1">
        <v>3.0</v>
      </c>
      <c r="AH12" s="1">
        <v>3.0</v>
      </c>
      <c r="AI12" s="1">
        <v>3.0</v>
      </c>
      <c r="AJ12" s="14">
        <v>3.0</v>
      </c>
      <c r="AK12" s="1">
        <v>3.0</v>
      </c>
      <c r="AL12" s="1">
        <v>3.0</v>
      </c>
      <c r="AM12" s="1">
        <v>3.0</v>
      </c>
      <c r="AN12" s="1">
        <v>3.0</v>
      </c>
      <c r="AO12" s="1">
        <v>3.0</v>
      </c>
      <c r="AP12" s="15">
        <v>92.0</v>
      </c>
      <c r="AR12" s="1">
        <f t="shared" si="1"/>
        <v>3.2</v>
      </c>
      <c r="AS12" s="1">
        <f t="shared" si="2"/>
        <v>4.4</v>
      </c>
      <c r="AT12" s="1">
        <f t="shared" si="3"/>
        <v>3.2</v>
      </c>
      <c r="AU12" s="1">
        <f t="shared" si="4"/>
        <v>5</v>
      </c>
      <c r="AV12" s="1">
        <f t="shared" si="5"/>
        <v>4</v>
      </c>
      <c r="AW12" s="1">
        <f t="shared" si="6"/>
        <v>5</v>
      </c>
      <c r="AX12" s="1">
        <f t="shared" si="7"/>
        <v>3</v>
      </c>
      <c r="AY12" s="1">
        <f t="shared" si="8"/>
        <v>3</v>
      </c>
      <c r="AZ12" s="1"/>
      <c r="BG12" s="21">
        <v>1.0</v>
      </c>
      <c r="BH12" s="20">
        <f t="shared" ref="BH12:BH16" si="9">NORMDIST($BG12,$BB$4,$BE$4,false)</f>
        <v>0.07825408858</v>
      </c>
      <c r="BI12" s="20">
        <f t="shared" ref="BI12:BI16" si="10">NORMDIST($BG12,$BB$5,$BE$5,false)</f>
        <v>0.009723102157</v>
      </c>
      <c r="BJ12" s="20">
        <f t="shared" ref="BJ12:BJ16" si="11">NORMDIST($BG12,$BB$6,$BE$6,false)</f>
        <v>0.09369857528</v>
      </c>
      <c r="BK12" s="20">
        <f t="shared" ref="BK12:BK16" si="12">NORMDIST($BG12,$BB$7,$BE$7,false)</f>
        <v>0.02931448099</v>
      </c>
      <c r="BL12" s="20">
        <f t="shared" ref="BL12:BL16" si="13">NORMDIST($BG12,$BB$8,$BE$8,false)</f>
        <v>0.1108294997</v>
      </c>
      <c r="BM12" s="20">
        <f t="shared" ref="BM12:BM16" si="14">NORMDIST($BG12,$BB$9,$BE$9,false)</f>
        <v>0.00004370510078</v>
      </c>
      <c r="BN12" s="20">
        <f t="shared" ref="BN12:BN16" si="15">NORMDIST($BG12,$BB$10,$BE$10,false)</f>
        <v>0.1136195136</v>
      </c>
      <c r="BO12" s="20">
        <f t="shared" ref="BO12:BO16" si="16">NORMDIST($BG12,$BB$11,$BE$11,false)</f>
        <v>0.00007167920993</v>
      </c>
    </row>
    <row r="13">
      <c r="A13" s="1">
        <v>12.0</v>
      </c>
      <c r="B13" s="13">
        <v>2.0</v>
      </c>
      <c r="C13" s="1">
        <v>4.0</v>
      </c>
      <c r="D13" s="1">
        <v>4.0</v>
      </c>
      <c r="E13" s="1">
        <v>4.0</v>
      </c>
      <c r="F13" s="14">
        <v>2.0</v>
      </c>
      <c r="G13" s="1">
        <v>5.0</v>
      </c>
      <c r="H13" s="1">
        <v>5.0</v>
      </c>
      <c r="I13" s="1">
        <v>5.0</v>
      </c>
      <c r="J13" s="1">
        <v>5.0</v>
      </c>
      <c r="K13" s="1">
        <v>5.0</v>
      </c>
      <c r="L13" s="13">
        <v>1.0</v>
      </c>
      <c r="M13" s="1">
        <v>1.0</v>
      </c>
      <c r="N13" s="1">
        <v>2.0</v>
      </c>
      <c r="O13" s="1">
        <v>4.0</v>
      </c>
      <c r="P13" s="14">
        <v>4.0</v>
      </c>
      <c r="Q13" s="1">
        <v>5.0</v>
      </c>
      <c r="R13" s="1">
        <v>5.0</v>
      </c>
      <c r="S13" s="1">
        <v>5.0</v>
      </c>
      <c r="T13" s="1">
        <v>5.0</v>
      </c>
      <c r="U13" s="1">
        <v>5.0</v>
      </c>
      <c r="V13" s="13">
        <v>3.0</v>
      </c>
      <c r="W13" s="1">
        <v>3.0</v>
      </c>
      <c r="X13" s="1">
        <v>3.0</v>
      </c>
      <c r="Y13" s="1">
        <v>3.0</v>
      </c>
      <c r="Z13" s="14">
        <v>3.0</v>
      </c>
      <c r="AA13" s="1">
        <v>5.0</v>
      </c>
      <c r="AB13" s="1">
        <v>5.0</v>
      </c>
      <c r="AC13" s="1">
        <v>5.0</v>
      </c>
      <c r="AD13" s="1">
        <v>5.0</v>
      </c>
      <c r="AE13" s="1">
        <v>5.0</v>
      </c>
      <c r="AF13" s="13">
        <v>2.0</v>
      </c>
      <c r="AG13" s="1">
        <v>1.0</v>
      </c>
      <c r="AH13" s="1">
        <v>1.0</v>
      </c>
      <c r="AI13" s="1">
        <v>1.0</v>
      </c>
      <c r="AJ13" s="14">
        <v>1.0</v>
      </c>
      <c r="AK13" s="1">
        <v>5.0</v>
      </c>
      <c r="AL13" s="1">
        <v>5.0</v>
      </c>
      <c r="AM13" s="1">
        <v>5.0</v>
      </c>
      <c r="AN13" s="1">
        <v>5.0</v>
      </c>
      <c r="AO13" s="1">
        <v>5.0</v>
      </c>
      <c r="AP13" s="15">
        <v>92.0</v>
      </c>
      <c r="AR13" s="1">
        <f t="shared" si="1"/>
        <v>3.2</v>
      </c>
      <c r="AS13" s="1">
        <f t="shared" si="2"/>
        <v>5</v>
      </c>
      <c r="AT13" s="1">
        <f t="shared" si="3"/>
        <v>2.4</v>
      </c>
      <c r="AU13" s="1">
        <f t="shared" si="4"/>
        <v>5</v>
      </c>
      <c r="AV13" s="1">
        <f t="shared" si="5"/>
        <v>3</v>
      </c>
      <c r="AW13" s="1">
        <f t="shared" si="6"/>
        <v>5</v>
      </c>
      <c r="AX13" s="1">
        <f t="shared" si="7"/>
        <v>1.2</v>
      </c>
      <c r="AY13" s="1">
        <f t="shared" si="8"/>
        <v>5</v>
      </c>
      <c r="AZ13" s="1"/>
      <c r="BG13" s="27">
        <v>2.0</v>
      </c>
      <c r="BH13" s="20">
        <f t="shared" si="9"/>
        <v>0.21255528</v>
      </c>
      <c r="BI13" s="20">
        <f t="shared" si="10"/>
        <v>0.05654700429</v>
      </c>
      <c r="BJ13" s="20">
        <f t="shared" si="11"/>
        <v>0.2404472213</v>
      </c>
      <c r="BK13" s="20">
        <f t="shared" si="12"/>
        <v>0.108570067</v>
      </c>
      <c r="BL13" s="20">
        <f t="shared" si="13"/>
        <v>0.2389212679</v>
      </c>
      <c r="BM13" s="20">
        <f t="shared" si="14"/>
        <v>0.004803101571</v>
      </c>
      <c r="BN13" s="20">
        <f t="shared" si="15"/>
        <v>0.242086764</v>
      </c>
      <c r="BO13" s="20">
        <f t="shared" si="16"/>
        <v>0.006094866703</v>
      </c>
    </row>
    <row r="14">
      <c r="A14" s="1">
        <v>13.0</v>
      </c>
      <c r="B14" s="13">
        <v>3.0</v>
      </c>
      <c r="C14" s="1">
        <v>4.0</v>
      </c>
      <c r="D14" s="1">
        <v>3.0</v>
      </c>
      <c r="E14" s="1">
        <v>4.0</v>
      </c>
      <c r="F14" s="14">
        <v>2.0</v>
      </c>
      <c r="G14" s="1">
        <v>5.0</v>
      </c>
      <c r="H14" s="1">
        <v>2.0</v>
      </c>
      <c r="I14" s="1">
        <v>3.0</v>
      </c>
      <c r="J14" s="1">
        <v>2.0</v>
      </c>
      <c r="K14" s="1">
        <v>5.0</v>
      </c>
      <c r="L14" s="13">
        <v>5.0</v>
      </c>
      <c r="M14" s="1">
        <v>3.0</v>
      </c>
      <c r="N14" s="1">
        <v>5.0</v>
      </c>
      <c r="O14" s="1">
        <v>2.0</v>
      </c>
      <c r="P14" s="14">
        <v>3.0</v>
      </c>
      <c r="Q14" s="1">
        <v>3.0</v>
      </c>
      <c r="R14" s="1">
        <v>5.0</v>
      </c>
      <c r="S14" s="1">
        <v>2.0</v>
      </c>
      <c r="T14" s="1">
        <v>4.0</v>
      </c>
      <c r="U14" s="1">
        <v>2.0</v>
      </c>
      <c r="V14" s="13">
        <v>3.0</v>
      </c>
      <c r="W14" s="1">
        <v>1.0</v>
      </c>
      <c r="X14" s="1">
        <v>3.0</v>
      </c>
      <c r="Y14" s="1">
        <v>1.0</v>
      </c>
      <c r="Z14" s="14">
        <v>2.0</v>
      </c>
      <c r="AA14" s="1">
        <v>2.0</v>
      </c>
      <c r="AB14" s="1">
        <v>3.0</v>
      </c>
      <c r="AC14" s="1">
        <v>2.0</v>
      </c>
      <c r="AD14" s="1">
        <v>2.0</v>
      </c>
      <c r="AE14" s="1">
        <v>1.0</v>
      </c>
      <c r="AF14" s="13">
        <v>5.0</v>
      </c>
      <c r="AG14" s="1">
        <v>3.0</v>
      </c>
      <c r="AH14" s="1">
        <v>4.0</v>
      </c>
      <c r="AI14" s="1">
        <v>2.0</v>
      </c>
      <c r="AJ14" s="14">
        <v>4.0</v>
      </c>
      <c r="AK14" s="1">
        <v>3.0</v>
      </c>
      <c r="AL14" s="1">
        <v>4.0</v>
      </c>
      <c r="AM14" s="1">
        <v>3.0</v>
      </c>
      <c r="AN14" s="1">
        <v>4.0</v>
      </c>
      <c r="AO14" s="1">
        <v>2.0</v>
      </c>
      <c r="AP14" s="15">
        <v>91.0</v>
      </c>
      <c r="AR14" s="1">
        <f t="shared" si="1"/>
        <v>3.2</v>
      </c>
      <c r="AS14" s="1">
        <f t="shared" si="2"/>
        <v>3.4</v>
      </c>
      <c r="AT14" s="1">
        <f t="shared" si="3"/>
        <v>3.6</v>
      </c>
      <c r="AU14" s="1">
        <f t="shared" si="4"/>
        <v>3.2</v>
      </c>
      <c r="AV14" s="1">
        <f t="shared" si="5"/>
        <v>2</v>
      </c>
      <c r="AW14" s="1">
        <f t="shared" si="6"/>
        <v>2</v>
      </c>
      <c r="AX14" s="1">
        <f t="shared" si="7"/>
        <v>3.6</v>
      </c>
      <c r="AY14" s="1">
        <f t="shared" si="8"/>
        <v>3.2</v>
      </c>
      <c r="AZ14" s="1"/>
      <c r="BG14" s="27">
        <v>3.0</v>
      </c>
      <c r="BH14" s="20">
        <f t="shared" si="9"/>
        <v>0.3117512155</v>
      </c>
      <c r="BI14" s="20">
        <f t="shared" si="10"/>
        <v>0.1775766069</v>
      </c>
      <c r="BJ14" s="20">
        <f t="shared" si="11"/>
        <v>0.3216787814</v>
      </c>
      <c r="BK14" s="20">
        <f t="shared" si="12"/>
        <v>0.2338961954</v>
      </c>
      <c r="BL14" s="20">
        <f t="shared" si="13"/>
        <v>0.2959206022</v>
      </c>
      <c r="BM14" s="20">
        <f t="shared" si="14"/>
        <v>0.1042574146</v>
      </c>
      <c r="BN14" s="20">
        <f t="shared" si="15"/>
        <v>0.2958465756</v>
      </c>
      <c r="BO14" s="20">
        <f t="shared" si="16"/>
        <v>0.1115369495</v>
      </c>
    </row>
    <row r="15">
      <c r="A15" s="1">
        <v>14.0</v>
      </c>
      <c r="B15" s="13">
        <v>4.0</v>
      </c>
      <c r="C15" s="1">
        <v>4.0</v>
      </c>
      <c r="D15" s="1">
        <v>4.0</v>
      </c>
      <c r="E15" s="1">
        <v>4.0</v>
      </c>
      <c r="F15" s="14">
        <v>5.0</v>
      </c>
      <c r="G15" s="1">
        <v>5.0</v>
      </c>
      <c r="H15" s="1">
        <v>5.0</v>
      </c>
      <c r="I15" s="1">
        <v>5.0</v>
      </c>
      <c r="J15" s="1">
        <v>4.0</v>
      </c>
      <c r="K15" s="1">
        <v>5.0</v>
      </c>
      <c r="L15" s="13">
        <v>4.0</v>
      </c>
      <c r="M15" s="1">
        <v>4.0</v>
      </c>
      <c r="N15" s="1">
        <v>4.0</v>
      </c>
      <c r="O15" s="1">
        <v>4.0</v>
      </c>
      <c r="P15" s="14">
        <v>2.0</v>
      </c>
      <c r="Q15" s="1">
        <v>4.0</v>
      </c>
      <c r="R15" s="1">
        <v>4.0</v>
      </c>
      <c r="S15" s="1">
        <v>4.0</v>
      </c>
      <c r="T15" s="1">
        <v>4.0</v>
      </c>
      <c r="U15" s="1">
        <v>2.0</v>
      </c>
      <c r="V15" s="13">
        <v>4.0</v>
      </c>
      <c r="W15" s="1">
        <v>4.0</v>
      </c>
      <c r="X15" s="1">
        <v>4.0</v>
      </c>
      <c r="Y15" s="1">
        <v>4.0</v>
      </c>
      <c r="Z15" s="14">
        <v>3.0</v>
      </c>
      <c r="AA15" s="1">
        <v>4.0</v>
      </c>
      <c r="AB15" s="1">
        <v>4.0</v>
      </c>
      <c r="AC15" s="1">
        <v>4.0</v>
      </c>
      <c r="AD15" s="1">
        <v>4.0</v>
      </c>
      <c r="AE15" s="1">
        <v>5.0</v>
      </c>
      <c r="AF15" s="13">
        <v>3.0</v>
      </c>
      <c r="AG15" s="1">
        <v>3.0</v>
      </c>
      <c r="AH15" s="1">
        <v>5.0</v>
      </c>
      <c r="AI15" s="1">
        <v>4.0</v>
      </c>
      <c r="AJ15" s="14">
        <v>4.0</v>
      </c>
      <c r="AK15" s="1">
        <v>5.0</v>
      </c>
      <c r="AL15" s="1">
        <v>5.0</v>
      </c>
      <c r="AM15" s="1">
        <v>5.0</v>
      </c>
      <c r="AN15" s="1">
        <v>5.0</v>
      </c>
      <c r="AO15" s="1">
        <v>5.0</v>
      </c>
      <c r="AP15" s="15">
        <v>84.0</v>
      </c>
      <c r="AR15" s="1">
        <f t="shared" si="1"/>
        <v>4.2</v>
      </c>
      <c r="AS15" s="1">
        <f t="shared" si="2"/>
        <v>4.8</v>
      </c>
      <c r="AT15" s="1">
        <f t="shared" si="3"/>
        <v>3.6</v>
      </c>
      <c r="AU15" s="1">
        <f t="shared" si="4"/>
        <v>3.6</v>
      </c>
      <c r="AV15" s="1">
        <f t="shared" si="5"/>
        <v>3.8</v>
      </c>
      <c r="AW15" s="1">
        <f t="shared" si="6"/>
        <v>4.2</v>
      </c>
      <c r="AX15" s="1">
        <f t="shared" si="7"/>
        <v>3.8</v>
      </c>
      <c r="AY15" s="1">
        <f t="shared" si="8"/>
        <v>5</v>
      </c>
      <c r="AZ15" s="1"/>
      <c r="BA15" s="36" t="s">
        <v>40</v>
      </c>
      <c r="BG15" s="21">
        <v>4.0</v>
      </c>
      <c r="BH15" s="20">
        <f t="shared" si="9"/>
        <v>0.2468969989</v>
      </c>
      <c r="BI15" s="20">
        <f t="shared" si="10"/>
        <v>0.3011156322</v>
      </c>
      <c r="BJ15" s="20">
        <f t="shared" si="11"/>
        <v>0.224357682</v>
      </c>
      <c r="BK15" s="20">
        <f t="shared" si="12"/>
        <v>0.2931037432</v>
      </c>
      <c r="BL15" s="20">
        <f t="shared" si="13"/>
        <v>0.2105797215</v>
      </c>
      <c r="BM15" s="20">
        <f t="shared" si="14"/>
        <v>0.446979563</v>
      </c>
      <c r="BN15" s="20">
        <f t="shared" si="15"/>
        <v>0.2073668975</v>
      </c>
      <c r="BO15" s="20">
        <f t="shared" si="16"/>
        <v>0.4392956084</v>
      </c>
    </row>
    <row r="16">
      <c r="A16" s="1">
        <v>15.0</v>
      </c>
      <c r="B16" s="13">
        <v>3.0</v>
      </c>
      <c r="C16" s="1">
        <v>2.0</v>
      </c>
      <c r="D16" s="1">
        <v>3.0</v>
      </c>
      <c r="E16" s="1">
        <v>2.0</v>
      </c>
      <c r="F16" s="14">
        <v>3.0</v>
      </c>
      <c r="G16" s="1">
        <v>4.0</v>
      </c>
      <c r="H16" s="1">
        <v>4.0</v>
      </c>
      <c r="I16" s="1">
        <v>4.0</v>
      </c>
      <c r="J16" s="1">
        <v>5.0</v>
      </c>
      <c r="K16" s="1">
        <v>5.0</v>
      </c>
      <c r="L16" s="13">
        <v>3.0</v>
      </c>
      <c r="M16" s="1">
        <v>4.0</v>
      </c>
      <c r="N16" s="1">
        <v>2.0</v>
      </c>
      <c r="O16" s="1">
        <v>4.0</v>
      </c>
      <c r="P16" s="14">
        <v>2.0</v>
      </c>
      <c r="Q16" s="1">
        <v>4.0</v>
      </c>
      <c r="R16" s="1">
        <v>4.0</v>
      </c>
      <c r="S16" s="1">
        <v>3.0</v>
      </c>
      <c r="T16" s="1">
        <v>2.0</v>
      </c>
      <c r="U16" s="1">
        <v>4.0</v>
      </c>
      <c r="V16" s="13">
        <v>3.0</v>
      </c>
      <c r="W16" s="1">
        <v>2.0</v>
      </c>
      <c r="X16" s="1">
        <v>2.0</v>
      </c>
      <c r="Y16" s="1">
        <v>2.0</v>
      </c>
      <c r="Z16" s="14">
        <v>2.0</v>
      </c>
      <c r="AA16" s="1">
        <v>3.0</v>
      </c>
      <c r="AB16" s="1">
        <v>4.0</v>
      </c>
      <c r="AC16" s="1">
        <v>4.0</v>
      </c>
      <c r="AD16" s="1">
        <v>4.0</v>
      </c>
      <c r="AE16" s="1">
        <v>4.0</v>
      </c>
      <c r="AF16" s="13">
        <v>3.0</v>
      </c>
      <c r="AG16" s="1">
        <v>3.0</v>
      </c>
      <c r="AH16" s="1">
        <v>2.0</v>
      </c>
      <c r="AI16" s="1">
        <v>2.0</v>
      </c>
      <c r="AJ16" s="14">
        <v>3.0</v>
      </c>
      <c r="AK16" s="1">
        <v>3.0</v>
      </c>
      <c r="AL16" s="1">
        <v>3.0</v>
      </c>
      <c r="AM16" s="1">
        <v>4.0</v>
      </c>
      <c r="AN16" s="1">
        <v>4.0</v>
      </c>
      <c r="AO16" s="1">
        <v>4.0</v>
      </c>
      <c r="AP16" s="15">
        <v>90.0</v>
      </c>
      <c r="AR16" s="1">
        <f t="shared" si="1"/>
        <v>2.6</v>
      </c>
      <c r="AS16" s="1">
        <f t="shared" si="2"/>
        <v>4.4</v>
      </c>
      <c r="AT16" s="1">
        <f t="shared" si="3"/>
        <v>3</v>
      </c>
      <c r="AU16" s="1">
        <f t="shared" si="4"/>
        <v>3.4</v>
      </c>
      <c r="AV16" s="1">
        <f t="shared" si="5"/>
        <v>2.2</v>
      </c>
      <c r="AW16" s="1">
        <f t="shared" si="6"/>
        <v>3.8</v>
      </c>
      <c r="AX16" s="1">
        <f t="shared" si="7"/>
        <v>2.6</v>
      </c>
      <c r="AY16" s="1">
        <f t="shared" si="8"/>
        <v>3.6</v>
      </c>
      <c r="AZ16" s="1"/>
      <c r="BA16" s="36" t="s">
        <v>41</v>
      </c>
      <c r="BG16" s="21">
        <v>5.0</v>
      </c>
      <c r="BH16" s="20">
        <f t="shared" si="9"/>
        <v>0.1055832107</v>
      </c>
      <c r="BI16" s="20">
        <f t="shared" si="10"/>
        <v>0.2757098291</v>
      </c>
      <c r="BJ16" s="20">
        <f t="shared" si="11"/>
        <v>0.08157843153</v>
      </c>
      <c r="BK16" s="20">
        <f t="shared" si="12"/>
        <v>0.2136509006</v>
      </c>
      <c r="BL16" s="20">
        <f t="shared" si="13"/>
        <v>0.08609518134</v>
      </c>
      <c r="BM16" s="20">
        <f t="shared" si="14"/>
        <v>0.3784982864</v>
      </c>
      <c r="BN16" s="20">
        <f t="shared" si="15"/>
        <v>0.08336614043</v>
      </c>
      <c r="BO16" s="20">
        <f t="shared" si="16"/>
        <v>0.3723732792</v>
      </c>
    </row>
    <row r="17">
      <c r="A17" s="1">
        <v>16.0</v>
      </c>
      <c r="B17" s="13">
        <v>5.0</v>
      </c>
      <c r="C17" s="1">
        <v>4.0</v>
      </c>
      <c r="D17" s="1">
        <v>3.0</v>
      </c>
      <c r="E17" s="1">
        <v>4.0</v>
      </c>
      <c r="F17" s="14">
        <v>5.0</v>
      </c>
      <c r="G17" s="1">
        <v>5.0</v>
      </c>
      <c r="H17" s="1">
        <v>4.0</v>
      </c>
      <c r="I17" s="1">
        <v>4.0</v>
      </c>
      <c r="J17" s="1">
        <v>5.0</v>
      </c>
      <c r="K17" s="1">
        <v>5.0</v>
      </c>
      <c r="L17" s="13">
        <v>5.0</v>
      </c>
      <c r="M17" s="1">
        <v>3.0</v>
      </c>
      <c r="N17" s="1">
        <v>5.0</v>
      </c>
      <c r="O17" s="1">
        <v>3.0</v>
      </c>
      <c r="P17" s="14">
        <v>4.0</v>
      </c>
      <c r="Q17" s="1">
        <v>5.0</v>
      </c>
      <c r="R17" s="1">
        <v>3.0</v>
      </c>
      <c r="S17" s="1">
        <v>5.0</v>
      </c>
      <c r="T17" s="1">
        <v>3.0</v>
      </c>
      <c r="U17" s="1">
        <v>4.0</v>
      </c>
      <c r="V17" s="13">
        <v>5.0</v>
      </c>
      <c r="W17" s="1">
        <v>5.0</v>
      </c>
      <c r="X17" s="1">
        <v>5.0</v>
      </c>
      <c r="Y17" s="1">
        <v>5.0</v>
      </c>
      <c r="Z17" s="14">
        <v>5.0</v>
      </c>
      <c r="AA17" s="1">
        <v>5.0</v>
      </c>
      <c r="AB17" s="1">
        <v>5.0</v>
      </c>
      <c r="AC17" s="1">
        <v>5.0</v>
      </c>
      <c r="AD17" s="1">
        <v>5.0</v>
      </c>
      <c r="AE17" s="1">
        <v>5.0</v>
      </c>
      <c r="AF17" s="13">
        <v>5.0</v>
      </c>
      <c r="AG17" s="1">
        <v>4.0</v>
      </c>
      <c r="AH17" s="1">
        <v>5.0</v>
      </c>
      <c r="AI17" s="1">
        <v>4.0</v>
      </c>
      <c r="AJ17" s="14">
        <v>5.0</v>
      </c>
      <c r="AK17" s="1">
        <v>5.0</v>
      </c>
      <c r="AL17" s="1">
        <v>4.0</v>
      </c>
      <c r="AM17" s="1">
        <v>5.0</v>
      </c>
      <c r="AN17" s="1">
        <v>5.0</v>
      </c>
      <c r="AO17" s="1">
        <v>5.0</v>
      </c>
      <c r="AP17" s="15">
        <v>87.0</v>
      </c>
      <c r="AR17" s="1">
        <f t="shared" si="1"/>
        <v>4.2</v>
      </c>
      <c r="AS17" s="1">
        <f t="shared" si="2"/>
        <v>4.6</v>
      </c>
      <c r="AT17" s="1">
        <f t="shared" si="3"/>
        <v>4</v>
      </c>
      <c r="AU17" s="1">
        <f t="shared" si="4"/>
        <v>4</v>
      </c>
      <c r="AV17" s="1">
        <f t="shared" si="5"/>
        <v>5</v>
      </c>
      <c r="AW17" s="1">
        <f t="shared" si="6"/>
        <v>5</v>
      </c>
      <c r="AX17" s="1">
        <f t="shared" si="7"/>
        <v>4.6</v>
      </c>
      <c r="AY17" s="1">
        <f t="shared" si="8"/>
        <v>4.8</v>
      </c>
      <c r="AZ17" s="1"/>
      <c r="BA17" s="36" t="s">
        <v>42</v>
      </c>
      <c r="BG17" s="29"/>
      <c r="BH17" s="30"/>
      <c r="BI17" s="31"/>
      <c r="BJ17" s="31"/>
      <c r="BK17" s="31"/>
      <c r="BL17" s="31"/>
      <c r="BM17" s="31"/>
      <c r="BN17" s="31"/>
      <c r="BO17" s="32"/>
    </row>
    <row r="18">
      <c r="A18" s="1">
        <v>17.0</v>
      </c>
      <c r="B18" s="13">
        <v>3.0</v>
      </c>
      <c r="C18" s="1">
        <v>2.0</v>
      </c>
      <c r="D18" s="1">
        <v>2.0</v>
      </c>
      <c r="E18" s="1">
        <v>2.0</v>
      </c>
      <c r="F18" s="14">
        <v>2.0</v>
      </c>
      <c r="G18" s="1">
        <v>4.0</v>
      </c>
      <c r="H18" s="1">
        <v>4.0</v>
      </c>
      <c r="I18" s="1">
        <v>4.0</v>
      </c>
      <c r="J18" s="1">
        <v>4.0</v>
      </c>
      <c r="K18" s="1">
        <v>4.0</v>
      </c>
      <c r="L18" s="13">
        <v>2.0</v>
      </c>
      <c r="M18" s="1">
        <v>3.0</v>
      </c>
      <c r="N18" s="1">
        <v>2.0</v>
      </c>
      <c r="O18" s="1">
        <v>3.0</v>
      </c>
      <c r="P18" s="14">
        <v>2.0</v>
      </c>
      <c r="Q18" s="1">
        <v>4.0</v>
      </c>
      <c r="R18" s="1">
        <v>3.0</v>
      </c>
      <c r="S18" s="1">
        <v>4.0</v>
      </c>
      <c r="T18" s="1">
        <v>3.0</v>
      </c>
      <c r="U18" s="1">
        <v>4.0</v>
      </c>
      <c r="V18" s="13">
        <v>2.0</v>
      </c>
      <c r="W18" s="1">
        <v>3.0</v>
      </c>
      <c r="X18" s="1">
        <v>3.0</v>
      </c>
      <c r="Y18" s="1">
        <v>3.0</v>
      </c>
      <c r="Z18" s="14">
        <v>2.0</v>
      </c>
      <c r="AA18" s="1">
        <v>4.0</v>
      </c>
      <c r="AB18" s="1">
        <v>4.0</v>
      </c>
      <c r="AC18" s="1">
        <v>4.0</v>
      </c>
      <c r="AD18" s="1">
        <v>3.0</v>
      </c>
      <c r="AE18" s="1">
        <v>4.0</v>
      </c>
      <c r="AF18" s="13">
        <v>3.0</v>
      </c>
      <c r="AG18" s="1">
        <v>2.0</v>
      </c>
      <c r="AH18" s="1">
        <v>2.0</v>
      </c>
      <c r="AI18" s="1">
        <v>2.0</v>
      </c>
      <c r="AJ18" s="14">
        <v>2.0</v>
      </c>
      <c r="AK18" s="1">
        <v>4.0</v>
      </c>
      <c r="AL18" s="1">
        <v>4.0</v>
      </c>
      <c r="AM18" s="1">
        <v>4.0</v>
      </c>
      <c r="AN18" s="1">
        <v>4.0</v>
      </c>
      <c r="AO18" s="1">
        <v>4.0</v>
      </c>
      <c r="AP18" s="15">
        <v>84.0</v>
      </c>
      <c r="AR18" s="1">
        <f t="shared" si="1"/>
        <v>2.2</v>
      </c>
      <c r="AS18" s="1">
        <f t="shared" si="2"/>
        <v>4</v>
      </c>
      <c r="AT18" s="1">
        <f t="shared" si="3"/>
        <v>2.4</v>
      </c>
      <c r="AU18" s="1">
        <f t="shared" si="4"/>
        <v>3.6</v>
      </c>
      <c r="AV18" s="1">
        <f t="shared" si="5"/>
        <v>2.6</v>
      </c>
      <c r="AW18" s="1">
        <f t="shared" si="6"/>
        <v>3.8</v>
      </c>
      <c r="AX18" s="1">
        <f t="shared" si="7"/>
        <v>2.2</v>
      </c>
      <c r="AY18" s="1">
        <f t="shared" si="8"/>
        <v>4</v>
      </c>
      <c r="AZ18" s="1"/>
      <c r="BA18" s="36" t="s">
        <v>43</v>
      </c>
      <c r="BG18" s="27"/>
      <c r="BH18" s="33" t="s">
        <v>44</v>
      </c>
      <c r="BI18" s="34"/>
      <c r="BJ18" s="34"/>
      <c r="BK18" s="34"/>
      <c r="BL18" s="34"/>
      <c r="BM18" s="34"/>
      <c r="BN18" s="34"/>
      <c r="BO18" s="35"/>
    </row>
    <row r="19">
      <c r="A19" s="1">
        <v>18.0</v>
      </c>
      <c r="B19" s="13">
        <v>3.0</v>
      </c>
      <c r="C19" s="1">
        <v>3.0</v>
      </c>
      <c r="D19" s="1">
        <v>3.0</v>
      </c>
      <c r="E19" s="1">
        <v>3.0</v>
      </c>
      <c r="F19" s="14">
        <v>3.0</v>
      </c>
      <c r="G19" s="1">
        <v>5.0</v>
      </c>
      <c r="H19" s="1">
        <v>5.0</v>
      </c>
      <c r="I19" s="1">
        <v>5.0</v>
      </c>
      <c r="J19" s="1">
        <v>5.0</v>
      </c>
      <c r="K19" s="1">
        <v>5.0</v>
      </c>
      <c r="L19" s="13">
        <v>2.0</v>
      </c>
      <c r="M19" s="1">
        <v>2.0</v>
      </c>
      <c r="N19" s="1">
        <v>2.0</v>
      </c>
      <c r="O19" s="1">
        <v>2.0</v>
      </c>
      <c r="P19" s="14">
        <v>2.0</v>
      </c>
      <c r="Q19" s="1">
        <v>5.0</v>
      </c>
      <c r="R19" s="1">
        <v>5.0</v>
      </c>
      <c r="S19" s="1">
        <v>5.0</v>
      </c>
      <c r="T19" s="1">
        <v>5.0</v>
      </c>
      <c r="U19" s="1">
        <v>5.0</v>
      </c>
      <c r="V19" s="13">
        <v>3.0</v>
      </c>
      <c r="W19" s="1">
        <v>3.0</v>
      </c>
      <c r="X19" s="1">
        <v>3.0</v>
      </c>
      <c r="Y19" s="1">
        <v>3.0</v>
      </c>
      <c r="Z19" s="14">
        <v>3.0</v>
      </c>
      <c r="AA19" s="1">
        <v>5.0</v>
      </c>
      <c r="AB19" s="1">
        <v>5.0</v>
      </c>
      <c r="AC19" s="1">
        <v>5.0</v>
      </c>
      <c r="AD19" s="1">
        <v>5.0</v>
      </c>
      <c r="AE19" s="1">
        <v>5.0</v>
      </c>
      <c r="AF19" s="13">
        <v>3.0</v>
      </c>
      <c r="AG19" s="1">
        <v>3.0</v>
      </c>
      <c r="AH19" s="1">
        <v>3.0</v>
      </c>
      <c r="AI19" s="1">
        <v>3.0</v>
      </c>
      <c r="AJ19" s="14">
        <v>3.0</v>
      </c>
      <c r="AK19" s="1">
        <v>5.0</v>
      </c>
      <c r="AL19" s="1">
        <v>5.0</v>
      </c>
      <c r="AM19" s="1">
        <v>5.0</v>
      </c>
      <c r="AN19" s="1">
        <v>5.0</v>
      </c>
      <c r="AO19" s="1">
        <v>5.0</v>
      </c>
      <c r="AP19" s="15">
        <v>81.0</v>
      </c>
      <c r="AR19" s="1">
        <f t="shared" si="1"/>
        <v>3</v>
      </c>
      <c r="AS19" s="1">
        <f t="shared" si="2"/>
        <v>5</v>
      </c>
      <c r="AT19" s="1">
        <f t="shared" si="3"/>
        <v>2</v>
      </c>
      <c r="AU19" s="1">
        <f t="shared" si="4"/>
        <v>5</v>
      </c>
      <c r="AV19" s="1">
        <f t="shared" si="5"/>
        <v>3</v>
      </c>
      <c r="AW19" s="1">
        <f t="shared" si="6"/>
        <v>5</v>
      </c>
      <c r="AX19" s="1">
        <f t="shared" si="7"/>
        <v>3</v>
      </c>
      <c r="AY19" s="1">
        <f t="shared" si="8"/>
        <v>5</v>
      </c>
      <c r="AZ19" s="1"/>
      <c r="BA19" s="36" t="s">
        <v>45</v>
      </c>
      <c r="BG19" s="18" t="s">
        <v>18</v>
      </c>
      <c r="BH19" s="19" t="s">
        <v>19</v>
      </c>
      <c r="BI19" s="18" t="s">
        <v>20</v>
      </c>
      <c r="BJ19" s="18" t="s">
        <v>21</v>
      </c>
      <c r="BK19" s="18" t="s">
        <v>22</v>
      </c>
      <c r="BL19" s="18" t="s">
        <v>23</v>
      </c>
      <c r="BM19" s="18" t="s">
        <v>24</v>
      </c>
      <c r="BN19" s="18" t="s">
        <v>25</v>
      </c>
      <c r="BO19" s="18" t="s">
        <v>26</v>
      </c>
    </row>
    <row r="20">
      <c r="A20" s="1">
        <v>19.0</v>
      </c>
      <c r="B20" s="13">
        <v>4.0</v>
      </c>
      <c r="C20" s="1">
        <v>4.0</v>
      </c>
      <c r="D20" s="1">
        <v>4.0</v>
      </c>
      <c r="E20" s="1">
        <v>4.0</v>
      </c>
      <c r="F20" s="14">
        <v>2.0</v>
      </c>
      <c r="G20" s="1">
        <v>5.0</v>
      </c>
      <c r="H20" s="1">
        <v>5.0</v>
      </c>
      <c r="I20" s="1">
        <v>5.0</v>
      </c>
      <c r="J20" s="1">
        <v>5.0</v>
      </c>
      <c r="K20" s="1">
        <v>5.0</v>
      </c>
      <c r="L20" s="13">
        <v>5.0</v>
      </c>
      <c r="M20" s="1">
        <v>1.0</v>
      </c>
      <c r="N20" s="1">
        <v>5.0</v>
      </c>
      <c r="O20" s="1">
        <v>3.0</v>
      </c>
      <c r="P20" s="14">
        <v>4.0</v>
      </c>
      <c r="Q20" s="1">
        <v>4.0</v>
      </c>
      <c r="R20" s="1">
        <v>4.0</v>
      </c>
      <c r="S20" s="1">
        <v>5.0</v>
      </c>
      <c r="T20" s="1">
        <v>3.0</v>
      </c>
      <c r="U20" s="1">
        <v>3.0</v>
      </c>
      <c r="V20" s="13">
        <v>5.0</v>
      </c>
      <c r="W20" s="1">
        <v>3.0</v>
      </c>
      <c r="X20" s="1">
        <v>4.0</v>
      </c>
      <c r="Y20" s="1">
        <v>3.0</v>
      </c>
      <c r="Z20" s="14">
        <v>3.0</v>
      </c>
      <c r="AA20" s="1">
        <v>5.0</v>
      </c>
      <c r="AB20" s="1">
        <v>5.0</v>
      </c>
      <c r="AC20" s="1">
        <v>4.0</v>
      </c>
      <c r="AD20" s="1">
        <v>5.0</v>
      </c>
      <c r="AE20" s="1">
        <v>4.0</v>
      </c>
      <c r="AF20" s="13">
        <v>4.0</v>
      </c>
      <c r="AG20" s="1">
        <v>3.0</v>
      </c>
      <c r="AH20" s="1">
        <v>5.0</v>
      </c>
      <c r="AI20" s="1">
        <v>3.0</v>
      </c>
      <c r="AJ20" s="14">
        <v>5.0</v>
      </c>
      <c r="AK20" s="1">
        <v>4.0</v>
      </c>
      <c r="AL20" s="1">
        <v>3.0</v>
      </c>
      <c r="AM20" s="1">
        <v>5.0</v>
      </c>
      <c r="AN20" s="1">
        <v>4.0</v>
      </c>
      <c r="AO20" s="1">
        <v>5.0</v>
      </c>
      <c r="AP20" s="15">
        <v>88.0</v>
      </c>
      <c r="AR20" s="1">
        <f t="shared" si="1"/>
        <v>3.6</v>
      </c>
      <c r="AS20" s="1">
        <f t="shared" si="2"/>
        <v>5</v>
      </c>
      <c r="AT20" s="1">
        <f t="shared" si="3"/>
        <v>3.6</v>
      </c>
      <c r="AU20" s="1">
        <f t="shared" si="4"/>
        <v>3.8</v>
      </c>
      <c r="AV20" s="1">
        <f t="shared" si="5"/>
        <v>3.6</v>
      </c>
      <c r="AW20" s="1">
        <f t="shared" si="6"/>
        <v>4.6</v>
      </c>
      <c r="AX20" s="1">
        <f t="shared" si="7"/>
        <v>4</v>
      </c>
      <c r="AY20" s="1">
        <f t="shared" si="8"/>
        <v>4.2</v>
      </c>
      <c r="AZ20" s="1"/>
      <c r="BA20" s="37" t="s">
        <v>46</v>
      </c>
      <c r="BG20" s="21">
        <v>1.0</v>
      </c>
      <c r="BH20" s="20">
        <f t="shared" ref="BH20:BH24" si="17">NORMDIST($BG20,$BB$4,$BE$4,false)*5000</f>
        <v>391.2704429</v>
      </c>
      <c r="BI20" s="20">
        <f t="shared" ref="BI20:BI24" si="18">NORMDIST($BG20,$BB$5,$BE$5,false)*5000</f>
        <v>48.61551078</v>
      </c>
      <c r="BJ20" s="20">
        <f t="shared" ref="BJ20:BJ24" si="19">NORMDIST($BG20,$BB$6,$BE$6,false)*5000</f>
        <v>468.4928764</v>
      </c>
      <c r="BK20" s="20">
        <f t="shared" ref="BK20:BK24" si="20">NORMDIST($BG20,$BB$7,$BE$7,false)*5000</f>
        <v>146.572405</v>
      </c>
      <c r="BL20" s="20">
        <f t="shared" ref="BL20:BL24" si="21">NORMDIST($BG20,$BB$8,$BE$8,false)*5000</f>
        <v>554.1474984</v>
      </c>
      <c r="BM20" s="20">
        <f t="shared" ref="BM20:BM24" si="22">NORMDIST($BG20,$BB$9,$BE$9,false)*5000</f>
        <v>0.2185255039</v>
      </c>
      <c r="BN20" s="20">
        <f t="shared" ref="BN20:BN24" si="23">NORMDIST($BG20,$BB$10,$BE$10,false)*5000</f>
        <v>568.0975681</v>
      </c>
      <c r="BO20" s="20">
        <f t="shared" ref="BO20:BO24" si="24">NORMDIST($BG20,$BB$11,$BE$11,false)*5000</f>
        <v>0.3583960496</v>
      </c>
    </row>
    <row r="21" ht="15.75" customHeight="1">
      <c r="A21" s="1">
        <v>20.0</v>
      </c>
      <c r="B21" s="13">
        <v>5.0</v>
      </c>
      <c r="C21" s="1">
        <v>4.0</v>
      </c>
      <c r="D21" s="1">
        <v>3.0</v>
      </c>
      <c r="E21" s="1">
        <v>3.0</v>
      </c>
      <c r="F21" s="14">
        <v>2.0</v>
      </c>
      <c r="G21" s="1">
        <v>4.0</v>
      </c>
      <c r="H21" s="1">
        <v>4.0</v>
      </c>
      <c r="I21" s="1">
        <v>5.0</v>
      </c>
      <c r="J21" s="1">
        <v>5.0</v>
      </c>
      <c r="K21" s="1">
        <v>4.0</v>
      </c>
      <c r="L21" s="13">
        <v>5.0</v>
      </c>
      <c r="M21" s="1">
        <v>2.0</v>
      </c>
      <c r="N21" s="1">
        <v>3.0</v>
      </c>
      <c r="O21" s="1">
        <v>2.0</v>
      </c>
      <c r="P21" s="14">
        <v>4.0</v>
      </c>
      <c r="Q21" s="1">
        <v>4.0</v>
      </c>
      <c r="R21" s="1">
        <v>4.0</v>
      </c>
      <c r="S21" s="1">
        <v>4.0</v>
      </c>
      <c r="T21" s="1">
        <v>3.0</v>
      </c>
      <c r="U21" s="1">
        <v>4.0</v>
      </c>
      <c r="V21" s="13">
        <v>2.0</v>
      </c>
      <c r="W21" s="1">
        <v>2.0</v>
      </c>
      <c r="X21" s="1">
        <v>3.0</v>
      </c>
      <c r="Y21" s="1">
        <v>2.0</v>
      </c>
      <c r="Z21" s="14">
        <v>3.0</v>
      </c>
      <c r="AA21" s="1">
        <v>5.0</v>
      </c>
      <c r="AB21" s="1">
        <v>5.0</v>
      </c>
      <c r="AC21" s="1">
        <v>5.0</v>
      </c>
      <c r="AD21" s="1">
        <v>5.0</v>
      </c>
      <c r="AE21" s="1">
        <v>4.0</v>
      </c>
      <c r="AF21" s="13">
        <v>2.0</v>
      </c>
      <c r="AG21" s="1">
        <v>2.0</v>
      </c>
      <c r="AH21" s="1">
        <v>2.0</v>
      </c>
      <c r="AI21" s="1">
        <v>3.0</v>
      </c>
      <c r="AJ21" s="14">
        <v>2.0</v>
      </c>
      <c r="AK21" s="1">
        <v>4.0</v>
      </c>
      <c r="AL21" s="1">
        <v>3.0</v>
      </c>
      <c r="AM21" s="1">
        <v>4.0</v>
      </c>
      <c r="AN21" s="1">
        <v>4.0</v>
      </c>
      <c r="AO21" s="1">
        <v>3.0</v>
      </c>
      <c r="AP21" s="15">
        <v>90.0</v>
      </c>
      <c r="AR21" s="1">
        <f t="shared" si="1"/>
        <v>3.4</v>
      </c>
      <c r="AS21" s="1">
        <f t="shared" si="2"/>
        <v>4.4</v>
      </c>
      <c r="AT21" s="1">
        <f t="shared" si="3"/>
        <v>3.2</v>
      </c>
      <c r="AU21" s="1">
        <f t="shared" si="4"/>
        <v>3.8</v>
      </c>
      <c r="AV21" s="1">
        <f t="shared" si="5"/>
        <v>2.4</v>
      </c>
      <c r="AW21" s="1">
        <f t="shared" si="6"/>
        <v>4.8</v>
      </c>
      <c r="AX21" s="1">
        <f t="shared" si="7"/>
        <v>2.2</v>
      </c>
      <c r="AY21" s="1">
        <f t="shared" si="8"/>
        <v>3.6</v>
      </c>
      <c r="AZ21" s="1"/>
      <c r="BA21" s="36" t="s">
        <v>47</v>
      </c>
      <c r="BG21" s="27">
        <v>2.0</v>
      </c>
      <c r="BH21" s="20">
        <f t="shared" si="17"/>
        <v>1062.7764</v>
      </c>
      <c r="BI21" s="20">
        <f t="shared" si="18"/>
        <v>282.7350215</v>
      </c>
      <c r="BJ21" s="20">
        <f t="shared" si="19"/>
        <v>1202.236106</v>
      </c>
      <c r="BK21" s="20">
        <f t="shared" si="20"/>
        <v>542.8503348</v>
      </c>
      <c r="BL21" s="20">
        <f t="shared" si="21"/>
        <v>1194.606339</v>
      </c>
      <c r="BM21" s="20">
        <f t="shared" si="22"/>
        <v>24.01550785</v>
      </c>
      <c r="BN21" s="20">
        <f t="shared" si="23"/>
        <v>1210.43382</v>
      </c>
      <c r="BO21" s="20">
        <f t="shared" si="24"/>
        <v>30.47433352</v>
      </c>
    </row>
    <row r="22" ht="15.75" customHeight="1">
      <c r="A22" s="1">
        <v>21.0</v>
      </c>
      <c r="B22" s="13">
        <v>3.0</v>
      </c>
      <c r="C22" s="1">
        <v>2.0</v>
      </c>
      <c r="D22" s="1">
        <v>4.0</v>
      </c>
      <c r="E22" s="1">
        <v>1.0</v>
      </c>
      <c r="F22" s="14">
        <v>4.0</v>
      </c>
      <c r="G22" s="1">
        <v>5.0</v>
      </c>
      <c r="H22" s="1">
        <v>4.0</v>
      </c>
      <c r="I22" s="1">
        <v>4.0</v>
      </c>
      <c r="J22" s="1">
        <v>5.0</v>
      </c>
      <c r="K22" s="1">
        <v>5.0</v>
      </c>
      <c r="L22" s="13">
        <v>2.0</v>
      </c>
      <c r="M22" s="1">
        <v>1.0</v>
      </c>
      <c r="N22" s="1">
        <v>3.0</v>
      </c>
      <c r="O22" s="1">
        <v>3.0</v>
      </c>
      <c r="P22" s="14">
        <v>2.0</v>
      </c>
      <c r="Q22" s="1">
        <v>4.0</v>
      </c>
      <c r="R22" s="1">
        <v>3.0</v>
      </c>
      <c r="S22" s="1">
        <v>5.0</v>
      </c>
      <c r="T22" s="1">
        <v>5.0</v>
      </c>
      <c r="U22" s="1">
        <v>4.0</v>
      </c>
      <c r="V22" s="13">
        <v>4.0</v>
      </c>
      <c r="W22" s="1">
        <v>1.0</v>
      </c>
      <c r="X22" s="1">
        <v>2.0</v>
      </c>
      <c r="Y22" s="1">
        <v>3.0</v>
      </c>
      <c r="Z22" s="14">
        <v>3.0</v>
      </c>
      <c r="AA22" s="1">
        <v>5.0</v>
      </c>
      <c r="AB22" s="1">
        <v>4.0</v>
      </c>
      <c r="AC22" s="1">
        <v>4.0</v>
      </c>
      <c r="AD22" s="1">
        <v>5.0</v>
      </c>
      <c r="AE22" s="1">
        <v>5.0</v>
      </c>
      <c r="AF22" s="13">
        <v>3.0</v>
      </c>
      <c r="AG22" s="1">
        <v>2.0</v>
      </c>
      <c r="AH22" s="1">
        <v>4.0</v>
      </c>
      <c r="AI22" s="1">
        <v>1.0</v>
      </c>
      <c r="AJ22" s="14">
        <v>2.0</v>
      </c>
      <c r="AK22" s="1">
        <v>4.0</v>
      </c>
      <c r="AL22" s="1">
        <v>5.0</v>
      </c>
      <c r="AM22" s="1">
        <v>3.0</v>
      </c>
      <c r="AN22" s="1">
        <v>4.0</v>
      </c>
      <c r="AO22" s="1">
        <v>4.0</v>
      </c>
      <c r="AP22" s="15">
        <v>83.0</v>
      </c>
      <c r="AR22" s="1">
        <f t="shared" si="1"/>
        <v>2.8</v>
      </c>
      <c r="AS22" s="1">
        <f t="shared" si="2"/>
        <v>4.6</v>
      </c>
      <c r="AT22" s="1">
        <f t="shared" si="3"/>
        <v>2.2</v>
      </c>
      <c r="AU22" s="1">
        <f t="shared" si="4"/>
        <v>4.2</v>
      </c>
      <c r="AV22" s="1">
        <f t="shared" si="5"/>
        <v>2.6</v>
      </c>
      <c r="AW22" s="1">
        <f t="shared" si="6"/>
        <v>4.6</v>
      </c>
      <c r="AX22" s="1">
        <f t="shared" si="7"/>
        <v>2.4</v>
      </c>
      <c r="AY22" s="1">
        <f t="shared" si="8"/>
        <v>4</v>
      </c>
      <c r="AZ22" s="1"/>
      <c r="BA22" s="36" t="s">
        <v>48</v>
      </c>
      <c r="BG22" s="27">
        <v>3.0</v>
      </c>
      <c r="BH22" s="20">
        <f t="shared" si="17"/>
        <v>1558.756078</v>
      </c>
      <c r="BI22" s="20">
        <f t="shared" si="18"/>
        <v>887.8830344</v>
      </c>
      <c r="BJ22" s="20">
        <f t="shared" si="19"/>
        <v>1608.393907</v>
      </c>
      <c r="BK22" s="20">
        <f t="shared" si="20"/>
        <v>1169.480977</v>
      </c>
      <c r="BL22" s="20">
        <f t="shared" si="21"/>
        <v>1479.603011</v>
      </c>
      <c r="BM22" s="20">
        <f t="shared" si="22"/>
        <v>521.2870729</v>
      </c>
      <c r="BN22" s="20">
        <f t="shared" si="23"/>
        <v>1479.232878</v>
      </c>
      <c r="BO22" s="20">
        <f t="shared" si="24"/>
        <v>557.6847475</v>
      </c>
    </row>
    <row r="23" ht="15.75" customHeight="1">
      <c r="A23" s="1">
        <v>22.0</v>
      </c>
      <c r="B23" s="13">
        <v>3.0</v>
      </c>
      <c r="C23" s="1">
        <v>3.0</v>
      </c>
      <c r="D23" s="1">
        <v>3.0</v>
      </c>
      <c r="E23" s="1">
        <v>4.0</v>
      </c>
      <c r="F23" s="14">
        <v>4.0</v>
      </c>
      <c r="G23" s="1">
        <v>4.0</v>
      </c>
      <c r="H23" s="1">
        <v>4.0</v>
      </c>
      <c r="I23" s="1">
        <v>4.0</v>
      </c>
      <c r="J23" s="1">
        <v>4.0</v>
      </c>
      <c r="K23" s="1">
        <v>4.0</v>
      </c>
      <c r="L23" s="13">
        <v>4.0</v>
      </c>
      <c r="M23" s="1">
        <v>4.0</v>
      </c>
      <c r="N23" s="1">
        <v>4.0</v>
      </c>
      <c r="O23" s="1">
        <v>2.0</v>
      </c>
      <c r="P23" s="14">
        <v>4.0</v>
      </c>
      <c r="Q23" s="1">
        <v>4.0</v>
      </c>
      <c r="R23" s="1">
        <v>1.0</v>
      </c>
      <c r="S23" s="1">
        <v>4.0</v>
      </c>
      <c r="T23" s="1">
        <v>2.0</v>
      </c>
      <c r="U23" s="1">
        <v>3.0</v>
      </c>
      <c r="V23" s="13">
        <v>3.0</v>
      </c>
      <c r="W23" s="1">
        <v>3.0</v>
      </c>
      <c r="X23" s="1">
        <v>4.0</v>
      </c>
      <c r="Y23" s="1">
        <v>4.0</v>
      </c>
      <c r="Z23" s="14">
        <v>3.0</v>
      </c>
      <c r="AA23" s="1">
        <v>5.0</v>
      </c>
      <c r="AB23" s="1">
        <v>5.0</v>
      </c>
      <c r="AC23" s="1">
        <v>4.0</v>
      </c>
      <c r="AD23" s="1">
        <v>5.0</v>
      </c>
      <c r="AE23" s="1">
        <v>4.0</v>
      </c>
      <c r="AF23" s="13">
        <v>4.0</v>
      </c>
      <c r="AG23" s="1">
        <v>4.0</v>
      </c>
      <c r="AH23" s="1">
        <v>3.0</v>
      </c>
      <c r="AI23" s="1">
        <v>3.0</v>
      </c>
      <c r="AJ23" s="14">
        <v>3.0</v>
      </c>
      <c r="AK23" s="1">
        <v>4.0</v>
      </c>
      <c r="AL23" s="1">
        <v>4.0</v>
      </c>
      <c r="AM23" s="1">
        <v>4.0</v>
      </c>
      <c r="AN23" s="1">
        <v>4.0</v>
      </c>
      <c r="AO23" s="1">
        <v>4.0</v>
      </c>
      <c r="AP23" s="15">
        <v>85.0</v>
      </c>
      <c r="AR23" s="1">
        <f t="shared" si="1"/>
        <v>3.4</v>
      </c>
      <c r="AS23" s="1">
        <f t="shared" si="2"/>
        <v>4</v>
      </c>
      <c r="AT23" s="1">
        <f t="shared" si="3"/>
        <v>3.6</v>
      </c>
      <c r="AU23" s="1">
        <f t="shared" si="4"/>
        <v>2.8</v>
      </c>
      <c r="AV23" s="1">
        <f t="shared" si="5"/>
        <v>3.4</v>
      </c>
      <c r="AW23" s="1">
        <f t="shared" si="6"/>
        <v>4.6</v>
      </c>
      <c r="AX23" s="1">
        <f t="shared" si="7"/>
        <v>3.4</v>
      </c>
      <c r="AY23" s="1">
        <f t="shared" si="8"/>
        <v>4</v>
      </c>
      <c r="AZ23" s="1"/>
      <c r="BA23" s="37" t="s">
        <v>49</v>
      </c>
      <c r="BG23" s="21">
        <v>4.0</v>
      </c>
      <c r="BH23" s="20">
        <f t="shared" si="17"/>
        <v>1234.484995</v>
      </c>
      <c r="BI23" s="20">
        <f t="shared" si="18"/>
        <v>1505.578161</v>
      </c>
      <c r="BJ23" s="20">
        <f t="shared" si="19"/>
        <v>1121.78841</v>
      </c>
      <c r="BK23" s="20">
        <f t="shared" si="20"/>
        <v>1465.518716</v>
      </c>
      <c r="BL23" s="20">
        <f t="shared" si="21"/>
        <v>1052.898607</v>
      </c>
      <c r="BM23" s="20">
        <f t="shared" si="22"/>
        <v>2234.897815</v>
      </c>
      <c r="BN23" s="20">
        <f t="shared" si="23"/>
        <v>1036.834488</v>
      </c>
      <c r="BO23" s="20">
        <f t="shared" si="24"/>
        <v>2196.478042</v>
      </c>
    </row>
    <row r="24" ht="15.75" customHeight="1">
      <c r="A24" s="1">
        <v>23.0</v>
      </c>
      <c r="B24" s="13">
        <v>5.0</v>
      </c>
      <c r="C24" s="1">
        <v>5.0</v>
      </c>
      <c r="D24" s="1">
        <v>1.0</v>
      </c>
      <c r="E24" s="1">
        <v>1.0</v>
      </c>
      <c r="F24" s="14">
        <v>1.0</v>
      </c>
      <c r="G24" s="1">
        <v>5.0</v>
      </c>
      <c r="H24" s="1">
        <v>5.0</v>
      </c>
      <c r="I24" s="1">
        <v>5.0</v>
      </c>
      <c r="J24" s="1">
        <v>5.0</v>
      </c>
      <c r="K24" s="1">
        <v>5.0</v>
      </c>
      <c r="L24" s="13">
        <v>1.0</v>
      </c>
      <c r="M24" s="1">
        <v>1.0</v>
      </c>
      <c r="N24" s="1">
        <v>1.0</v>
      </c>
      <c r="O24" s="1">
        <v>1.0</v>
      </c>
      <c r="P24" s="14">
        <v>1.0</v>
      </c>
      <c r="Q24" s="1">
        <v>5.0</v>
      </c>
      <c r="R24" s="1">
        <v>5.0</v>
      </c>
      <c r="S24" s="1">
        <v>5.0</v>
      </c>
      <c r="T24" s="1">
        <v>5.0</v>
      </c>
      <c r="U24" s="1">
        <v>5.0</v>
      </c>
      <c r="V24" s="13">
        <v>3.0</v>
      </c>
      <c r="W24" s="1">
        <v>3.0</v>
      </c>
      <c r="X24" s="1">
        <v>3.0</v>
      </c>
      <c r="Y24" s="1">
        <v>3.0</v>
      </c>
      <c r="Z24" s="14">
        <v>1.0</v>
      </c>
      <c r="AA24" s="1">
        <v>5.0</v>
      </c>
      <c r="AB24" s="1">
        <v>5.0</v>
      </c>
      <c r="AC24" s="1">
        <v>5.0</v>
      </c>
      <c r="AD24" s="1">
        <v>5.0</v>
      </c>
      <c r="AE24" s="1">
        <v>5.0</v>
      </c>
      <c r="AF24" s="13">
        <v>1.0</v>
      </c>
      <c r="AG24" s="1">
        <v>1.0</v>
      </c>
      <c r="AH24" s="1">
        <v>1.0</v>
      </c>
      <c r="AI24" s="1">
        <v>1.0</v>
      </c>
      <c r="AJ24" s="14">
        <v>1.0</v>
      </c>
      <c r="AK24" s="1">
        <v>5.0</v>
      </c>
      <c r="AL24" s="1">
        <v>5.0</v>
      </c>
      <c r="AM24" s="1">
        <v>5.0</v>
      </c>
      <c r="AN24" s="1">
        <v>5.0</v>
      </c>
      <c r="AO24" s="1">
        <v>5.0</v>
      </c>
      <c r="AP24" s="15">
        <v>80.0</v>
      </c>
      <c r="AR24" s="1">
        <f t="shared" si="1"/>
        <v>2.6</v>
      </c>
      <c r="AS24" s="1">
        <f t="shared" si="2"/>
        <v>5</v>
      </c>
      <c r="AT24" s="1">
        <f t="shared" si="3"/>
        <v>1</v>
      </c>
      <c r="AU24" s="1">
        <f t="shared" si="4"/>
        <v>5</v>
      </c>
      <c r="AV24" s="1">
        <f t="shared" si="5"/>
        <v>2.6</v>
      </c>
      <c r="AW24" s="1">
        <f t="shared" si="6"/>
        <v>5</v>
      </c>
      <c r="AX24" s="1">
        <f t="shared" si="7"/>
        <v>1</v>
      </c>
      <c r="AY24" s="1">
        <f t="shared" si="8"/>
        <v>5</v>
      </c>
      <c r="AZ24" s="1"/>
      <c r="BA24" s="36" t="s">
        <v>47</v>
      </c>
      <c r="BG24" s="21">
        <v>5.0</v>
      </c>
      <c r="BH24" s="20">
        <f t="shared" si="17"/>
        <v>527.9160536</v>
      </c>
      <c r="BI24" s="20">
        <f t="shared" si="18"/>
        <v>1378.549145</v>
      </c>
      <c r="BJ24" s="20">
        <f t="shared" si="19"/>
        <v>407.8921576</v>
      </c>
      <c r="BK24" s="20">
        <f t="shared" si="20"/>
        <v>1068.254503</v>
      </c>
      <c r="BL24" s="20">
        <f t="shared" si="21"/>
        <v>430.4759067</v>
      </c>
      <c r="BM24" s="20">
        <f t="shared" si="22"/>
        <v>1892.491432</v>
      </c>
      <c r="BN24" s="20">
        <f t="shared" si="23"/>
        <v>416.8307021</v>
      </c>
      <c r="BO24" s="20">
        <f t="shared" si="24"/>
        <v>1861.866396</v>
      </c>
    </row>
    <row r="25" ht="15.75" customHeight="1">
      <c r="A25" s="1">
        <v>24.0</v>
      </c>
      <c r="B25" s="13">
        <v>5.0</v>
      </c>
      <c r="C25" s="1">
        <v>4.0</v>
      </c>
      <c r="D25" s="1">
        <v>5.0</v>
      </c>
      <c r="E25" s="1">
        <v>4.0</v>
      </c>
      <c r="F25" s="14">
        <v>5.0</v>
      </c>
      <c r="G25" s="1">
        <v>5.0</v>
      </c>
      <c r="H25" s="1">
        <v>4.0</v>
      </c>
      <c r="I25" s="1">
        <v>5.0</v>
      </c>
      <c r="J25" s="1">
        <v>5.0</v>
      </c>
      <c r="K25" s="1">
        <v>5.0</v>
      </c>
      <c r="L25" s="13">
        <v>4.0</v>
      </c>
      <c r="M25" s="1">
        <v>1.0</v>
      </c>
      <c r="N25" s="1">
        <v>4.0</v>
      </c>
      <c r="O25" s="1">
        <v>3.0</v>
      </c>
      <c r="P25" s="14">
        <v>4.0</v>
      </c>
      <c r="Q25" s="1">
        <v>4.0</v>
      </c>
      <c r="R25" s="1">
        <v>2.0</v>
      </c>
      <c r="S25" s="1">
        <v>4.0</v>
      </c>
      <c r="T25" s="1">
        <v>3.0</v>
      </c>
      <c r="U25" s="1">
        <v>4.0</v>
      </c>
      <c r="V25" s="13">
        <v>3.0</v>
      </c>
      <c r="W25" s="1">
        <v>4.0</v>
      </c>
      <c r="X25" s="1">
        <v>5.0</v>
      </c>
      <c r="Y25" s="1">
        <v>4.0</v>
      </c>
      <c r="Z25" s="14">
        <v>3.0</v>
      </c>
      <c r="AA25" s="1">
        <v>4.0</v>
      </c>
      <c r="AB25" s="1">
        <v>4.0</v>
      </c>
      <c r="AC25" s="1">
        <v>5.0</v>
      </c>
      <c r="AD25" s="1">
        <v>4.0</v>
      </c>
      <c r="AE25" s="1">
        <v>4.0</v>
      </c>
      <c r="AF25" s="13">
        <v>4.0</v>
      </c>
      <c r="AG25" s="1">
        <v>4.0</v>
      </c>
      <c r="AH25" s="1">
        <v>4.0</v>
      </c>
      <c r="AI25" s="1">
        <v>4.0</v>
      </c>
      <c r="AJ25" s="14">
        <v>4.0</v>
      </c>
      <c r="AK25" s="1">
        <v>4.0</v>
      </c>
      <c r="AL25" s="1">
        <v>4.0</v>
      </c>
      <c r="AM25" s="1">
        <v>4.0</v>
      </c>
      <c r="AN25" s="1">
        <v>4.0</v>
      </c>
      <c r="AO25" s="1">
        <v>4.0</v>
      </c>
      <c r="AP25" s="15">
        <v>86.0</v>
      </c>
      <c r="AR25" s="1">
        <f t="shared" si="1"/>
        <v>4.6</v>
      </c>
      <c r="AS25" s="1">
        <f t="shared" si="2"/>
        <v>4.8</v>
      </c>
      <c r="AT25" s="1">
        <f t="shared" si="3"/>
        <v>3.2</v>
      </c>
      <c r="AU25" s="1">
        <f t="shared" si="4"/>
        <v>3.4</v>
      </c>
      <c r="AV25" s="1">
        <f t="shared" si="5"/>
        <v>3.8</v>
      </c>
      <c r="AW25" s="1">
        <f t="shared" si="6"/>
        <v>4.2</v>
      </c>
      <c r="AX25" s="1">
        <f t="shared" si="7"/>
        <v>4</v>
      </c>
      <c r="AY25" s="1">
        <f t="shared" si="8"/>
        <v>4</v>
      </c>
      <c r="AZ25" s="1"/>
      <c r="BA25" s="36" t="s">
        <v>50</v>
      </c>
    </row>
    <row r="26" ht="15.75" customHeight="1">
      <c r="A26" s="1">
        <v>25.0</v>
      </c>
      <c r="B26" s="13">
        <v>1.0</v>
      </c>
      <c r="C26" s="1">
        <v>2.0</v>
      </c>
      <c r="D26" s="1">
        <v>2.0</v>
      </c>
      <c r="E26" s="1">
        <v>3.0</v>
      </c>
      <c r="F26" s="14">
        <v>3.0</v>
      </c>
      <c r="G26" s="1">
        <v>4.0</v>
      </c>
      <c r="H26" s="1">
        <v>4.0</v>
      </c>
      <c r="I26" s="1">
        <v>4.0</v>
      </c>
      <c r="J26" s="1">
        <v>4.0</v>
      </c>
      <c r="K26" s="1">
        <v>5.0</v>
      </c>
      <c r="L26" s="13">
        <v>3.0</v>
      </c>
      <c r="M26" s="1">
        <v>4.0</v>
      </c>
      <c r="N26" s="1">
        <v>3.0</v>
      </c>
      <c r="O26" s="1">
        <v>3.0</v>
      </c>
      <c r="P26" s="14">
        <v>3.0</v>
      </c>
      <c r="Q26" s="1">
        <v>3.0</v>
      </c>
      <c r="R26" s="1">
        <v>4.0</v>
      </c>
      <c r="S26" s="1">
        <v>3.0</v>
      </c>
      <c r="T26" s="1">
        <v>3.0</v>
      </c>
      <c r="U26" s="1">
        <v>3.0</v>
      </c>
      <c r="V26" s="13">
        <v>2.0</v>
      </c>
      <c r="W26" s="1">
        <v>4.0</v>
      </c>
      <c r="X26" s="1">
        <v>3.0</v>
      </c>
      <c r="Y26" s="1">
        <v>4.0</v>
      </c>
      <c r="Z26" s="14">
        <v>4.0</v>
      </c>
      <c r="AA26" s="1">
        <v>4.0</v>
      </c>
      <c r="AB26" s="1">
        <v>4.0</v>
      </c>
      <c r="AC26" s="1">
        <v>4.0</v>
      </c>
      <c r="AD26" s="1">
        <v>4.0</v>
      </c>
      <c r="AE26" s="1">
        <v>5.0</v>
      </c>
      <c r="AF26" s="13">
        <v>4.0</v>
      </c>
      <c r="AG26" s="1">
        <v>4.0</v>
      </c>
      <c r="AH26" s="1">
        <v>4.0</v>
      </c>
      <c r="AI26" s="1">
        <v>4.0</v>
      </c>
      <c r="AJ26" s="14">
        <v>4.0</v>
      </c>
      <c r="AK26" s="1">
        <v>4.0</v>
      </c>
      <c r="AL26" s="1">
        <v>4.0</v>
      </c>
      <c r="AM26" s="1">
        <v>4.0</v>
      </c>
      <c r="AN26" s="1">
        <v>5.0</v>
      </c>
      <c r="AO26" s="1">
        <v>5.0</v>
      </c>
      <c r="AP26" s="15">
        <v>85.0</v>
      </c>
      <c r="AR26" s="1">
        <f t="shared" si="1"/>
        <v>2.2</v>
      </c>
      <c r="AS26" s="1">
        <f t="shared" si="2"/>
        <v>4.2</v>
      </c>
      <c r="AT26" s="1">
        <f t="shared" si="3"/>
        <v>3.2</v>
      </c>
      <c r="AU26" s="1">
        <f t="shared" si="4"/>
        <v>3.2</v>
      </c>
      <c r="AV26" s="1">
        <f t="shared" si="5"/>
        <v>3.4</v>
      </c>
      <c r="AW26" s="1">
        <f t="shared" si="6"/>
        <v>4.2</v>
      </c>
      <c r="AX26" s="1">
        <f t="shared" si="7"/>
        <v>4</v>
      </c>
      <c r="AY26" s="1">
        <f t="shared" si="8"/>
        <v>4.4</v>
      </c>
      <c r="AZ26" s="1"/>
      <c r="BA26" s="37" t="s">
        <v>51</v>
      </c>
      <c r="BG26" s="8"/>
      <c r="BH26" s="8"/>
      <c r="BI26" s="38" t="s">
        <v>52</v>
      </c>
      <c r="BJ26" s="39"/>
      <c r="BK26" s="39"/>
      <c r="BL26" s="39"/>
      <c r="BM26" s="40"/>
      <c r="BN26" s="8"/>
      <c r="BO26" s="8"/>
    </row>
    <row r="27" ht="15.75" customHeight="1">
      <c r="A27" s="1">
        <v>26.0</v>
      </c>
      <c r="B27" s="13">
        <v>3.0</v>
      </c>
      <c r="C27" s="1">
        <v>2.0</v>
      </c>
      <c r="D27" s="1">
        <v>3.0</v>
      </c>
      <c r="E27" s="1">
        <v>2.0</v>
      </c>
      <c r="F27" s="14">
        <v>3.0</v>
      </c>
      <c r="G27" s="1">
        <v>5.0</v>
      </c>
      <c r="H27" s="1">
        <v>5.0</v>
      </c>
      <c r="I27" s="1">
        <v>5.0</v>
      </c>
      <c r="J27" s="1">
        <v>5.0</v>
      </c>
      <c r="K27" s="1">
        <v>4.0</v>
      </c>
      <c r="L27" s="13">
        <v>4.0</v>
      </c>
      <c r="M27" s="1">
        <v>3.0</v>
      </c>
      <c r="N27" s="1">
        <v>3.0</v>
      </c>
      <c r="O27" s="1">
        <v>2.0</v>
      </c>
      <c r="P27" s="14">
        <v>4.0</v>
      </c>
      <c r="Q27" s="1">
        <v>2.0</v>
      </c>
      <c r="R27" s="1">
        <v>5.0</v>
      </c>
      <c r="S27" s="1">
        <v>5.0</v>
      </c>
      <c r="T27" s="1">
        <v>5.0</v>
      </c>
      <c r="U27" s="1">
        <v>3.0</v>
      </c>
      <c r="V27" s="13">
        <v>3.0</v>
      </c>
      <c r="W27" s="1">
        <v>5.0</v>
      </c>
      <c r="X27" s="1">
        <v>3.0</v>
      </c>
      <c r="Y27" s="1">
        <v>5.0</v>
      </c>
      <c r="Z27" s="14">
        <v>5.0</v>
      </c>
      <c r="AA27" s="1">
        <v>5.0</v>
      </c>
      <c r="AB27" s="1">
        <v>4.0</v>
      </c>
      <c r="AC27" s="1">
        <v>2.0</v>
      </c>
      <c r="AD27" s="1">
        <v>3.0</v>
      </c>
      <c r="AE27" s="1">
        <v>4.0</v>
      </c>
      <c r="AF27" s="13">
        <v>4.0</v>
      </c>
      <c r="AG27" s="1">
        <v>5.0</v>
      </c>
      <c r="AH27" s="1">
        <v>5.0</v>
      </c>
      <c r="AI27" s="1">
        <v>5.0</v>
      </c>
      <c r="AJ27" s="14">
        <v>5.0</v>
      </c>
      <c r="AK27" s="1">
        <v>3.0</v>
      </c>
      <c r="AL27" s="1">
        <v>2.0</v>
      </c>
      <c r="AM27" s="1">
        <v>3.0</v>
      </c>
      <c r="AN27" s="1">
        <v>4.0</v>
      </c>
      <c r="AO27" s="1">
        <v>3.0</v>
      </c>
      <c r="AP27" s="15">
        <v>87.0</v>
      </c>
      <c r="AR27" s="1">
        <f t="shared" si="1"/>
        <v>2.6</v>
      </c>
      <c r="AS27" s="1">
        <f t="shared" si="2"/>
        <v>4.8</v>
      </c>
      <c r="AT27" s="1">
        <f t="shared" si="3"/>
        <v>3.2</v>
      </c>
      <c r="AU27" s="1">
        <f t="shared" si="4"/>
        <v>4</v>
      </c>
      <c r="AV27" s="1">
        <f t="shared" si="5"/>
        <v>4.2</v>
      </c>
      <c r="AW27" s="1">
        <f t="shared" si="6"/>
        <v>3.6</v>
      </c>
      <c r="AX27" s="1">
        <f t="shared" si="7"/>
        <v>4.8</v>
      </c>
      <c r="AY27" s="1">
        <f t="shared" si="8"/>
        <v>3</v>
      </c>
      <c r="AZ27" s="1"/>
      <c r="BA27" s="36" t="s">
        <v>47</v>
      </c>
      <c r="BG27" s="8"/>
      <c r="BH27" s="8"/>
      <c r="BI27" s="41"/>
      <c r="BJ27" s="34"/>
      <c r="BK27" s="34"/>
      <c r="BL27" s="34"/>
      <c r="BM27" s="35"/>
      <c r="BN27" s="8"/>
      <c r="BO27" s="8"/>
    </row>
    <row r="28" ht="15.75" customHeight="1">
      <c r="A28" s="1">
        <v>27.0</v>
      </c>
      <c r="B28" s="13">
        <v>3.0</v>
      </c>
      <c r="C28" s="1">
        <v>4.0</v>
      </c>
      <c r="D28" s="1">
        <v>2.0</v>
      </c>
      <c r="E28" s="1">
        <v>1.0</v>
      </c>
      <c r="F28" s="14">
        <v>5.0</v>
      </c>
      <c r="G28" s="1">
        <v>4.0</v>
      </c>
      <c r="H28" s="1">
        <v>4.0</v>
      </c>
      <c r="I28" s="1">
        <v>5.0</v>
      </c>
      <c r="J28" s="1">
        <v>5.0</v>
      </c>
      <c r="K28" s="1">
        <v>4.0</v>
      </c>
      <c r="L28" s="13">
        <v>4.0</v>
      </c>
      <c r="M28" s="1">
        <v>2.0</v>
      </c>
      <c r="N28" s="1">
        <v>1.0</v>
      </c>
      <c r="O28" s="1">
        <v>3.0</v>
      </c>
      <c r="P28" s="14">
        <v>2.0</v>
      </c>
      <c r="Q28" s="1">
        <v>4.0</v>
      </c>
      <c r="R28" s="1">
        <v>5.0</v>
      </c>
      <c r="S28" s="1">
        <v>4.0</v>
      </c>
      <c r="T28" s="1">
        <v>3.0</v>
      </c>
      <c r="U28" s="1">
        <v>4.0</v>
      </c>
      <c r="V28" s="13">
        <v>4.0</v>
      </c>
      <c r="W28" s="1">
        <v>1.0</v>
      </c>
      <c r="X28" s="1">
        <v>5.0</v>
      </c>
      <c r="Y28" s="1">
        <v>3.0</v>
      </c>
      <c r="Z28" s="14">
        <v>3.0</v>
      </c>
      <c r="AA28" s="1">
        <v>5.0</v>
      </c>
      <c r="AB28" s="1">
        <v>5.0</v>
      </c>
      <c r="AC28" s="1">
        <v>5.0</v>
      </c>
      <c r="AD28" s="1">
        <v>4.0</v>
      </c>
      <c r="AE28" s="1">
        <v>5.0</v>
      </c>
      <c r="AF28" s="13">
        <v>2.0</v>
      </c>
      <c r="AG28" s="1">
        <v>4.0</v>
      </c>
      <c r="AH28" s="1">
        <v>1.0</v>
      </c>
      <c r="AI28" s="1">
        <v>3.0</v>
      </c>
      <c r="AJ28" s="14">
        <v>3.0</v>
      </c>
      <c r="AK28" s="1">
        <v>4.0</v>
      </c>
      <c r="AL28" s="1">
        <v>4.0</v>
      </c>
      <c r="AM28" s="1">
        <v>5.0</v>
      </c>
      <c r="AN28" s="1">
        <v>3.0</v>
      </c>
      <c r="AO28" s="1">
        <v>5.0</v>
      </c>
      <c r="AP28" s="15">
        <v>80.0</v>
      </c>
      <c r="AR28" s="1">
        <f t="shared" si="1"/>
        <v>3</v>
      </c>
      <c r="AS28" s="1">
        <f t="shared" si="2"/>
        <v>4.4</v>
      </c>
      <c r="AT28" s="1">
        <f t="shared" si="3"/>
        <v>2.4</v>
      </c>
      <c r="AU28" s="1">
        <f t="shared" si="4"/>
        <v>4</v>
      </c>
      <c r="AV28" s="1">
        <f t="shared" si="5"/>
        <v>3.2</v>
      </c>
      <c r="AW28" s="1">
        <f t="shared" si="6"/>
        <v>4.8</v>
      </c>
      <c r="AX28" s="1">
        <f t="shared" si="7"/>
        <v>2.6</v>
      </c>
      <c r="AY28" s="1">
        <f t="shared" si="8"/>
        <v>4.2</v>
      </c>
      <c r="AZ28" s="1"/>
      <c r="BG28" s="8"/>
      <c r="BH28" s="8"/>
      <c r="BI28" s="8"/>
      <c r="BJ28" s="8"/>
      <c r="BK28" s="8"/>
      <c r="BL28" s="8"/>
      <c r="BM28" s="8"/>
      <c r="BN28" s="8"/>
      <c r="BO28" s="8"/>
    </row>
    <row r="29" ht="15.75" customHeight="1">
      <c r="A29" s="1">
        <v>28.0</v>
      </c>
      <c r="B29" s="13">
        <v>3.0</v>
      </c>
      <c r="C29" s="1">
        <v>4.0</v>
      </c>
      <c r="D29" s="1">
        <v>4.0</v>
      </c>
      <c r="E29" s="1">
        <v>3.0</v>
      </c>
      <c r="F29" s="14">
        <v>2.0</v>
      </c>
      <c r="G29" s="1">
        <v>5.0</v>
      </c>
      <c r="H29" s="1">
        <v>4.0</v>
      </c>
      <c r="I29" s="1">
        <v>5.0</v>
      </c>
      <c r="J29" s="1">
        <v>2.0</v>
      </c>
      <c r="K29" s="1">
        <v>3.0</v>
      </c>
      <c r="L29" s="13">
        <v>4.0</v>
      </c>
      <c r="M29" s="1">
        <v>4.0</v>
      </c>
      <c r="N29" s="1">
        <v>3.0</v>
      </c>
      <c r="O29" s="1">
        <v>2.0</v>
      </c>
      <c r="P29" s="14">
        <v>4.0</v>
      </c>
      <c r="Q29" s="1">
        <v>4.0</v>
      </c>
      <c r="R29" s="1">
        <v>4.0</v>
      </c>
      <c r="S29" s="1">
        <v>5.0</v>
      </c>
      <c r="T29" s="1">
        <v>3.0</v>
      </c>
      <c r="U29" s="1">
        <v>4.0</v>
      </c>
      <c r="V29" s="13">
        <v>3.0</v>
      </c>
      <c r="W29" s="1">
        <v>3.0</v>
      </c>
      <c r="X29" s="1">
        <v>4.0</v>
      </c>
      <c r="Y29" s="1">
        <v>3.0</v>
      </c>
      <c r="Z29" s="14">
        <v>2.0</v>
      </c>
      <c r="AA29" s="1">
        <v>4.0</v>
      </c>
      <c r="AB29" s="1">
        <v>4.0</v>
      </c>
      <c r="AC29" s="1">
        <v>5.0</v>
      </c>
      <c r="AD29" s="1">
        <v>5.0</v>
      </c>
      <c r="AE29" s="1">
        <v>3.0</v>
      </c>
      <c r="AF29" s="13">
        <v>4.0</v>
      </c>
      <c r="AG29" s="1">
        <v>4.0</v>
      </c>
      <c r="AH29" s="1">
        <v>4.0</v>
      </c>
      <c r="AI29" s="1">
        <v>3.0</v>
      </c>
      <c r="AJ29" s="14">
        <v>4.0</v>
      </c>
      <c r="AK29" s="1">
        <v>4.0</v>
      </c>
      <c r="AL29" s="1">
        <v>2.0</v>
      </c>
      <c r="AM29" s="1">
        <v>4.0</v>
      </c>
      <c r="AN29" s="1">
        <v>4.0</v>
      </c>
      <c r="AO29" s="1">
        <v>5.0</v>
      </c>
      <c r="AP29" s="15">
        <v>80.0</v>
      </c>
      <c r="AR29" s="1">
        <f t="shared" si="1"/>
        <v>3.2</v>
      </c>
      <c r="AS29" s="1">
        <f t="shared" si="2"/>
        <v>3.8</v>
      </c>
      <c r="AT29" s="1">
        <f t="shared" si="3"/>
        <v>3.4</v>
      </c>
      <c r="AU29" s="1">
        <f t="shared" si="4"/>
        <v>4</v>
      </c>
      <c r="AV29" s="1">
        <f t="shared" si="5"/>
        <v>3</v>
      </c>
      <c r="AW29" s="1">
        <f t="shared" si="6"/>
        <v>4.2</v>
      </c>
      <c r="AX29" s="1">
        <f t="shared" si="7"/>
        <v>3.8</v>
      </c>
      <c r="AY29" s="1">
        <f t="shared" si="8"/>
        <v>3.8</v>
      </c>
      <c r="AZ29" s="1"/>
      <c r="BG29" s="8"/>
      <c r="BH29" s="8"/>
      <c r="BI29" s="8"/>
      <c r="BJ29" s="8"/>
      <c r="BK29" s="8"/>
      <c r="BL29" s="8"/>
      <c r="BM29" s="8"/>
      <c r="BN29" s="8"/>
      <c r="BO29" s="8"/>
    </row>
    <row r="30" ht="15.75" customHeight="1">
      <c r="A30" s="1">
        <v>29.0</v>
      </c>
      <c r="B30" s="13">
        <v>4.0</v>
      </c>
      <c r="C30" s="1">
        <v>3.0</v>
      </c>
      <c r="D30" s="1">
        <v>2.0</v>
      </c>
      <c r="E30" s="1">
        <v>1.0</v>
      </c>
      <c r="F30" s="14">
        <v>4.0</v>
      </c>
      <c r="G30" s="1">
        <v>5.0</v>
      </c>
      <c r="H30" s="1">
        <v>4.0</v>
      </c>
      <c r="I30" s="1">
        <v>5.0</v>
      </c>
      <c r="J30" s="1">
        <v>5.0</v>
      </c>
      <c r="K30" s="1">
        <v>4.0</v>
      </c>
      <c r="L30" s="13">
        <v>2.0</v>
      </c>
      <c r="M30" s="1">
        <v>3.0</v>
      </c>
      <c r="N30" s="1">
        <v>1.0</v>
      </c>
      <c r="O30" s="1">
        <v>5.0</v>
      </c>
      <c r="P30" s="14">
        <v>4.0</v>
      </c>
      <c r="Q30" s="1">
        <v>4.0</v>
      </c>
      <c r="R30" s="1">
        <v>5.0</v>
      </c>
      <c r="S30" s="1">
        <v>5.0</v>
      </c>
      <c r="T30" s="1">
        <v>4.0</v>
      </c>
      <c r="U30" s="1">
        <v>5.0</v>
      </c>
      <c r="V30" s="13">
        <v>4.0</v>
      </c>
      <c r="W30" s="1">
        <v>3.0</v>
      </c>
      <c r="X30" s="1">
        <v>2.0</v>
      </c>
      <c r="Y30" s="1">
        <v>1.0</v>
      </c>
      <c r="Z30" s="14">
        <v>5.0</v>
      </c>
      <c r="AA30" s="1">
        <v>4.0</v>
      </c>
      <c r="AB30" s="1">
        <v>4.0</v>
      </c>
      <c r="AC30" s="1">
        <v>4.0</v>
      </c>
      <c r="AD30" s="1">
        <v>4.0</v>
      </c>
      <c r="AE30" s="1">
        <v>4.0</v>
      </c>
      <c r="AF30" s="13">
        <v>2.0</v>
      </c>
      <c r="AG30" s="1">
        <v>3.0</v>
      </c>
      <c r="AH30" s="1">
        <v>3.0</v>
      </c>
      <c r="AI30" s="1">
        <v>4.0</v>
      </c>
      <c r="AJ30" s="14">
        <v>2.0</v>
      </c>
      <c r="AK30" s="1">
        <v>3.0</v>
      </c>
      <c r="AL30" s="1">
        <v>5.0</v>
      </c>
      <c r="AM30" s="1">
        <v>4.0</v>
      </c>
      <c r="AN30" s="1">
        <v>4.0</v>
      </c>
      <c r="AO30" s="1">
        <v>4.0</v>
      </c>
      <c r="AP30" s="15">
        <v>82.0</v>
      </c>
      <c r="AR30" s="1">
        <f t="shared" si="1"/>
        <v>2.8</v>
      </c>
      <c r="AS30" s="1">
        <f t="shared" si="2"/>
        <v>4.6</v>
      </c>
      <c r="AT30" s="1">
        <f t="shared" si="3"/>
        <v>3</v>
      </c>
      <c r="AU30" s="1">
        <f t="shared" si="4"/>
        <v>4.6</v>
      </c>
      <c r="AV30" s="1">
        <f t="shared" si="5"/>
        <v>3</v>
      </c>
      <c r="AW30" s="1">
        <f t="shared" si="6"/>
        <v>4</v>
      </c>
      <c r="AX30" s="1">
        <f t="shared" si="7"/>
        <v>2.8</v>
      </c>
      <c r="AY30" s="1">
        <f t="shared" si="8"/>
        <v>4</v>
      </c>
      <c r="AZ30" s="1"/>
      <c r="BG30" s="8"/>
      <c r="BH30" s="8"/>
      <c r="BI30" s="8"/>
      <c r="BJ30" s="8"/>
      <c r="BK30" s="8"/>
      <c r="BL30" s="8"/>
      <c r="BM30" s="8"/>
      <c r="BN30" s="8"/>
      <c r="BO30" s="8"/>
    </row>
    <row r="31" ht="15.75" customHeight="1">
      <c r="A31" s="1">
        <v>30.0</v>
      </c>
      <c r="B31" s="13">
        <v>2.0</v>
      </c>
      <c r="C31" s="1">
        <v>2.0</v>
      </c>
      <c r="D31" s="1">
        <v>2.0</v>
      </c>
      <c r="E31" s="1">
        <v>2.0</v>
      </c>
      <c r="F31" s="14">
        <v>2.0</v>
      </c>
      <c r="G31" s="1">
        <v>5.0</v>
      </c>
      <c r="H31" s="1">
        <v>5.0</v>
      </c>
      <c r="I31" s="1">
        <v>5.0</v>
      </c>
      <c r="J31" s="1">
        <v>5.0</v>
      </c>
      <c r="K31" s="1">
        <v>5.0</v>
      </c>
      <c r="L31" s="13">
        <v>2.0</v>
      </c>
      <c r="M31" s="1">
        <v>2.0</v>
      </c>
      <c r="N31" s="1">
        <v>2.0</v>
      </c>
      <c r="O31" s="1">
        <v>2.0</v>
      </c>
      <c r="P31" s="14">
        <v>2.0</v>
      </c>
      <c r="Q31" s="1">
        <v>5.0</v>
      </c>
      <c r="R31" s="1">
        <v>5.0</v>
      </c>
      <c r="S31" s="1">
        <v>5.0</v>
      </c>
      <c r="T31" s="1">
        <v>5.0</v>
      </c>
      <c r="U31" s="1">
        <v>5.0</v>
      </c>
      <c r="V31" s="13">
        <v>2.0</v>
      </c>
      <c r="W31" s="1">
        <v>2.0</v>
      </c>
      <c r="X31" s="1">
        <v>2.0</v>
      </c>
      <c r="Y31" s="1">
        <v>2.0</v>
      </c>
      <c r="Z31" s="14">
        <v>2.0</v>
      </c>
      <c r="AA31" s="1">
        <v>5.0</v>
      </c>
      <c r="AB31" s="1">
        <v>5.0</v>
      </c>
      <c r="AC31" s="1">
        <v>5.0</v>
      </c>
      <c r="AD31" s="1">
        <v>5.0</v>
      </c>
      <c r="AE31" s="1">
        <v>5.0</v>
      </c>
      <c r="AF31" s="13">
        <v>2.0</v>
      </c>
      <c r="AG31" s="1">
        <v>2.0</v>
      </c>
      <c r="AH31" s="1">
        <v>2.0</v>
      </c>
      <c r="AI31" s="1">
        <v>2.0</v>
      </c>
      <c r="AJ31" s="14">
        <v>2.0</v>
      </c>
      <c r="AK31" s="1">
        <v>5.0</v>
      </c>
      <c r="AL31" s="1">
        <v>5.0</v>
      </c>
      <c r="AM31" s="1">
        <v>5.0</v>
      </c>
      <c r="AN31" s="1">
        <v>5.0</v>
      </c>
      <c r="AO31" s="1">
        <v>5.0</v>
      </c>
      <c r="AP31" s="15">
        <v>84.0</v>
      </c>
      <c r="AR31" s="1">
        <f t="shared" si="1"/>
        <v>2</v>
      </c>
      <c r="AS31" s="1">
        <f t="shared" si="2"/>
        <v>5</v>
      </c>
      <c r="AT31" s="1">
        <f t="shared" si="3"/>
        <v>2</v>
      </c>
      <c r="AU31" s="1">
        <f t="shared" si="4"/>
        <v>5</v>
      </c>
      <c r="AV31" s="1">
        <f t="shared" si="5"/>
        <v>2</v>
      </c>
      <c r="AW31" s="1">
        <f t="shared" si="6"/>
        <v>5</v>
      </c>
      <c r="AX31" s="1">
        <f t="shared" si="7"/>
        <v>2</v>
      </c>
      <c r="AY31" s="1">
        <f t="shared" si="8"/>
        <v>5</v>
      </c>
      <c r="AZ31" s="1"/>
      <c r="BG31" s="8"/>
      <c r="BH31" s="8"/>
      <c r="BI31" s="8"/>
      <c r="BJ31" s="8"/>
      <c r="BK31" s="8"/>
      <c r="BL31" s="8"/>
      <c r="BM31" s="8"/>
      <c r="BN31" s="8"/>
      <c r="BO31" s="8"/>
    </row>
    <row r="32" ht="15.75" customHeight="1">
      <c r="A32" s="1">
        <v>31.0</v>
      </c>
      <c r="B32" s="13">
        <v>4.0</v>
      </c>
      <c r="C32" s="1">
        <v>4.0</v>
      </c>
      <c r="D32" s="1">
        <v>4.0</v>
      </c>
      <c r="E32" s="1">
        <v>3.0</v>
      </c>
      <c r="F32" s="14">
        <v>2.0</v>
      </c>
      <c r="G32" s="1">
        <v>5.0</v>
      </c>
      <c r="H32" s="1">
        <v>5.0</v>
      </c>
      <c r="I32" s="1">
        <v>5.0</v>
      </c>
      <c r="J32" s="1">
        <v>5.0</v>
      </c>
      <c r="K32" s="1">
        <v>5.0</v>
      </c>
      <c r="L32" s="13">
        <v>4.0</v>
      </c>
      <c r="M32" s="1">
        <v>3.0</v>
      </c>
      <c r="N32" s="1">
        <v>4.0</v>
      </c>
      <c r="O32" s="1">
        <v>1.0</v>
      </c>
      <c r="P32" s="14">
        <v>4.0</v>
      </c>
      <c r="Q32" s="1">
        <v>3.0</v>
      </c>
      <c r="R32" s="1">
        <v>5.0</v>
      </c>
      <c r="S32" s="1">
        <v>1.0</v>
      </c>
      <c r="T32" s="1">
        <v>5.0</v>
      </c>
      <c r="U32" s="1">
        <v>3.0</v>
      </c>
      <c r="V32" s="13">
        <v>4.0</v>
      </c>
      <c r="W32" s="1">
        <v>1.0</v>
      </c>
      <c r="X32" s="1">
        <v>3.0</v>
      </c>
      <c r="Y32" s="1">
        <v>3.0</v>
      </c>
      <c r="Z32" s="14">
        <v>3.0</v>
      </c>
      <c r="AA32" s="1">
        <v>5.0</v>
      </c>
      <c r="AB32" s="1">
        <v>2.0</v>
      </c>
      <c r="AC32" s="1">
        <v>4.0</v>
      </c>
      <c r="AD32" s="1">
        <v>3.0</v>
      </c>
      <c r="AE32" s="1">
        <v>3.0</v>
      </c>
      <c r="AF32" s="13">
        <v>4.0</v>
      </c>
      <c r="AG32" s="1">
        <v>5.0</v>
      </c>
      <c r="AH32" s="1">
        <v>5.0</v>
      </c>
      <c r="AI32" s="1">
        <v>4.0</v>
      </c>
      <c r="AJ32" s="14">
        <v>1.0</v>
      </c>
      <c r="AK32" s="1">
        <v>5.0</v>
      </c>
      <c r="AL32" s="1">
        <v>5.0</v>
      </c>
      <c r="AM32" s="1">
        <v>5.0</v>
      </c>
      <c r="AN32" s="1">
        <v>5.0</v>
      </c>
      <c r="AO32" s="1">
        <v>5.0</v>
      </c>
      <c r="AP32" s="15">
        <v>82.0</v>
      </c>
      <c r="AR32" s="1">
        <f t="shared" si="1"/>
        <v>3.4</v>
      </c>
      <c r="AS32" s="1">
        <f t="shared" si="2"/>
        <v>5</v>
      </c>
      <c r="AT32" s="1">
        <f t="shared" si="3"/>
        <v>3.2</v>
      </c>
      <c r="AU32" s="1">
        <f t="shared" si="4"/>
        <v>3.4</v>
      </c>
      <c r="AV32" s="1">
        <f t="shared" si="5"/>
        <v>2.8</v>
      </c>
      <c r="AW32" s="1">
        <f t="shared" si="6"/>
        <v>3.4</v>
      </c>
      <c r="AX32" s="1">
        <f t="shared" si="7"/>
        <v>3.8</v>
      </c>
      <c r="AY32" s="1">
        <f t="shared" si="8"/>
        <v>5</v>
      </c>
      <c r="AZ32" s="1"/>
      <c r="BG32" s="8"/>
      <c r="BH32" s="8"/>
      <c r="BI32" s="8"/>
      <c r="BJ32" s="8"/>
      <c r="BK32" s="8"/>
      <c r="BL32" s="8"/>
      <c r="BM32" s="8"/>
      <c r="BN32" s="8"/>
      <c r="BO32" s="8"/>
    </row>
    <row r="33" ht="15.75" customHeight="1">
      <c r="A33" s="1">
        <v>32.0</v>
      </c>
      <c r="B33" s="13">
        <v>3.0</v>
      </c>
      <c r="C33" s="1">
        <v>2.0</v>
      </c>
      <c r="D33" s="1">
        <v>2.0</v>
      </c>
      <c r="E33" s="1">
        <v>2.0</v>
      </c>
      <c r="F33" s="14">
        <v>3.0</v>
      </c>
      <c r="G33" s="1">
        <v>5.0</v>
      </c>
      <c r="H33" s="1">
        <v>5.0</v>
      </c>
      <c r="I33" s="1">
        <v>4.0</v>
      </c>
      <c r="J33" s="1">
        <v>5.0</v>
      </c>
      <c r="K33" s="1">
        <v>4.0</v>
      </c>
      <c r="L33" s="13">
        <v>2.0</v>
      </c>
      <c r="M33" s="1">
        <v>1.0</v>
      </c>
      <c r="N33" s="1">
        <v>2.0</v>
      </c>
      <c r="O33" s="1">
        <v>1.0</v>
      </c>
      <c r="P33" s="14">
        <v>3.0</v>
      </c>
      <c r="Q33" s="1">
        <v>4.0</v>
      </c>
      <c r="R33" s="1">
        <v>5.0</v>
      </c>
      <c r="S33" s="1">
        <v>5.0</v>
      </c>
      <c r="T33" s="1">
        <v>4.0</v>
      </c>
      <c r="U33" s="1">
        <v>5.0</v>
      </c>
      <c r="V33" s="13">
        <v>2.0</v>
      </c>
      <c r="W33" s="1">
        <v>2.0</v>
      </c>
      <c r="X33" s="1">
        <v>2.0</v>
      </c>
      <c r="Y33" s="1">
        <v>2.0</v>
      </c>
      <c r="Z33" s="14">
        <v>3.0</v>
      </c>
      <c r="AA33" s="1">
        <v>5.0</v>
      </c>
      <c r="AB33" s="1">
        <v>4.0</v>
      </c>
      <c r="AC33" s="1">
        <v>4.0</v>
      </c>
      <c r="AD33" s="1">
        <v>5.0</v>
      </c>
      <c r="AE33" s="1">
        <v>5.0</v>
      </c>
      <c r="AF33" s="13">
        <v>2.0</v>
      </c>
      <c r="AG33" s="1">
        <v>2.0</v>
      </c>
      <c r="AH33" s="1">
        <v>3.0</v>
      </c>
      <c r="AI33" s="1">
        <v>3.0</v>
      </c>
      <c r="AJ33" s="14">
        <v>2.0</v>
      </c>
      <c r="AK33" s="1">
        <v>3.0</v>
      </c>
      <c r="AL33" s="1">
        <v>4.0</v>
      </c>
      <c r="AM33" s="1">
        <v>3.0</v>
      </c>
      <c r="AN33" s="1">
        <v>4.0</v>
      </c>
      <c r="AO33" s="1">
        <v>5.0</v>
      </c>
      <c r="AP33" s="15">
        <v>89.0</v>
      </c>
      <c r="AR33" s="1">
        <f t="shared" si="1"/>
        <v>2.4</v>
      </c>
      <c r="AS33" s="1">
        <f t="shared" si="2"/>
        <v>4.6</v>
      </c>
      <c r="AT33" s="1">
        <f t="shared" si="3"/>
        <v>1.8</v>
      </c>
      <c r="AU33" s="1">
        <f t="shared" si="4"/>
        <v>4.6</v>
      </c>
      <c r="AV33" s="1">
        <f t="shared" si="5"/>
        <v>2.2</v>
      </c>
      <c r="AW33" s="1">
        <f t="shared" si="6"/>
        <v>4.6</v>
      </c>
      <c r="AX33" s="1">
        <f t="shared" si="7"/>
        <v>2.4</v>
      </c>
      <c r="AY33" s="1">
        <f t="shared" si="8"/>
        <v>3.8</v>
      </c>
      <c r="AZ33" s="1"/>
      <c r="BG33" s="8"/>
      <c r="BH33" s="8"/>
      <c r="BI33" s="8"/>
      <c r="BJ33" s="8"/>
      <c r="BK33" s="8"/>
      <c r="BL33" s="8"/>
      <c r="BM33" s="8"/>
      <c r="BN33" s="8"/>
      <c r="BO33" s="8"/>
    </row>
    <row r="34" ht="15.75" customHeight="1">
      <c r="A34" s="1">
        <v>33.0</v>
      </c>
      <c r="B34" s="13">
        <v>3.0</v>
      </c>
      <c r="C34" s="1">
        <v>3.0</v>
      </c>
      <c r="D34" s="1">
        <v>3.0</v>
      </c>
      <c r="E34" s="1">
        <v>3.0</v>
      </c>
      <c r="F34" s="14">
        <v>3.0</v>
      </c>
      <c r="G34" s="1">
        <v>4.0</v>
      </c>
      <c r="H34" s="1">
        <v>5.0</v>
      </c>
      <c r="I34" s="1">
        <v>4.0</v>
      </c>
      <c r="J34" s="1">
        <v>5.0</v>
      </c>
      <c r="K34" s="1">
        <v>4.0</v>
      </c>
      <c r="L34" s="13">
        <v>3.0</v>
      </c>
      <c r="M34" s="1">
        <v>4.0</v>
      </c>
      <c r="N34" s="1">
        <v>3.0</v>
      </c>
      <c r="O34" s="1">
        <v>4.0</v>
      </c>
      <c r="P34" s="14">
        <v>3.0</v>
      </c>
      <c r="Q34" s="1">
        <v>4.0</v>
      </c>
      <c r="R34" s="1">
        <v>2.0</v>
      </c>
      <c r="S34" s="1">
        <v>4.0</v>
      </c>
      <c r="T34" s="1">
        <v>1.0</v>
      </c>
      <c r="U34" s="1">
        <v>5.0</v>
      </c>
      <c r="V34" s="13">
        <v>3.0</v>
      </c>
      <c r="W34" s="1">
        <v>3.0</v>
      </c>
      <c r="X34" s="1">
        <v>3.0</v>
      </c>
      <c r="Y34" s="1">
        <v>3.0</v>
      </c>
      <c r="Z34" s="14">
        <v>3.0</v>
      </c>
      <c r="AA34" s="1">
        <v>4.0</v>
      </c>
      <c r="AB34" s="1">
        <v>5.0</v>
      </c>
      <c r="AC34" s="1">
        <v>5.0</v>
      </c>
      <c r="AD34" s="1">
        <v>5.0</v>
      </c>
      <c r="AE34" s="1">
        <v>5.0</v>
      </c>
      <c r="AF34" s="13">
        <v>3.0</v>
      </c>
      <c r="AG34" s="1">
        <v>3.0</v>
      </c>
      <c r="AH34" s="1">
        <v>3.0</v>
      </c>
      <c r="AI34" s="1">
        <v>3.0</v>
      </c>
      <c r="AJ34" s="14">
        <v>3.0</v>
      </c>
      <c r="AK34" s="1">
        <v>5.0</v>
      </c>
      <c r="AL34" s="1">
        <v>5.0</v>
      </c>
      <c r="AM34" s="1">
        <v>5.0</v>
      </c>
      <c r="AN34" s="1">
        <v>5.0</v>
      </c>
      <c r="AO34" s="1">
        <v>5.0</v>
      </c>
      <c r="AP34" s="15">
        <v>84.0</v>
      </c>
      <c r="AR34" s="1">
        <f t="shared" si="1"/>
        <v>3</v>
      </c>
      <c r="AS34" s="1">
        <f t="shared" si="2"/>
        <v>4.4</v>
      </c>
      <c r="AT34" s="1">
        <f t="shared" si="3"/>
        <v>3.4</v>
      </c>
      <c r="AU34" s="1">
        <f t="shared" si="4"/>
        <v>3.2</v>
      </c>
      <c r="AV34" s="1">
        <f t="shared" si="5"/>
        <v>3</v>
      </c>
      <c r="AW34" s="1">
        <f t="shared" si="6"/>
        <v>4.8</v>
      </c>
      <c r="AX34" s="1">
        <f t="shared" si="7"/>
        <v>3</v>
      </c>
      <c r="AY34" s="1">
        <f t="shared" si="8"/>
        <v>5</v>
      </c>
      <c r="AZ34" s="1"/>
      <c r="BG34" s="8"/>
      <c r="BH34" s="8"/>
      <c r="BI34" s="8"/>
      <c r="BJ34" s="8"/>
      <c r="BK34" s="8"/>
      <c r="BL34" s="8"/>
      <c r="BM34" s="8"/>
      <c r="BN34" s="8"/>
      <c r="BO34" s="8"/>
    </row>
    <row r="35" ht="15.75" customHeight="1">
      <c r="A35" s="1">
        <v>34.0</v>
      </c>
      <c r="B35" s="13">
        <v>3.0</v>
      </c>
      <c r="C35" s="1">
        <v>2.0</v>
      </c>
      <c r="D35" s="1">
        <v>1.0</v>
      </c>
      <c r="E35" s="1">
        <v>2.0</v>
      </c>
      <c r="F35" s="14">
        <v>3.0</v>
      </c>
      <c r="G35" s="1">
        <v>4.0</v>
      </c>
      <c r="H35" s="1">
        <v>3.0</v>
      </c>
      <c r="I35" s="1">
        <v>3.0</v>
      </c>
      <c r="J35" s="1">
        <v>4.0</v>
      </c>
      <c r="K35" s="1">
        <v>5.0</v>
      </c>
      <c r="L35" s="13">
        <v>3.0</v>
      </c>
      <c r="M35" s="1">
        <v>2.0</v>
      </c>
      <c r="N35" s="1">
        <v>1.0</v>
      </c>
      <c r="O35" s="1">
        <v>3.0</v>
      </c>
      <c r="P35" s="14">
        <v>4.0</v>
      </c>
      <c r="Q35" s="1">
        <v>5.0</v>
      </c>
      <c r="R35" s="1">
        <v>4.0</v>
      </c>
      <c r="S35" s="1">
        <v>3.0</v>
      </c>
      <c r="T35" s="1">
        <v>2.0</v>
      </c>
      <c r="U35" s="1">
        <v>1.0</v>
      </c>
      <c r="V35" s="13">
        <v>3.0</v>
      </c>
      <c r="W35" s="1">
        <v>4.0</v>
      </c>
      <c r="X35" s="1">
        <v>5.0</v>
      </c>
      <c r="Y35" s="1">
        <v>2.0</v>
      </c>
      <c r="Z35" s="14">
        <v>1.0</v>
      </c>
      <c r="AA35" s="1">
        <v>4.0</v>
      </c>
      <c r="AB35" s="1">
        <v>5.0</v>
      </c>
      <c r="AC35" s="1">
        <v>4.0</v>
      </c>
      <c r="AD35" s="1">
        <v>5.0</v>
      </c>
      <c r="AE35" s="1">
        <v>4.0</v>
      </c>
      <c r="AF35" s="13">
        <v>2.0</v>
      </c>
      <c r="AG35" s="1">
        <v>1.0</v>
      </c>
      <c r="AH35" s="1">
        <v>3.0</v>
      </c>
      <c r="AI35" s="1">
        <v>3.0</v>
      </c>
      <c r="AJ35" s="14">
        <v>3.0</v>
      </c>
      <c r="AK35" s="1">
        <v>3.0</v>
      </c>
      <c r="AL35" s="1">
        <v>3.0</v>
      </c>
      <c r="AM35" s="1">
        <v>4.0</v>
      </c>
      <c r="AN35" s="1">
        <v>4.0</v>
      </c>
      <c r="AO35" s="1">
        <v>4.0</v>
      </c>
      <c r="AP35" s="15">
        <v>82.0</v>
      </c>
      <c r="AR35" s="1">
        <f t="shared" si="1"/>
        <v>2.2</v>
      </c>
      <c r="AS35" s="1">
        <f t="shared" si="2"/>
        <v>3.8</v>
      </c>
      <c r="AT35" s="1">
        <f t="shared" si="3"/>
        <v>2.6</v>
      </c>
      <c r="AU35" s="1">
        <f t="shared" si="4"/>
        <v>3</v>
      </c>
      <c r="AV35" s="1">
        <f t="shared" si="5"/>
        <v>3</v>
      </c>
      <c r="AW35" s="1">
        <f t="shared" si="6"/>
        <v>4.4</v>
      </c>
      <c r="AX35" s="1">
        <f t="shared" si="7"/>
        <v>2.4</v>
      </c>
      <c r="AY35" s="1">
        <f t="shared" si="8"/>
        <v>3.6</v>
      </c>
      <c r="AZ35" s="1"/>
      <c r="BG35" s="8"/>
      <c r="BH35" s="8"/>
      <c r="BI35" s="8"/>
      <c r="BJ35" s="8"/>
      <c r="BK35" s="8"/>
      <c r="BL35" s="8"/>
      <c r="BM35" s="8"/>
      <c r="BN35" s="8"/>
      <c r="BO35" s="8"/>
    </row>
    <row r="36" ht="15.75" customHeight="1">
      <c r="A36" s="1">
        <v>35.0</v>
      </c>
      <c r="B36" s="13">
        <v>3.0</v>
      </c>
      <c r="C36" s="1">
        <v>3.0</v>
      </c>
      <c r="D36" s="1">
        <v>3.0</v>
      </c>
      <c r="E36" s="1">
        <v>3.0</v>
      </c>
      <c r="F36" s="14">
        <v>3.0</v>
      </c>
      <c r="G36" s="1">
        <v>5.0</v>
      </c>
      <c r="H36" s="1">
        <v>5.0</v>
      </c>
      <c r="I36" s="1">
        <v>5.0</v>
      </c>
      <c r="J36" s="1">
        <v>5.0</v>
      </c>
      <c r="K36" s="1">
        <v>5.0</v>
      </c>
      <c r="L36" s="13">
        <v>5.0</v>
      </c>
      <c r="M36" s="1">
        <v>4.0</v>
      </c>
      <c r="N36" s="1">
        <v>4.0</v>
      </c>
      <c r="O36" s="1">
        <v>1.0</v>
      </c>
      <c r="P36" s="14">
        <v>5.0</v>
      </c>
      <c r="Q36" s="1">
        <v>5.0</v>
      </c>
      <c r="R36" s="1">
        <v>5.0</v>
      </c>
      <c r="S36" s="1">
        <v>4.0</v>
      </c>
      <c r="T36" s="1">
        <v>2.0</v>
      </c>
      <c r="U36" s="1">
        <v>5.0</v>
      </c>
      <c r="V36" s="13">
        <v>5.0</v>
      </c>
      <c r="W36" s="1">
        <v>5.0</v>
      </c>
      <c r="X36" s="1">
        <v>5.0</v>
      </c>
      <c r="Y36" s="1">
        <v>1.0</v>
      </c>
      <c r="Z36" s="14">
        <v>2.0</v>
      </c>
      <c r="AA36" s="1">
        <v>5.0</v>
      </c>
      <c r="AB36" s="1">
        <v>5.0</v>
      </c>
      <c r="AC36" s="1">
        <v>5.0</v>
      </c>
      <c r="AD36" s="1">
        <v>5.0</v>
      </c>
      <c r="AE36" s="1">
        <v>5.0</v>
      </c>
      <c r="AF36" s="13">
        <v>3.0</v>
      </c>
      <c r="AG36" s="1">
        <v>5.0</v>
      </c>
      <c r="AH36" s="1">
        <v>5.0</v>
      </c>
      <c r="AI36" s="1">
        <v>1.0</v>
      </c>
      <c r="AJ36" s="14">
        <v>5.0</v>
      </c>
      <c r="AK36" s="1">
        <v>3.0</v>
      </c>
      <c r="AL36" s="1">
        <v>5.0</v>
      </c>
      <c r="AM36" s="1">
        <v>5.0</v>
      </c>
      <c r="AN36" s="1">
        <v>5.0</v>
      </c>
      <c r="AO36" s="1">
        <v>5.0</v>
      </c>
      <c r="AP36" s="15">
        <v>79.0</v>
      </c>
      <c r="AR36" s="1">
        <f t="shared" si="1"/>
        <v>3</v>
      </c>
      <c r="AS36" s="1">
        <f t="shared" si="2"/>
        <v>5</v>
      </c>
      <c r="AT36" s="1">
        <f t="shared" si="3"/>
        <v>3.8</v>
      </c>
      <c r="AU36" s="1">
        <f t="shared" si="4"/>
        <v>4.2</v>
      </c>
      <c r="AV36" s="1">
        <f t="shared" si="5"/>
        <v>3.6</v>
      </c>
      <c r="AW36" s="1">
        <f t="shared" si="6"/>
        <v>5</v>
      </c>
      <c r="AX36" s="1">
        <f t="shared" si="7"/>
        <v>3.8</v>
      </c>
      <c r="AY36" s="1">
        <f t="shared" si="8"/>
        <v>4.6</v>
      </c>
      <c r="AZ36" s="1"/>
      <c r="BG36" s="8"/>
      <c r="BH36" s="8"/>
      <c r="BI36" s="8"/>
      <c r="BJ36" s="8"/>
      <c r="BK36" s="8"/>
      <c r="BL36" s="8"/>
      <c r="BM36" s="8"/>
      <c r="BN36" s="8"/>
      <c r="BO36" s="8"/>
    </row>
    <row r="37" ht="15.75" customHeight="1">
      <c r="A37" s="1">
        <v>36.0</v>
      </c>
      <c r="B37" s="13">
        <v>4.0</v>
      </c>
      <c r="C37" s="1">
        <v>4.0</v>
      </c>
      <c r="D37" s="1">
        <v>2.0</v>
      </c>
      <c r="E37" s="1">
        <v>5.0</v>
      </c>
      <c r="F37" s="14">
        <v>3.0</v>
      </c>
      <c r="G37" s="1">
        <v>5.0</v>
      </c>
      <c r="H37" s="1">
        <v>5.0</v>
      </c>
      <c r="I37" s="1">
        <v>2.0</v>
      </c>
      <c r="J37" s="1">
        <v>1.0</v>
      </c>
      <c r="K37" s="1">
        <v>3.0</v>
      </c>
      <c r="L37" s="13">
        <v>2.0</v>
      </c>
      <c r="M37" s="1">
        <v>5.0</v>
      </c>
      <c r="N37" s="1">
        <v>5.0</v>
      </c>
      <c r="O37" s="1">
        <v>3.0</v>
      </c>
      <c r="P37" s="14">
        <v>4.0</v>
      </c>
      <c r="Q37" s="1">
        <v>4.0</v>
      </c>
      <c r="R37" s="1">
        <v>5.0</v>
      </c>
      <c r="S37" s="1">
        <v>5.0</v>
      </c>
      <c r="T37" s="1">
        <v>4.0</v>
      </c>
      <c r="U37" s="1">
        <v>4.0</v>
      </c>
      <c r="V37" s="13">
        <v>3.0</v>
      </c>
      <c r="W37" s="1">
        <v>5.0</v>
      </c>
      <c r="X37" s="1">
        <v>5.0</v>
      </c>
      <c r="Y37" s="1">
        <v>5.0</v>
      </c>
      <c r="Z37" s="14">
        <v>3.0</v>
      </c>
      <c r="AA37" s="1">
        <v>3.0</v>
      </c>
      <c r="AB37" s="1">
        <v>5.0</v>
      </c>
      <c r="AC37" s="1">
        <v>5.0</v>
      </c>
      <c r="AD37" s="1">
        <v>4.0</v>
      </c>
      <c r="AE37" s="1">
        <v>4.0</v>
      </c>
      <c r="AF37" s="13">
        <v>5.0</v>
      </c>
      <c r="AG37" s="1">
        <v>1.0</v>
      </c>
      <c r="AH37" s="1">
        <v>3.0</v>
      </c>
      <c r="AI37" s="1">
        <v>3.0</v>
      </c>
      <c r="AJ37" s="14">
        <v>2.0</v>
      </c>
      <c r="AK37" s="1">
        <v>2.0</v>
      </c>
      <c r="AL37" s="1">
        <v>3.0</v>
      </c>
      <c r="AM37" s="1">
        <v>1.0</v>
      </c>
      <c r="AN37" s="1">
        <v>5.0</v>
      </c>
      <c r="AO37" s="1">
        <v>5.0</v>
      </c>
      <c r="AP37" s="15">
        <v>90.0</v>
      </c>
      <c r="AR37" s="1">
        <f t="shared" si="1"/>
        <v>3.6</v>
      </c>
      <c r="AS37" s="1">
        <f t="shared" si="2"/>
        <v>3.2</v>
      </c>
      <c r="AT37" s="1">
        <f t="shared" si="3"/>
        <v>3.8</v>
      </c>
      <c r="AU37" s="1">
        <f t="shared" si="4"/>
        <v>4.4</v>
      </c>
      <c r="AV37" s="1">
        <f t="shared" si="5"/>
        <v>4.2</v>
      </c>
      <c r="AW37" s="1">
        <f t="shared" si="6"/>
        <v>4.2</v>
      </c>
      <c r="AX37" s="1">
        <f t="shared" si="7"/>
        <v>2.8</v>
      </c>
      <c r="AY37" s="1">
        <f t="shared" si="8"/>
        <v>3.2</v>
      </c>
      <c r="AZ37" s="1"/>
      <c r="BG37" s="8"/>
      <c r="BH37" s="8"/>
      <c r="BI37" s="8"/>
      <c r="BJ37" s="8"/>
      <c r="BK37" s="8"/>
      <c r="BL37" s="8"/>
      <c r="BM37" s="8"/>
      <c r="BN37" s="8"/>
      <c r="BO37" s="8"/>
    </row>
    <row r="38" ht="15.75" customHeight="1">
      <c r="A38" s="1">
        <v>37.0</v>
      </c>
      <c r="B38" s="13">
        <v>4.0</v>
      </c>
      <c r="C38" s="1">
        <v>3.0</v>
      </c>
      <c r="D38" s="1">
        <v>2.0</v>
      </c>
      <c r="E38" s="1">
        <v>1.0</v>
      </c>
      <c r="F38" s="14">
        <v>3.0</v>
      </c>
      <c r="G38" s="1">
        <v>5.0</v>
      </c>
      <c r="H38" s="1">
        <v>5.0</v>
      </c>
      <c r="I38" s="1">
        <v>3.0</v>
      </c>
      <c r="J38" s="1">
        <v>5.0</v>
      </c>
      <c r="K38" s="1">
        <v>5.0</v>
      </c>
      <c r="L38" s="13">
        <v>4.0</v>
      </c>
      <c r="M38" s="1">
        <v>3.0</v>
      </c>
      <c r="N38" s="1">
        <v>2.0</v>
      </c>
      <c r="O38" s="1">
        <v>1.0</v>
      </c>
      <c r="P38" s="14">
        <v>3.0</v>
      </c>
      <c r="Q38" s="1">
        <v>5.0</v>
      </c>
      <c r="R38" s="1">
        <v>5.0</v>
      </c>
      <c r="S38" s="1">
        <v>5.0</v>
      </c>
      <c r="T38" s="1">
        <v>5.0</v>
      </c>
      <c r="U38" s="1">
        <v>5.0</v>
      </c>
      <c r="V38" s="13">
        <v>4.0</v>
      </c>
      <c r="W38" s="1">
        <v>3.0</v>
      </c>
      <c r="X38" s="1">
        <v>2.0</v>
      </c>
      <c r="Y38" s="1">
        <v>1.0</v>
      </c>
      <c r="Z38" s="14">
        <v>3.0</v>
      </c>
      <c r="AA38" s="1">
        <v>5.0</v>
      </c>
      <c r="AB38" s="1">
        <v>5.0</v>
      </c>
      <c r="AC38" s="1">
        <v>5.0</v>
      </c>
      <c r="AD38" s="1">
        <v>5.0</v>
      </c>
      <c r="AE38" s="1">
        <v>5.0</v>
      </c>
      <c r="AF38" s="13">
        <v>4.0</v>
      </c>
      <c r="AG38" s="1">
        <v>3.0</v>
      </c>
      <c r="AH38" s="1">
        <v>2.0</v>
      </c>
      <c r="AI38" s="1">
        <v>1.0</v>
      </c>
      <c r="AJ38" s="14">
        <v>5.0</v>
      </c>
      <c r="AK38" s="1">
        <v>5.0</v>
      </c>
      <c r="AL38" s="1">
        <v>5.0</v>
      </c>
      <c r="AM38" s="1">
        <v>5.0</v>
      </c>
      <c r="AN38" s="1">
        <v>5.0</v>
      </c>
      <c r="AO38" s="1">
        <v>5.0</v>
      </c>
      <c r="AP38" s="15">
        <v>93.0</v>
      </c>
      <c r="AR38" s="1">
        <f t="shared" si="1"/>
        <v>2.6</v>
      </c>
      <c r="AS38" s="1">
        <f t="shared" si="2"/>
        <v>4.6</v>
      </c>
      <c r="AT38" s="1">
        <f t="shared" si="3"/>
        <v>2.6</v>
      </c>
      <c r="AU38" s="1">
        <f t="shared" si="4"/>
        <v>5</v>
      </c>
      <c r="AV38" s="1">
        <f t="shared" si="5"/>
        <v>2.6</v>
      </c>
      <c r="AW38" s="1">
        <f t="shared" si="6"/>
        <v>5</v>
      </c>
      <c r="AX38" s="1">
        <f t="shared" si="7"/>
        <v>3</v>
      </c>
      <c r="AY38" s="1">
        <f t="shared" si="8"/>
        <v>5</v>
      </c>
      <c r="AZ38" s="1"/>
      <c r="BG38" s="8"/>
      <c r="BH38" s="8"/>
      <c r="BI38" s="8"/>
      <c r="BJ38" s="8"/>
      <c r="BK38" s="8"/>
      <c r="BL38" s="8"/>
      <c r="BM38" s="8"/>
      <c r="BN38" s="8"/>
      <c r="BO38" s="8"/>
    </row>
    <row r="39" ht="15.75" customHeight="1">
      <c r="A39" s="1">
        <v>38.0</v>
      </c>
      <c r="B39" s="13">
        <v>3.0</v>
      </c>
      <c r="C39" s="1">
        <v>2.0</v>
      </c>
      <c r="D39" s="1">
        <v>3.0</v>
      </c>
      <c r="E39" s="1">
        <v>3.0</v>
      </c>
      <c r="F39" s="14">
        <v>3.0</v>
      </c>
      <c r="G39" s="1">
        <v>3.0</v>
      </c>
      <c r="H39" s="1">
        <v>3.0</v>
      </c>
      <c r="I39" s="1">
        <v>4.0</v>
      </c>
      <c r="J39" s="1">
        <v>4.0</v>
      </c>
      <c r="K39" s="1">
        <v>4.0</v>
      </c>
      <c r="L39" s="13">
        <v>4.0</v>
      </c>
      <c r="M39" s="1">
        <v>3.0</v>
      </c>
      <c r="N39" s="1">
        <v>3.0</v>
      </c>
      <c r="O39" s="1">
        <v>4.0</v>
      </c>
      <c r="P39" s="14">
        <v>5.0</v>
      </c>
      <c r="Q39" s="1">
        <v>4.0</v>
      </c>
      <c r="R39" s="1">
        <v>1.0</v>
      </c>
      <c r="S39" s="1">
        <v>5.0</v>
      </c>
      <c r="T39" s="1">
        <v>1.0</v>
      </c>
      <c r="U39" s="1">
        <v>4.0</v>
      </c>
      <c r="V39" s="13">
        <v>3.0</v>
      </c>
      <c r="W39" s="1">
        <v>5.0</v>
      </c>
      <c r="X39" s="1">
        <v>3.0</v>
      </c>
      <c r="Y39" s="1">
        <v>3.0</v>
      </c>
      <c r="Z39" s="14">
        <v>4.0</v>
      </c>
      <c r="AA39" s="1">
        <v>5.0</v>
      </c>
      <c r="AB39" s="1">
        <v>5.0</v>
      </c>
      <c r="AC39" s="1">
        <v>5.0</v>
      </c>
      <c r="AD39" s="1">
        <v>5.0</v>
      </c>
      <c r="AE39" s="1">
        <v>4.0</v>
      </c>
      <c r="AF39" s="13">
        <v>2.0</v>
      </c>
      <c r="AG39" s="1">
        <v>2.0</v>
      </c>
      <c r="AH39" s="1">
        <v>2.0</v>
      </c>
      <c r="AI39" s="1">
        <v>3.0</v>
      </c>
      <c r="AJ39" s="14">
        <v>1.0</v>
      </c>
      <c r="AK39" s="1">
        <v>5.0</v>
      </c>
      <c r="AL39" s="1">
        <v>4.0</v>
      </c>
      <c r="AM39" s="1">
        <v>4.0</v>
      </c>
      <c r="AN39" s="1">
        <v>5.0</v>
      </c>
      <c r="AO39" s="1">
        <v>5.0</v>
      </c>
      <c r="AP39" s="15">
        <v>82.0</v>
      </c>
      <c r="AR39" s="1">
        <f t="shared" si="1"/>
        <v>2.8</v>
      </c>
      <c r="AS39" s="1">
        <f t="shared" si="2"/>
        <v>3.6</v>
      </c>
      <c r="AT39" s="1">
        <f t="shared" si="3"/>
        <v>3.8</v>
      </c>
      <c r="AU39" s="1">
        <f t="shared" si="4"/>
        <v>3</v>
      </c>
      <c r="AV39" s="1">
        <f t="shared" si="5"/>
        <v>3.6</v>
      </c>
      <c r="AW39" s="1">
        <f t="shared" si="6"/>
        <v>4.8</v>
      </c>
      <c r="AX39" s="1">
        <f t="shared" si="7"/>
        <v>2</v>
      </c>
      <c r="AY39" s="1">
        <f t="shared" si="8"/>
        <v>4.6</v>
      </c>
      <c r="AZ39" s="1"/>
      <c r="BG39" s="8"/>
      <c r="BH39" s="8"/>
      <c r="BI39" s="8"/>
      <c r="BJ39" s="8"/>
      <c r="BK39" s="8"/>
      <c r="BL39" s="8"/>
      <c r="BM39" s="8"/>
      <c r="BN39" s="8"/>
      <c r="BO39" s="8"/>
    </row>
    <row r="40" ht="15.75" customHeight="1">
      <c r="A40" s="1">
        <v>39.0</v>
      </c>
      <c r="B40" s="13">
        <v>3.0</v>
      </c>
      <c r="C40" s="1">
        <v>2.0</v>
      </c>
      <c r="D40" s="1">
        <v>2.0</v>
      </c>
      <c r="E40" s="1">
        <v>3.0</v>
      </c>
      <c r="F40" s="14">
        <v>2.0</v>
      </c>
      <c r="G40" s="1">
        <v>5.0</v>
      </c>
      <c r="H40" s="1">
        <v>5.0</v>
      </c>
      <c r="I40" s="1">
        <v>4.0</v>
      </c>
      <c r="J40" s="1">
        <v>4.0</v>
      </c>
      <c r="K40" s="1">
        <v>4.0</v>
      </c>
      <c r="L40" s="13">
        <v>3.0</v>
      </c>
      <c r="M40" s="1">
        <v>5.0</v>
      </c>
      <c r="N40" s="1">
        <v>1.0</v>
      </c>
      <c r="O40" s="1">
        <v>5.0</v>
      </c>
      <c r="P40" s="14">
        <v>2.0</v>
      </c>
      <c r="Q40" s="1">
        <v>5.0</v>
      </c>
      <c r="R40" s="1">
        <v>1.0</v>
      </c>
      <c r="S40" s="1">
        <v>5.0</v>
      </c>
      <c r="T40" s="1">
        <v>1.0</v>
      </c>
      <c r="U40" s="1">
        <v>3.0</v>
      </c>
      <c r="V40" s="13">
        <v>2.0</v>
      </c>
      <c r="W40" s="1">
        <v>2.0</v>
      </c>
      <c r="X40" s="1">
        <v>2.0</v>
      </c>
      <c r="Y40" s="1">
        <v>2.0</v>
      </c>
      <c r="Z40" s="14">
        <v>3.0</v>
      </c>
      <c r="AA40" s="1">
        <v>4.0</v>
      </c>
      <c r="AB40" s="1">
        <v>4.0</v>
      </c>
      <c r="AC40" s="1">
        <v>4.0</v>
      </c>
      <c r="AD40" s="1">
        <v>4.0</v>
      </c>
      <c r="AE40" s="1">
        <v>4.0</v>
      </c>
      <c r="AF40" s="13">
        <v>3.0</v>
      </c>
      <c r="AG40" s="1">
        <v>3.0</v>
      </c>
      <c r="AH40" s="1">
        <v>3.0</v>
      </c>
      <c r="AI40" s="1">
        <v>3.0</v>
      </c>
      <c r="AJ40" s="14">
        <v>3.0</v>
      </c>
      <c r="AK40" s="1">
        <v>4.0</v>
      </c>
      <c r="AL40" s="1">
        <v>4.0</v>
      </c>
      <c r="AM40" s="1">
        <v>4.0</v>
      </c>
      <c r="AN40" s="1">
        <v>4.0</v>
      </c>
      <c r="AO40" s="1">
        <v>4.0</v>
      </c>
      <c r="AP40" s="15">
        <v>84.0</v>
      </c>
      <c r="AR40" s="1">
        <f t="shared" si="1"/>
        <v>2.4</v>
      </c>
      <c r="AS40" s="1">
        <f t="shared" si="2"/>
        <v>4.4</v>
      </c>
      <c r="AT40" s="1">
        <f t="shared" si="3"/>
        <v>3.2</v>
      </c>
      <c r="AU40" s="1">
        <f t="shared" si="4"/>
        <v>3</v>
      </c>
      <c r="AV40" s="1">
        <f t="shared" si="5"/>
        <v>2.2</v>
      </c>
      <c r="AW40" s="1">
        <f t="shared" si="6"/>
        <v>4</v>
      </c>
      <c r="AX40" s="1">
        <f t="shared" si="7"/>
        <v>3</v>
      </c>
      <c r="AY40" s="1">
        <f t="shared" si="8"/>
        <v>4</v>
      </c>
      <c r="AZ40" s="1"/>
      <c r="BG40" s="8"/>
      <c r="BH40" s="8"/>
      <c r="BI40" s="8"/>
      <c r="BJ40" s="8"/>
      <c r="BK40" s="8"/>
      <c r="BL40" s="8"/>
      <c r="BM40" s="8"/>
      <c r="BN40" s="8"/>
      <c r="BO40" s="8"/>
    </row>
    <row r="41" ht="15.75" customHeight="1">
      <c r="A41" s="1">
        <v>40.0</v>
      </c>
      <c r="B41" s="13">
        <v>3.0</v>
      </c>
      <c r="C41" s="1">
        <v>3.0</v>
      </c>
      <c r="D41" s="1">
        <v>3.0</v>
      </c>
      <c r="E41" s="1">
        <v>3.0</v>
      </c>
      <c r="F41" s="14">
        <v>3.0</v>
      </c>
      <c r="G41" s="1">
        <v>4.0</v>
      </c>
      <c r="H41" s="1">
        <v>4.0</v>
      </c>
      <c r="I41" s="1">
        <v>4.0</v>
      </c>
      <c r="J41" s="1">
        <v>4.0</v>
      </c>
      <c r="K41" s="1">
        <v>4.0</v>
      </c>
      <c r="L41" s="13">
        <v>3.0</v>
      </c>
      <c r="M41" s="1">
        <v>5.0</v>
      </c>
      <c r="N41" s="1">
        <v>3.0</v>
      </c>
      <c r="O41" s="1">
        <v>5.0</v>
      </c>
      <c r="P41" s="14">
        <v>3.0</v>
      </c>
      <c r="Q41" s="1">
        <v>4.0</v>
      </c>
      <c r="R41" s="1">
        <v>1.0</v>
      </c>
      <c r="S41" s="1">
        <v>5.0</v>
      </c>
      <c r="T41" s="1">
        <v>1.0</v>
      </c>
      <c r="U41" s="1">
        <v>4.0</v>
      </c>
      <c r="V41" s="13">
        <v>4.0</v>
      </c>
      <c r="W41" s="1">
        <v>3.0</v>
      </c>
      <c r="X41" s="1">
        <v>3.0</v>
      </c>
      <c r="Y41" s="1">
        <v>3.0</v>
      </c>
      <c r="Z41" s="14">
        <v>2.0</v>
      </c>
      <c r="AA41" s="1">
        <v>5.0</v>
      </c>
      <c r="AB41" s="1">
        <v>4.0</v>
      </c>
      <c r="AC41" s="1">
        <v>4.0</v>
      </c>
      <c r="AD41" s="1">
        <v>4.0</v>
      </c>
      <c r="AE41" s="1">
        <v>5.0</v>
      </c>
      <c r="AF41" s="13">
        <v>1.0</v>
      </c>
      <c r="AG41" s="1">
        <v>2.0</v>
      </c>
      <c r="AH41" s="1">
        <v>2.0</v>
      </c>
      <c r="AI41" s="1">
        <v>3.0</v>
      </c>
      <c r="AJ41" s="14">
        <v>2.0</v>
      </c>
      <c r="AK41" s="1">
        <v>4.0</v>
      </c>
      <c r="AL41" s="1">
        <v>5.0</v>
      </c>
      <c r="AM41" s="1">
        <v>5.0</v>
      </c>
      <c r="AN41" s="1">
        <v>5.0</v>
      </c>
      <c r="AO41" s="1">
        <v>5.0</v>
      </c>
      <c r="AP41" s="15">
        <v>86.0</v>
      </c>
      <c r="AR41" s="1">
        <f t="shared" si="1"/>
        <v>3</v>
      </c>
      <c r="AS41" s="1">
        <f t="shared" si="2"/>
        <v>4</v>
      </c>
      <c r="AT41" s="1">
        <f t="shared" si="3"/>
        <v>3.8</v>
      </c>
      <c r="AU41" s="1">
        <f t="shared" si="4"/>
        <v>3</v>
      </c>
      <c r="AV41" s="1">
        <f t="shared" si="5"/>
        <v>3</v>
      </c>
      <c r="AW41" s="1">
        <f t="shared" si="6"/>
        <v>4.4</v>
      </c>
      <c r="AX41" s="1">
        <f t="shared" si="7"/>
        <v>2</v>
      </c>
      <c r="AY41" s="1">
        <f t="shared" si="8"/>
        <v>4.8</v>
      </c>
      <c r="AZ41" s="1"/>
      <c r="BG41" s="8"/>
      <c r="BH41" s="8"/>
      <c r="BI41" s="8"/>
      <c r="BJ41" s="8"/>
      <c r="BK41" s="8"/>
      <c r="BL41" s="8"/>
      <c r="BM41" s="8"/>
      <c r="BN41" s="8"/>
      <c r="BO41" s="8"/>
    </row>
    <row r="42" ht="15.75" customHeight="1">
      <c r="A42" s="1">
        <v>41.0</v>
      </c>
      <c r="B42" s="13">
        <v>3.0</v>
      </c>
      <c r="C42" s="1">
        <v>3.0</v>
      </c>
      <c r="D42" s="1">
        <v>3.0</v>
      </c>
      <c r="E42" s="1">
        <v>2.0</v>
      </c>
      <c r="F42" s="14">
        <v>2.0</v>
      </c>
      <c r="G42" s="1">
        <v>5.0</v>
      </c>
      <c r="H42" s="1">
        <v>4.0</v>
      </c>
      <c r="I42" s="1">
        <v>4.0</v>
      </c>
      <c r="J42" s="1">
        <v>4.0</v>
      </c>
      <c r="K42" s="1">
        <v>4.0</v>
      </c>
      <c r="L42" s="13">
        <v>3.0</v>
      </c>
      <c r="M42" s="1">
        <v>5.0</v>
      </c>
      <c r="N42" s="1">
        <v>4.0</v>
      </c>
      <c r="O42" s="1">
        <v>5.0</v>
      </c>
      <c r="P42" s="14">
        <v>3.0</v>
      </c>
      <c r="Q42" s="1">
        <v>4.0</v>
      </c>
      <c r="R42" s="1">
        <v>1.0</v>
      </c>
      <c r="S42" s="1">
        <v>5.0</v>
      </c>
      <c r="T42" s="1">
        <v>1.0</v>
      </c>
      <c r="U42" s="1">
        <v>4.0</v>
      </c>
      <c r="V42" s="13">
        <v>3.0</v>
      </c>
      <c r="W42" s="1">
        <v>3.0</v>
      </c>
      <c r="X42" s="1">
        <v>3.0</v>
      </c>
      <c r="Y42" s="1">
        <v>3.0</v>
      </c>
      <c r="Z42" s="14">
        <v>3.0</v>
      </c>
      <c r="AA42" s="1">
        <v>4.0</v>
      </c>
      <c r="AB42" s="1">
        <v>4.0</v>
      </c>
      <c r="AC42" s="1">
        <v>4.0</v>
      </c>
      <c r="AD42" s="1">
        <v>4.0</v>
      </c>
      <c r="AE42" s="1">
        <v>5.0</v>
      </c>
      <c r="AF42" s="13">
        <v>3.0</v>
      </c>
      <c r="AG42" s="1">
        <v>3.0</v>
      </c>
      <c r="AH42" s="1">
        <v>2.0</v>
      </c>
      <c r="AI42" s="1">
        <v>2.0</v>
      </c>
      <c r="AJ42" s="14">
        <v>2.0</v>
      </c>
      <c r="AK42" s="1">
        <v>4.0</v>
      </c>
      <c r="AL42" s="1">
        <v>4.0</v>
      </c>
      <c r="AM42" s="1">
        <v>4.0</v>
      </c>
      <c r="AN42" s="1">
        <v>4.0</v>
      </c>
      <c r="AO42" s="1">
        <v>5.0</v>
      </c>
      <c r="AP42" s="15">
        <v>89.0</v>
      </c>
      <c r="AR42" s="1">
        <f t="shared" si="1"/>
        <v>2.6</v>
      </c>
      <c r="AS42" s="1">
        <f t="shared" si="2"/>
        <v>4.2</v>
      </c>
      <c r="AT42" s="1">
        <f t="shared" si="3"/>
        <v>4</v>
      </c>
      <c r="AU42" s="1">
        <f t="shared" si="4"/>
        <v>3</v>
      </c>
      <c r="AV42" s="1">
        <f t="shared" si="5"/>
        <v>3</v>
      </c>
      <c r="AW42" s="1">
        <f t="shared" si="6"/>
        <v>4.2</v>
      </c>
      <c r="AX42" s="1">
        <f t="shared" si="7"/>
        <v>2.4</v>
      </c>
      <c r="AY42" s="1">
        <f t="shared" si="8"/>
        <v>4.2</v>
      </c>
      <c r="AZ42" s="1"/>
      <c r="BG42" s="8"/>
      <c r="BH42" s="8"/>
      <c r="BI42" s="8"/>
      <c r="BJ42" s="8"/>
      <c r="BK42" s="8"/>
      <c r="BL42" s="8"/>
      <c r="BM42" s="8"/>
      <c r="BN42" s="8"/>
      <c r="BO42" s="8"/>
    </row>
    <row r="43" ht="15.75" customHeight="1">
      <c r="A43" s="1">
        <v>42.0</v>
      </c>
      <c r="B43" s="13">
        <v>2.0</v>
      </c>
      <c r="C43" s="1">
        <v>2.0</v>
      </c>
      <c r="D43" s="1">
        <v>2.0</v>
      </c>
      <c r="E43" s="1">
        <v>2.0</v>
      </c>
      <c r="F43" s="14">
        <v>1.0</v>
      </c>
      <c r="G43" s="1">
        <v>4.0</v>
      </c>
      <c r="H43" s="1">
        <v>4.0</v>
      </c>
      <c r="I43" s="1">
        <v>4.0</v>
      </c>
      <c r="J43" s="1">
        <v>4.0</v>
      </c>
      <c r="K43" s="1">
        <v>4.0</v>
      </c>
      <c r="L43" s="13">
        <v>3.0</v>
      </c>
      <c r="M43" s="1">
        <v>5.0</v>
      </c>
      <c r="N43" s="1">
        <v>3.0</v>
      </c>
      <c r="O43" s="1">
        <v>5.0</v>
      </c>
      <c r="P43" s="14">
        <v>3.0</v>
      </c>
      <c r="Q43" s="1">
        <v>5.0</v>
      </c>
      <c r="R43" s="1">
        <v>1.0</v>
      </c>
      <c r="S43" s="1">
        <v>5.0</v>
      </c>
      <c r="T43" s="1">
        <v>1.0</v>
      </c>
      <c r="U43" s="1">
        <v>5.0</v>
      </c>
      <c r="V43" s="13">
        <v>3.0</v>
      </c>
      <c r="W43" s="1">
        <v>3.0</v>
      </c>
      <c r="X43" s="1">
        <v>3.0</v>
      </c>
      <c r="Y43" s="1">
        <v>3.0</v>
      </c>
      <c r="Z43" s="14">
        <v>2.0</v>
      </c>
      <c r="AA43" s="1">
        <v>5.0</v>
      </c>
      <c r="AB43" s="1">
        <v>5.0</v>
      </c>
      <c r="AC43" s="1">
        <v>5.0</v>
      </c>
      <c r="AD43" s="1">
        <v>5.0</v>
      </c>
      <c r="AE43" s="1">
        <v>5.0</v>
      </c>
      <c r="AF43" s="13">
        <v>3.0</v>
      </c>
      <c r="AG43" s="1">
        <v>3.0</v>
      </c>
      <c r="AH43" s="1">
        <v>3.0</v>
      </c>
      <c r="AI43" s="1">
        <v>3.0</v>
      </c>
      <c r="AJ43" s="14">
        <v>3.0</v>
      </c>
      <c r="AK43" s="1">
        <v>5.0</v>
      </c>
      <c r="AL43" s="1">
        <v>4.0</v>
      </c>
      <c r="AM43" s="1">
        <v>5.0</v>
      </c>
      <c r="AN43" s="1">
        <v>5.0</v>
      </c>
      <c r="AO43" s="1">
        <v>5.0</v>
      </c>
      <c r="AP43" s="15">
        <v>81.0</v>
      </c>
      <c r="AR43" s="1">
        <f t="shared" si="1"/>
        <v>1.8</v>
      </c>
      <c r="AS43" s="1">
        <f t="shared" si="2"/>
        <v>4</v>
      </c>
      <c r="AT43" s="1">
        <f t="shared" si="3"/>
        <v>3.8</v>
      </c>
      <c r="AU43" s="1">
        <f t="shared" si="4"/>
        <v>3.4</v>
      </c>
      <c r="AV43" s="1">
        <f t="shared" si="5"/>
        <v>2.8</v>
      </c>
      <c r="AW43" s="1">
        <f t="shared" si="6"/>
        <v>5</v>
      </c>
      <c r="AX43" s="1">
        <f t="shared" si="7"/>
        <v>3</v>
      </c>
      <c r="AY43" s="1">
        <f t="shared" si="8"/>
        <v>4.8</v>
      </c>
      <c r="AZ43" s="1"/>
      <c r="BG43" s="8"/>
      <c r="BH43" s="8"/>
      <c r="BI43" s="8"/>
      <c r="BJ43" s="8"/>
      <c r="BK43" s="8"/>
      <c r="BL43" s="8"/>
      <c r="BM43" s="8"/>
      <c r="BN43" s="8"/>
      <c r="BO43" s="8"/>
    </row>
    <row r="44" ht="15.75" customHeight="1">
      <c r="A44" s="1">
        <v>43.0</v>
      </c>
      <c r="B44" s="13">
        <v>4.0</v>
      </c>
      <c r="C44" s="1">
        <v>3.0</v>
      </c>
      <c r="D44" s="1">
        <v>2.0</v>
      </c>
      <c r="E44" s="1">
        <v>3.0</v>
      </c>
      <c r="F44" s="14">
        <v>2.0</v>
      </c>
      <c r="G44" s="1">
        <v>4.0</v>
      </c>
      <c r="H44" s="1">
        <v>4.0</v>
      </c>
      <c r="I44" s="1">
        <v>4.0</v>
      </c>
      <c r="J44" s="1">
        <v>4.0</v>
      </c>
      <c r="K44" s="1">
        <v>4.0</v>
      </c>
      <c r="L44" s="13">
        <v>2.0</v>
      </c>
      <c r="M44" s="1">
        <v>5.0</v>
      </c>
      <c r="N44" s="1">
        <v>1.0</v>
      </c>
      <c r="O44" s="1">
        <v>5.0</v>
      </c>
      <c r="P44" s="14">
        <v>5.0</v>
      </c>
      <c r="Q44" s="1">
        <v>5.0</v>
      </c>
      <c r="R44" s="1">
        <v>1.0</v>
      </c>
      <c r="S44" s="1">
        <v>5.0</v>
      </c>
      <c r="T44" s="1">
        <v>1.0</v>
      </c>
      <c r="U44" s="1">
        <v>5.0</v>
      </c>
      <c r="V44" s="13">
        <v>2.0</v>
      </c>
      <c r="W44" s="1">
        <v>2.0</v>
      </c>
      <c r="X44" s="1">
        <v>5.0</v>
      </c>
      <c r="Y44" s="1">
        <v>2.0</v>
      </c>
      <c r="Z44" s="14">
        <v>2.0</v>
      </c>
      <c r="AA44" s="1">
        <v>5.0</v>
      </c>
      <c r="AB44" s="1">
        <v>4.0</v>
      </c>
      <c r="AC44" s="1">
        <v>5.0</v>
      </c>
      <c r="AD44" s="1">
        <v>4.0</v>
      </c>
      <c r="AE44" s="1">
        <v>4.0</v>
      </c>
      <c r="AF44" s="13">
        <v>3.0</v>
      </c>
      <c r="AG44" s="1">
        <v>3.0</v>
      </c>
      <c r="AH44" s="1">
        <v>2.0</v>
      </c>
      <c r="AI44" s="1">
        <v>1.0</v>
      </c>
      <c r="AJ44" s="14">
        <v>2.0</v>
      </c>
      <c r="AK44" s="1">
        <v>4.0</v>
      </c>
      <c r="AL44" s="1">
        <v>4.0</v>
      </c>
      <c r="AM44" s="1">
        <v>5.0</v>
      </c>
      <c r="AN44" s="1">
        <v>5.0</v>
      </c>
      <c r="AO44" s="1">
        <v>2.0</v>
      </c>
      <c r="AP44" s="15">
        <v>90.0</v>
      </c>
      <c r="AR44" s="1">
        <f t="shared" si="1"/>
        <v>2.8</v>
      </c>
      <c r="AS44" s="1">
        <f t="shared" si="2"/>
        <v>4</v>
      </c>
      <c r="AT44" s="1">
        <f t="shared" si="3"/>
        <v>3.6</v>
      </c>
      <c r="AU44" s="1">
        <f t="shared" si="4"/>
        <v>3.4</v>
      </c>
      <c r="AV44" s="1">
        <f t="shared" si="5"/>
        <v>2.6</v>
      </c>
      <c r="AW44" s="1">
        <f t="shared" si="6"/>
        <v>4.4</v>
      </c>
      <c r="AX44" s="1">
        <f t="shared" si="7"/>
        <v>2.2</v>
      </c>
      <c r="AY44" s="1">
        <f t="shared" si="8"/>
        <v>4</v>
      </c>
      <c r="AZ44" s="1"/>
      <c r="BG44" s="8"/>
      <c r="BH44" s="8"/>
      <c r="BI44" s="8"/>
      <c r="BJ44" s="8"/>
      <c r="BK44" s="8"/>
      <c r="BL44" s="8"/>
      <c r="BM44" s="8"/>
      <c r="BN44" s="8"/>
      <c r="BO44" s="8"/>
    </row>
    <row r="45" ht="15.75" customHeight="1">
      <c r="A45" s="1">
        <v>44.0</v>
      </c>
      <c r="B45" s="13">
        <v>3.0</v>
      </c>
      <c r="C45" s="1">
        <v>3.0</v>
      </c>
      <c r="D45" s="1">
        <v>3.0</v>
      </c>
      <c r="E45" s="1">
        <v>3.0</v>
      </c>
      <c r="F45" s="14">
        <v>3.0</v>
      </c>
      <c r="G45" s="1">
        <v>4.0</v>
      </c>
      <c r="H45" s="1">
        <v>3.0</v>
      </c>
      <c r="I45" s="1">
        <v>4.0</v>
      </c>
      <c r="J45" s="1">
        <v>4.0</v>
      </c>
      <c r="K45" s="1">
        <v>3.0</v>
      </c>
      <c r="L45" s="13">
        <v>2.0</v>
      </c>
      <c r="M45" s="1">
        <v>5.0</v>
      </c>
      <c r="N45" s="1">
        <v>3.0</v>
      </c>
      <c r="O45" s="1">
        <v>4.0</v>
      </c>
      <c r="P45" s="14">
        <v>3.0</v>
      </c>
      <c r="Q45" s="1">
        <v>3.0</v>
      </c>
      <c r="R45" s="1">
        <v>2.0</v>
      </c>
      <c r="S45" s="1">
        <v>3.0</v>
      </c>
      <c r="T45" s="1">
        <v>3.0</v>
      </c>
      <c r="U45" s="1">
        <v>3.0</v>
      </c>
      <c r="V45" s="13">
        <v>3.0</v>
      </c>
      <c r="W45" s="1">
        <v>3.0</v>
      </c>
      <c r="X45" s="1">
        <v>3.0</v>
      </c>
      <c r="Y45" s="1">
        <v>3.0</v>
      </c>
      <c r="Z45" s="14">
        <v>3.0</v>
      </c>
      <c r="AA45" s="1">
        <v>4.0</v>
      </c>
      <c r="AB45" s="1">
        <v>3.0</v>
      </c>
      <c r="AC45" s="1">
        <v>4.0</v>
      </c>
      <c r="AD45" s="1">
        <v>4.0</v>
      </c>
      <c r="AE45" s="1">
        <v>3.0</v>
      </c>
      <c r="AF45" s="13">
        <v>3.0</v>
      </c>
      <c r="AG45" s="1">
        <v>3.0</v>
      </c>
      <c r="AH45" s="1">
        <v>3.0</v>
      </c>
      <c r="AI45" s="1">
        <v>3.0</v>
      </c>
      <c r="AJ45" s="14">
        <v>3.0</v>
      </c>
      <c r="AK45" s="1">
        <v>4.0</v>
      </c>
      <c r="AL45" s="1">
        <v>4.0</v>
      </c>
      <c r="AM45" s="1">
        <v>4.0</v>
      </c>
      <c r="AN45" s="1">
        <v>4.0</v>
      </c>
      <c r="AO45" s="1">
        <v>4.0</v>
      </c>
      <c r="AP45" s="15">
        <v>88.0</v>
      </c>
      <c r="AR45" s="1">
        <f t="shared" si="1"/>
        <v>3</v>
      </c>
      <c r="AS45" s="1">
        <f t="shared" si="2"/>
        <v>3.6</v>
      </c>
      <c r="AT45" s="1">
        <f t="shared" si="3"/>
        <v>3.4</v>
      </c>
      <c r="AU45" s="1">
        <f t="shared" si="4"/>
        <v>2.8</v>
      </c>
      <c r="AV45" s="1">
        <f t="shared" si="5"/>
        <v>3</v>
      </c>
      <c r="AW45" s="1">
        <f t="shared" si="6"/>
        <v>3.6</v>
      </c>
      <c r="AX45" s="1">
        <f t="shared" si="7"/>
        <v>3</v>
      </c>
      <c r="AY45" s="1">
        <f t="shared" si="8"/>
        <v>4</v>
      </c>
      <c r="AZ45" s="1"/>
      <c r="BG45" s="8"/>
      <c r="BH45" s="8"/>
      <c r="BI45" s="8"/>
      <c r="BJ45" s="8"/>
      <c r="BK45" s="8"/>
      <c r="BL45" s="8"/>
      <c r="BM45" s="8"/>
      <c r="BN45" s="8"/>
      <c r="BO45" s="8"/>
    </row>
    <row r="46" ht="15.75" customHeight="1">
      <c r="A46" s="1">
        <v>45.0</v>
      </c>
      <c r="B46" s="13">
        <v>3.0</v>
      </c>
      <c r="C46" s="1">
        <v>4.0</v>
      </c>
      <c r="D46" s="1">
        <v>3.0</v>
      </c>
      <c r="E46" s="1">
        <v>3.0</v>
      </c>
      <c r="F46" s="14">
        <v>3.0</v>
      </c>
      <c r="G46" s="1">
        <v>4.0</v>
      </c>
      <c r="H46" s="1">
        <v>5.0</v>
      </c>
      <c r="I46" s="1">
        <v>3.0</v>
      </c>
      <c r="J46" s="1">
        <v>4.0</v>
      </c>
      <c r="K46" s="1">
        <v>4.0</v>
      </c>
      <c r="L46" s="13">
        <v>2.0</v>
      </c>
      <c r="M46" s="1">
        <v>3.0</v>
      </c>
      <c r="N46" s="1">
        <v>3.0</v>
      </c>
      <c r="O46" s="1">
        <v>3.0</v>
      </c>
      <c r="P46" s="14">
        <v>2.0</v>
      </c>
      <c r="Q46" s="1">
        <v>4.0</v>
      </c>
      <c r="R46" s="1">
        <v>5.0</v>
      </c>
      <c r="S46" s="1">
        <v>4.0</v>
      </c>
      <c r="T46" s="1">
        <v>3.0</v>
      </c>
      <c r="U46" s="1">
        <v>4.0</v>
      </c>
      <c r="V46" s="13">
        <v>2.0</v>
      </c>
      <c r="W46" s="1">
        <v>3.0</v>
      </c>
      <c r="X46" s="1">
        <v>3.0</v>
      </c>
      <c r="Y46" s="1">
        <v>3.0</v>
      </c>
      <c r="Z46" s="14">
        <v>2.0</v>
      </c>
      <c r="AA46" s="1">
        <v>3.0</v>
      </c>
      <c r="AB46" s="1">
        <v>4.0</v>
      </c>
      <c r="AC46" s="1">
        <v>4.0</v>
      </c>
      <c r="AD46" s="1">
        <v>4.0</v>
      </c>
      <c r="AE46" s="1">
        <v>5.0</v>
      </c>
      <c r="AF46" s="13">
        <v>2.0</v>
      </c>
      <c r="AG46" s="1">
        <v>3.0</v>
      </c>
      <c r="AH46" s="1">
        <v>3.0</v>
      </c>
      <c r="AI46" s="1">
        <v>3.0</v>
      </c>
      <c r="AJ46" s="14">
        <v>3.0</v>
      </c>
      <c r="AK46" s="1">
        <v>3.0</v>
      </c>
      <c r="AL46" s="1">
        <v>4.0</v>
      </c>
      <c r="AM46" s="1">
        <v>4.0</v>
      </c>
      <c r="AN46" s="1">
        <v>3.0</v>
      </c>
      <c r="AO46" s="1">
        <v>4.0</v>
      </c>
      <c r="AP46" s="15">
        <v>85.0</v>
      </c>
      <c r="AR46" s="1">
        <f t="shared" si="1"/>
        <v>3.2</v>
      </c>
      <c r="AS46" s="1">
        <f t="shared" si="2"/>
        <v>4</v>
      </c>
      <c r="AT46" s="1">
        <f t="shared" si="3"/>
        <v>2.6</v>
      </c>
      <c r="AU46" s="1">
        <f t="shared" si="4"/>
        <v>4</v>
      </c>
      <c r="AV46" s="1">
        <f t="shared" si="5"/>
        <v>2.6</v>
      </c>
      <c r="AW46" s="1">
        <f t="shared" si="6"/>
        <v>4</v>
      </c>
      <c r="AX46" s="1">
        <f t="shared" si="7"/>
        <v>2.8</v>
      </c>
      <c r="AY46" s="1">
        <f t="shared" si="8"/>
        <v>3.6</v>
      </c>
      <c r="AZ46" s="1"/>
      <c r="BG46" s="8"/>
      <c r="BH46" s="8"/>
      <c r="BI46" s="8"/>
      <c r="BJ46" s="8"/>
      <c r="BK46" s="8"/>
      <c r="BL46" s="8"/>
      <c r="BM46" s="8"/>
      <c r="BN46" s="8"/>
      <c r="BO46" s="8"/>
    </row>
    <row r="47" ht="15.75" customHeight="1">
      <c r="A47" s="1">
        <v>46.0</v>
      </c>
      <c r="B47" s="13">
        <v>2.0</v>
      </c>
      <c r="C47" s="1">
        <v>3.0</v>
      </c>
      <c r="D47" s="1">
        <v>4.0</v>
      </c>
      <c r="E47" s="1">
        <v>5.0</v>
      </c>
      <c r="F47" s="14">
        <v>4.0</v>
      </c>
      <c r="G47" s="1">
        <v>3.0</v>
      </c>
      <c r="H47" s="1">
        <v>2.0</v>
      </c>
      <c r="I47" s="1">
        <v>3.0</v>
      </c>
      <c r="J47" s="1">
        <v>4.0</v>
      </c>
      <c r="K47" s="1">
        <v>4.0</v>
      </c>
      <c r="L47" s="13">
        <v>2.0</v>
      </c>
      <c r="M47" s="1">
        <v>3.0</v>
      </c>
      <c r="N47" s="1">
        <v>3.0</v>
      </c>
      <c r="O47" s="1">
        <v>4.0</v>
      </c>
      <c r="P47" s="14">
        <v>2.0</v>
      </c>
      <c r="Q47" s="1">
        <v>5.0</v>
      </c>
      <c r="R47" s="1">
        <v>5.0</v>
      </c>
      <c r="S47" s="1">
        <v>5.0</v>
      </c>
      <c r="T47" s="1">
        <v>5.0</v>
      </c>
      <c r="U47" s="1">
        <v>5.0</v>
      </c>
      <c r="V47" s="13">
        <v>1.0</v>
      </c>
      <c r="W47" s="1">
        <v>2.0</v>
      </c>
      <c r="X47" s="1">
        <v>3.0</v>
      </c>
      <c r="Y47" s="1">
        <v>4.0</v>
      </c>
      <c r="Z47" s="14">
        <v>5.0</v>
      </c>
      <c r="AA47" s="1">
        <v>4.0</v>
      </c>
      <c r="AB47" s="1">
        <v>4.0</v>
      </c>
      <c r="AC47" s="1">
        <v>4.0</v>
      </c>
      <c r="AD47" s="1">
        <v>4.0</v>
      </c>
      <c r="AE47" s="1">
        <v>5.0</v>
      </c>
      <c r="AF47" s="13">
        <v>5.0</v>
      </c>
      <c r="AG47" s="1">
        <v>5.0</v>
      </c>
      <c r="AH47" s="1">
        <v>5.0</v>
      </c>
      <c r="AI47" s="1">
        <v>4.0</v>
      </c>
      <c r="AJ47" s="14">
        <v>4.0</v>
      </c>
      <c r="AK47" s="1">
        <v>5.0</v>
      </c>
      <c r="AL47" s="1">
        <v>4.0</v>
      </c>
      <c r="AM47" s="1">
        <v>4.0</v>
      </c>
      <c r="AN47" s="1">
        <v>5.0</v>
      </c>
      <c r="AO47" s="1">
        <v>5.0</v>
      </c>
      <c r="AP47" s="15">
        <v>81.0</v>
      </c>
      <c r="AR47" s="1">
        <f t="shared" si="1"/>
        <v>3.6</v>
      </c>
      <c r="AS47" s="1">
        <f t="shared" si="2"/>
        <v>3.2</v>
      </c>
      <c r="AT47" s="1">
        <f t="shared" si="3"/>
        <v>2.8</v>
      </c>
      <c r="AU47" s="1">
        <f t="shared" si="4"/>
        <v>5</v>
      </c>
      <c r="AV47" s="1">
        <f t="shared" si="5"/>
        <v>3</v>
      </c>
      <c r="AW47" s="1">
        <f t="shared" si="6"/>
        <v>4.2</v>
      </c>
      <c r="AX47" s="1">
        <f t="shared" si="7"/>
        <v>4.6</v>
      </c>
      <c r="AY47" s="1">
        <f t="shared" si="8"/>
        <v>4.6</v>
      </c>
      <c r="AZ47" s="1"/>
    </row>
    <row r="48" ht="15.75" customHeight="1">
      <c r="A48" s="1">
        <v>47.0</v>
      </c>
      <c r="B48" s="13">
        <v>3.0</v>
      </c>
      <c r="C48" s="1">
        <v>2.0</v>
      </c>
      <c r="D48" s="1">
        <v>3.0</v>
      </c>
      <c r="E48" s="1">
        <v>2.0</v>
      </c>
      <c r="F48" s="14">
        <v>2.0</v>
      </c>
      <c r="G48" s="1">
        <v>4.0</v>
      </c>
      <c r="H48" s="1">
        <v>4.0</v>
      </c>
      <c r="I48" s="1">
        <v>4.0</v>
      </c>
      <c r="J48" s="1">
        <v>4.0</v>
      </c>
      <c r="K48" s="1">
        <v>5.0</v>
      </c>
      <c r="L48" s="13">
        <v>3.0</v>
      </c>
      <c r="M48" s="1">
        <v>2.0</v>
      </c>
      <c r="N48" s="1">
        <v>2.0</v>
      </c>
      <c r="O48" s="1">
        <v>2.0</v>
      </c>
      <c r="P48" s="14">
        <v>2.0</v>
      </c>
      <c r="Q48" s="1">
        <v>5.0</v>
      </c>
      <c r="R48" s="1">
        <v>5.0</v>
      </c>
      <c r="S48" s="1">
        <v>5.0</v>
      </c>
      <c r="T48" s="1">
        <v>4.0</v>
      </c>
      <c r="U48" s="1">
        <v>4.0</v>
      </c>
      <c r="V48" s="13">
        <v>2.0</v>
      </c>
      <c r="W48" s="1">
        <v>2.0</v>
      </c>
      <c r="X48" s="1">
        <v>2.0</v>
      </c>
      <c r="Y48" s="1">
        <v>2.0</v>
      </c>
      <c r="Z48" s="14">
        <v>3.0</v>
      </c>
      <c r="AA48" s="1">
        <v>5.0</v>
      </c>
      <c r="AB48" s="1">
        <v>5.0</v>
      </c>
      <c r="AC48" s="1">
        <v>4.0</v>
      </c>
      <c r="AD48" s="1">
        <v>5.0</v>
      </c>
      <c r="AE48" s="1">
        <v>5.0</v>
      </c>
      <c r="AF48" s="13">
        <v>3.0</v>
      </c>
      <c r="AG48" s="1">
        <v>3.0</v>
      </c>
      <c r="AH48" s="1">
        <v>3.0</v>
      </c>
      <c r="AI48" s="1">
        <v>3.0</v>
      </c>
      <c r="AJ48" s="14">
        <v>2.0</v>
      </c>
      <c r="AK48" s="1">
        <v>5.0</v>
      </c>
      <c r="AL48" s="1">
        <v>5.0</v>
      </c>
      <c r="AM48" s="1">
        <v>5.0</v>
      </c>
      <c r="AN48" s="1">
        <v>4.0</v>
      </c>
      <c r="AO48" s="1">
        <v>4.0</v>
      </c>
      <c r="AP48" s="15">
        <v>83.0</v>
      </c>
      <c r="AR48" s="1">
        <f t="shared" si="1"/>
        <v>2.4</v>
      </c>
      <c r="AS48" s="1">
        <f t="shared" si="2"/>
        <v>4.2</v>
      </c>
      <c r="AT48" s="1">
        <f t="shared" si="3"/>
        <v>2.2</v>
      </c>
      <c r="AU48" s="1">
        <f t="shared" si="4"/>
        <v>4.6</v>
      </c>
      <c r="AV48" s="1">
        <f t="shared" si="5"/>
        <v>2.2</v>
      </c>
      <c r="AW48" s="1">
        <f t="shared" si="6"/>
        <v>4.8</v>
      </c>
      <c r="AX48" s="1">
        <f t="shared" si="7"/>
        <v>2.8</v>
      </c>
      <c r="AY48" s="1">
        <f t="shared" si="8"/>
        <v>4.6</v>
      </c>
      <c r="AZ48" s="1"/>
    </row>
    <row r="49" ht="15.75" customHeight="1">
      <c r="A49" s="1">
        <v>48.0</v>
      </c>
      <c r="B49" s="13">
        <v>4.0</v>
      </c>
      <c r="C49" s="1">
        <v>4.0</v>
      </c>
      <c r="D49" s="1">
        <v>4.0</v>
      </c>
      <c r="E49" s="1">
        <v>4.0</v>
      </c>
      <c r="F49" s="14">
        <v>4.0</v>
      </c>
      <c r="G49" s="1">
        <v>5.0</v>
      </c>
      <c r="H49" s="1">
        <v>5.0</v>
      </c>
      <c r="I49" s="1">
        <v>5.0</v>
      </c>
      <c r="J49" s="1">
        <v>5.0</v>
      </c>
      <c r="K49" s="1">
        <v>5.0</v>
      </c>
      <c r="L49" s="13">
        <v>4.0</v>
      </c>
      <c r="M49" s="1">
        <v>4.0</v>
      </c>
      <c r="N49" s="1">
        <v>4.0</v>
      </c>
      <c r="O49" s="1">
        <v>4.0</v>
      </c>
      <c r="P49" s="14">
        <v>4.0</v>
      </c>
      <c r="Q49" s="1">
        <v>5.0</v>
      </c>
      <c r="R49" s="1">
        <v>5.0</v>
      </c>
      <c r="S49" s="1">
        <v>5.0</v>
      </c>
      <c r="T49" s="1">
        <v>5.0</v>
      </c>
      <c r="U49" s="1">
        <v>5.0</v>
      </c>
      <c r="V49" s="13">
        <v>4.0</v>
      </c>
      <c r="W49" s="1">
        <v>4.0</v>
      </c>
      <c r="X49" s="1">
        <v>4.0</v>
      </c>
      <c r="Y49" s="1">
        <v>4.0</v>
      </c>
      <c r="Z49" s="14">
        <v>4.0</v>
      </c>
      <c r="AA49" s="1">
        <v>4.0</v>
      </c>
      <c r="AB49" s="1">
        <v>4.0</v>
      </c>
      <c r="AC49" s="1">
        <v>4.0</v>
      </c>
      <c r="AD49" s="1">
        <v>4.0</v>
      </c>
      <c r="AE49" s="1">
        <v>4.0</v>
      </c>
      <c r="AF49" s="13">
        <v>5.0</v>
      </c>
      <c r="AG49" s="1">
        <v>5.0</v>
      </c>
      <c r="AH49" s="1">
        <v>5.0</v>
      </c>
      <c r="AI49" s="1">
        <v>5.0</v>
      </c>
      <c r="AJ49" s="14">
        <v>5.0</v>
      </c>
      <c r="AK49" s="1">
        <v>5.0</v>
      </c>
      <c r="AL49" s="1">
        <v>5.0</v>
      </c>
      <c r="AM49" s="1">
        <v>5.0</v>
      </c>
      <c r="AN49" s="1">
        <v>5.0</v>
      </c>
      <c r="AO49" s="1">
        <v>5.0</v>
      </c>
      <c r="AP49" s="15">
        <v>82.0</v>
      </c>
      <c r="AR49" s="1">
        <f t="shared" si="1"/>
        <v>4</v>
      </c>
      <c r="AS49" s="1">
        <f t="shared" si="2"/>
        <v>5</v>
      </c>
      <c r="AT49" s="1">
        <f t="shared" si="3"/>
        <v>4</v>
      </c>
      <c r="AU49" s="1">
        <f t="shared" si="4"/>
        <v>5</v>
      </c>
      <c r="AV49" s="1">
        <f t="shared" si="5"/>
        <v>4</v>
      </c>
      <c r="AW49" s="1">
        <f t="shared" si="6"/>
        <v>4</v>
      </c>
      <c r="AX49" s="1">
        <f t="shared" si="7"/>
        <v>5</v>
      </c>
      <c r="AY49" s="1">
        <f t="shared" si="8"/>
        <v>5</v>
      </c>
      <c r="AZ49" s="1"/>
    </row>
    <row r="50" ht="15.75" customHeight="1">
      <c r="A50" s="1">
        <v>49.0</v>
      </c>
      <c r="B50" s="13">
        <v>5.0</v>
      </c>
      <c r="C50" s="1">
        <v>5.0</v>
      </c>
      <c r="D50" s="1">
        <v>5.0</v>
      </c>
      <c r="E50" s="1">
        <v>2.0</v>
      </c>
      <c r="F50" s="14">
        <v>5.0</v>
      </c>
      <c r="G50" s="1">
        <v>1.0</v>
      </c>
      <c r="H50" s="1">
        <v>3.0</v>
      </c>
      <c r="I50" s="1">
        <v>2.0</v>
      </c>
      <c r="J50" s="1">
        <v>1.0</v>
      </c>
      <c r="K50" s="1">
        <v>5.0</v>
      </c>
      <c r="L50" s="13">
        <v>5.0</v>
      </c>
      <c r="M50" s="1">
        <v>4.0</v>
      </c>
      <c r="N50" s="1">
        <v>5.0</v>
      </c>
      <c r="O50" s="1">
        <v>5.0</v>
      </c>
      <c r="P50" s="14">
        <v>5.0</v>
      </c>
      <c r="Q50" s="1">
        <v>4.0</v>
      </c>
      <c r="R50" s="1">
        <v>3.0</v>
      </c>
      <c r="S50" s="1">
        <v>2.0</v>
      </c>
      <c r="T50" s="1">
        <v>1.0</v>
      </c>
      <c r="U50" s="1">
        <v>5.0</v>
      </c>
      <c r="V50" s="13">
        <v>5.0</v>
      </c>
      <c r="W50" s="1">
        <v>5.0</v>
      </c>
      <c r="X50" s="1">
        <v>5.0</v>
      </c>
      <c r="Y50" s="1">
        <v>5.0</v>
      </c>
      <c r="Z50" s="14">
        <v>5.0</v>
      </c>
      <c r="AA50" s="1">
        <v>4.0</v>
      </c>
      <c r="AB50" s="1">
        <v>3.0</v>
      </c>
      <c r="AC50" s="1">
        <v>2.0</v>
      </c>
      <c r="AD50" s="1">
        <v>5.0</v>
      </c>
      <c r="AE50" s="1">
        <v>4.0</v>
      </c>
      <c r="AF50" s="13">
        <v>1.0</v>
      </c>
      <c r="AG50" s="1">
        <v>5.0</v>
      </c>
      <c r="AH50" s="1">
        <v>5.0</v>
      </c>
      <c r="AI50" s="1">
        <v>5.0</v>
      </c>
      <c r="AJ50" s="14">
        <v>5.0</v>
      </c>
      <c r="AK50" s="1">
        <v>5.0</v>
      </c>
      <c r="AL50" s="1">
        <v>5.0</v>
      </c>
      <c r="AM50" s="1">
        <v>4.0</v>
      </c>
      <c r="AN50" s="1">
        <v>4.0</v>
      </c>
      <c r="AO50" s="1">
        <v>4.0</v>
      </c>
      <c r="AP50" s="15">
        <v>90.0</v>
      </c>
      <c r="AR50" s="1">
        <f t="shared" si="1"/>
        <v>4.4</v>
      </c>
      <c r="AS50" s="1">
        <f t="shared" si="2"/>
        <v>2.4</v>
      </c>
      <c r="AT50" s="1">
        <f t="shared" si="3"/>
        <v>4.8</v>
      </c>
      <c r="AU50" s="1">
        <f t="shared" si="4"/>
        <v>3</v>
      </c>
      <c r="AV50" s="1">
        <f t="shared" si="5"/>
        <v>5</v>
      </c>
      <c r="AW50" s="1">
        <f t="shared" si="6"/>
        <v>3.6</v>
      </c>
      <c r="AX50" s="1">
        <f t="shared" si="7"/>
        <v>4.2</v>
      </c>
      <c r="AY50" s="1">
        <f t="shared" si="8"/>
        <v>4.4</v>
      </c>
      <c r="AZ50" s="1"/>
    </row>
    <row r="51" ht="15.75" customHeight="1">
      <c r="A51" s="1">
        <v>50.0</v>
      </c>
      <c r="B51" s="13">
        <v>5.0</v>
      </c>
      <c r="C51" s="1">
        <v>1.0</v>
      </c>
      <c r="D51" s="1">
        <v>3.0</v>
      </c>
      <c r="E51" s="1">
        <v>4.0</v>
      </c>
      <c r="F51" s="14">
        <v>5.0</v>
      </c>
      <c r="G51" s="1">
        <v>4.0</v>
      </c>
      <c r="H51" s="1">
        <v>5.0</v>
      </c>
      <c r="I51" s="1">
        <v>1.0</v>
      </c>
      <c r="J51" s="1">
        <v>5.0</v>
      </c>
      <c r="K51" s="1">
        <v>4.0</v>
      </c>
      <c r="L51" s="13">
        <v>3.0</v>
      </c>
      <c r="M51" s="1">
        <v>4.0</v>
      </c>
      <c r="N51" s="1">
        <v>2.0</v>
      </c>
      <c r="O51" s="1">
        <v>4.0</v>
      </c>
      <c r="P51" s="14">
        <v>5.0</v>
      </c>
      <c r="Q51" s="1">
        <v>3.0</v>
      </c>
      <c r="R51" s="1">
        <v>5.0</v>
      </c>
      <c r="S51" s="1">
        <v>4.0</v>
      </c>
      <c r="T51" s="1">
        <v>1.0</v>
      </c>
      <c r="U51" s="1">
        <v>5.0</v>
      </c>
      <c r="V51" s="13">
        <v>4.0</v>
      </c>
      <c r="W51" s="1">
        <v>5.0</v>
      </c>
      <c r="X51" s="1">
        <v>5.0</v>
      </c>
      <c r="Y51" s="1">
        <v>4.0</v>
      </c>
      <c r="Z51" s="14">
        <v>5.0</v>
      </c>
      <c r="AA51" s="1">
        <v>1.0</v>
      </c>
      <c r="AB51" s="1">
        <v>5.0</v>
      </c>
      <c r="AC51" s="1">
        <v>5.0</v>
      </c>
      <c r="AD51" s="1">
        <v>5.0</v>
      </c>
      <c r="AE51" s="1">
        <v>2.0</v>
      </c>
      <c r="AF51" s="13">
        <v>5.0</v>
      </c>
      <c r="AG51" s="1">
        <v>4.0</v>
      </c>
      <c r="AH51" s="1">
        <v>1.0</v>
      </c>
      <c r="AI51" s="1">
        <v>3.0</v>
      </c>
      <c r="AJ51" s="14">
        <v>3.0</v>
      </c>
      <c r="AK51" s="1">
        <v>5.0</v>
      </c>
      <c r="AL51" s="1">
        <v>4.0</v>
      </c>
      <c r="AM51" s="1">
        <v>2.0</v>
      </c>
      <c r="AN51" s="1">
        <v>5.0</v>
      </c>
      <c r="AO51" s="1">
        <v>4.0</v>
      </c>
      <c r="AP51" s="15">
        <v>88.0</v>
      </c>
      <c r="AR51" s="1">
        <f t="shared" si="1"/>
        <v>3.6</v>
      </c>
      <c r="AS51" s="1">
        <f t="shared" si="2"/>
        <v>3.8</v>
      </c>
      <c r="AT51" s="1">
        <f t="shared" si="3"/>
        <v>3.6</v>
      </c>
      <c r="AU51" s="1">
        <f t="shared" si="4"/>
        <v>3.6</v>
      </c>
      <c r="AV51" s="1">
        <f t="shared" si="5"/>
        <v>4.6</v>
      </c>
      <c r="AW51" s="1">
        <f t="shared" si="6"/>
        <v>3.6</v>
      </c>
      <c r="AX51" s="1">
        <f t="shared" si="7"/>
        <v>3.2</v>
      </c>
      <c r="AY51" s="1">
        <f t="shared" si="8"/>
        <v>4</v>
      </c>
      <c r="AZ51" s="1"/>
    </row>
    <row r="52" ht="15.75" customHeight="1">
      <c r="A52" s="1">
        <v>51.0</v>
      </c>
      <c r="B52" s="13">
        <v>5.0</v>
      </c>
      <c r="C52" s="1">
        <v>2.0</v>
      </c>
      <c r="D52" s="1">
        <v>5.0</v>
      </c>
      <c r="E52" s="1">
        <v>5.0</v>
      </c>
      <c r="F52" s="14">
        <v>3.0</v>
      </c>
      <c r="G52" s="1">
        <v>5.0</v>
      </c>
      <c r="H52" s="1">
        <v>5.0</v>
      </c>
      <c r="I52" s="1">
        <v>5.0</v>
      </c>
      <c r="J52" s="1">
        <v>5.0</v>
      </c>
      <c r="K52" s="1">
        <v>5.0</v>
      </c>
      <c r="L52" s="13">
        <v>1.0</v>
      </c>
      <c r="M52" s="1">
        <v>1.0</v>
      </c>
      <c r="N52" s="1">
        <v>1.0</v>
      </c>
      <c r="O52" s="1">
        <v>1.0</v>
      </c>
      <c r="P52" s="14">
        <v>1.0</v>
      </c>
      <c r="Q52" s="1">
        <v>5.0</v>
      </c>
      <c r="R52" s="1">
        <v>5.0</v>
      </c>
      <c r="S52" s="1">
        <v>5.0</v>
      </c>
      <c r="T52" s="1">
        <v>5.0</v>
      </c>
      <c r="U52" s="1">
        <v>5.0</v>
      </c>
      <c r="V52" s="13">
        <v>5.0</v>
      </c>
      <c r="W52" s="1">
        <v>5.0</v>
      </c>
      <c r="X52" s="1">
        <v>5.0</v>
      </c>
      <c r="Y52" s="1">
        <v>5.0</v>
      </c>
      <c r="Z52" s="14">
        <v>5.0</v>
      </c>
      <c r="AA52" s="1">
        <v>3.0</v>
      </c>
      <c r="AB52" s="1">
        <v>4.0</v>
      </c>
      <c r="AC52" s="1">
        <v>4.0</v>
      </c>
      <c r="AD52" s="1">
        <v>4.0</v>
      </c>
      <c r="AE52" s="1">
        <v>4.0</v>
      </c>
      <c r="AF52" s="13">
        <v>1.0</v>
      </c>
      <c r="AG52" s="1">
        <v>5.0</v>
      </c>
      <c r="AH52" s="1">
        <v>5.0</v>
      </c>
      <c r="AI52" s="1">
        <v>5.0</v>
      </c>
      <c r="AJ52" s="14">
        <v>1.0</v>
      </c>
      <c r="AK52" s="1">
        <v>5.0</v>
      </c>
      <c r="AL52" s="1">
        <v>5.0</v>
      </c>
      <c r="AM52" s="1">
        <v>5.0</v>
      </c>
      <c r="AN52" s="1">
        <v>5.0</v>
      </c>
      <c r="AO52" s="1">
        <v>5.0</v>
      </c>
      <c r="AP52" s="15">
        <v>92.0</v>
      </c>
      <c r="AR52" s="1">
        <f t="shared" si="1"/>
        <v>4</v>
      </c>
      <c r="AS52" s="1">
        <f t="shared" si="2"/>
        <v>5</v>
      </c>
      <c r="AT52" s="1">
        <f t="shared" si="3"/>
        <v>1</v>
      </c>
      <c r="AU52" s="1">
        <f t="shared" si="4"/>
        <v>5</v>
      </c>
      <c r="AV52" s="1">
        <f t="shared" si="5"/>
        <v>5</v>
      </c>
      <c r="AW52" s="1">
        <f t="shared" si="6"/>
        <v>3.8</v>
      </c>
      <c r="AX52" s="1">
        <f t="shared" si="7"/>
        <v>3.4</v>
      </c>
      <c r="AY52" s="1">
        <f t="shared" si="8"/>
        <v>5</v>
      </c>
      <c r="AZ52" s="1"/>
    </row>
    <row r="53" ht="15.75" customHeight="1">
      <c r="A53" s="1">
        <v>52.0</v>
      </c>
      <c r="B53" s="13">
        <v>2.0</v>
      </c>
      <c r="C53" s="1">
        <v>5.0</v>
      </c>
      <c r="D53" s="1">
        <v>3.0</v>
      </c>
      <c r="E53" s="1">
        <v>2.0</v>
      </c>
      <c r="F53" s="14">
        <v>5.0</v>
      </c>
      <c r="G53" s="1">
        <v>5.0</v>
      </c>
      <c r="H53" s="1">
        <v>5.0</v>
      </c>
      <c r="I53" s="1">
        <v>4.0</v>
      </c>
      <c r="J53" s="1">
        <v>5.0</v>
      </c>
      <c r="K53" s="1">
        <v>4.0</v>
      </c>
      <c r="L53" s="13">
        <v>4.0</v>
      </c>
      <c r="M53" s="1">
        <v>1.0</v>
      </c>
      <c r="N53" s="1">
        <v>4.0</v>
      </c>
      <c r="O53" s="1">
        <v>3.0</v>
      </c>
      <c r="P53" s="14">
        <v>4.0</v>
      </c>
      <c r="Q53" s="1">
        <v>3.0</v>
      </c>
      <c r="R53" s="1">
        <v>5.0</v>
      </c>
      <c r="S53" s="1">
        <v>1.0</v>
      </c>
      <c r="T53" s="1">
        <v>5.0</v>
      </c>
      <c r="U53" s="1">
        <v>3.0</v>
      </c>
      <c r="V53" s="13">
        <v>2.0</v>
      </c>
      <c r="W53" s="1">
        <v>2.0</v>
      </c>
      <c r="X53" s="1">
        <v>4.0</v>
      </c>
      <c r="Y53" s="1">
        <v>1.0</v>
      </c>
      <c r="Z53" s="14">
        <v>1.0</v>
      </c>
      <c r="AA53" s="1">
        <v>5.0</v>
      </c>
      <c r="AB53" s="1">
        <v>5.0</v>
      </c>
      <c r="AC53" s="1">
        <v>5.0</v>
      </c>
      <c r="AD53" s="1">
        <v>5.0</v>
      </c>
      <c r="AE53" s="1">
        <v>5.0</v>
      </c>
      <c r="AF53" s="13">
        <v>3.0</v>
      </c>
      <c r="AG53" s="1">
        <v>1.0</v>
      </c>
      <c r="AH53" s="1">
        <v>2.0</v>
      </c>
      <c r="AI53" s="1">
        <v>2.0</v>
      </c>
      <c r="AJ53" s="14">
        <v>1.0</v>
      </c>
      <c r="AK53" s="1">
        <v>5.0</v>
      </c>
      <c r="AL53" s="1">
        <v>5.0</v>
      </c>
      <c r="AM53" s="1">
        <v>5.0</v>
      </c>
      <c r="AN53" s="1">
        <v>5.0</v>
      </c>
      <c r="AO53" s="1">
        <v>5.0</v>
      </c>
      <c r="AP53" s="15">
        <v>91.0</v>
      </c>
      <c r="AR53" s="1">
        <f t="shared" si="1"/>
        <v>3.4</v>
      </c>
      <c r="AS53" s="1">
        <f t="shared" si="2"/>
        <v>4.6</v>
      </c>
      <c r="AT53" s="1">
        <f t="shared" si="3"/>
        <v>3.2</v>
      </c>
      <c r="AU53" s="1">
        <f t="shared" si="4"/>
        <v>3.4</v>
      </c>
      <c r="AV53" s="1">
        <f t="shared" si="5"/>
        <v>2</v>
      </c>
      <c r="AW53" s="1">
        <f t="shared" si="6"/>
        <v>5</v>
      </c>
      <c r="AX53" s="1">
        <f t="shared" si="7"/>
        <v>1.8</v>
      </c>
      <c r="AY53" s="1">
        <f t="shared" si="8"/>
        <v>5</v>
      </c>
      <c r="AZ53" s="1"/>
    </row>
    <row r="54" ht="15.75" customHeight="1">
      <c r="A54" s="1">
        <v>53.0</v>
      </c>
      <c r="B54" s="13">
        <v>4.0</v>
      </c>
      <c r="C54" s="1">
        <v>3.0</v>
      </c>
      <c r="D54" s="1">
        <v>5.0</v>
      </c>
      <c r="E54" s="1">
        <v>4.0</v>
      </c>
      <c r="F54" s="14">
        <v>2.0</v>
      </c>
      <c r="G54" s="1">
        <v>4.0</v>
      </c>
      <c r="H54" s="1">
        <v>5.0</v>
      </c>
      <c r="I54" s="1">
        <v>4.0</v>
      </c>
      <c r="J54" s="1">
        <v>5.0</v>
      </c>
      <c r="K54" s="1">
        <v>4.0</v>
      </c>
      <c r="L54" s="13">
        <v>3.0</v>
      </c>
      <c r="M54" s="1">
        <v>4.0</v>
      </c>
      <c r="N54" s="1">
        <v>3.0</v>
      </c>
      <c r="O54" s="1">
        <v>3.0</v>
      </c>
      <c r="P54" s="14">
        <v>3.0</v>
      </c>
      <c r="Q54" s="1">
        <v>4.0</v>
      </c>
      <c r="R54" s="1">
        <v>5.0</v>
      </c>
      <c r="S54" s="1">
        <v>5.0</v>
      </c>
      <c r="T54" s="1">
        <v>4.0</v>
      </c>
      <c r="U54" s="1">
        <v>5.0</v>
      </c>
      <c r="V54" s="13">
        <v>1.0</v>
      </c>
      <c r="W54" s="1">
        <v>1.0</v>
      </c>
      <c r="X54" s="1">
        <v>1.0</v>
      </c>
      <c r="Y54" s="1">
        <v>1.0</v>
      </c>
      <c r="Z54" s="14">
        <v>1.0</v>
      </c>
      <c r="AA54" s="1">
        <v>4.0</v>
      </c>
      <c r="AB54" s="1">
        <v>4.0</v>
      </c>
      <c r="AC54" s="1">
        <v>4.0</v>
      </c>
      <c r="AD54" s="1">
        <v>3.0</v>
      </c>
      <c r="AE54" s="1">
        <v>4.0</v>
      </c>
      <c r="AF54" s="13">
        <v>1.0</v>
      </c>
      <c r="AG54" s="1">
        <v>1.0</v>
      </c>
      <c r="AH54" s="1">
        <v>1.0</v>
      </c>
      <c r="AI54" s="1">
        <v>1.0</v>
      </c>
      <c r="AJ54" s="14">
        <v>1.0</v>
      </c>
      <c r="AK54" s="1">
        <v>5.0</v>
      </c>
      <c r="AL54" s="1">
        <v>5.0</v>
      </c>
      <c r="AM54" s="1">
        <v>5.0</v>
      </c>
      <c r="AN54" s="1">
        <v>5.0</v>
      </c>
      <c r="AO54" s="1">
        <v>5.0</v>
      </c>
      <c r="AP54" s="15">
        <v>84.0</v>
      </c>
      <c r="AR54" s="1">
        <f t="shared" si="1"/>
        <v>3.6</v>
      </c>
      <c r="AS54" s="1">
        <f t="shared" si="2"/>
        <v>4.4</v>
      </c>
      <c r="AT54" s="1">
        <f t="shared" si="3"/>
        <v>3.2</v>
      </c>
      <c r="AU54" s="1">
        <f t="shared" si="4"/>
        <v>4.6</v>
      </c>
      <c r="AV54" s="1">
        <f t="shared" si="5"/>
        <v>1</v>
      </c>
      <c r="AW54" s="1">
        <f t="shared" si="6"/>
        <v>3.8</v>
      </c>
      <c r="AX54" s="1">
        <f t="shared" si="7"/>
        <v>1</v>
      </c>
      <c r="AY54" s="1">
        <f t="shared" si="8"/>
        <v>5</v>
      </c>
      <c r="AZ54" s="1"/>
    </row>
    <row r="55" ht="15.75" customHeight="1">
      <c r="A55" s="1">
        <v>54.0</v>
      </c>
      <c r="B55" s="13">
        <v>3.0</v>
      </c>
      <c r="C55" s="1">
        <v>5.0</v>
      </c>
      <c r="D55" s="1">
        <v>4.0</v>
      </c>
      <c r="E55" s="1">
        <v>5.0</v>
      </c>
      <c r="F55" s="14">
        <v>5.0</v>
      </c>
      <c r="G55" s="1">
        <v>4.0</v>
      </c>
      <c r="H55" s="1">
        <v>3.0</v>
      </c>
      <c r="I55" s="1">
        <v>3.0</v>
      </c>
      <c r="J55" s="1">
        <v>4.0</v>
      </c>
      <c r="K55" s="1">
        <v>5.0</v>
      </c>
      <c r="L55" s="13">
        <v>4.0</v>
      </c>
      <c r="M55" s="1">
        <v>3.0</v>
      </c>
      <c r="N55" s="1">
        <v>3.0</v>
      </c>
      <c r="O55" s="1">
        <v>2.0</v>
      </c>
      <c r="P55" s="14">
        <v>4.0</v>
      </c>
      <c r="Q55" s="1">
        <v>4.0</v>
      </c>
      <c r="R55" s="1">
        <v>2.0</v>
      </c>
      <c r="S55" s="1">
        <v>4.0</v>
      </c>
      <c r="T55" s="1">
        <v>1.0</v>
      </c>
      <c r="U55" s="1">
        <v>5.0</v>
      </c>
      <c r="V55" s="13">
        <v>2.0</v>
      </c>
      <c r="W55" s="1">
        <v>1.0</v>
      </c>
      <c r="X55" s="1">
        <v>1.0</v>
      </c>
      <c r="Y55" s="1">
        <v>1.0</v>
      </c>
      <c r="Z55" s="14">
        <v>1.0</v>
      </c>
      <c r="AA55" s="1">
        <v>5.0</v>
      </c>
      <c r="AB55" s="1">
        <v>5.0</v>
      </c>
      <c r="AC55" s="1">
        <v>5.0</v>
      </c>
      <c r="AD55" s="1">
        <v>5.0</v>
      </c>
      <c r="AE55" s="1">
        <v>5.0</v>
      </c>
      <c r="AF55" s="13">
        <v>3.0</v>
      </c>
      <c r="AG55" s="1">
        <v>3.0</v>
      </c>
      <c r="AH55" s="1">
        <v>3.0</v>
      </c>
      <c r="AI55" s="1">
        <v>3.0</v>
      </c>
      <c r="AJ55" s="14">
        <v>3.0</v>
      </c>
      <c r="AK55" s="1">
        <v>5.0</v>
      </c>
      <c r="AL55" s="1">
        <v>5.0</v>
      </c>
      <c r="AM55" s="1">
        <v>5.0</v>
      </c>
      <c r="AN55" s="1">
        <v>5.0</v>
      </c>
      <c r="AO55" s="1">
        <v>5.0</v>
      </c>
      <c r="AP55" s="15">
        <v>90.0</v>
      </c>
      <c r="AR55" s="1">
        <f t="shared" si="1"/>
        <v>4.4</v>
      </c>
      <c r="AS55" s="1">
        <f t="shared" si="2"/>
        <v>3.8</v>
      </c>
      <c r="AT55" s="1">
        <f t="shared" si="3"/>
        <v>3.2</v>
      </c>
      <c r="AU55" s="1">
        <f t="shared" si="4"/>
        <v>3.2</v>
      </c>
      <c r="AV55" s="1">
        <f t="shared" si="5"/>
        <v>1.2</v>
      </c>
      <c r="AW55" s="1">
        <f t="shared" si="6"/>
        <v>5</v>
      </c>
      <c r="AX55" s="1">
        <f t="shared" si="7"/>
        <v>3</v>
      </c>
      <c r="AY55" s="1">
        <f t="shared" si="8"/>
        <v>5</v>
      </c>
      <c r="AZ55" s="1"/>
    </row>
    <row r="56" ht="15.75" customHeight="1">
      <c r="A56" s="1">
        <v>55.0</v>
      </c>
      <c r="B56" s="13">
        <v>5.0</v>
      </c>
      <c r="C56" s="1">
        <v>2.0</v>
      </c>
      <c r="D56" s="1">
        <v>2.0</v>
      </c>
      <c r="E56" s="1">
        <v>3.0</v>
      </c>
      <c r="F56" s="14">
        <v>2.0</v>
      </c>
      <c r="G56" s="1">
        <v>5.0</v>
      </c>
      <c r="H56" s="1">
        <v>5.0</v>
      </c>
      <c r="I56" s="1">
        <v>5.0</v>
      </c>
      <c r="J56" s="1">
        <v>5.0</v>
      </c>
      <c r="K56" s="1">
        <v>5.0</v>
      </c>
      <c r="L56" s="13">
        <v>4.0</v>
      </c>
      <c r="M56" s="1">
        <v>2.0</v>
      </c>
      <c r="N56" s="1">
        <v>1.0</v>
      </c>
      <c r="O56" s="1">
        <v>3.0</v>
      </c>
      <c r="P56" s="14">
        <v>2.0</v>
      </c>
      <c r="Q56" s="1">
        <v>5.0</v>
      </c>
      <c r="R56" s="1">
        <v>4.0</v>
      </c>
      <c r="S56" s="1">
        <v>3.0</v>
      </c>
      <c r="T56" s="1">
        <v>2.0</v>
      </c>
      <c r="U56" s="1">
        <v>1.0</v>
      </c>
      <c r="V56" s="13">
        <v>2.0</v>
      </c>
      <c r="W56" s="1">
        <v>2.0</v>
      </c>
      <c r="X56" s="1">
        <v>1.0</v>
      </c>
      <c r="Y56" s="1">
        <v>1.0</v>
      </c>
      <c r="Z56" s="14">
        <v>1.0</v>
      </c>
      <c r="AA56" s="1">
        <v>5.0</v>
      </c>
      <c r="AB56" s="1">
        <v>5.0</v>
      </c>
      <c r="AC56" s="1">
        <v>4.0</v>
      </c>
      <c r="AD56" s="1">
        <v>5.0</v>
      </c>
      <c r="AE56" s="1">
        <v>4.0</v>
      </c>
      <c r="AF56" s="13">
        <v>2.0</v>
      </c>
      <c r="AG56" s="1">
        <v>1.0</v>
      </c>
      <c r="AH56" s="1">
        <v>1.0</v>
      </c>
      <c r="AI56" s="1">
        <v>1.0</v>
      </c>
      <c r="AJ56" s="14">
        <v>1.0</v>
      </c>
      <c r="AK56" s="1">
        <v>3.0</v>
      </c>
      <c r="AL56" s="1">
        <v>3.0</v>
      </c>
      <c r="AM56" s="1">
        <v>3.0</v>
      </c>
      <c r="AN56" s="1">
        <v>3.0</v>
      </c>
      <c r="AO56" s="1">
        <v>3.0</v>
      </c>
      <c r="AP56" s="15">
        <v>87.0</v>
      </c>
      <c r="AR56" s="1">
        <f t="shared" si="1"/>
        <v>2.8</v>
      </c>
      <c r="AS56" s="1">
        <f t="shared" si="2"/>
        <v>5</v>
      </c>
      <c r="AT56" s="1">
        <f t="shared" si="3"/>
        <v>2.4</v>
      </c>
      <c r="AU56" s="1">
        <f t="shared" si="4"/>
        <v>3</v>
      </c>
      <c r="AV56" s="1">
        <f t="shared" si="5"/>
        <v>1.4</v>
      </c>
      <c r="AW56" s="1">
        <f t="shared" si="6"/>
        <v>4.6</v>
      </c>
      <c r="AX56" s="1">
        <f t="shared" si="7"/>
        <v>1.2</v>
      </c>
      <c r="AY56" s="1">
        <f t="shared" si="8"/>
        <v>3</v>
      </c>
      <c r="AZ56" s="1"/>
    </row>
    <row r="57" ht="15.75" customHeight="1">
      <c r="A57" s="1">
        <v>56.0</v>
      </c>
      <c r="B57" s="13">
        <v>2.0</v>
      </c>
      <c r="C57" s="1">
        <v>5.0</v>
      </c>
      <c r="D57" s="1">
        <v>3.0</v>
      </c>
      <c r="E57" s="1">
        <v>5.0</v>
      </c>
      <c r="F57" s="14">
        <v>4.0</v>
      </c>
      <c r="G57" s="1">
        <v>5.0</v>
      </c>
      <c r="H57" s="1">
        <v>5.0</v>
      </c>
      <c r="I57" s="1">
        <v>2.0</v>
      </c>
      <c r="J57" s="1">
        <v>1.0</v>
      </c>
      <c r="K57" s="1">
        <v>3.0</v>
      </c>
      <c r="L57" s="13">
        <v>4.0</v>
      </c>
      <c r="M57" s="1">
        <v>4.0</v>
      </c>
      <c r="N57" s="1">
        <v>3.0</v>
      </c>
      <c r="O57" s="1">
        <v>2.0</v>
      </c>
      <c r="P57" s="14">
        <v>4.0</v>
      </c>
      <c r="Q57" s="1">
        <v>5.0</v>
      </c>
      <c r="R57" s="1">
        <v>5.0</v>
      </c>
      <c r="S57" s="1">
        <v>4.0</v>
      </c>
      <c r="T57" s="1">
        <v>2.0</v>
      </c>
      <c r="U57" s="1">
        <v>5.0</v>
      </c>
      <c r="V57" s="13">
        <v>2.0</v>
      </c>
      <c r="W57" s="1">
        <v>1.0</v>
      </c>
      <c r="X57" s="1">
        <v>1.0</v>
      </c>
      <c r="Y57" s="1">
        <v>1.0</v>
      </c>
      <c r="Z57" s="14">
        <v>1.0</v>
      </c>
      <c r="AA57" s="1">
        <v>5.0</v>
      </c>
      <c r="AB57" s="1">
        <v>5.0</v>
      </c>
      <c r="AC57" s="1">
        <v>5.0</v>
      </c>
      <c r="AD57" s="1">
        <v>5.0</v>
      </c>
      <c r="AE57" s="1">
        <v>4.0</v>
      </c>
      <c r="AF57" s="13">
        <v>5.0</v>
      </c>
      <c r="AG57" s="1">
        <v>3.0</v>
      </c>
      <c r="AH57" s="1">
        <v>4.0</v>
      </c>
      <c r="AI57" s="1">
        <v>2.0</v>
      </c>
      <c r="AJ57" s="14">
        <v>4.0</v>
      </c>
      <c r="AK57" s="1">
        <v>5.0</v>
      </c>
      <c r="AL57" s="1">
        <v>5.0</v>
      </c>
      <c r="AM57" s="1">
        <v>5.0</v>
      </c>
      <c r="AN57" s="1">
        <v>5.0</v>
      </c>
      <c r="AO57" s="1">
        <v>5.0</v>
      </c>
      <c r="AP57" s="15">
        <v>84.0</v>
      </c>
      <c r="AR57" s="1">
        <f t="shared" si="1"/>
        <v>3.8</v>
      </c>
      <c r="AS57" s="1">
        <f t="shared" si="2"/>
        <v>3.2</v>
      </c>
      <c r="AT57" s="1">
        <f t="shared" si="3"/>
        <v>3.4</v>
      </c>
      <c r="AU57" s="1">
        <f t="shared" si="4"/>
        <v>4.2</v>
      </c>
      <c r="AV57" s="1">
        <f t="shared" si="5"/>
        <v>1.2</v>
      </c>
      <c r="AW57" s="1">
        <f t="shared" si="6"/>
        <v>4.8</v>
      </c>
      <c r="AX57" s="1">
        <f t="shared" si="7"/>
        <v>3.6</v>
      </c>
      <c r="AY57" s="1">
        <f t="shared" si="8"/>
        <v>5</v>
      </c>
      <c r="AZ57" s="1"/>
    </row>
    <row r="58" ht="15.75" customHeight="1">
      <c r="A58" s="1">
        <v>57.0</v>
      </c>
      <c r="B58" s="13">
        <v>5.0</v>
      </c>
      <c r="C58" s="1">
        <v>3.0</v>
      </c>
      <c r="D58" s="1">
        <v>2.0</v>
      </c>
      <c r="E58" s="1">
        <v>4.0</v>
      </c>
      <c r="F58" s="14">
        <v>5.0</v>
      </c>
      <c r="G58" s="1">
        <v>5.0</v>
      </c>
      <c r="H58" s="1">
        <v>5.0</v>
      </c>
      <c r="I58" s="1">
        <v>3.0</v>
      </c>
      <c r="J58" s="1">
        <v>5.0</v>
      </c>
      <c r="K58" s="1">
        <v>5.0</v>
      </c>
      <c r="L58" s="13">
        <v>2.0</v>
      </c>
      <c r="M58" s="1">
        <v>3.0</v>
      </c>
      <c r="N58" s="1">
        <v>1.0</v>
      </c>
      <c r="O58" s="1">
        <v>5.0</v>
      </c>
      <c r="P58" s="14">
        <v>4.0</v>
      </c>
      <c r="Q58" s="1">
        <v>4.0</v>
      </c>
      <c r="R58" s="1">
        <v>5.0</v>
      </c>
      <c r="S58" s="1">
        <v>5.0</v>
      </c>
      <c r="T58" s="1">
        <v>4.0</v>
      </c>
      <c r="U58" s="1">
        <v>4.0</v>
      </c>
      <c r="V58" s="13">
        <v>1.0</v>
      </c>
      <c r="W58" s="1">
        <v>5.0</v>
      </c>
      <c r="X58" s="1">
        <v>5.0</v>
      </c>
      <c r="Y58" s="1">
        <v>5.0</v>
      </c>
      <c r="Z58" s="14">
        <v>5.0</v>
      </c>
      <c r="AA58" s="1">
        <v>5.0</v>
      </c>
      <c r="AB58" s="1">
        <v>4.0</v>
      </c>
      <c r="AC58" s="1">
        <v>4.0</v>
      </c>
      <c r="AD58" s="1">
        <v>5.0</v>
      </c>
      <c r="AE58" s="1">
        <v>5.0</v>
      </c>
      <c r="AF58" s="13">
        <v>3.0</v>
      </c>
      <c r="AG58" s="1">
        <v>3.0</v>
      </c>
      <c r="AH58" s="1">
        <v>5.0</v>
      </c>
      <c r="AI58" s="1">
        <v>4.0</v>
      </c>
      <c r="AJ58" s="14">
        <v>4.0</v>
      </c>
      <c r="AK58" s="1">
        <v>3.0</v>
      </c>
      <c r="AL58" s="1">
        <v>4.0</v>
      </c>
      <c r="AM58" s="1">
        <v>3.0</v>
      </c>
      <c r="AN58" s="1">
        <v>4.0</v>
      </c>
      <c r="AO58" s="1">
        <v>2.0</v>
      </c>
      <c r="AP58" s="15">
        <v>83.0</v>
      </c>
      <c r="AR58" s="1">
        <f t="shared" si="1"/>
        <v>3.8</v>
      </c>
      <c r="AS58" s="1">
        <f t="shared" si="2"/>
        <v>4.6</v>
      </c>
      <c r="AT58" s="1">
        <f t="shared" si="3"/>
        <v>3</v>
      </c>
      <c r="AU58" s="1">
        <f t="shared" si="4"/>
        <v>4.4</v>
      </c>
      <c r="AV58" s="1">
        <f t="shared" si="5"/>
        <v>4.2</v>
      </c>
      <c r="AW58" s="1">
        <f t="shared" si="6"/>
        <v>4.6</v>
      </c>
      <c r="AX58" s="1">
        <f t="shared" si="7"/>
        <v>3.8</v>
      </c>
      <c r="AY58" s="1">
        <f t="shared" si="8"/>
        <v>3.2</v>
      </c>
      <c r="AZ58" s="1"/>
    </row>
    <row r="59" ht="15.75" customHeight="1">
      <c r="A59" s="1">
        <v>58.0</v>
      </c>
      <c r="B59" s="13">
        <v>4.0</v>
      </c>
      <c r="C59" s="1">
        <v>5.0</v>
      </c>
      <c r="D59" s="1">
        <v>3.0</v>
      </c>
      <c r="E59" s="1">
        <v>5.0</v>
      </c>
      <c r="F59" s="14">
        <v>4.0</v>
      </c>
      <c r="G59" s="1">
        <v>3.0</v>
      </c>
      <c r="H59" s="1">
        <v>3.0</v>
      </c>
      <c r="I59" s="1">
        <v>4.0</v>
      </c>
      <c r="J59" s="1">
        <v>4.0</v>
      </c>
      <c r="K59" s="1">
        <v>4.0</v>
      </c>
      <c r="L59" s="13">
        <v>2.0</v>
      </c>
      <c r="M59" s="1">
        <v>2.0</v>
      </c>
      <c r="N59" s="1">
        <v>2.0</v>
      </c>
      <c r="O59" s="1">
        <v>2.0</v>
      </c>
      <c r="P59" s="14">
        <v>2.0</v>
      </c>
      <c r="Q59" s="1">
        <v>5.0</v>
      </c>
      <c r="R59" s="1">
        <v>5.0</v>
      </c>
      <c r="S59" s="1">
        <v>5.0</v>
      </c>
      <c r="T59" s="1">
        <v>5.0</v>
      </c>
      <c r="U59" s="1">
        <v>5.0</v>
      </c>
      <c r="V59" s="13">
        <v>2.0</v>
      </c>
      <c r="W59" s="1">
        <v>2.0</v>
      </c>
      <c r="X59" s="1">
        <v>2.0</v>
      </c>
      <c r="Y59" s="1">
        <v>2.0</v>
      </c>
      <c r="Z59" s="14">
        <v>1.0</v>
      </c>
      <c r="AA59" s="1">
        <v>5.0</v>
      </c>
      <c r="AB59" s="1">
        <v>5.0</v>
      </c>
      <c r="AC59" s="1">
        <v>4.0</v>
      </c>
      <c r="AD59" s="1">
        <v>5.0</v>
      </c>
      <c r="AE59" s="1">
        <v>4.0</v>
      </c>
      <c r="AF59" s="13">
        <v>3.0</v>
      </c>
      <c r="AG59" s="1">
        <v>3.0</v>
      </c>
      <c r="AH59" s="1">
        <v>2.0</v>
      </c>
      <c r="AI59" s="1">
        <v>2.0</v>
      </c>
      <c r="AJ59" s="14">
        <v>3.0</v>
      </c>
      <c r="AK59" s="1">
        <v>5.0</v>
      </c>
      <c r="AL59" s="1">
        <v>5.0</v>
      </c>
      <c r="AM59" s="1">
        <v>5.0</v>
      </c>
      <c r="AN59" s="1">
        <v>5.0</v>
      </c>
      <c r="AO59" s="1">
        <v>5.0</v>
      </c>
      <c r="AP59" s="15">
        <v>82.0</v>
      </c>
      <c r="AR59" s="1">
        <f t="shared" si="1"/>
        <v>4.2</v>
      </c>
      <c r="AS59" s="1">
        <f t="shared" si="2"/>
        <v>3.6</v>
      </c>
      <c r="AT59" s="1">
        <f t="shared" si="3"/>
        <v>2</v>
      </c>
      <c r="AU59" s="1">
        <f t="shared" si="4"/>
        <v>5</v>
      </c>
      <c r="AV59" s="1">
        <f t="shared" si="5"/>
        <v>1.8</v>
      </c>
      <c r="AW59" s="1">
        <f t="shared" si="6"/>
        <v>4.6</v>
      </c>
      <c r="AX59" s="1">
        <f t="shared" si="7"/>
        <v>2.6</v>
      </c>
      <c r="AY59" s="1">
        <f t="shared" si="8"/>
        <v>5</v>
      </c>
      <c r="AZ59" s="1"/>
    </row>
    <row r="60" ht="15.75" customHeight="1">
      <c r="A60" s="1">
        <v>59.0</v>
      </c>
      <c r="B60" s="13">
        <v>5.0</v>
      </c>
      <c r="C60" s="1">
        <v>3.0</v>
      </c>
      <c r="D60" s="1">
        <v>5.0</v>
      </c>
      <c r="E60" s="1">
        <v>3.0</v>
      </c>
      <c r="F60" s="14">
        <v>2.0</v>
      </c>
      <c r="G60" s="1">
        <v>5.0</v>
      </c>
      <c r="H60" s="1">
        <v>5.0</v>
      </c>
      <c r="I60" s="1">
        <v>4.0</v>
      </c>
      <c r="J60" s="1">
        <v>4.0</v>
      </c>
      <c r="K60" s="1">
        <v>4.0</v>
      </c>
      <c r="L60" s="13">
        <v>2.0</v>
      </c>
      <c r="M60" s="1">
        <v>3.0</v>
      </c>
      <c r="N60" s="1">
        <v>3.0</v>
      </c>
      <c r="O60" s="1">
        <v>4.0</v>
      </c>
      <c r="P60" s="14">
        <v>2.0</v>
      </c>
      <c r="Q60" s="1">
        <v>4.0</v>
      </c>
      <c r="R60" s="1">
        <v>1.0</v>
      </c>
      <c r="S60" s="1">
        <v>5.0</v>
      </c>
      <c r="T60" s="1">
        <v>1.0</v>
      </c>
      <c r="U60" s="1">
        <v>4.0</v>
      </c>
      <c r="V60" s="13">
        <v>2.0</v>
      </c>
      <c r="W60" s="1">
        <v>2.0</v>
      </c>
      <c r="X60" s="1">
        <v>2.0</v>
      </c>
      <c r="Y60" s="1">
        <v>1.0</v>
      </c>
      <c r="Z60" s="14">
        <v>2.0</v>
      </c>
      <c r="AA60" s="1">
        <v>5.0</v>
      </c>
      <c r="AB60" s="1">
        <v>5.0</v>
      </c>
      <c r="AC60" s="1">
        <v>5.0</v>
      </c>
      <c r="AD60" s="1">
        <v>5.0</v>
      </c>
      <c r="AE60" s="1">
        <v>5.0</v>
      </c>
      <c r="AF60" s="13">
        <v>5.0</v>
      </c>
      <c r="AG60" s="1">
        <v>4.0</v>
      </c>
      <c r="AH60" s="1">
        <v>5.0</v>
      </c>
      <c r="AI60" s="1">
        <v>4.0</v>
      </c>
      <c r="AJ60" s="14">
        <v>5.0</v>
      </c>
      <c r="AK60" s="1">
        <v>3.0</v>
      </c>
      <c r="AL60" s="1">
        <v>3.0</v>
      </c>
      <c r="AM60" s="1">
        <v>4.0</v>
      </c>
      <c r="AN60" s="1">
        <v>4.0</v>
      </c>
      <c r="AO60" s="1">
        <v>4.0</v>
      </c>
      <c r="AP60" s="15">
        <v>90.0</v>
      </c>
      <c r="AR60" s="1">
        <f t="shared" si="1"/>
        <v>3.6</v>
      </c>
      <c r="AS60" s="1">
        <f t="shared" si="2"/>
        <v>4.4</v>
      </c>
      <c r="AT60" s="1">
        <f t="shared" si="3"/>
        <v>2.8</v>
      </c>
      <c r="AU60" s="1">
        <f t="shared" si="4"/>
        <v>3</v>
      </c>
      <c r="AV60" s="1">
        <f t="shared" si="5"/>
        <v>1.8</v>
      </c>
      <c r="AW60" s="1">
        <f t="shared" si="6"/>
        <v>5</v>
      </c>
      <c r="AX60" s="1">
        <f t="shared" si="7"/>
        <v>4.6</v>
      </c>
      <c r="AY60" s="1">
        <f t="shared" si="8"/>
        <v>3.6</v>
      </c>
      <c r="AZ60" s="1"/>
    </row>
    <row r="61" ht="15.75" customHeight="1">
      <c r="A61" s="1">
        <v>60.0</v>
      </c>
      <c r="B61" s="13">
        <v>4.0</v>
      </c>
      <c r="C61" s="1">
        <v>5.0</v>
      </c>
      <c r="D61" s="1">
        <v>3.0</v>
      </c>
      <c r="E61" s="1">
        <v>4.0</v>
      </c>
      <c r="F61" s="14">
        <v>5.0</v>
      </c>
      <c r="G61" s="1">
        <v>4.0</v>
      </c>
      <c r="H61" s="1">
        <v>4.0</v>
      </c>
      <c r="I61" s="1">
        <v>4.0</v>
      </c>
      <c r="J61" s="1">
        <v>4.0</v>
      </c>
      <c r="K61" s="1">
        <v>4.0</v>
      </c>
      <c r="L61" s="13">
        <v>3.0</v>
      </c>
      <c r="M61" s="1">
        <v>2.0</v>
      </c>
      <c r="N61" s="1">
        <v>2.0</v>
      </c>
      <c r="O61" s="1">
        <v>2.0</v>
      </c>
      <c r="P61" s="14">
        <v>2.0</v>
      </c>
      <c r="Q61" s="1">
        <v>5.0</v>
      </c>
      <c r="R61" s="1">
        <v>1.0</v>
      </c>
      <c r="S61" s="1">
        <v>5.0</v>
      </c>
      <c r="T61" s="1">
        <v>1.0</v>
      </c>
      <c r="U61" s="1">
        <v>3.0</v>
      </c>
      <c r="V61" s="13">
        <v>1.0</v>
      </c>
      <c r="W61" s="1">
        <v>1.0</v>
      </c>
      <c r="X61" s="1">
        <v>1.0</v>
      </c>
      <c r="Y61" s="1">
        <v>1.0</v>
      </c>
      <c r="Z61" s="14">
        <v>1.0</v>
      </c>
      <c r="AA61" s="1">
        <v>4.0</v>
      </c>
      <c r="AB61" s="1">
        <v>4.0</v>
      </c>
      <c r="AC61" s="1">
        <v>5.0</v>
      </c>
      <c r="AD61" s="1">
        <v>4.0</v>
      </c>
      <c r="AE61" s="1">
        <v>4.0</v>
      </c>
      <c r="AF61" s="13">
        <v>3.0</v>
      </c>
      <c r="AG61" s="1">
        <v>2.0</v>
      </c>
      <c r="AH61" s="1">
        <v>2.0</v>
      </c>
      <c r="AI61" s="1">
        <v>2.0</v>
      </c>
      <c r="AJ61" s="14">
        <v>2.0</v>
      </c>
      <c r="AK61" s="1">
        <v>5.0</v>
      </c>
      <c r="AL61" s="1">
        <v>4.0</v>
      </c>
      <c r="AM61" s="1">
        <v>5.0</v>
      </c>
      <c r="AN61" s="1">
        <v>5.0</v>
      </c>
      <c r="AO61" s="1">
        <v>5.0</v>
      </c>
      <c r="AP61" s="15">
        <v>88.0</v>
      </c>
      <c r="AR61" s="1">
        <f t="shared" si="1"/>
        <v>4.2</v>
      </c>
      <c r="AS61" s="1">
        <f t="shared" si="2"/>
        <v>4</v>
      </c>
      <c r="AT61" s="1">
        <f t="shared" si="3"/>
        <v>2.2</v>
      </c>
      <c r="AU61" s="1">
        <f t="shared" si="4"/>
        <v>3</v>
      </c>
      <c r="AV61" s="1">
        <f t="shared" si="5"/>
        <v>1</v>
      </c>
      <c r="AW61" s="1">
        <f t="shared" si="6"/>
        <v>4.2</v>
      </c>
      <c r="AX61" s="1">
        <f t="shared" si="7"/>
        <v>2.2</v>
      </c>
      <c r="AY61" s="1">
        <f t="shared" si="8"/>
        <v>4.8</v>
      </c>
      <c r="AZ61" s="1"/>
    </row>
    <row r="62" ht="15.75" customHeight="1">
      <c r="A62" s="1">
        <v>61.0</v>
      </c>
      <c r="B62" s="13">
        <v>5.0</v>
      </c>
      <c r="C62" s="1">
        <v>4.0</v>
      </c>
      <c r="D62" s="1">
        <v>4.0</v>
      </c>
      <c r="E62" s="1">
        <v>5.0</v>
      </c>
      <c r="F62" s="14">
        <v>4.0</v>
      </c>
      <c r="G62" s="1">
        <v>5.0</v>
      </c>
      <c r="H62" s="1">
        <v>4.0</v>
      </c>
      <c r="I62" s="1">
        <v>4.0</v>
      </c>
      <c r="J62" s="1">
        <v>4.0</v>
      </c>
      <c r="K62" s="1">
        <v>4.0</v>
      </c>
      <c r="L62" s="13">
        <v>4.0</v>
      </c>
      <c r="M62" s="1">
        <v>4.0</v>
      </c>
      <c r="N62" s="1">
        <v>4.0</v>
      </c>
      <c r="O62" s="1">
        <v>4.0</v>
      </c>
      <c r="P62" s="14">
        <v>4.0</v>
      </c>
      <c r="Q62" s="1">
        <v>4.0</v>
      </c>
      <c r="R62" s="1">
        <v>1.0</v>
      </c>
      <c r="S62" s="1">
        <v>5.0</v>
      </c>
      <c r="T62" s="1">
        <v>1.0</v>
      </c>
      <c r="U62" s="1">
        <v>4.0</v>
      </c>
      <c r="V62" s="13">
        <v>4.0</v>
      </c>
      <c r="W62" s="1">
        <v>4.0</v>
      </c>
      <c r="X62" s="1">
        <v>4.0</v>
      </c>
      <c r="Y62" s="1">
        <v>4.0</v>
      </c>
      <c r="Z62" s="14">
        <v>4.0</v>
      </c>
      <c r="AA62" s="1">
        <v>4.0</v>
      </c>
      <c r="AB62" s="1">
        <v>4.0</v>
      </c>
      <c r="AC62" s="1">
        <v>4.0</v>
      </c>
      <c r="AD62" s="1">
        <v>4.0</v>
      </c>
      <c r="AE62" s="1">
        <v>5.0</v>
      </c>
      <c r="AF62" s="13">
        <v>3.0</v>
      </c>
      <c r="AG62" s="1">
        <v>3.0</v>
      </c>
      <c r="AH62" s="1">
        <v>3.0</v>
      </c>
      <c r="AI62" s="1">
        <v>3.0</v>
      </c>
      <c r="AJ62" s="14">
        <v>3.0</v>
      </c>
      <c r="AK62" s="1">
        <v>4.0</v>
      </c>
      <c r="AL62" s="1">
        <v>4.0</v>
      </c>
      <c r="AM62" s="1">
        <v>4.0</v>
      </c>
      <c r="AN62" s="1">
        <v>4.0</v>
      </c>
      <c r="AO62" s="1">
        <v>4.0</v>
      </c>
      <c r="AP62" s="15">
        <v>92.0</v>
      </c>
      <c r="AR62" s="1">
        <f t="shared" si="1"/>
        <v>4.4</v>
      </c>
      <c r="AS62" s="1">
        <f t="shared" si="2"/>
        <v>4.2</v>
      </c>
      <c r="AT62" s="1">
        <f t="shared" si="3"/>
        <v>4</v>
      </c>
      <c r="AU62" s="1">
        <f t="shared" si="4"/>
        <v>3</v>
      </c>
      <c r="AV62" s="1">
        <f t="shared" si="5"/>
        <v>4</v>
      </c>
      <c r="AW62" s="1">
        <f t="shared" si="6"/>
        <v>4.2</v>
      </c>
      <c r="AX62" s="1">
        <f t="shared" si="7"/>
        <v>3</v>
      </c>
      <c r="AY62" s="1">
        <f t="shared" si="8"/>
        <v>4</v>
      </c>
      <c r="AZ62" s="1"/>
    </row>
    <row r="63" ht="15.75" customHeight="1">
      <c r="A63" s="1">
        <v>62.0</v>
      </c>
      <c r="B63" s="13">
        <v>5.0</v>
      </c>
      <c r="C63" s="1">
        <v>5.0</v>
      </c>
      <c r="D63" s="1">
        <v>3.0</v>
      </c>
      <c r="E63" s="1">
        <v>3.0</v>
      </c>
      <c r="F63" s="14">
        <v>2.0</v>
      </c>
      <c r="G63" s="1">
        <v>4.0</v>
      </c>
      <c r="H63" s="1">
        <v>4.0</v>
      </c>
      <c r="I63" s="1">
        <v>4.0</v>
      </c>
      <c r="J63" s="1">
        <v>4.0</v>
      </c>
      <c r="K63" s="1">
        <v>4.0</v>
      </c>
      <c r="L63" s="13">
        <v>5.0</v>
      </c>
      <c r="M63" s="1">
        <v>4.0</v>
      </c>
      <c r="N63" s="1">
        <v>5.0</v>
      </c>
      <c r="O63" s="1">
        <v>5.0</v>
      </c>
      <c r="P63" s="14">
        <v>5.0</v>
      </c>
      <c r="Q63" s="1">
        <v>4.0</v>
      </c>
      <c r="R63" s="1">
        <v>1.0</v>
      </c>
      <c r="S63" s="1">
        <v>5.0</v>
      </c>
      <c r="T63" s="1">
        <v>1.0</v>
      </c>
      <c r="U63" s="1">
        <v>4.0</v>
      </c>
      <c r="V63" s="13">
        <v>3.0</v>
      </c>
      <c r="W63" s="1">
        <v>3.0</v>
      </c>
      <c r="X63" s="1">
        <v>3.0</v>
      </c>
      <c r="Y63" s="1">
        <v>3.0</v>
      </c>
      <c r="Z63" s="14">
        <v>3.0</v>
      </c>
      <c r="AA63" s="1">
        <v>5.0</v>
      </c>
      <c r="AB63" s="1">
        <v>4.0</v>
      </c>
      <c r="AC63" s="1">
        <v>2.0</v>
      </c>
      <c r="AD63" s="1">
        <v>3.0</v>
      </c>
      <c r="AE63" s="1">
        <v>4.0</v>
      </c>
      <c r="AF63" s="13">
        <v>4.0</v>
      </c>
      <c r="AG63" s="1">
        <v>3.0</v>
      </c>
      <c r="AH63" s="1">
        <v>5.0</v>
      </c>
      <c r="AI63" s="1">
        <v>3.0</v>
      </c>
      <c r="AJ63" s="14">
        <v>5.0</v>
      </c>
      <c r="AK63" s="1">
        <v>5.0</v>
      </c>
      <c r="AL63" s="1">
        <v>5.0</v>
      </c>
      <c r="AM63" s="1">
        <v>5.0</v>
      </c>
      <c r="AN63" s="1">
        <v>5.0</v>
      </c>
      <c r="AO63" s="1">
        <v>5.0</v>
      </c>
      <c r="AP63" s="15">
        <v>91.0</v>
      </c>
      <c r="AR63" s="1">
        <f t="shared" si="1"/>
        <v>3.6</v>
      </c>
      <c r="AS63" s="1">
        <f t="shared" si="2"/>
        <v>4</v>
      </c>
      <c r="AT63" s="1">
        <f t="shared" si="3"/>
        <v>4.8</v>
      </c>
      <c r="AU63" s="1">
        <f t="shared" si="4"/>
        <v>3</v>
      </c>
      <c r="AV63" s="1">
        <f t="shared" si="5"/>
        <v>3</v>
      </c>
      <c r="AW63" s="1">
        <f t="shared" si="6"/>
        <v>3.6</v>
      </c>
      <c r="AX63" s="1">
        <f t="shared" si="7"/>
        <v>4</v>
      </c>
      <c r="AY63" s="1">
        <f t="shared" si="8"/>
        <v>5</v>
      </c>
      <c r="AZ63" s="1"/>
    </row>
    <row r="64" ht="15.75" customHeight="1">
      <c r="A64" s="1">
        <v>63.0</v>
      </c>
      <c r="B64" s="13">
        <v>2.0</v>
      </c>
      <c r="C64" s="1">
        <v>4.0</v>
      </c>
      <c r="D64" s="1">
        <v>5.0</v>
      </c>
      <c r="E64" s="1">
        <v>1.0</v>
      </c>
      <c r="F64" s="14">
        <v>3.0</v>
      </c>
      <c r="G64" s="1">
        <v>4.0</v>
      </c>
      <c r="H64" s="1">
        <v>4.0</v>
      </c>
      <c r="I64" s="1">
        <v>4.0</v>
      </c>
      <c r="J64" s="1">
        <v>4.0</v>
      </c>
      <c r="K64" s="1">
        <v>4.0</v>
      </c>
      <c r="L64" s="13">
        <v>3.0</v>
      </c>
      <c r="M64" s="1">
        <v>4.0</v>
      </c>
      <c r="N64" s="1">
        <v>2.0</v>
      </c>
      <c r="O64" s="1">
        <v>4.0</v>
      </c>
      <c r="P64" s="14">
        <v>5.0</v>
      </c>
      <c r="Q64" s="1">
        <v>5.0</v>
      </c>
      <c r="R64" s="1">
        <v>1.0</v>
      </c>
      <c r="S64" s="1">
        <v>5.0</v>
      </c>
      <c r="T64" s="1">
        <v>1.0</v>
      </c>
      <c r="U64" s="1">
        <v>5.0</v>
      </c>
      <c r="V64" s="13">
        <v>3.0</v>
      </c>
      <c r="W64" s="1">
        <v>1.0</v>
      </c>
      <c r="X64" s="1">
        <v>3.0</v>
      </c>
      <c r="Y64" s="1">
        <v>1.0</v>
      </c>
      <c r="Z64" s="14">
        <v>2.0</v>
      </c>
      <c r="AA64" s="1">
        <v>5.0</v>
      </c>
      <c r="AB64" s="1">
        <v>5.0</v>
      </c>
      <c r="AC64" s="1">
        <v>5.0</v>
      </c>
      <c r="AD64" s="1">
        <v>4.0</v>
      </c>
      <c r="AE64" s="1">
        <v>5.0</v>
      </c>
      <c r="AF64" s="13">
        <v>2.0</v>
      </c>
      <c r="AG64" s="1">
        <v>2.0</v>
      </c>
      <c r="AH64" s="1">
        <v>2.0</v>
      </c>
      <c r="AI64" s="1">
        <v>3.0</v>
      </c>
      <c r="AJ64" s="14">
        <v>2.0</v>
      </c>
      <c r="AK64" s="1">
        <v>4.0</v>
      </c>
      <c r="AL64" s="1">
        <v>3.0</v>
      </c>
      <c r="AM64" s="1">
        <v>5.0</v>
      </c>
      <c r="AN64" s="1">
        <v>4.0</v>
      </c>
      <c r="AO64" s="1">
        <v>5.0</v>
      </c>
      <c r="AP64" s="15">
        <v>84.0</v>
      </c>
      <c r="AR64" s="1">
        <f t="shared" si="1"/>
        <v>3</v>
      </c>
      <c r="AS64" s="1">
        <f t="shared" si="2"/>
        <v>4</v>
      </c>
      <c r="AT64" s="1">
        <f t="shared" si="3"/>
        <v>3.6</v>
      </c>
      <c r="AU64" s="1">
        <f t="shared" si="4"/>
        <v>3.4</v>
      </c>
      <c r="AV64" s="1">
        <f t="shared" si="5"/>
        <v>2</v>
      </c>
      <c r="AW64" s="1">
        <f t="shared" si="6"/>
        <v>4.8</v>
      </c>
      <c r="AX64" s="1">
        <f t="shared" si="7"/>
        <v>2.2</v>
      </c>
      <c r="AY64" s="1">
        <f t="shared" si="8"/>
        <v>4.2</v>
      </c>
      <c r="AZ64" s="1"/>
    </row>
    <row r="65" ht="15.75" customHeight="1">
      <c r="A65" s="1">
        <v>64.0</v>
      </c>
      <c r="B65" s="13">
        <v>3.0</v>
      </c>
      <c r="C65" s="1">
        <v>5.0</v>
      </c>
      <c r="D65" s="1">
        <v>4.0</v>
      </c>
      <c r="E65" s="1">
        <v>2.0</v>
      </c>
      <c r="F65" s="14">
        <v>5.0</v>
      </c>
      <c r="G65" s="1">
        <v>4.0</v>
      </c>
      <c r="H65" s="1">
        <v>3.0</v>
      </c>
      <c r="I65" s="1">
        <v>4.0</v>
      </c>
      <c r="J65" s="1">
        <v>4.0</v>
      </c>
      <c r="K65" s="1">
        <v>3.0</v>
      </c>
      <c r="L65" s="13">
        <v>1.0</v>
      </c>
      <c r="M65" s="1">
        <v>1.0</v>
      </c>
      <c r="N65" s="1">
        <v>1.0</v>
      </c>
      <c r="O65" s="1">
        <v>1.0</v>
      </c>
      <c r="P65" s="14">
        <v>1.0</v>
      </c>
      <c r="Q65" s="1">
        <v>4.0</v>
      </c>
      <c r="R65" s="1">
        <v>1.0</v>
      </c>
      <c r="S65" s="1">
        <v>5.0</v>
      </c>
      <c r="T65" s="1">
        <v>1.0</v>
      </c>
      <c r="U65" s="1">
        <v>4.0</v>
      </c>
      <c r="V65" s="13">
        <v>4.0</v>
      </c>
      <c r="W65" s="1">
        <v>4.0</v>
      </c>
      <c r="X65" s="1">
        <v>4.0</v>
      </c>
      <c r="Y65" s="1">
        <v>4.0</v>
      </c>
      <c r="Z65" s="14">
        <v>3.0</v>
      </c>
      <c r="AA65" s="1">
        <v>4.0</v>
      </c>
      <c r="AB65" s="1">
        <v>4.0</v>
      </c>
      <c r="AC65" s="1">
        <v>5.0</v>
      </c>
      <c r="AD65" s="1">
        <v>5.0</v>
      </c>
      <c r="AE65" s="1">
        <v>3.0</v>
      </c>
      <c r="AF65" s="13">
        <v>3.0</v>
      </c>
      <c r="AG65" s="1">
        <v>2.0</v>
      </c>
      <c r="AH65" s="1">
        <v>4.0</v>
      </c>
      <c r="AI65" s="1">
        <v>1.0</v>
      </c>
      <c r="AJ65" s="14">
        <v>2.0</v>
      </c>
      <c r="AK65" s="1">
        <v>4.0</v>
      </c>
      <c r="AL65" s="1">
        <v>3.0</v>
      </c>
      <c r="AM65" s="1">
        <v>4.0</v>
      </c>
      <c r="AN65" s="1">
        <v>4.0</v>
      </c>
      <c r="AO65" s="1">
        <v>3.0</v>
      </c>
      <c r="AP65" s="15">
        <v>79.0</v>
      </c>
      <c r="AR65" s="1">
        <f t="shared" si="1"/>
        <v>3.8</v>
      </c>
      <c r="AS65" s="1">
        <f t="shared" si="2"/>
        <v>3.6</v>
      </c>
      <c r="AT65" s="1">
        <f t="shared" si="3"/>
        <v>1</v>
      </c>
      <c r="AU65" s="1">
        <f t="shared" si="4"/>
        <v>3</v>
      </c>
      <c r="AV65" s="1">
        <f t="shared" si="5"/>
        <v>3.8</v>
      </c>
      <c r="AW65" s="1">
        <f t="shared" si="6"/>
        <v>4.2</v>
      </c>
      <c r="AX65" s="1">
        <f t="shared" si="7"/>
        <v>2.4</v>
      </c>
      <c r="AY65" s="1">
        <f t="shared" si="8"/>
        <v>3.6</v>
      </c>
      <c r="AZ65" s="1"/>
    </row>
    <row r="66" ht="15.75" customHeight="1">
      <c r="A66" s="1">
        <v>65.0</v>
      </c>
      <c r="B66" s="13">
        <v>1.0</v>
      </c>
      <c r="C66" s="1">
        <v>4.0</v>
      </c>
      <c r="D66" s="1">
        <v>3.0</v>
      </c>
      <c r="E66" s="1">
        <v>5.0</v>
      </c>
      <c r="F66" s="14">
        <v>4.0</v>
      </c>
      <c r="G66" s="1">
        <v>5.0</v>
      </c>
      <c r="H66" s="1">
        <v>5.0</v>
      </c>
      <c r="I66" s="1">
        <v>5.0</v>
      </c>
      <c r="J66" s="1">
        <v>5.0</v>
      </c>
      <c r="K66" s="1">
        <v>5.0</v>
      </c>
      <c r="L66" s="13">
        <v>4.0</v>
      </c>
      <c r="M66" s="1">
        <v>1.0</v>
      </c>
      <c r="N66" s="1">
        <v>4.0</v>
      </c>
      <c r="O66" s="1">
        <v>3.0</v>
      </c>
      <c r="P66" s="14">
        <v>4.0</v>
      </c>
      <c r="Q66" s="1">
        <v>4.0</v>
      </c>
      <c r="R66" s="1">
        <v>1.0</v>
      </c>
      <c r="S66" s="1">
        <v>5.0</v>
      </c>
      <c r="T66" s="1">
        <v>1.0</v>
      </c>
      <c r="U66" s="1">
        <v>4.0</v>
      </c>
      <c r="V66" s="13">
        <v>3.0</v>
      </c>
      <c r="W66" s="1">
        <v>2.0</v>
      </c>
      <c r="X66" s="1">
        <v>2.0</v>
      </c>
      <c r="Y66" s="1">
        <v>2.0</v>
      </c>
      <c r="Z66" s="14">
        <v>2.0</v>
      </c>
      <c r="AA66" s="1">
        <v>4.0</v>
      </c>
      <c r="AB66" s="1">
        <v>4.0</v>
      </c>
      <c r="AC66" s="1">
        <v>4.0</v>
      </c>
      <c r="AD66" s="1">
        <v>4.0</v>
      </c>
      <c r="AE66" s="1">
        <v>4.0</v>
      </c>
      <c r="AF66" s="13">
        <v>4.0</v>
      </c>
      <c r="AG66" s="1">
        <v>4.0</v>
      </c>
      <c r="AH66" s="1">
        <v>3.0</v>
      </c>
      <c r="AI66" s="1">
        <v>3.0</v>
      </c>
      <c r="AJ66" s="14">
        <v>3.0</v>
      </c>
      <c r="AK66" s="1">
        <v>5.0</v>
      </c>
      <c r="AL66" s="1">
        <v>4.0</v>
      </c>
      <c r="AM66" s="1">
        <v>4.0</v>
      </c>
      <c r="AN66" s="1">
        <v>5.0</v>
      </c>
      <c r="AO66" s="1">
        <v>5.0</v>
      </c>
      <c r="AP66" s="15">
        <v>90.0</v>
      </c>
      <c r="AR66" s="1">
        <f t="shared" si="1"/>
        <v>3.4</v>
      </c>
      <c r="AS66" s="1">
        <f t="shared" si="2"/>
        <v>5</v>
      </c>
      <c r="AT66" s="1">
        <f t="shared" si="3"/>
        <v>3.2</v>
      </c>
      <c r="AU66" s="1">
        <f t="shared" si="4"/>
        <v>3</v>
      </c>
      <c r="AV66" s="1">
        <f t="shared" si="5"/>
        <v>2.2</v>
      </c>
      <c r="AW66" s="1">
        <f t="shared" si="6"/>
        <v>4</v>
      </c>
      <c r="AX66" s="1">
        <f t="shared" si="7"/>
        <v>3.4</v>
      </c>
      <c r="AY66" s="1">
        <f t="shared" si="8"/>
        <v>4.6</v>
      </c>
      <c r="AZ66" s="1"/>
    </row>
    <row r="67" ht="15.75" customHeight="1">
      <c r="A67" s="1">
        <v>66.0</v>
      </c>
      <c r="B67" s="13">
        <v>5.0</v>
      </c>
      <c r="C67" s="1">
        <v>5.0</v>
      </c>
      <c r="D67" s="1">
        <v>5.0</v>
      </c>
      <c r="E67" s="1">
        <v>3.0</v>
      </c>
      <c r="F67" s="14">
        <v>2.0</v>
      </c>
      <c r="G67" s="1">
        <v>5.0</v>
      </c>
      <c r="H67" s="1">
        <v>2.0</v>
      </c>
      <c r="I67" s="1">
        <v>3.0</v>
      </c>
      <c r="J67" s="1">
        <v>2.0</v>
      </c>
      <c r="K67" s="1">
        <v>5.0</v>
      </c>
      <c r="L67" s="13">
        <v>3.0</v>
      </c>
      <c r="M67" s="1">
        <v>4.0</v>
      </c>
      <c r="N67" s="1">
        <v>3.0</v>
      </c>
      <c r="O67" s="1">
        <v>3.0</v>
      </c>
      <c r="P67" s="14">
        <v>3.0</v>
      </c>
      <c r="Q67" s="1">
        <v>5.0</v>
      </c>
      <c r="R67" s="1">
        <v>1.0</v>
      </c>
      <c r="S67" s="1">
        <v>5.0</v>
      </c>
      <c r="T67" s="1">
        <v>1.0</v>
      </c>
      <c r="U67" s="1">
        <v>5.0</v>
      </c>
      <c r="V67" s="13">
        <v>5.0</v>
      </c>
      <c r="W67" s="1">
        <v>5.0</v>
      </c>
      <c r="X67" s="1">
        <v>5.0</v>
      </c>
      <c r="Y67" s="1">
        <v>5.0</v>
      </c>
      <c r="Z67" s="14">
        <v>5.0</v>
      </c>
      <c r="AA67" s="1">
        <v>5.0</v>
      </c>
      <c r="AB67" s="1">
        <v>5.0</v>
      </c>
      <c r="AC67" s="1">
        <v>5.0</v>
      </c>
      <c r="AD67" s="1">
        <v>5.0</v>
      </c>
      <c r="AE67" s="1">
        <v>5.0</v>
      </c>
      <c r="AF67" s="13">
        <v>1.0</v>
      </c>
      <c r="AG67" s="1">
        <v>1.0</v>
      </c>
      <c r="AH67" s="1">
        <v>1.0</v>
      </c>
      <c r="AI67" s="1">
        <v>1.0</v>
      </c>
      <c r="AJ67" s="14">
        <v>1.0</v>
      </c>
      <c r="AK67" s="1">
        <v>5.0</v>
      </c>
      <c r="AL67" s="1">
        <v>5.0</v>
      </c>
      <c r="AM67" s="1">
        <v>5.0</v>
      </c>
      <c r="AN67" s="1">
        <v>4.0</v>
      </c>
      <c r="AO67" s="1">
        <v>4.0</v>
      </c>
      <c r="AP67" s="15">
        <v>93.0</v>
      </c>
      <c r="AR67" s="1">
        <f t="shared" si="1"/>
        <v>4</v>
      </c>
      <c r="AS67" s="1">
        <f t="shared" si="2"/>
        <v>3.4</v>
      </c>
      <c r="AT67" s="1">
        <f t="shared" si="3"/>
        <v>3.2</v>
      </c>
      <c r="AU67" s="1">
        <f t="shared" si="4"/>
        <v>3.4</v>
      </c>
      <c r="AV67" s="1">
        <f t="shared" si="5"/>
        <v>5</v>
      </c>
      <c r="AW67" s="1">
        <f t="shared" si="6"/>
        <v>5</v>
      </c>
      <c r="AX67" s="1">
        <f t="shared" si="7"/>
        <v>1</v>
      </c>
      <c r="AY67" s="1">
        <f t="shared" si="8"/>
        <v>4.6</v>
      </c>
      <c r="AZ67" s="1"/>
    </row>
    <row r="68" ht="15.75" customHeight="1">
      <c r="A68" s="1">
        <v>67.0</v>
      </c>
      <c r="B68" s="13">
        <v>5.0</v>
      </c>
      <c r="C68" s="1">
        <v>1.0</v>
      </c>
      <c r="D68" s="1">
        <v>4.0</v>
      </c>
      <c r="E68" s="1">
        <v>5.0</v>
      </c>
      <c r="F68" s="14">
        <v>3.0</v>
      </c>
      <c r="G68" s="1">
        <v>5.0</v>
      </c>
      <c r="H68" s="1">
        <v>5.0</v>
      </c>
      <c r="I68" s="1">
        <v>5.0</v>
      </c>
      <c r="J68" s="1">
        <v>4.0</v>
      </c>
      <c r="K68" s="1">
        <v>5.0</v>
      </c>
      <c r="L68" s="13">
        <v>4.0</v>
      </c>
      <c r="M68" s="1">
        <v>3.0</v>
      </c>
      <c r="N68" s="1">
        <v>3.0</v>
      </c>
      <c r="O68" s="1">
        <v>2.0</v>
      </c>
      <c r="P68" s="14">
        <v>4.0</v>
      </c>
      <c r="Q68" s="1">
        <v>5.0</v>
      </c>
      <c r="R68" s="1">
        <v>1.0</v>
      </c>
      <c r="S68" s="1">
        <v>5.0</v>
      </c>
      <c r="T68" s="1">
        <v>1.0</v>
      </c>
      <c r="U68" s="1">
        <v>5.0</v>
      </c>
      <c r="V68" s="13">
        <v>2.0</v>
      </c>
      <c r="W68" s="1">
        <v>3.0</v>
      </c>
      <c r="X68" s="1">
        <v>3.0</v>
      </c>
      <c r="Y68" s="1">
        <v>3.0</v>
      </c>
      <c r="Z68" s="14">
        <v>2.0</v>
      </c>
      <c r="AA68" s="1">
        <v>5.0</v>
      </c>
      <c r="AB68" s="1">
        <v>2.0</v>
      </c>
      <c r="AC68" s="1">
        <v>4.0</v>
      </c>
      <c r="AD68" s="1">
        <v>3.0</v>
      </c>
      <c r="AE68" s="1">
        <v>3.0</v>
      </c>
      <c r="AF68" s="13">
        <v>4.0</v>
      </c>
      <c r="AG68" s="1">
        <v>4.0</v>
      </c>
      <c r="AH68" s="1">
        <v>4.0</v>
      </c>
      <c r="AI68" s="1">
        <v>4.0</v>
      </c>
      <c r="AJ68" s="14">
        <v>4.0</v>
      </c>
      <c r="AK68" s="1">
        <v>5.0</v>
      </c>
      <c r="AL68" s="1">
        <v>5.0</v>
      </c>
      <c r="AM68" s="1">
        <v>5.0</v>
      </c>
      <c r="AN68" s="1">
        <v>5.0</v>
      </c>
      <c r="AO68" s="1">
        <v>5.0</v>
      </c>
      <c r="AP68" s="15">
        <v>82.0</v>
      </c>
      <c r="AR68" s="1">
        <f t="shared" si="1"/>
        <v>3.6</v>
      </c>
      <c r="AS68" s="1">
        <f t="shared" si="2"/>
        <v>4.8</v>
      </c>
      <c r="AT68" s="1">
        <f t="shared" si="3"/>
        <v>3.2</v>
      </c>
      <c r="AU68" s="1">
        <f t="shared" si="4"/>
        <v>3.4</v>
      </c>
      <c r="AV68" s="1">
        <f t="shared" si="5"/>
        <v>2.6</v>
      </c>
      <c r="AW68" s="1">
        <f t="shared" si="6"/>
        <v>3.4</v>
      </c>
      <c r="AX68" s="1">
        <f t="shared" si="7"/>
        <v>4</v>
      </c>
      <c r="AY68" s="1">
        <f t="shared" si="8"/>
        <v>5</v>
      </c>
      <c r="AZ68" s="1"/>
    </row>
    <row r="69" ht="15.75" customHeight="1">
      <c r="A69" s="1">
        <v>68.0</v>
      </c>
      <c r="B69" s="13">
        <v>2.0</v>
      </c>
      <c r="C69" s="1">
        <v>4.0</v>
      </c>
      <c r="D69" s="1">
        <v>3.0</v>
      </c>
      <c r="E69" s="1">
        <v>3.0</v>
      </c>
      <c r="F69" s="14">
        <v>5.0</v>
      </c>
      <c r="G69" s="1">
        <v>4.0</v>
      </c>
      <c r="H69" s="1">
        <v>4.0</v>
      </c>
      <c r="I69" s="1">
        <v>4.0</v>
      </c>
      <c r="J69" s="1">
        <v>5.0</v>
      </c>
      <c r="K69" s="1">
        <v>5.0</v>
      </c>
      <c r="L69" s="13">
        <v>4.0</v>
      </c>
      <c r="M69" s="1">
        <v>1.0</v>
      </c>
      <c r="N69" s="1">
        <v>4.0</v>
      </c>
      <c r="O69" s="1">
        <v>3.0</v>
      </c>
      <c r="P69" s="14">
        <v>4.0</v>
      </c>
      <c r="Q69" s="1">
        <v>3.0</v>
      </c>
      <c r="R69" s="1">
        <v>2.0</v>
      </c>
      <c r="S69" s="1">
        <v>3.0</v>
      </c>
      <c r="T69" s="1">
        <v>3.0</v>
      </c>
      <c r="U69" s="1">
        <v>3.0</v>
      </c>
      <c r="V69" s="13">
        <v>3.0</v>
      </c>
      <c r="W69" s="1">
        <v>3.0</v>
      </c>
      <c r="X69" s="1">
        <v>3.0</v>
      </c>
      <c r="Y69" s="1">
        <v>3.0</v>
      </c>
      <c r="Z69" s="14">
        <v>3.0</v>
      </c>
      <c r="AA69" s="1">
        <v>5.0</v>
      </c>
      <c r="AB69" s="1">
        <v>4.0</v>
      </c>
      <c r="AC69" s="1">
        <v>4.0</v>
      </c>
      <c r="AD69" s="1">
        <v>5.0</v>
      </c>
      <c r="AE69" s="1">
        <v>5.0</v>
      </c>
      <c r="AF69" s="13">
        <v>4.0</v>
      </c>
      <c r="AG69" s="1">
        <v>4.0</v>
      </c>
      <c r="AH69" s="1">
        <v>4.0</v>
      </c>
      <c r="AI69" s="1">
        <v>4.0</v>
      </c>
      <c r="AJ69" s="14">
        <v>4.0</v>
      </c>
      <c r="AK69" s="1">
        <v>5.0</v>
      </c>
      <c r="AL69" s="1">
        <v>5.0</v>
      </c>
      <c r="AM69" s="1">
        <v>4.0</v>
      </c>
      <c r="AN69" s="1">
        <v>4.0</v>
      </c>
      <c r="AO69" s="1">
        <v>4.0</v>
      </c>
      <c r="AP69" s="15">
        <v>84.0</v>
      </c>
      <c r="AR69" s="1">
        <f t="shared" si="1"/>
        <v>3.4</v>
      </c>
      <c r="AS69" s="1">
        <f t="shared" si="2"/>
        <v>4.4</v>
      </c>
      <c r="AT69" s="1">
        <f t="shared" si="3"/>
        <v>3.2</v>
      </c>
      <c r="AU69" s="1">
        <f t="shared" si="4"/>
        <v>2.8</v>
      </c>
      <c r="AV69" s="1">
        <f t="shared" si="5"/>
        <v>3</v>
      </c>
      <c r="AW69" s="1">
        <f t="shared" si="6"/>
        <v>4.6</v>
      </c>
      <c r="AX69" s="1">
        <f t="shared" si="7"/>
        <v>4</v>
      </c>
      <c r="AY69" s="1">
        <f t="shared" si="8"/>
        <v>4.4</v>
      </c>
      <c r="AZ69" s="1"/>
    </row>
    <row r="70" ht="15.75" customHeight="1">
      <c r="A70" s="1">
        <v>69.0</v>
      </c>
      <c r="B70" s="13">
        <v>3.0</v>
      </c>
      <c r="C70" s="1">
        <v>5.0</v>
      </c>
      <c r="D70" s="1">
        <v>5.0</v>
      </c>
      <c r="E70" s="1">
        <v>5.0</v>
      </c>
      <c r="F70" s="14">
        <v>4.0</v>
      </c>
      <c r="G70" s="1">
        <v>5.0</v>
      </c>
      <c r="H70" s="1">
        <v>4.0</v>
      </c>
      <c r="I70" s="1">
        <v>4.0</v>
      </c>
      <c r="J70" s="1">
        <v>5.0</v>
      </c>
      <c r="K70" s="1">
        <v>5.0</v>
      </c>
      <c r="L70" s="13">
        <v>3.0</v>
      </c>
      <c r="M70" s="1">
        <v>4.0</v>
      </c>
      <c r="N70" s="1">
        <v>3.0</v>
      </c>
      <c r="O70" s="1">
        <v>3.0</v>
      </c>
      <c r="P70" s="14">
        <v>3.0</v>
      </c>
      <c r="Q70" s="1">
        <v>4.0</v>
      </c>
      <c r="R70" s="1">
        <v>5.0</v>
      </c>
      <c r="S70" s="1">
        <v>4.0</v>
      </c>
      <c r="T70" s="1">
        <v>3.0</v>
      </c>
      <c r="U70" s="1">
        <v>4.0</v>
      </c>
      <c r="V70" s="13">
        <v>5.0</v>
      </c>
      <c r="W70" s="1">
        <v>3.0</v>
      </c>
      <c r="X70" s="1">
        <v>4.0</v>
      </c>
      <c r="Y70" s="1">
        <v>3.0</v>
      </c>
      <c r="Z70" s="14">
        <v>3.0</v>
      </c>
      <c r="AA70" s="1">
        <v>4.0</v>
      </c>
      <c r="AB70" s="1">
        <v>5.0</v>
      </c>
      <c r="AC70" s="1">
        <v>5.0</v>
      </c>
      <c r="AD70" s="1">
        <v>5.0</v>
      </c>
      <c r="AE70" s="1">
        <v>5.0</v>
      </c>
      <c r="AF70" s="13">
        <v>4.0</v>
      </c>
      <c r="AG70" s="1">
        <v>5.0</v>
      </c>
      <c r="AH70" s="1">
        <v>5.0</v>
      </c>
      <c r="AI70" s="1">
        <v>5.0</v>
      </c>
      <c r="AJ70" s="14">
        <v>5.0</v>
      </c>
      <c r="AK70" s="1">
        <v>5.0</v>
      </c>
      <c r="AL70" s="1">
        <v>4.0</v>
      </c>
      <c r="AM70" s="1">
        <v>2.0</v>
      </c>
      <c r="AN70" s="1">
        <v>5.0</v>
      </c>
      <c r="AO70" s="1">
        <v>4.0</v>
      </c>
      <c r="AP70" s="15">
        <v>89.0</v>
      </c>
      <c r="AR70" s="1">
        <f t="shared" si="1"/>
        <v>4.4</v>
      </c>
      <c r="AS70" s="1">
        <f t="shared" si="2"/>
        <v>4.6</v>
      </c>
      <c r="AT70" s="1">
        <f t="shared" si="3"/>
        <v>3.2</v>
      </c>
      <c r="AU70" s="1">
        <f t="shared" si="4"/>
        <v>4</v>
      </c>
      <c r="AV70" s="1">
        <f t="shared" si="5"/>
        <v>3.6</v>
      </c>
      <c r="AW70" s="1">
        <f t="shared" si="6"/>
        <v>4.8</v>
      </c>
      <c r="AX70" s="1">
        <f t="shared" si="7"/>
        <v>4.8</v>
      </c>
      <c r="AY70" s="1">
        <f t="shared" si="8"/>
        <v>4</v>
      </c>
      <c r="AZ70" s="1"/>
    </row>
    <row r="71" ht="15.75" customHeight="1">
      <c r="A71" s="1">
        <v>70.0</v>
      </c>
      <c r="B71" s="13">
        <v>4.0</v>
      </c>
      <c r="C71" s="1">
        <v>1.0</v>
      </c>
      <c r="D71" s="1">
        <v>2.0</v>
      </c>
      <c r="E71" s="1">
        <v>4.0</v>
      </c>
      <c r="F71" s="14">
        <v>2.0</v>
      </c>
      <c r="G71" s="1">
        <v>4.0</v>
      </c>
      <c r="H71" s="1">
        <v>4.0</v>
      </c>
      <c r="I71" s="1">
        <v>4.0</v>
      </c>
      <c r="J71" s="1">
        <v>4.0</v>
      </c>
      <c r="K71" s="1">
        <v>4.0</v>
      </c>
      <c r="L71" s="13">
        <v>4.0</v>
      </c>
      <c r="M71" s="1">
        <v>3.0</v>
      </c>
      <c r="N71" s="1">
        <v>3.0</v>
      </c>
      <c r="O71" s="1">
        <v>2.0</v>
      </c>
      <c r="P71" s="14">
        <v>4.0</v>
      </c>
      <c r="Q71" s="1">
        <v>5.0</v>
      </c>
      <c r="R71" s="1">
        <v>5.0</v>
      </c>
      <c r="S71" s="1">
        <v>5.0</v>
      </c>
      <c r="T71" s="1">
        <v>5.0</v>
      </c>
      <c r="U71" s="1">
        <v>5.0</v>
      </c>
      <c r="V71" s="13">
        <v>2.0</v>
      </c>
      <c r="W71" s="1">
        <v>2.0</v>
      </c>
      <c r="X71" s="1">
        <v>3.0</v>
      </c>
      <c r="Y71" s="1">
        <v>2.0</v>
      </c>
      <c r="Z71" s="14">
        <v>3.0</v>
      </c>
      <c r="AA71" s="1">
        <v>4.0</v>
      </c>
      <c r="AB71" s="1">
        <v>5.0</v>
      </c>
      <c r="AC71" s="1">
        <v>4.0</v>
      </c>
      <c r="AD71" s="1">
        <v>5.0</v>
      </c>
      <c r="AE71" s="1">
        <v>4.0</v>
      </c>
      <c r="AF71" s="13">
        <v>2.0</v>
      </c>
      <c r="AG71" s="1">
        <v>4.0</v>
      </c>
      <c r="AH71" s="1">
        <v>1.0</v>
      </c>
      <c r="AI71" s="1">
        <v>3.0</v>
      </c>
      <c r="AJ71" s="14">
        <v>3.0</v>
      </c>
      <c r="AK71" s="1">
        <v>5.0</v>
      </c>
      <c r="AL71" s="1">
        <v>5.0</v>
      </c>
      <c r="AM71" s="1">
        <v>5.0</v>
      </c>
      <c r="AN71" s="1">
        <v>5.0</v>
      </c>
      <c r="AO71" s="1">
        <v>5.0</v>
      </c>
      <c r="AP71" s="15">
        <v>90.0</v>
      </c>
      <c r="AR71" s="1">
        <f t="shared" si="1"/>
        <v>2.6</v>
      </c>
      <c r="AS71" s="1">
        <f t="shared" si="2"/>
        <v>4</v>
      </c>
      <c r="AT71" s="1">
        <f t="shared" si="3"/>
        <v>3.2</v>
      </c>
      <c r="AU71" s="1">
        <f t="shared" si="4"/>
        <v>5</v>
      </c>
      <c r="AV71" s="1">
        <f t="shared" si="5"/>
        <v>2.4</v>
      </c>
      <c r="AW71" s="1">
        <f t="shared" si="6"/>
        <v>4.4</v>
      </c>
      <c r="AX71" s="1">
        <f t="shared" si="7"/>
        <v>2.6</v>
      </c>
      <c r="AY71" s="1">
        <f t="shared" si="8"/>
        <v>5</v>
      </c>
      <c r="AZ71" s="1"/>
    </row>
    <row r="72" ht="15.75" customHeight="1">
      <c r="A72" s="1">
        <v>71.0</v>
      </c>
      <c r="B72" s="13">
        <v>5.0</v>
      </c>
      <c r="C72" s="1">
        <v>5.0</v>
      </c>
      <c r="D72" s="1">
        <v>3.0</v>
      </c>
      <c r="E72" s="1">
        <v>5.0</v>
      </c>
      <c r="F72" s="14">
        <v>4.0</v>
      </c>
      <c r="G72" s="1">
        <v>5.0</v>
      </c>
      <c r="H72" s="1">
        <v>5.0</v>
      </c>
      <c r="I72" s="1">
        <v>5.0</v>
      </c>
      <c r="J72" s="1">
        <v>5.0</v>
      </c>
      <c r="K72" s="1">
        <v>5.0</v>
      </c>
      <c r="L72" s="13">
        <v>4.0</v>
      </c>
      <c r="M72" s="1">
        <v>2.0</v>
      </c>
      <c r="N72" s="1">
        <v>1.0</v>
      </c>
      <c r="O72" s="1">
        <v>3.0</v>
      </c>
      <c r="P72" s="14">
        <v>2.0</v>
      </c>
      <c r="Q72" s="1">
        <v>5.0</v>
      </c>
      <c r="R72" s="1">
        <v>5.0</v>
      </c>
      <c r="S72" s="1">
        <v>5.0</v>
      </c>
      <c r="T72" s="1">
        <v>4.0</v>
      </c>
      <c r="U72" s="1">
        <v>4.0</v>
      </c>
      <c r="V72" s="13">
        <v>4.0</v>
      </c>
      <c r="W72" s="1">
        <v>1.0</v>
      </c>
      <c r="X72" s="1">
        <v>2.0</v>
      </c>
      <c r="Y72" s="1">
        <v>3.0</v>
      </c>
      <c r="Z72" s="14">
        <v>3.0</v>
      </c>
      <c r="AA72" s="1">
        <v>5.0</v>
      </c>
      <c r="AB72" s="1">
        <v>5.0</v>
      </c>
      <c r="AC72" s="1">
        <v>5.0</v>
      </c>
      <c r="AD72" s="1">
        <v>5.0</v>
      </c>
      <c r="AE72" s="1">
        <v>5.0</v>
      </c>
      <c r="AF72" s="13">
        <v>4.0</v>
      </c>
      <c r="AG72" s="1">
        <v>4.0</v>
      </c>
      <c r="AH72" s="1">
        <v>4.0</v>
      </c>
      <c r="AI72" s="1">
        <v>3.0</v>
      </c>
      <c r="AJ72" s="14">
        <v>4.0</v>
      </c>
      <c r="AK72" s="1">
        <v>5.0</v>
      </c>
      <c r="AL72" s="1">
        <v>5.0</v>
      </c>
      <c r="AM72" s="1">
        <v>5.0</v>
      </c>
      <c r="AN72" s="1">
        <v>5.0</v>
      </c>
      <c r="AO72" s="1">
        <v>5.0</v>
      </c>
      <c r="AP72" s="15">
        <v>91.0</v>
      </c>
      <c r="AR72" s="1">
        <f t="shared" si="1"/>
        <v>4.4</v>
      </c>
      <c r="AS72" s="1">
        <f t="shared" si="2"/>
        <v>5</v>
      </c>
      <c r="AT72" s="1">
        <f t="shared" si="3"/>
        <v>2.4</v>
      </c>
      <c r="AU72" s="1">
        <f t="shared" si="4"/>
        <v>4.6</v>
      </c>
      <c r="AV72" s="1">
        <f t="shared" si="5"/>
        <v>2.6</v>
      </c>
      <c r="AW72" s="1">
        <f t="shared" si="6"/>
        <v>5</v>
      </c>
      <c r="AX72" s="1">
        <f t="shared" si="7"/>
        <v>3.8</v>
      </c>
      <c r="AY72" s="1">
        <f t="shared" si="8"/>
        <v>5</v>
      </c>
      <c r="BA72" s="42" t="s">
        <v>53</v>
      </c>
      <c r="BB72" s="10"/>
      <c r="BC72" s="10"/>
      <c r="BD72" s="10"/>
      <c r="BE72" s="10"/>
      <c r="BF72" s="10"/>
      <c r="BG72" s="10"/>
      <c r="BH72" s="10"/>
      <c r="BI72" s="10"/>
      <c r="BJ72" s="11"/>
    </row>
    <row r="73" ht="15.75" customHeight="1">
      <c r="A73" s="1">
        <v>72.0</v>
      </c>
      <c r="B73" s="13">
        <v>5.0</v>
      </c>
      <c r="C73" s="1">
        <v>4.0</v>
      </c>
      <c r="D73" s="1">
        <v>5.0</v>
      </c>
      <c r="E73" s="1">
        <v>4.0</v>
      </c>
      <c r="F73" s="14">
        <v>3.0</v>
      </c>
      <c r="G73" s="1">
        <v>5.0</v>
      </c>
      <c r="H73" s="1">
        <v>5.0</v>
      </c>
      <c r="I73" s="1">
        <v>5.0</v>
      </c>
      <c r="J73" s="1">
        <v>5.0</v>
      </c>
      <c r="K73" s="1">
        <v>5.0</v>
      </c>
      <c r="L73" s="13">
        <v>4.0</v>
      </c>
      <c r="M73" s="1">
        <v>4.0</v>
      </c>
      <c r="N73" s="1">
        <v>3.0</v>
      </c>
      <c r="O73" s="1">
        <v>2.0</v>
      </c>
      <c r="P73" s="14">
        <v>4.0</v>
      </c>
      <c r="Q73" s="1">
        <v>5.0</v>
      </c>
      <c r="R73" s="1">
        <v>5.0</v>
      </c>
      <c r="S73" s="1">
        <v>5.0</v>
      </c>
      <c r="T73" s="1">
        <v>5.0</v>
      </c>
      <c r="U73" s="1">
        <v>5.0</v>
      </c>
      <c r="V73" s="13">
        <v>1.0</v>
      </c>
      <c r="W73" s="1">
        <v>2.0</v>
      </c>
      <c r="X73" s="1">
        <v>3.0</v>
      </c>
      <c r="Y73" s="1">
        <v>4.0</v>
      </c>
      <c r="Z73" s="14">
        <v>5.0</v>
      </c>
      <c r="AA73" s="1">
        <v>3.0</v>
      </c>
      <c r="AB73" s="1">
        <v>5.0</v>
      </c>
      <c r="AC73" s="1">
        <v>5.0</v>
      </c>
      <c r="AD73" s="1">
        <v>4.0</v>
      </c>
      <c r="AE73" s="1">
        <v>4.0</v>
      </c>
      <c r="AF73" s="13">
        <v>2.0</v>
      </c>
      <c r="AG73" s="1">
        <v>3.0</v>
      </c>
      <c r="AH73" s="1">
        <v>3.0</v>
      </c>
      <c r="AI73" s="1">
        <v>4.0</v>
      </c>
      <c r="AJ73" s="14">
        <v>2.0</v>
      </c>
      <c r="AK73" s="1">
        <v>5.0</v>
      </c>
      <c r="AL73" s="1">
        <v>5.0</v>
      </c>
      <c r="AM73" s="1">
        <v>5.0</v>
      </c>
      <c r="AN73" s="1">
        <v>5.0</v>
      </c>
      <c r="AO73" s="1">
        <v>5.0</v>
      </c>
      <c r="AP73" s="15">
        <v>88.0</v>
      </c>
      <c r="AR73" s="1">
        <f t="shared" si="1"/>
        <v>4.2</v>
      </c>
      <c r="AS73" s="1">
        <f t="shared" si="2"/>
        <v>5</v>
      </c>
      <c r="AT73" s="1">
        <f t="shared" si="3"/>
        <v>3.4</v>
      </c>
      <c r="AU73" s="1">
        <f t="shared" si="4"/>
        <v>5</v>
      </c>
      <c r="AV73" s="1">
        <f t="shared" si="5"/>
        <v>3</v>
      </c>
      <c r="AW73" s="1">
        <f t="shared" si="6"/>
        <v>4.2</v>
      </c>
      <c r="AX73" s="1">
        <f t="shared" si="7"/>
        <v>2.8</v>
      </c>
      <c r="AY73" s="1">
        <f t="shared" si="8"/>
        <v>5</v>
      </c>
      <c r="BA73" s="43" t="s">
        <v>54</v>
      </c>
      <c r="BB73" s="44">
        <v>86.4</v>
      </c>
      <c r="BC73" s="44">
        <v>3.12</v>
      </c>
      <c r="BD73" s="44">
        <v>4.36</v>
      </c>
      <c r="BE73" s="44">
        <v>2.95</v>
      </c>
      <c r="BF73" s="44">
        <v>3.92</v>
      </c>
      <c r="BG73" s="44">
        <v>2.89</v>
      </c>
      <c r="BH73" s="44">
        <v>4.4</v>
      </c>
      <c r="BI73" s="44">
        <v>2.86</v>
      </c>
      <c r="BJ73" s="44">
        <v>4.39</v>
      </c>
    </row>
    <row r="74" ht="15.75" customHeight="1">
      <c r="A74" s="1">
        <v>73.0</v>
      </c>
      <c r="B74" s="13">
        <v>4.0</v>
      </c>
      <c r="C74" s="1">
        <v>2.0</v>
      </c>
      <c r="D74" s="1">
        <v>4.0</v>
      </c>
      <c r="E74" s="1">
        <v>5.0</v>
      </c>
      <c r="F74" s="14">
        <v>5.0</v>
      </c>
      <c r="G74" s="1">
        <v>4.0</v>
      </c>
      <c r="H74" s="1">
        <v>3.0</v>
      </c>
      <c r="I74" s="1">
        <v>4.0</v>
      </c>
      <c r="J74" s="1">
        <v>4.0</v>
      </c>
      <c r="K74" s="1">
        <v>3.0</v>
      </c>
      <c r="L74" s="13">
        <v>2.0</v>
      </c>
      <c r="M74" s="1">
        <v>3.0</v>
      </c>
      <c r="N74" s="1">
        <v>1.0</v>
      </c>
      <c r="O74" s="1">
        <v>5.0</v>
      </c>
      <c r="P74" s="14">
        <v>4.0</v>
      </c>
      <c r="Q74" s="1">
        <v>4.0</v>
      </c>
      <c r="R74" s="1">
        <v>3.0</v>
      </c>
      <c r="S74" s="1">
        <v>2.0</v>
      </c>
      <c r="T74" s="1">
        <v>1.0</v>
      </c>
      <c r="U74" s="1">
        <v>5.0</v>
      </c>
      <c r="V74" s="13">
        <v>2.0</v>
      </c>
      <c r="W74" s="1">
        <v>2.0</v>
      </c>
      <c r="X74" s="1">
        <v>2.0</v>
      </c>
      <c r="Y74" s="1">
        <v>2.0</v>
      </c>
      <c r="Z74" s="14">
        <v>3.0</v>
      </c>
      <c r="AA74" s="1">
        <v>5.0</v>
      </c>
      <c r="AB74" s="1">
        <v>5.0</v>
      </c>
      <c r="AC74" s="1">
        <v>5.0</v>
      </c>
      <c r="AD74" s="1">
        <v>5.0</v>
      </c>
      <c r="AE74" s="1">
        <v>5.0</v>
      </c>
      <c r="AF74" s="13">
        <v>2.0</v>
      </c>
      <c r="AG74" s="1">
        <v>2.0</v>
      </c>
      <c r="AH74" s="1">
        <v>2.0</v>
      </c>
      <c r="AI74" s="1">
        <v>2.0</v>
      </c>
      <c r="AJ74" s="14">
        <v>2.0</v>
      </c>
      <c r="AK74" s="1">
        <v>5.0</v>
      </c>
      <c r="AL74" s="1">
        <v>5.0</v>
      </c>
      <c r="AM74" s="1">
        <v>5.0</v>
      </c>
      <c r="AN74" s="1">
        <v>5.0</v>
      </c>
      <c r="AO74" s="1">
        <v>5.0</v>
      </c>
      <c r="AP74" s="15">
        <v>89.0</v>
      </c>
      <c r="AR74" s="1">
        <f t="shared" si="1"/>
        <v>4</v>
      </c>
      <c r="AS74" s="1">
        <f t="shared" si="2"/>
        <v>3.6</v>
      </c>
      <c r="AT74" s="1">
        <f t="shared" si="3"/>
        <v>3</v>
      </c>
      <c r="AU74" s="1">
        <f t="shared" si="4"/>
        <v>3</v>
      </c>
      <c r="AV74" s="1">
        <f t="shared" si="5"/>
        <v>2.2</v>
      </c>
      <c r="AW74" s="1">
        <f t="shared" si="6"/>
        <v>5</v>
      </c>
      <c r="AX74" s="1">
        <f t="shared" si="7"/>
        <v>2</v>
      </c>
      <c r="AY74" s="1">
        <f t="shared" si="8"/>
        <v>5</v>
      </c>
      <c r="BA74" s="43" t="s">
        <v>55</v>
      </c>
      <c r="BB74" s="45">
        <v>5415.49</v>
      </c>
      <c r="BC74" s="45">
        <v>93.9</v>
      </c>
      <c r="BD74" s="44">
        <v>71.4</v>
      </c>
      <c r="BE74" s="45">
        <v>97.22</v>
      </c>
      <c r="BF74" s="45">
        <v>79.03</v>
      </c>
      <c r="BG74" s="45">
        <v>98.41</v>
      </c>
      <c r="BH74" s="45">
        <v>70.73</v>
      </c>
      <c r="BI74" s="45">
        <v>99.0</v>
      </c>
      <c r="BJ74" s="45">
        <v>70.9</v>
      </c>
    </row>
    <row r="75" ht="15.75" customHeight="1">
      <c r="A75" s="1">
        <v>74.0</v>
      </c>
      <c r="B75" s="13">
        <v>2.0</v>
      </c>
      <c r="C75" s="1">
        <v>3.0</v>
      </c>
      <c r="D75" s="1">
        <v>3.0</v>
      </c>
      <c r="E75" s="1">
        <v>4.0</v>
      </c>
      <c r="F75" s="14">
        <v>4.0</v>
      </c>
      <c r="G75" s="1">
        <v>5.0</v>
      </c>
      <c r="H75" s="1">
        <v>5.0</v>
      </c>
      <c r="I75" s="1">
        <v>5.0</v>
      </c>
      <c r="J75" s="1">
        <v>5.0</v>
      </c>
      <c r="K75" s="1">
        <v>5.0</v>
      </c>
      <c r="L75" s="13">
        <v>2.0</v>
      </c>
      <c r="M75" s="1">
        <v>2.0</v>
      </c>
      <c r="N75" s="1">
        <v>2.0</v>
      </c>
      <c r="O75" s="1">
        <v>2.0</v>
      </c>
      <c r="P75" s="14">
        <v>2.0</v>
      </c>
      <c r="Q75" s="1">
        <v>3.0</v>
      </c>
      <c r="R75" s="1">
        <v>5.0</v>
      </c>
      <c r="S75" s="1">
        <v>4.0</v>
      </c>
      <c r="T75" s="1">
        <v>1.0</v>
      </c>
      <c r="U75" s="1">
        <v>5.0</v>
      </c>
      <c r="V75" s="13">
        <v>4.0</v>
      </c>
      <c r="W75" s="1">
        <v>4.0</v>
      </c>
      <c r="X75" s="1">
        <v>4.0</v>
      </c>
      <c r="Y75" s="1">
        <v>4.0</v>
      </c>
      <c r="Z75" s="14">
        <v>4.0</v>
      </c>
      <c r="AA75" s="1">
        <v>5.0</v>
      </c>
      <c r="AB75" s="1">
        <v>5.0</v>
      </c>
      <c r="AC75" s="1">
        <v>5.0</v>
      </c>
      <c r="AD75" s="1">
        <v>5.0</v>
      </c>
      <c r="AE75" s="1">
        <v>4.0</v>
      </c>
      <c r="AF75" s="13">
        <v>4.0</v>
      </c>
      <c r="AG75" s="1">
        <v>5.0</v>
      </c>
      <c r="AH75" s="1">
        <v>5.0</v>
      </c>
      <c r="AI75" s="1">
        <v>4.0</v>
      </c>
      <c r="AJ75" s="14">
        <v>1.0</v>
      </c>
      <c r="AK75" s="1">
        <v>3.0</v>
      </c>
      <c r="AL75" s="1">
        <v>3.0</v>
      </c>
      <c r="AM75" s="1">
        <v>3.0</v>
      </c>
      <c r="AN75" s="1">
        <v>3.0</v>
      </c>
      <c r="AO75" s="1">
        <v>3.0</v>
      </c>
      <c r="AP75" s="15">
        <v>88.0</v>
      </c>
      <c r="AR75" s="1">
        <f t="shared" si="1"/>
        <v>3.2</v>
      </c>
      <c r="AS75" s="1">
        <f t="shared" si="2"/>
        <v>5</v>
      </c>
      <c r="AT75" s="1">
        <f t="shared" si="3"/>
        <v>2</v>
      </c>
      <c r="AU75" s="1">
        <f t="shared" si="4"/>
        <v>3.6</v>
      </c>
      <c r="AV75" s="1">
        <f t="shared" si="5"/>
        <v>4</v>
      </c>
      <c r="AW75" s="1">
        <f t="shared" si="6"/>
        <v>4.8</v>
      </c>
      <c r="AX75" s="1">
        <f t="shared" si="7"/>
        <v>3.8</v>
      </c>
      <c r="AY75" s="1">
        <f t="shared" si="8"/>
        <v>3</v>
      </c>
      <c r="BB75" s="46" t="s">
        <v>56</v>
      </c>
      <c r="BC75" s="45">
        <f>SQRT(BF75)</f>
        <v>26.02575647</v>
      </c>
      <c r="BE75" s="43" t="s">
        <v>57</v>
      </c>
      <c r="BF75" s="44">
        <v>677.34</v>
      </c>
      <c r="BG75" s="43" t="s">
        <v>58</v>
      </c>
      <c r="BH75" s="44"/>
      <c r="BI75" s="47"/>
      <c r="BJ75" s="44">
        <f>SUM(BB74:BJ74)</f>
        <v>6096.08</v>
      </c>
    </row>
    <row r="76" ht="15.75" customHeight="1">
      <c r="A76" s="1">
        <v>75.0</v>
      </c>
      <c r="B76" s="13">
        <v>3.0</v>
      </c>
      <c r="C76" s="1">
        <v>5.0</v>
      </c>
      <c r="D76" s="1">
        <v>5.0</v>
      </c>
      <c r="E76" s="1">
        <v>5.0</v>
      </c>
      <c r="F76" s="14">
        <v>7.0</v>
      </c>
      <c r="G76" s="1">
        <v>5.0</v>
      </c>
      <c r="H76" s="1">
        <v>2.0</v>
      </c>
      <c r="I76" s="1">
        <v>3.0</v>
      </c>
      <c r="J76" s="1">
        <v>2.0</v>
      </c>
      <c r="K76" s="1">
        <v>5.0</v>
      </c>
      <c r="L76" s="13">
        <v>2.0</v>
      </c>
      <c r="M76" s="1">
        <v>3.0</v>
      </c>
      <c r="N76" s="1">
        <v>3.0</v>
      </c>
      <c r="O76" s="1">
        <v>4.0</v>
      </c>
      <c r="P76" s="14">
        <v>2.0</v>
      </c>
      <c r="Q76" s="1">
        <v>5.0</v>
      </c>
      <c r="R76" s="1">
        <v>5.0</v>
      </c>
      <c r="S76" s="1">
        <v>5.0</v>
      </c>
      <c r="T76" s="1">
        <v>5.0</v>
      </c>
      <c r="U76" s="1">
        <v>5.0</v>
      </c>
      <c r="V76" s="13">
        <v>5.0</v>
      </c>
      <c r="W76" s="1">
        <v>5.0</v>
      </c>
      <c r="X76" s="1">
        <v>5.0</v>
      </c>
      <c r="Y76" s="1">
        <v>5.0</v>
      </c>
      <c r="Z76" s="14">
        <v>5.0</v>
      </c>
      <c r="AA76" s="1">
        <v>4.0</v>
      </c>
      <c r="AB76" s="1">
        <v>4.0</v>
      </c>
      <c r="AC76" s="1">
        <v>4.0</v>
      </c>
      <c r="AD76" s="1">
        <v>4.0</v>
      </c>
      <c r="AE76" s="1">
        <v>4.0</v>
      </c>
      <c r="AF76" s="13">
        <v>2.0</v>
      </c>
      <c r="AG76" s="1">
        <v>2.0</v>
      </c>
      <c r="AH76" s="1">
        <v>3.0</v>
      </c>
      <c r="AI76" s="1">
        <v>3.0</v>
      </c>
      <c r="AJ76" s="14">
        <v>2.0</v>
      </c>
      <c r="AK76" s="1">
        <v>5.0</v>
      </c>
      <c r="AL76" s="1">
        <v>5.0</v>
      </c>
      <c r="AM76" s="1">
        <v>5.0</v>
      </c>
      <c r="AN76" s="1">
        <v>5.0</v>
      </c>
      <c r="AO76" s="1">
        <v>5.0</v>
      </c>
      <c r="AP76" s="15">
        <v>91.0</v>
      </c>
      <c r="AR76" s="1">
        <f t="shared" si="1"/>
        <v>5</v>
      </c>
      <c r="AS76" s="1">
        <f t="shared" si="2"/>
        <v>3.4</v>
      </c>
      <c r="AT76" s="1">
        <f t="shared" si="3"/>
        <v>2.8</v>
      </c>
      <c r="AU76" s="1">
        <f t="shared" si="4"/>
        <v>5</v>
      </c>
      <c r="AV76" s="1">
        <f t="shared" si="5"/>
        <v>5</v>
      </c>
      <c r="AW76" s="1">
        <f t="shared" si="6"/>
        <v>4</v>
      </c>
      <c r="AX76" s="1">
        <f t="shared" si="7"/>
        <v>2.4</v>
      </c>
      <c r="AY76" s="1">
        <f t="shared" si="8"/>
        <v>5</v>
      </c>
      <c r="BA76" s="1"/>
      <c r="BB76" s="44" t="s">
        <v>59</v>
      </c>
      <c r="BC76" s="44" t="s">
        <v>10</v>
      </c>
      <c r="BD76" s="44" t="s">
        <v>11</v>
      </c>
      <c r="BE76" s="44" t="s">
        <v>12</v>
      </c>
      <c r="BF76" s="48" t="s">
        <v>13</v>
      </c>
      <c r="BG76" s="48" t="s">
        <v>14</v>
      </c>
      <c r="BH76" s="48" t="s">
        <v>15</v>
      </c>
      <c r="BI76" s="49" t="s">
        <v>16</v>
      </c>
      <c r="BJ76" s="48" t="s">
        <v>60</v>
      </c>
    </row>
    <row r="77" ht="15.75" customHeight="1">
      <c r="A77" s="1">
        <v>76.0</v>
      </c>
      <c r="B77" s="13">
        <v>4.0</v>
      </c>
      <c r="C77" s="1">
        <v>1.0</v>
      </c>
      <c r="D77" s="1">
        <v>4.0</v>
      </c>
      <c r="E77" s="1">
        <v>3.0</v>
      </c>
      <c r="F77" s="14">
        <v>5.0</v>
      </c>
      <c r="G77" s="1">
        <v>5.0</v>
      </c>
      <c r="H77" s="1">
        <v>5.0</v>
      </c>
      <c r="I77" s="1">
        <v>5.0</v>
      </c>
      <c r="J77" s="1">
        <v>4.0</v>
      </c>
      <c r="K77" s="1">
        <v>5.0</v>
      </c>
      <c r="L77" s="13">
        <v>3.0</v>
      </c>
      <c r="M77" s="1">
        <v>2.0</v>
      </c>
      <c r="N77" s="1">
        <v>2.0</v>
      </c>
      <c r="O77" s="1">
        <v>2.0</v>
      </c>
      <c r="P77" s="14">
        <v>2.0</v>
      </c>
      <c r="Q77" s="1">
        <v>3.0</v>
      </c>
      <c r="R77" s="1">
        <v>5.0</v>
      </c>
      <c r="S77" s="1">
        <v>1.0</v>
      </c>
      <c r="T77" s="1">
        <v>5.0</v>
      </c>
      <c r="U77" s="1">
        <v>3.0</v>
      </c>
      <c r="V77" s="13">
        <v>4.0</v>
      </c>
      <c r="W77" s="1">
        <v>5.0</v>
      </c>
      <c r="X77" s="1">
        <v>5.0</v>
      </c>
      <c r="Y77" s="1">
        <v>4.0</v>
      </c>
      <c r="Z77" s="14">
        <v>5.0</v>
      </c>
      <c r="AA77" s="1">
        <v>5.0</v>
      </c>
      <c r="AB77" s="1">
        <v>4.0</v>
      </c>
      <c r="AC77" s="1">
        <v>4.0</v>
      </c>
      <c r="AD77" s="1">
        <v>4.0</v>
      </c>
      <c r="AE77" s="1">
        <v>5.0</v>
      </c>
      <c r="AF77" s="13">
        <v>1.0</v>
      </c>
      <c r="AG77" s="1">
        <v>5.0</v>
      </c>
      <c r="AH77" s="1">
        <v>5.0</v>
      </c>
      <c r="AI77" s="1">
        <v>5.0</v>
      </c>
      <c r="AJ77" s="14">
        <v>5.0</v>
      </c>
      <c r="AK77" s="1">
        <v>3.0</v>
      </c>
      <c r="AL77" s="1">
        <v>4.0</v>
      </c>
      <c r="AM77" s="1">
        <v>3.0</v>
      </c>
      <c r="AN77" s="1">
        <v>4.0</v>
      </c>
      <c r="AO77" s="1">
        <v>2.0</v>
      </c>
      <c r="AP77" s="15">
        <v>81.0</v>
      </c>
      <c r="AR77" s="1">
        <f t="shared" si="1"/>
        <v>3.4</v>
      </c>
      <c r="AS77" s="1">
        <f t="shared" si="2"/>
        <v>4.8</v>
      </c>
      <c r="AT77" s="1">
        <f t="shared" si="3"/>
        <v>2.2</v>
      </c>
      <c r="AU77" s="1">
        <f t="shared" si="4"/>
        <v>3.4</v>
      </c>
      <c r="AV77" s="1">
        <f t="shared" si="5"/>
        <v>4.6</v>
      </c>
      <c r="AW77" s="1">
        <f t="shared" si="6"/>
        <v>4.4</v>
      </c>
      <c r="AX77" s="1">
        <f t="shared" si="7"/>
        <v>4.2</v>
      </c>
      <c r="AY77" s="1">
        <f t="shared" si="8"/>
        <v>3.2</v>
      </c>
      <c r="BA77" s="50" t="s">
        <v>61</v>
      </c>
      <c r="BB77" s="48">
        <f t="shared" ref="BB77:BI77" si="25">MIN(AR2:AR81)</f>
        <v>1</v>
      </c>
      <c r="BC77" s="48">
        <f t="shared" si="25"/>
        <v>2.4</v>
      </c>
      <c r="BD77" s="48">
        <f t="shared" si="25"/>
        <v>1</v>
      </c>
      <c r="BE77" s="48">
        <f t="shared" si="25"/>
        <v>2.8</v>
      </c>
      <c r="BF77" s="48">
        <f t="shared" si="25"/>
        <v>1</v>
      </c>
      <c r="BG77" s="48">
        <f t="shared" si="25"/>
        <v>2</v>
      </c>
      <c r="BH77" s="48">
        <f t="shared" si="25"/>
        <v>1</v>
      </c>
      <c r="BI77" s="49">
        <f t="shared" si="25"/>
        <v>3</v>
      </c>
      <c r="BJ77" s="44">
        <f>MIN(AP2:AP81)</f>
        <v>79</v>
      </c>
    </row>
    <row r="78" ht="15.75" customHeight="1">
      <c r="A78" s="1">
        <v>77.0</v>
      </c>
      <c r="B78" s="13">
        <v>5.0</v>
      </c>
      <c r="C78" s="1">
        <v>4.0</v>
      </c>
      <c r="D78" s="1">
        <v>2.0</v>
      </c>
      <c r="E78" s="1">
        <v>5.0</v>
      </c>
      <c r="F78" s="14">
        <v>4.0</v>
      </c>
      <c r="G78" s="1">
        <v>4.0</v>
      </c>
      <c r="H78" s="1">
        <v>4.0</v>
      </c>
      <c r="I78" s="1">
        <v>4.0</v>
      </c>
      <c r="J78" s="1">
        <v>5.0</v>
      </c>
      <c r="K78" s="1">
        <v>5.0</v>
      </c>
      <c r="L78" s="13">
        <v>4.0</v>
      </c>
      <c r="M78" s="1">
        <v>4.0</v>
      </c>
      <c r="N78" s="1">
        <v>4.0</v>
      </c>
      <c r="O78" s="1">
        <v>4.0</v>
      </c>
      <c r="P78" s="14">
        <v>4.0</v>
      </c>
      <c r="Q78" s="1">
        <v>4.0</v>
      </c>
      <c r="R78" s="1">
        <v>5.0</v>
      </c>
      <c r="S78" s="1">
        <v>5.0</v>
      </c>
      <c r="T78" s="1">
        <v>4.0</v>
      </c>
      <c r="U78" s="1">
        <v>5.0</v>
      </c>
      <c r="V78" s="13">
        <v>5.0</v>
      </c>
      <c r="W78" s="1">
        <v>5.0</v>
      </c>
      <c r="X78" s="1">
        <v>5.0</v>
      </c>
      <c r="Y78" s="1">
        <v>5.0</v>
      </c>
      <c r="Z78" s="14">
        <v>5.0</v>
      </c>
      <c r="AA78" s="1">
        <v>4.0</v>
      </c>
      <c r="AB78" s="1">
        <v>3.0</v>
      </c>
      <c r="AC78" s="1">
        <v>2.0</v>
      </c>
      <c r="AD78" s="1">
        <v>5.0</v>
      </c>
      <c r="AE78" s="1">
        <v>4.0</v>
      </c>
      <c r="AF78" s="13">
        <v>5.0</v>
      </c>
      <c r="AG78" s="1">
        <v>4.0</v>
      </c>
      <c r="AH78" s="1">
        <v>1.0</v>
      </c>
      <c r="AI78" s="1">
        <v>3.0</v>
      </c>
      <c r="AJ78" s="14">
        <v>3.0</v>
      </c>
      <c r="AK78" s="1">
        <v>5.0</v>
      </c>
      <c r="AL78" s="1">
        <v>5.0</v>
      </c>
      <c r="AM78" s="1">
        <v>5.0</v>
      </c>
      <c r="AN78" s="1">
        <v>4.0</v>
      </c>
      <c r="AO78" s="1">
        <v>4.0</v>
      </c>
      <c r="AP78" s="15">
        <v>82.0</v>
      </c>
      <c r="AR78" s="1">
        <f t="shared" si="1"/>
        <v>4</v>
      </c>
      <c r="AS78" s="1">
        <f t="shared" si="2"/>
        <v>4.4</v>
      </c>
      <c r="AT78" s="1">
        <f t="shared" si="3"/>
        <v>4</v>
      </c>
      <c r="AU78" s="1">
        <f t="shared" si="4"/>
        <v>4.6</v>
      </c>
      <c r="AV78" s="1">
        <f t="shared" si="5"/>
        <v>5</v>
      </c>
      <c r="AW78" s="1">
        <f t="shared" si="6"/>
        <v>3.6</v>
      </c>
      <c r="AX78" s="1">
        <f t="shared" si="7"/>
        <v>3.2</v>
      </c>
      <c r="AY78" s="1">
        <f t="shared" si="8"/>
        <v>4.6</v>
      </c>
      <c r="BA78" s="50" t="s">
        <v>62</v>
      </c>
      <c r="BB78" s="44">
        <f t="shared" ref="BB78:BI78" si="26">MAX(AR2:AR81)</f>
        <v>5</v>
      </c>
      <c r="BC78" s="44">
        <f t="shared" si="26"/>
        <v>5</v>
      </c>
      <c r="BD78" s="44">
        <f t="shared" si="26"/>
        <v>4.8</v>
      </c>
      <c r="BE78" s="44">
        <f t="shared" si="26"/>
        <v>5</v>
      </c>
      <c r="BF78" s="44">
        <f t="shared" si="26"/>
        <v>5</v>
      </c>
      <c r="BG78" s="44">
        <f t="shared" si="26"/>
        <v>5</v>
      </c>
      <c r="BH78" s="44">
        <f t="shared" si="26"/>
        <v>5</v>
      </c>
      <c r="BI78" s="47">
        <f t="shared" si="26"/>
        <v>5</v>
      </c>
      <c r="BJ78" s="44">
        <f>MAX(AP2:AP81)</f>
        <v>93</v>
      </c>
    </row>
    <row r="79" ht="15.75" customHeight="1">
      <c r="A79" s="1">
        <v>78.0</v>
      </c>
      <c r="B79" s="13">
        <v>2.0</v>
      </c>
      <c r="C79" s="1">
        <v>2.0</v>
      </c>
      <c r="D79" s="1">
        <v>3.0</v>
      </c>
      <c r="E79" s="1">
        <v>5.0</v>
      </c>
      <c r="F79" s="14">
        <v>5.0</v>
      </c>
      <c r="G79" s="1">
        <v>5.0</v>
      </c>
      <c r="H79" s="1">
        <v>4.0</v>
      </c>
      <c r="I79" s="1">
        <v>4.0</v>
      </c>
      <c r="J79" s="1">
        <v>5.0</v>
      </c>
      <c r="K79" s="1">
        <v>5.0</v>
      </c>
      <c r="L79" s="13">
        <v>5.0</v>
      </c>
      <c r="M79" s="1">
        <v>4.0</v>
      </c>
      <c r="N79" s="1">
        <v>5.0</v>
      </c>
      <c r="O79" s="1">
        <v>5.0</v>
      </c>
      <c r="P79" s="14">
        <v>5.0</v>
      </c>
      <c r="Q79" s="1">
        <v>4.0</v>
      </c>
      <c r="R79" s="1">
        <v>5.0</v>
      </c>
      <c r="S79" s="1">
        <v>5.0</v>
      </c>
      <c r="T79" s="1">
        <v>4.0</v>
      </c>
      <c r="U79" s="1">
        <v>5.0</v>
      </c>
      <c r="V79" s="13">
        <v>2.0</v>
      </c>
      <c r="W79" s="1">
        <v>2.0</v>
      </c>
      <c r="X79" s="1">
        <v>4.0</v>
      </c>
      <c r="Y79" s="1">
        <v>1.0</v>
      </c>
      <c r="Z79" s="14">
        <v>1.0</v>
      </c>
      <c r="AA79" s="1">
        <v>1.0</v>
      </c>
      <c r="AB79" s="1">
        <v>5.0</v>
      </c>
      <c r="AC79" s="1">
        <v>5.0</v>
      </c>
      <c r="AD79" s="1">
        <v>5.0</v>
      </c>
      <c r="AE79" s="1">
        <v>2.0</v>
      </c>
      <c r="AF79" s="13">
        <v>1.0</v>
      </c>
      <c r="AG79" s="1">
        <v>5.0</v>
      </c>
      <c r="AH79" s="1">
        <v>5.0</v>
      </c>
      <c r="AI79" s="1">
        <v>5.0</v>
      </c>
      <c r="AJ79" s="14">
        <v>1.0</v>
      </c>
      <c r="AK79" s="1">
        <v>5.0</v>
      </c>
      <c r="AL79" s="1">
        <v>5.0</v>
      </c>
      <c r="AM79" s="1">
        <v>5.0</v>
      </c>
      <c r="AN79" s="1">
        <v>5.0</v>
      </c>
      <c r="AO79" s="1">
        <v>5.0</v>
      </c>
      <c r="AP79" s="15">
        <v>84.0</v>
      </c>
      <c r="AR79" s="1">
        <f t="shared" si="1"/>
        <v>3.4</v>
      </c>
      <c r="AS79" s="1">
        <f t="shared" si="2"/>
        <v>4.6</v>
      </c>
      <c r="AT79" s="1">
        <f t="shared" si="3"/>
        <v>4.8</v>
      </c>
      <c r="AU79" s="1">
        <f t="shared" si="4"/>
        <v>4.6</v>
      </c>
      <c r="AV79" s="1">
        <f t="shared" si="5"/>
        <v>2</v>
      </c>
      <c r="AW79" s="1">
        <f t="shared" si="6"/>
        <v>3.6</v>
      </c>
      <c r="AX79" s="1">
        <f t="shared" si="7"/>
        <v>3.4</v>
      </c>
      <c r="AY79" s="1">
        <f t="shared" si="8"/>
        <v>5</v>
      </c>
      <c r="AZ79" s="1"/>
    </row>
    <row r="80" ht="15.75" customHeight="1">
      <c r="A80" s="1">
        <v>79.0</v>
      </c>
      <c r="B80" s="51">
        <v>3.0</v>
      </c>
      <c r="C80" s="52">
        <v>5.0</v>
      </c>
      <c r="D80" s="52">
        <v>4.0</v>
      </c>
      <c r="E80" s="52">
        <v>4.0</v>
      </c>
      <c r="F80" s="53">
        <v>3.0</v>
      </c>
      <c r="G80" s="1">
        <v>4.0</v>
      </c>
      <c r="H80" s="1">
        <v>3.0</v>
      </c>
      <c r="I80" s="1">
        <v>3.0</v>
      </c>
      <c r="J80" s="1">
        <v>4.0</v>
      </c>
      <c r="K80" s="1">
        <v>5.0</v>
      </c>
      <c r="L80" s="13">
        <v>2.0</v>
      </c>
      <c r="M80" s="1">
        <v>3.0</v>
      </c>
      <c r="N80" s="1">
        <v>3.0</v>
      </c>
      <c r="O80" s="1">
        <v>4.0</v>
      </c>
      <c r="P80" s="14">
        <v>2.0</v>
      </c>
      <c r="Q80" s="1">
        <v>4.0</v>
      </c>
      <c r="R80" s="1">
        <v>2.0</v>
      </c>
      <c r="S80" s="1">
        <v>4.0</v>
      </c>
      <c r="T80" s="1">
        <v>1.0</v>
      </c>
      <c r="U80" s="1">
        <v>5.0</v>
      </c>
      <c r="V80" s="13">
        <v>1.0</v>
      </c>
      <c r="W80" s="1">
        <v>1.0</v>
      </c>
      <c r="X80" s="1">
        <v>1.0</v>
      </c>
      <c r="Y80" s="1">
        <v>1.0</v>
      </c>
      <c r="Z80" s="14">
        <v>1.0</v>
      </c>
      <c r="AA80" s="1">
        <v>3.0</v>
      </c>
      <c r="AB80" s="1">
        <v>4.0</v>
      </c>
      <c r="AC80" s="1">
        <v>4.0</v>
      </c>
      <c r="AD80" s="1">
        <v>4.0</v>
      </c>
      <c r="AE80" s="1">
        <v>4.0</v>
      </c>
      <c r="AF80" s="13">
        <v>3.0</v>
      </c>
      <c r="AG80" s="1">
        <v>1.0</v>
      </c>
      <c r="AH80" s="1">
        <v>2.0</v>
      </c>
      <c r="AI80" s="1">
        <v>2.0</v>
      </c>
      <c r="AJ80" s="14">
        <v>1.0</v>
      </c>
      <c r="AK80" s="1">
        <v>5.0</v>
      </c>
      <c r="AL80" s="1">
        <v>5.0</v>
      </c>
      <c r="AM80" s="1">
        <v>4.0</v>
      </c>
      <c r="AN80" s="1">
        <v>4.0</v>
      </c>
      <c r="AO80" s="1">
        <v>4.0</v>
      </c>
      <c r="AP80" s="15">
        <v>82.0</v>
      </c>
      <c r="AR80" s="1">
        <f t="shared" si="1"/>
        <v>3.8</v>
      </c>
      <c r="AS80" s="1">
        <f t="shared" si="2"/>
        <v>3.8</v>
      </c>
      <c r="AT80" s="1">
        <f t="shared" si="3"/>
        <v>2.8</v>
      </c>
      <c r="AU80" s="1">
        <f t="shared" si="4"/>
        <v>3.2</v>
      </c>
      <c r="AV80" s="1">
        <f t="shared" si="5"/>
        <v>1</v>
      </c>
      <c r="AW80" s="1">
        <f t="shared" si="6"/>
        <v>3.8</v>
      </c>
      <c r="AX80" s="1">
        <f t="shared" si="7"/>
        <v>1.8</v>
      </c>
      <c r="AY80" s="1">
        <f t="shared" si="8"/>
        <v>4.4</v>
      </c>
      <c r="AZ80" s="1"/>
    </row>
    <row r="81" ht="15.75" customHeight="1">
      <c r="A81" s="1">
        <v>80.0</v>
      </c>
      <c r="B81" s="13">
        <v>5.0</v>
      </c>
      <c r="C81" s="1">
        <v>2.0</v>
      </c>
      <c r="D81" s="1">
        <v>2.0</v>
      </c>
      <c r="E81" s="1">
        <v>3.0</v>
      </c>
      <c r="F81" s="14">
        <v>2.0</v>
      </c>
      <c r="G81" s="1">
        <v>5.0</v>
      </c>
      <c r="H81" s="1">
        <v>5.0</v>
      </c>
      <c r="I81" s="1">
        <v>5.0</v>
      </c>
      <c r="J81" s="1">
        <v>5.0</v>
      </c>
      <c r="K81" s="1">
        <v>5.0</v>
      </c>
      <c r="L81" s="13">
        <v>4.0</v>
      </c>
      <c r="M81" s="1">
        <v>2.0</v>
      </c>
      <c r="N81" s="1">
        <v>1.0</v>
      </c>
      <c r="O81" s="1">
        <v>3.0</v>
      </c>
      <c r="P81" s="14">
        <v>2.0</v>
      </c>
      <c r="Q81" s="1">
        <v>5.0</v>
      </c>
      <c r="R81" s="1">
        <v>4.0</v>
      </c>
      <c r="S81" s="1">
        <v>3.0</v>
      </c>
      <c r="T81" s="1">
        <v>2.0</v>
      </c>
      <c r="U81" s="1">
        <v>1.0</v>
      </c>
      <c r="V81" s="13">
        <v>2.0</v>
      </c>
      <c r="W81" s="1">
        <v>2.0</v>
      </c>
      <c r="X81" s="1">
        <v>1.0</v>
      </c>
      <c r="Y81" s="1">
        <v>1.0</v>
      </c>
      <c r="Z81" s="14">
        <v>1.0</v>
      </c>
      <c r="AA81" s="1">
        <v>5.0</v>
      </c>
      <c r="AB81" s="1">
        <v>5.0</v>
      </c>
      <c r="AC81" s="1">
        <v>4.0</v>
      </c>
      <c r="AD81" s="1">
        <v>5.0</v>
      </c>
      <c r="AE81" s="1">
        <v>4.0</v>
      </c>
      <c r="AF81" s="13">
        <v>2.0</v>
      </c>
      <c r="AG81" s="1">
        <v>1.0</v>
      </c>
      <c r="AH81" s="1">
        <v>1.0</v>
      </c>
      <c r="AI81" s="1">
        <v>1.0</v>
      </c>
      <c r="AJ81" s="14">
        <v>1.0</v>
      </c>
      <c r="AK81" s="1">
        <v>3.0</v>
      </c>
      <c r="AL81" s="1">
        <v>3.0</v>
      </c>
      <c r="AM81" s="1">
        <v>3.0</v>
      </c>
      <c r="AN81" s="1">
        <v>3.0</v>
      </c>
      <c r="AO81" s="1">
        <v>3.0</v>
      </c>
      <c r="AP81" s="15">
        <v>87.0</v>
      </c>
      <c r="AR81" s="1">
        <f t="shared" si="1"/>
        <v>2.8</v>
      </c>
      <c r="AS81" s="1">
        <f t="shared" si="2"/>
        <v>5</v>
      </c>
      <c r="AT81" s="1">
        <f t="shared" si="3"/>
        <v>2.4</v>
      </c>
      <c r="AU81" s="1">
        <f t="shared" si="4"/>
        <v>3</v>
      </c>
      <c r="AV81" s="1">
        <f t="shared" si="5"/>
        <v>1.4</v>
      </c>
      <c r="AW81" s="1">
        <f t="shared" si="6"/>
        <v>4.6</v>
      </c>
      <c r="AX81" s="1">
        <f t="shared" si="7"/>
        <v>1.2</v>
      </c>
      <c r="AY81" s="1">
        <f t="shared" si="8"/>
        <v>3</v>
      </c>
    </row>
    <row r="82" ht="15.75" customHeight="1">
      <c r="U82" s="7"/>
      <c r="V82" s="1"/>
      <c r="W82" s="1"/>
      <c r="X82" s="1"/>
      <c r="Y82" s="1"/>
      <c r="Z82" s="1"/>
      <c r="AA82" s="7"/>
    </row>
    <row r="83" ht="15.75" customHeight="1">
      <c r="U83" s="7"/>
      <c r="V83" s="1"/>
      <c r="W83" s="1"/>
      <c r="X83" s="1"/>
      <c r="Y83" s="1"/>
      <c r="Z83" s="1"/>
      <c r="AA83" s="7"/>
      <c r="AP83">
        <f>AVERAGE(AP2:AP81)</f>
        <v>86.4</v>
      </c>
      <c r="AR83" s="17">
        <f t="shared" ref="AR83:AY83" si="27">AVERAGE(AR2:AR80)</f>
        <v>3.121518987</v>
      </c>
      <c r="AS83" s="17">
        <f t="shared" si="27"/>
        <v>4.356962025</v>
      </c>
      <c r="AT83" s="17">
        <f t="shared" si="27"/>
        <v>2.946835443</v>
      </c>
      <c r="AU83" s="17">
        <f t="shared" si="27"/>
        <v>3.916455696</v>
      </c>
      <c r="AV83" s="17">
        <f t="shared" si="27"/>
        <v>2.886075949</v>
      </c>
      <c r="AW83" s="17">
        <f t="shared" si="27"/>
        <v>4.397468354</v>
      </c>
      <c r="AX83" s="17">
        <f t="shared" si="27"/>
        <v>2.860759494</v>
      </c>
      <c r="AY83" s="17">
        <f t="shared" si="27"/>
        <v>4.392405063</v>
      </c>
    </row>
    <row r="84" ht="15.75" customHeight="1">
      <c r="AR84" t="s">
        <v>63</v>
      </c>
      <c r="AS84" t="s">
        <v>64</v>
      </c>
      <c r="AT84" t="s">
        <v>63</v>
      </c>
      <c r="AU84" t="s">
        <v>64</v>
      </c>
      <c r="AV84" t="s">
        <v>63</v>
      </c>
      <c r="AW84" t="s">
        <v>64</v>
      </c>
      <c r="AX84" t="s">
        <v>63</v>
      </c>
      <c r="AY84" t="s">
        <v>64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>
      <c r="BE103" s="36" t="s">
        <v>65</v>
      </c>
      <c r="BG103" s="36" t="s">
        <v>66</v>
      </c>
    </row>
    <row r="104" ht="15.75" customHeight="1">
      <c r="BE104" t="s">
        <v>67</v>
      </c>
      <c r="BF104" s="54">
        <v>0.58</v>
      </c>
      <c r="BG104" t="s">
        <v>68</v>
      </c>
      <c r="BH104" s="54">
        <v>0.42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>
      <c r="BE121" s="36" t="s">
        <v>65</v>
      </c>
      <c r="BG121" s="36" t="s">
        <v>66</v>
      </c>
    </row>
    <row r="122" ht="15.75" customHeight="1">
      <c r="BE122" s="7" t="s">
        <v>67</v>
      </c>
      <c r="BF122" s="54">
        <v>0.57</v>
      </c>
      <c r="BG122" s="7" t="s">
        <v>68</v>
      </c>
      <c r="BH122" s="54">
        <v>0.43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>
      <c r="BE140" s="36" t="s">
        <v>65</v>
      </c>
      <c r="BG140" s="36" t="s">
        <v>66</v>
      </c>
    </row>
    <row r="141" ht="15.75" customHeight="1">
      <c r="BE141" s="7" t="s">
        <v>67</v>
      </c>
      <c r="BF141" s="54">
        <v>0.6</v>
      </c>
      <c r="BG141" s="7" t="s">
        <v>68</v>
      </c>
      <c r="BH141" s="54">
        <v>0.4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>
      <c r="BE158" s="36" t="s">
        <v>65</v>
      </c>
      <c r="BG158" s="36" t="s">
        <v>66</v>
      </c>
    </row>
    <row r="159" ht="15.75" customHeight="1">
      <c r="BE159" s="7" t="s">
        <v>67</v>
      </c>
      <c r="BF159" s="54">
        <v>0.61</v>
      </c>
      <c r="BG159" s="7" t="s">
        <v>68</v>
      </c>
      <c r="BH159" s="54">
        <v>0.39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A1:AE1"/>
    <mergeCell ref="AF1:AJ1"/>
    <mergeCell ref="B1:F1"/>
    <mergeCell ref="G1:K1"/>
    <mergeCell ref="L1:P1"/>
    <mergeCell ref="Q1:U1"/>
    <mergeCell ref="V1:Z1"/>
    <mergeCell ref="AK1:AO1"/>
    <mergeCell ref="BA72:BJ72"/>
    <mergeCell ref="BH1:BO1"/>
    <mergeCell ref="BH10:BO10"/>
    <mergeCell ref="BH18:BO18"/>
    <mergeCell ref="BI26:BM27"/>
    <mergeCell ref="BA2:BE2"/>
  </mergeCells>
  <printOptions/>
  <pageMargins bottom="0.75" footer="0.0" header="0.0" left="0.699305555555556" right="0.699305555555556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2019-07-21T13:21:00Z</dcterms:created>
  <dc:creator>Steve Prim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